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2040" yWindow="2120" windowWidth="32220" windowHeight="16700" activeTab="1"/>
  </bookViews>
  <sheets>
    <sheet name="per_protein - Table 1" sheetId="1" r:id="rId1"/>
    <sheet name="per_tribe - Table 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J3" i="1"/>
  <c r="K3" i="1"/>
  <c r="L3" i="1"/>
  <c r="S3" i="1"/>
  <c r="AD3" i="1"/>
  <c r="AF3" i="1"/>
  <c r="AH3" i="1"/>
  <c r="AI3" i="1"/>
  <c r="AJ3" i="1"/>
  <c r="AO3" i="1"/>
  <c r="G4" i="1"/>
  <c r="J4" i="1"/>
  <c r="K4" i="1"/>
  <c r="L4" i="1"/>
  <c r="S4" i="1"/>
  <c r="AD4" i="1"/>
  <c r="AF4" i="1"/>
  <c r="AH4" i="1"/>
  <c r="AI4" i="1"/>
  <c r="AJ4" i="1"/>
  <c r="AO4" i="1"/>
  <c r="G5" i="1"/>
  <c r="J5" i="1"/>
  <c r="K5" i="1"/>
  <c r="L5" i="1"/>
  <c r="S5" i="1"/>
  <c r="AD5" i="1"/>
  <c r="AF5" i="1"/>
  <c r="AH5" i="1"/>
  <c r="AI5" i="1"/>
  <c r="AJ5" i="1"/>
  <c r="AO5" i="1"/>
  <c r="G6" i="1"/>
  <c r="J6" i="1"/>
  <c r="K6" i="1"/>
  <c r="L6" i="1"/>
  <c r="S6" i="1"/>
  <c r="AD6" i="1"/>
  <c r="AF6" i="1"/>
  <c r="AH6" i="1"/>
  <c r="AI6" i="1"/>
  <c r="AJ6" i="1"/>
  <c r="AO6" i="1"/>
  <c r="G7" i="1"/>
  <c r="J7" i="1"/>
  <c r="K7" i="1"/>
  <c r="L7" i="1"/>
  <c r="S7" i="1"/>
  <c r="AD7" i="1"/>
  <c r="AF7" i="1"/>
  <c r="AH7" i="1"/>
  <c r="AI7" i="1"/>
  <c r="AJ7" i="1"/>
  <c r="AO7" i="1"/>
  <c r="G8" i="1"/>
  <c r="J8" i="1"/>
  <c r="K8" i="1"/>
  <c r="L8" i="1"/>
  <c r="S8" i="1"/>
  <c r="AD8" i="1"/>
  <c r="AF8" i="1"/>
  <c r="AH8" i="1"/>
  <c r="AI8" i="1"/>
  <c r="AJ8" i="1"/>
  <c r="AO8" i="1"/>
  <c r="G9" i="1"/>
  <c r="J9" i="1"/>
  <c r="K9" i="1"/>
  <c r="L9" i="1"/>
  <c r="S9" i="1"/>
  <c r="AD9" i="1"/>
  <c r="AF9" i="1"/>
  <c r="AH9" i="1"/>
  <c r="AI9" i="1"/>
  <c r="AJ9" i="1"/>
  <c r="AO9" i="1"/>
  <c r="G10" i="1"/>
  <c r="J10" i="1"/>
  <c r="K10" i="1"/>
  <c r="L10" i="1"/>
  <c r="S10" i="1"/>
  <c r="AD10" i="1"/>
  <c r="AF10" i="1"/>
  <c r="AH10" i="1"/>
  <c r="AI10" i="1"/>
  <c r="AJ10" i="1"/>
  <c r="AO10" i="1"/>
  <c r="G11" i="1"/>
  <c r="J11" i="1"/>
  <c r="K11" i="1"/>
  <c r="L11" i="1"/>
  <c r="S11" i="1"/>
  <c r="AD11" i="1"/>
  <c r="AF11" i="1"/>
  <c r="AH11" i="1"/>
  <c r="AI11" i="1"/>
  <c r="AJ11" i="1"/>
  <c r="AO11" i="1"/>
  <c r="G12" i="1"/>
  <c r="J12" i="1"/>
  <c r="K12" i="1"/>
  <c r="L12" i="1"/>
  <c r="S12" i="1"/>
  <c r="AD12" i="1"/>
  <c r="AF12" i="1"/>
  <c r="AH12" i="1"/>
  <c r="AI12" i="1"/>
  <c r="AJ12" i="1"/>
  <c r="AO12" i="1"/>
  <c r="G13" i="1"/>
  <c r="J13" i="1"/>
  <c r="K13" i="1"/>
  <c r="L13" i="1"/>
  <c r="S13" i="1"/>
  <c r="AD13" i="1"/>
  <c r="AF13" i="1"/>
  <c r="AH13" i="1"/>
  <c r="AI13" i="1"/>
  <c r="AJ13" i="1"/>
  <c r="AO13" i="1"/>
  <c r="G14" i="1"/>
  <c r="J14" i="1"/>
  <c r="K14" i="1"/>
  <c r="L14" i="1"/>
  <c r="S14" i="1"/>
  <c r="AD14" i="1"/>
  <c r="AF14" i="1"/>
  <c r="AH14" i="1"/>
  <c r="AI14" i="1"/>
  <c r="AJ14" i="1"/>
  <c r="AO14" i="1"/>
  <c r="G15" i="1"/>
  <c r="J15" i="1"/>
  <c r="K15" i="1"/>
  <c r="L15" i="1"/>
  <c r="S15" i="1"/>
  <c r="AD15" i="1"/>
  <c r="AF15" i="1"/>
  <c r="AH15" i="1"/>
  <c r="AI15" i="1"/>
  <c r="AJ15" i="1"/>
  <c r="AO15" i="1"/>
  <c r="G16" i="1"/>
  <c r="J16" i="1"/>
  <c r="K16" i="1"/>
  <c r="L16" i="1"/>
  <c r="S16" i="1"/>
  <c r="AD16" i="1"/>
  <c r="AF16" i="1"/>
  <c r="AH16" i="1"/>
  <c r="AI16" i="1"/>
  <c r="AJ16" i="1"/>
  <c r="AO16" i="1"/>
  <c r="G17" i="1"/>
  <c r="J17" i="1"/>
  <c r="K17" i="1"/>
  <c r="L17" i="1"/>
  <c r="S17" i="1"/>
  <c r="AD17" i="1"/>
  <c r="AF17" i="1"/>
  <c r="AH17" i="1"/>
  <c r="AI17" i="1"/>
  <c r="AJ17" i="1"/>
  <c r="AO17" i="1"/>
  <c r="G18" i="1"/>
  <c r="J18" i="1"/>
  <c r="K18" i="1"/>
  <c r="L18" i="1"/>
  <c r="S18" i="1"/>
  <c r="AD18" i="1"/>
  <c r="AF18" i="1"/>
  <c r="AH18" i="1"/>
  <c r="AI18" i="1"/>
  <c r="AJ18" i="1"/>
  <c r="AO18" i="1"/>
  <c r="G19" i="1"/>
  <c r="J19" i="1"/>
  <c r="K19" i="1"/>
  <c r="L19" i="1"/>
  <c r="S19" i="1"/>
  <c r="AD19" i="1"/>
  <c r="AF19" i="1"/>
  <c r="AH19" i="1"/>
  <c r="AI19" i="1"/>
  <c r="AJ19" i="1"/>
  <c r="AO19" i="1"/>
  <c r="G20" i="1"/>
  <c r="J20" i="1"/>
  <c r="K20" i="1"/>
  <c r="L20" i="1"/>
  <c r="S20" i="1"/>
  <c r="AD20" i="1"/>
  <c r="AF20" i="1"/>
  <c r="AH20" i="1"/>
  <c r="AI20" i="1"/>
  <c r="AJ20" i="1"/>
  <c r="AO20" i="1"/>
  <c r="G21" i="1"/>
  <c r="J21" i="1"/>
  <c r="K21" i="1"/>
  <c r="L21" i="1"/>
  <c r="S21" i="1"/>
  <c r="AD21" i="1"/>
  <c r="AF21" i="1"/>
  <c r="AH21" i="1"/>
  <c r="AI21" i="1"/>
  <c r="AJ21" i="1"/>
  <c r="AO21" i="1"/>
  <c r="G22" i="1"/>
  <c r="J22" i="1"/>
  <c r="K22" i="1"/>
  <c r="L22" i="1"/>
  <c r="S22" i="1"/>
  <c r="AD22" i="1"/>
  <c r="AF22" i="1"/>
  <c r="AH22" i="1"/>
  <c r="AI22" i="1"/>
  <c r="AJ22" i="1"/>
  <c r="AO22" i="1"/>
  <c r="G23" i="1"/>
  <c r="J23" i="1"/>
  <c r="K23" i="1"/>
  <c r="L23" i="1"/>
  <c r="S23" i="1"/>
  <c r="AD23" i="1"/>
  <c r="AF23" i="1"/>
  <c r="AH23" i="1"/>
  <c r="AI23" i="1"/>
  <c r="AJ23" i="1"/>
  <c r="AO23" i="1"/>
  <c r="G24" i="1"/>
  <c r="J24" i="1"/>
  <c r="K24" i="1"/>
  <c r="L24" i="1"/>
  <c r="S24" i="1"/>
  <c r="AD24" i="1"/>
  <c r="AF24" i="1"/>
  <c r="AH24" i="1"/>
  <c r="AI24" i="1"/>
  <c r="AJ24" i="1"/>
  <c r="AO24" i="1"/>
  <c r="G25" i="1"/>
  <c r="J25" i="1"/>
  <c r="K25" i="1"/>
  <c r="L25" i="1"/>
  <c r="S25" i="1"/>
  <c r="AD25" i="1"/>
  <c r="AF25" i="1"/>
  <c r="AH25" i="1"/>
  <c r="AI25" i="1"/>
  <c r="AJ25" i="1"/>
  <c r="AO25" i="1"/>
  <c r="G26" i="1"/>
  <c r="J26" i="1"/>
  <c r="K26" i="1"/>
  <c r="L26" i="1"/>
  <c r="S26" i="1"/>
  <c r="AD26" i="1"/>
  <c r="AF26" i="1"/>
  <c r="AH26" i="1"/>
  <c r="AI26" i="1"/>
  <c r="AJ26" i="1"/>
  <c r="AO26" i="1"/>
  <c r="G27" i="1"/>
  <c r="J27" i="1"/>
  <c r="K27" i="1"/>
  <c r="L27" i="1"/>
  <c r="S27" i="1"/>
  <c r="AD27" i="1"/>
  <c r="AF27" i="1"/>
  <c r="AH27" i="1"/>
  <c r="AI27" i="1"/>
  <c r="AJ27" i="1"/>
  <c r="AO27" i="1"/>
  <c r="G28" i="1"/>
  <c r="J28" i="1"/>
  <c r="K28" i="1"/>
  <c r="L28" i="1"/>
  <c r="S28" i="1"/>
  <c r="AD28" i="1"/>
  <c r="AF28" i="1"/>
  <c r="AH28" i="1"/>
  <c r="AI28" i="1"/>
  <c r="AJ28" i="1"/>
  <c r="AO28" i="1"/>
  <c r="G29" i="1"/>
  <c r="J29" i="1"/>
  <c r="K29" i="1"/>
  <c r="L29" i="1"/>
  <c r="S29" i="1"/>
  <c r="AD29" i="1"/>
  <c r="AF29" i="1"/>
  <c r="AH29" i="1"/>
  <c r="AI29" i="1"/>
  <c r="AJ29" i="1"/>
  <c r="AO29" i="1"/>
  <c r="G30" i="1"/>
  <c r="J30" i="1"/>
  <c r="K30" i="1"/>
  <c r="L30" i="1"/>
  <c r="S30" i="1"/>
  <c r="AD30" i="1"/>
  <c r="AF30" i="1"/>
  <c r="AH30" i="1"/>
  <c r="AI30" i="1"/>
  <c r="AJ30" i="1"/>
  <c r="AO30" i="1"/>
  <c r="G31" i="1"/>
  <c r="J31" i="1"/>
  <c r="K31" i="1"/>
  <c r="L31" i="1"/>
  <c r="S31" i="1"/>
  <c r="AD31" i="1"/>
  <c r="AF31" i="1"/>
  <c r="AH31" i="1"/>
  <c r="AI31" i="1"/>
  <c r="AJ31" i="1"/>
  <c r="AO31" i="1"/>
  <c r="G32" i="1"/>
  <c r="J32" i="1"/>
  <c r="K32" i="1"/>
  <c r="L32" i="1"/>
  <c r="S32" i="1"/>
  <c r="AD32" i="1"/>
  <c r="AF32" i="1"/>
  <c r="AH32" i="1"/>
  <c r="AI32" i="1"/>
  <c r="AJ32" i="1"/>
  <c r="AO32" i="1"/>
  <c r="G33" i="1"/>
  <c r="J33" i="1"/>
  <c r="K33" i="1"/>
  <c r="L33" i="1"/>
  <c r="S33" i="1"/>
  <c r="AD33" i="1"/>
  <c r="AF33" i="1"/>
  <c r="AH33" i="1"/>
  <c r="AI33" i="1"/>
  <c r="AJ33" i="1"/>
  <c r="AO33" i="1"/>
  <c r="G34" i="1"/>
  <c r="J34" i="1"/>
  <c r="K34" i="1"/>
  <c r="L34" i="1"/>
  <c r="S34" i="1"/>
  <c r="AD34" i="1"/>
  <c r="AF34" i="1"/>
  <c r="AH34" i="1"/>
  <c r="AI34" i="1"/>
  <c r="AJ34" i="1"/>
  <c r="AO34" i="1"/>
  <c r="G35" i="1"/>
  <c r="J35" i="1"/>
  <c r="K35" i="1"/>
  <c r="L35" i="1"/>
  <c r="S35" i="1"/>
  <c r="AD35" i="1"/>
  <c r="AF35" i="1"/>
  <c r="AH35" i="1"/>
  <c r="AI35" i="1"/>
  <c r="AJ35" i="1"/>
  <c r="AO35" i="1"/>
  <c r="G36" i="1"/>
  <c r="J36" i="1"/>
  <c r="K36" i="1"/>
  <c r="L36" i="1"/>
  <c r="S36" i="1"/>
  <c r="AD36" i="1"/>
  <c r="AF36" i="1"/>
  <c r="AH36" i="1"/>
  <c r="AI36" i="1"/>
  <c r="AJ36" i="1"/>
  <c r="AO36" i="1"/>
  <c r="G37" i="1"/>
  <c r="J37" i="1"/>
  <c r="K37" i="1"/>
  <c r="L37" i="1"/>
  <c r="S37" i="1"/>
  <c r="AD37" i="1"/>
  <c r="AF37" i="1"/>
  <c r="AH37" i="1"/>
  <c r="AI37" i="1"/>
  <c r="AJ37" i="1"/>
  <c r="AO37" i="1"/>
  <c r="G38" i="1"/>
  <c r="J38" i="1"/>
  <c r="K38" i="1"/>
  <c r="L38" i="1"/>
  <c r="S38" i="1"/>
  <c r="AD38" i="1"/>
  <c r="AF38" i="1"/>
  <c r="AH38" i="1"/>
  <c r="AI38" i="1"/>
  <c r="AJ38" i="1"/>
  <c r="AO38" i="1"/>
  <c r="G39" i="1"/>
  <c r="J39" i="1"/>
  <c r="K39" i="1"/>
  <c r="L39" i="1"/>
  <c r="S39" i="1"/>
  <c r="AD39" i="1"/>
  <c r="AF39" i="1"/>
  <c r="AH39" i="1"/>
  <c r="AI39" i="1"/>
  <c r="AJ39" i="1"/>
  <c r="AO39" i="1"/>
  <c r="G40" i="1"/>
  <c r="J40" i="1"/>
  <c r="K40" i="1"/>
  <c r="L40" i="1"/>
  <c r="S40" i="1"/>
  <c r="AD40" i="1"/>
  <c r="AF40" i="1"/>
  <c r="AH40" i="1"/>
  <c r="AI40" i="1"/>
  <c r="AJ40" i="1"/>
  <c r="AO40" i="1"/>
  <c r="G41" i="1"/>
  <c r="J41" i="1"/>
  <c r="K41" i="1"/>
  <c r="L41" i="1"/>
  <c r="S41" i="1"/>
  <c r="AD41" i="1"/>
  <c r="AF41" i="1"/>
  <c r="AH41" i="1"/>
  <c r="AI41" i="1"/>
  <c r="AJ41" i="1"/>
  <c r="AO41" i="1"/>
  <c r="G42" i="1"/>
  <c r="J42" i="1"/>
  <c r="K42" i="1"/>
  <c r="L42" i="1"/>
  <c r="S42" i="1"/>
  <c r="AD42" i="1"/>
  <c r="AF42" i="1"/>
  <c r="AH42" i="1"/>
  <c r="AI42" i="1"/>
  <c r="AJ42" i="1"/>
  <c r="AO42" i="1"/>
  <c r="G43" i="1"/>
  <c r="J43" i="1"/>
  <c r="K43" i="1"/>
  <c r="L43" i="1"/>
  <c r="S43" i="1"/>
  <c r="AD43" i="1"/>
  <c r="AF43" i="1"/>
  <c r="AH43" i="1"/>
  <c r="AI43" i="1"/>
  <c r="AJ43" i="1"/>
  <c r="AO43" i="1"/>
  <c r="G44" i="1"/>
  <c r="J44" i="1"/>
  <c r="K44" i="1"/>
  <c r="L44" i="1"/>
  <c r="S44" i="1"/>
  <c r="AD44" i="1"/>
  <c r="AF44" i="1"/>
  <c r="AH44" i="1"/>
  <c r="AI44" i="1"/>
  <c r="AJ44" i="1"/>
  <c r="AO44" i="1"/>
  <c r="G45" i="1"/>
  <c r="J45" i="1"/>
  <c r="K45" i="1"/>
  <c r="L45" i="1"/>
  <c r="S45" i="1"/>
  <c r="AD45" i="1"/>
  <c r="AF45" i="1"/>
  <c r="AH45" i="1"/>
  <c r="AI45" i="1"/>
  <c r="AJ45" i="1"/>
  <c r="AO45" i="1"/>
  <c r="G46" i="1"/>
  <c r="J46" i="1"/>
  <c r="K46" i="1"/>
  <c r="L46" i="1"/>
  <c r="S46" i="1"/>
  <c r="AD46" i="1"/>
  <c r="AF46" i="1"/>
  <c r="AH46" i="1"/>
  <c r="AI46" i="1"/>
  <c r="AJ46" i="1"/>
  <c r="AO46" i="1"/>
  <c r="G47" i="1"/>
  <c r="J47" i="1"/>
  <c r="K47" i="1"/>
  <c r="L47" i="1"/>
  <c r="S47" i="1"/>
  <c r="AD47" i="1"/>
  <c r="AF47" i="1"/>
  <c r="AH47" i="1"/>
  <c r="AI47" i="1"/>
  <c r="AJ47" i="1"/>
  <c r="AO47" i="1"/>
  <c r="G48" i="1"/>
  <c r="J48" i="1"/>
  <c r="K48" i="1"/>
  <c r="L48" i="1"/>
  <c r="S48" i="1"/>
  <c r="AD48" i="1"/>
  <c r="AF48" i="1"/>
  <c r="AH48" i="1"/>
  <c r="AI48" i="1"/>
  <c r="AJ48" i="1"/>
  <c r="AO48" i="1"/>
  <c r="G49" i="1"/>
  <c r="J49" i="1"/>
  <c r="K49" i="1"/>
  <c r="L49" i="1"/>
  <c r="S49" i="1"/>
  <c r="AD49" i="1"/>
  <c r="AF49" i="1"/>
  <c r="AH49" i="1"/>
  <c r="AI49" i="1"/>
  <c r="AJ49" i="1"/>
  <c r="AO49" i="1"/>
  <c r="G50" i="1"/>
  <c r="J50" i="1"/>
  <c r="K50" i="1"/>
  <c r="L50" i="1"/>
  <c r="S50" i="1"/>
  <c r="AD50" i="1"/>
  <c r="AF50" i="1"/>
  <c r="AH50" i="1"/>
  <c r="AI50" i="1"/>
  <c r="AJ50" i="1"/>
  <c r="AO50" i="1"/>
  <c r="G51" i="1"/>
  <c r="J51" i="1"/>
  <c r="K51" i="1"/>
  <c r="L51" i="1"/>
  <c r="S51" i="1"/>
  <c r="AD51" i="1"/>
  <c r="AF51" i="1"/>
  <c r="AH51" i="1"/>
  <c r="AI51" i="1"/>
  <c r="AJ51" i="1"/>
  <c r="AO51" i="1"/>
  <c r="G52" i="1"/>
  <c r="J52" i="1"/>
  <c r="K52" i="1"/>
  <c r="L52" i="1"/>
  <c r="S52" i="1"/>
  <c r="AD52" i="1"/>
  <c r="AF52" i="1"/>
  <c r="AH52" i="1"/>
  <c r="AI52" i="1"/>
  <c r="AJ52" i="1"/>
  <c r="AO52" i="1"/>
  <c r="G53" i="1"/>
  <c r="J53" i="1"/>
  <c r="K53" i="1"/>
  <c r="L53" i="1"/>
  <c r="S53" i="1"/>
  <c r="AD53" i="1"/>
  <c r="AF53" i="1"/>
  <c r="AH53" i="1"/>
  <c r="AI53" i="1"/>
  <c r="AJ53" i="1"/>
  <c r="AO53" i="1"/>
  <c r="G54" i="1"/>
  <c r="J54" i="1"/>
  <c r="K54" i="1"/>
  <c r="L54" i="1"/>
  <c r="S54" i="1"/>
  <c r="AD54" i="1"/>
  <c r="AF54" i="1"/>
  <c r="AH54" i="1"/>
  <c r="AI54" i="1"/>
  <c r="AJ54" i="1"/>
  <c r="AO54" i="1"/>
  <c r="G55" i="1"/>
  <c r="J55" i="1"/>
  <c r="K55" i="1"/>
  <c r="L55" i="1"/>
  <c r="S55" i="1"/>
  <c r="AD55" i="1"/>
  <c r="AF55" i="1"/>
  <c r="AH55" i="1"/>
  <c r="AI55" i="1"/>
  <c r="AJ55" i="1"/>
  <c r="AO55" i="1"/>
  <c r="G56" i="1"/>
  <c r="J56" i="1"/>
  <c r="K56" i="1"/>
  <c r="L56" i="1"/>
  <c r="S56" i="1"/>
  <c r="AD56" i="1"/>
  <c r="AF56" i="1"/>
  <c r="AH56" i="1"/>
  <c r="AI56" i="1"/>
  <c r="AJ56" i="1"/>
  <c r="AO56" i="1"/>
  <c r="G57" i="1"/>
  <c r="J57" i="1"/>
  <c r="K57" i="1"/>
  <c r="L57" i="1"/>
  <c r="S57" i="1"/>
  <c r="AD57" i="1"/>
  <c r="AF57" i="1"/>
  <c r="AH57" i="1"/>
  <c r="AI57" i="1"/>
  <c r="AJ57" i="1"/>
  <c r="AO57" i="1"/>
  <c r="G58" i="1"/>
  <c r="J58" i="1"/>
  <c r="K58" i="1"/>
  <c r="L58" i="1"/>
  <c r="S58" i="1"/>
  <c r="AD58" i="1"/>
  <c r="AF58" i="1"/>
  <c r="AH58" i="1"/>
  <c r="AI58" i="1"/>
  <c r="AJ58" i="1"/>
  <c r="AO58" i="1"/>
  <c r="G59" i="1"/>
  <c r="J59" i="1"/>
  <c r="K59" i="1"/>
  <c r="L59" i="1"/>
  <c r="S59" i="1"/>
  <c r="AD59" i="1"/>
  <c r="AF59" i="1"/>
  <c r="AH59" i="1"/>
  <c r="AI59" i="1"/>
  <c r="AJ59" i="1"/>
  <c r="AO59" i="1"/>
  <c r="G60" i="1"/>
  <c r="J60" i="1"/>
  <c r="K60" i="1"/>
  <c r="L60" i="1"/>
  <c r="S60" i="1"/>
  <c r="AD60" i="1"/>
  <c r="AF60" i="1"/>
  <c r="AH60" i="1"/>
  <c r="AI60" i="1"/>
  <c r="AJ60" i="1"/>
  <c r="AO60" i="1"/>
  <c r="G61" i="1"/>
  <c r="J61" i="1"/>
  <c r="K61" i="1"/>
  <c r="L61" i="1"/>
  <c r="S61" i="1"/>
  <c r="AD61" i="1"/>
  <c r="AF61" i="1"/>
  <c r="AH61" i="1"/>
  <c r="AI61" i="1"/>
  <c r="AJ61" i="1"/>
  <c r="AO61" i="1"/>
  <c r="G62" i="1"/>
  <c r="J62" i="1"/>
  <c r="K62" i="1"/>
  <c r="L62" i="1"/>
  <c r="S62" i="1"/>
  <c r="AD62" i="1"/>
  <c r="AF62" i="1"/>
  <c r="AH62" i="1"/>
  <c r="AI62" i="1"/>
  <c r="AJ62" i="1"/>
  <c r="AO62" i="1"/>
  <c r="G63" i="1"/>
  <c r="J63" i="1"/>
  <c r="K63" i="1"/>
  <c r="L63" i="1"/>
  <c r="S63" i="1"/>
  <c r="AD63" i="1"/>
  <c r="AF63" i="1"/>
  <c r="AH63" i="1"/>
  <c r="AI63" i="1"/>
  <c r="AJ63" i="1"/>
  <c r="AO63" i="1"/>
  <c r="G64" i="1"/>
  <c r="J64" i="1"/>
  <c r="K64" i="1"/>
  <c r="L64" i="1"/>
  <c r="S64" i="1"/>
  <c r="AD64" i="1"/>
  <c r="AF64" i="1"/>
  <c r="AH64" i="1"/>
  <c r="AI64" i="1"/>
  <c r="AJ64" i="1"/>
  <c r="AO64" i="1"/>
  <c r="G65" i="1"/>
  <c r="J65" i="1"/>
  <c r="K65" i="1"/>
  <c r="L65" i="1"/>
  <c r="S65" i="1"/>
  <c r="AD65" i="1"/>
  <c r="AF65" i="1"/>
  <c r="AH65" i="1"/>
  <c r="AI65" i="1"/>
  <c r="AJ65" i="1"/>
  <c r="AO65" i="1"/>
  <c r="G66" i="1"/>
  <c r="J66" i="1"/>
  <c r="K66" i="1"/>
  <c r="L66" i="1"/>
  <c r="S66" i="1"/>
  <c r="AD66" i="1"/>
  <c r="AF66" i="1"/>
  <c r="AH66" i="1"/>
  <c r="AI66" i="1"/>
  <c r="AJ66" i="1"/>
  <c r="AO66" i="1"/>
  <c r="G67" i="1"/>
  <c r="J67" i="1"/>
  <c r="K67" i="1"/>
  <c r="L67" i="1"/>
  <c r="S67" i="1"/>
  <c r="AD67" i="1"/>
  <c r="AF67" i="1"/>
  <c r="AH67" i="1"/>
  <c r="AI67" i="1"/>
  <c r="AJ67" i="1"/>
  <c r="AO67" i="1"/>
  <c r="G68" i="1"/>
  <c r="J68" i="1"/>
  <c r="K68" i="1"/>
  <c r="L68" i="1"/>
  <c r="S68" i="1"/>
  <c r="AD68" i="1"/>
  <c r="AF68" i="1"/>
  <c r="AH68" i="1"/>
  <c r="AI68" i="1"/>
  <c r="AJ68" i="1"/>
  <c r="AO68" i="1"/>
  <c r="G69" i="1"/>
  <c r="J69" i="1"/>
  <c r="K69" i="1"/>
  <c r="L69" i="1"/>
  <c r="S69" i="1"/>
  <c r="AD69" i="1"/>
  <c r="AF69" i="1"/>
  <c r="AH69" i="1"/>
  <c r="AI69" i="1"/>
  <c r="AJ69" i="1"/>
  <c r="AO69" i="1"/>
  <c r="G70" i="1"/>
  <c r="J70" i="1"/>
  <c r="K70" i="1"/>
  <c r="L70" i="1"/>
  <c r="S70" i="1"/>
  <c r="AD70" i="1"/>
  <c r="AF70" i="1"/>
  <c r="AH70" i="1"/>
  <c r="AI70" i="1"/>
  <c r="AJ70" i="1"/>
  <c r="AO70" i="1"/>
  <c r="G71" i="1"/>
  <c r="J71" i="1"/>
  <c r="K71" i="1"/>
  <c r="L71" i="1"/>
  <c r="S71" i="1"/>
  <c r="AD71" i="1"/>
  <c r="AF71" i="1"/>
  <c r="AH71" i="1"/>
  <c r="AI71" i="1"/>
  <c r="AJ71" i="1"/>
  <c r="AO71" i="1"/>
  <c r="G72" i="1"/>
  <c r="J72" i="1"/>
  <c r="K72" i="1"/>
  <c r="L72" i="1"/>
  <c r="S72" i="1"/>
  <c r="AD72" i="1"/>
  <c r="AF72" i="1"/>
  <c r="AH72" i="1"/>
  <c r="AI72" i="1"/>
  <c r="AJ72" i="1"/>
  <c r="AO72" i="1"/>
  <c r="G73" i="1"/>
  <c r="J73" i="1"/>
  <c r="K73" i="1"/>
  <c r="L73" i="1"/>
  <c r="S73" i="1"/>
  <c r="AD73" i="1"/>
  <c r="AF73" i="1"/>
  <c r="AH73" i="1"/>
  <c r="AI73" i="1"/>
  <c r="AJ73" i="1"/>
  <c r="AO73" i="1"/>
  <c r="G74" i="1"/>
  <c r="J74" i="1"/>
  <c r="K74" i="1"/>
  <c r="L74" i="1"/>
  <c r="S74" i="1"/>
  <c r="AD74" i="1"/>
  <c r="AF74" i="1"/>
  <c r="AH74" i="1"/>
  <c r="AI74" i="1"/>
  <c r="AJ74" i="1"/>
  <c r="AO74" i="1"/>
  <c r="G75" i="1"/>
  <c r="J75" i="1"/>
  <c r="K75" i="1"/>
  <c r="L75" i="1"/>
  <c r="S75" i="1"/>
  <c r="AD75" i="1"/>
  <c r="AF75" i="1"/>
  <c r="AH75" i="1"/>
  <c r="AI75" i="1"/>
  <c r="AJ75" i="1"/>
  <c r="AO75" i="1"/>
  <c r="G76" i="1"/>
  <c r="J76" i="1"/>
  <c r="K76" i="1"/>
  <c r="L76" i="1"/>
  <c r="S76" i="1"/>
  <c r="AD76" i="1"/>
  <c r="AF76" i="1"/>
  <c r="AH76" i="1"/>
  <c r="AI76" i="1"/>
  <c r="AJ76" i="1"/>
  <c r="AO76" i="1"/>
  <c r="G77" i="1"/>
  <c r="J77" i="1"/>
  <c r="K77" i="1"/>
  <c r="L77" i="1"/>
  <c r="S77" i="1"/>
  <c r="AD77" i="1"/>
  <c r="AF77" i="1"/>
  <c r="AH77" i="1"/>
  <c r="AI77" i="1"/>
  <c r="AJ77" i="1"/>
  <c r="AO77" i="1"/>
  <c r="G78" i="1"/>
  <c r="J78" i="1"/>
  <c r="K78" i="1"/>
  <c r="L78" i="1"/>
  <c r="S78" i="1"/>
  <c r="AD78" i="1"/>
  <c r="AF78" i="1"/>
  <c r="AH78" i="1"/>
  <c r="AI78" i="1"/>
  <c r="AJ78" i="1"/>
  <c r="AO78" i="1"/>
  <c r="G79" i="1"/>
  <c r="J79" i="1"/>
  <c r="K79" i="1"/>
  <c r="L79" i="1"/>
  <c r="S79" i="1"/>
  <c r="AD79" i="1"/>
  <c r="AF79" i="1"/>
  <c r="AH79" i="1"/>
  <c r="AI79" i="1"/>
  <c r="AJ79" i="1"/>
  <c r="AO79" i="1"/>
  <c r="G80" i="1"/>
  <c r="J80" i="1"/>
  <c r="K80" i="1"/>
  <c r="L80" i="1"/>
  <c r="S80" i="1"/>
  <c r="AD80" i="1"/>
  <c r="AF80" i="1"/>
  <c r="AH80" i="1"/>
  <c r="AI80" i="1"/>
  <c r="AJ80" i="1"/>
  <c r="AO80" i="1"/>
  <c r="G81" i="1"/>
  <c r="J81" i="1"/>
  <c r="K81" i="1"/>
  <c r="L81" i="1"/>
  <c r="S81" i="1"/>
  <c r="AD81" i="1"/>
  <c r="AF81" i="1"/>
  <c r="AH81" i="1"/>
  <c r="AI81" i="1"/>
  <c r="AJ81" i="1"/>
  <c r="AO81" i="1"/>
  <c r="G82" i="1"/>
  <c r="J82" i="1"/>
  <c r="K82" i="1"/>
  <c r="L82" i="1"/>
  <c r="S82" i="1"/>
  <c r="AD82" i="1"/>
  <c r="AF82" i="1"/>
  <c r="AH82" i="1"/>
  <c r="AI82" i="1"/>
  <c r="AJ82" i="1"/>
  <c r="AO82" i="1"/>
  <c r="G83" i="1"/>
  <c r="J83" i="1"/>
  <c r="K83" i="1"/>
  <c r="L83" i="1"/>
  <c r="S83" i="1"/>
  <c r="AD83" i="1"/>
  <c r="AF83" i="1"/>
  <c r="AH83" i="1"/>
  <c r="AI83" i="1"/>
  <c r="AJ83" i="1"/>
  <c r="AO83" i="1"/>
  <c r="G84" i="1"/>
  <c r="J84" i="1"/>
  <c r="K84" i="1"/>
  <c r="L84" i="1"/>
  <c r="S84" i="1"/>
  <c r="AD84" i="1"/>
  <c r="AF84" i="1"/>
  <c r="AH84" i="1"/>
  <c r="AI84" i="1"/>
  <c r="AJ84" i="1"/>
  <c r="AO84" i="1"/>
  <c r="G85" i="1"/>
  <c r="J85" i="1"/>
  <c r="K85" i="1"/>
  <c r="L85" i="1"/>
  <c r="S85" i="1"/>
  <c r="AD85" i="1"/>
  <c r="AF85" i="1"/>
  <c r="AH85" i="1"/>
  <c r="AI85" i="1"/>
  <c r="AJ85" i="1"/>
  <c r="AO85" i="1"/>
  <c r="G86" i="1"/>
  <c r="J86" i="1"/>
  <c r="K86" i="1"/>
  <c r="L86" i="1"/>
  <c r="S86" i="1"/>
  <c r="AD86" i="1"/>
  <c r="AF86" i="1"/>
  <c r="AH86" i="1"/>
  <c r="AI86" i="1"/>
  <c r="AJ86" i="1"/>
  <c r="AO86" i="1"/>
  <c r="G87" i="1"/>
  <c r="J87" i="1"/>
  <c r="K87" i="1"/>
  <c r="L87" i="1"/>
  <c r="S87" i="1"/>
  <c r="AD87" i="1"/>
  <c r="AF87" i="1"/>
  <c r="AH87" i="1"/>
  <c r="AI87" i="1"/>
  <c r="AJ87" i="1"/>
  <c r="AO87" i="1"/>
  <c r="G88" i="1"/>
  <c r="J88" i="1"/>
  <c r="K88" i="1"/>
  <c r="L88" i="1"/>
  <c r="S88" i="1"/>
  <c r="AD88" i="1"/>
  <c r="AF88" i="1"/>
  <c r="AH88" i="1"/>
  <c r="AI88" i="1"/>
  <c r="AJ88" i="1"/>
  <c r="AO88" i="1"/>
  <c r="G89" i="1"/>
  <c r="J89" i="1"/>
  <c r="K89" i="1"/>
  <c r="L89" i="1"/>
  <c r="S89" i="1"/>
  <c r="AD89" i="1"/>
  <c r="AF89" i="1"/>
  <c r="AH89" i="1"/>
  <c r="AI89" i="1"/>
  <c r="AJ89" i="1"/>
  <c r="AO89" i="1"/>
  <c r="G90" i="1"/>
  <c r="J90" i="1"/>
  <c r="K90" i="1"/>
  <c r="L90" i="1"/>
  <c r="S90" i="1"/>
  <c r="AD90" i="1"/>
  <c r="AF90" i="1"/>
  <c r="AH90" i="1"/>
  <c r="AI90" i="1"/>
  <c r="AJ90" i="1"/>
  <c r="AO90" i="1"/>
  <c r="G91" i="1"/>
  <c r="J91" i="1"/>
  <c r="K91" i="1"/>
  <c r="L91" i="1"/>
  <c r="S91" i="1"/>
  <c r="AD91" i="1"/>
  <c r="AF91" i="1"/>
  <c r="AH91" i="1"/>
  <c r="AI91" i="1"/>
  <c r="AJ91" i="1"/>
  <c r="AO91" i="1"/>
  <c r="G92" i="1"/>
  <c r="J92" i="1"/>
  <c r="K92" i="1"/>
  <c r="L92" i="1"/>
  <c r="S92" i="1"/>
  <c r="AD92" i="1"/>
  <c r="AF92" i="1"/>
  <c r="AH92" i="1"/>
  <c r="AI92" i="1"/>
  <c r="AJ92" i="1"/>
  <c r="AO92" i="1"/>
  <c r="G93" i="1"/>
  <c r="J93" i="1"/>
  <c r="K93" i="1"/>
  <c r="L93" i="1"/>
  <c r="S93" i="1"/>
  <c r="AD93" i="1"/>
  <c r="AF93" i="1"/>
  <c r="AH93" i="1"/>
  <c r="AI93" i="1"/>
  <c r="AJ93" i="1"/>
  <c r="AO93" i="1"/>
  <c r="G94" i="1"/>
  <c r="J94" i="1"/>
  <c r="K94" i="1"/>
  <c r="L94" i="1"/>
  <c r="S94" i="1"/>
  <c r="AD94" i="1"/>
  <c r="AF94" i="1"/>
  <c r="AH94" i="1"/>
  <c r="AI94" i="1"/>
  <c r="AJ94" i="1"/>
  <c r="AO94" i="1"/>
  <c r="G95" i="1"/>
  <c r="J95" i="1"/>
  <c r="K95" i="1"/>
  <c r="L95" i="1"/>
  <c r="S95" i="1"/>
  <c r="AD95" i="1"/>
  <c r="AF95" i="1"/>
  <c r="AH95" i="1"/>
  <c r="AI95" i="1"/>
  <c r="AJ95" i="1"/>
  <c r="AO95" i="1"/>
  <c r="G96" i="1"/>
  <c r="J96" i="1"/>
  <c r="K96" i="1"/>
  <c r="L96" i="1"/>
  <c r="S96" i="1"/>
  <c r="AD96" i="1"/>
  <c r="AF96" i="1"/>
  <c r="AH96" i="1"/>
  <c r="AI96" i="1"/>
  <c r="AJ96" i="1"/>
  <c r="AO96" i="1"/>
  <c r="G97" i="1"/>
  <c r="J97" i="1"/>
  <c r="K97" i="1"/>
  <c r="L97" i="1"/>
  <c r="S97" i="1"/>
  <c r="AD97" i="1"/>
  <c r="AF97" i="1"/>
  <c r="AH97" i="1"/>
  <c r="AI97" i="1"/>
  <c r="AJ97" i="1"/>
  <c r="AO97" i="1"/>
  <c r="G98" i="1"/>
  <c r="J98" i="1"/>
  <c r="K98" i="1"/>
  <c r="L98" i="1"/>
  <c r="S98" i="1"/>
  <c r="AD98" i="1"/>
  <c r="AF98" i="1"/>
  <c r="AH98" i="1"/>
  <c r="AI98" i="1"/>
  <c r="AJ98" i="1"/>
  <c r="AO98" i="1"/>
  <c r="G99" i="1"/>
  <c r="J99" i="1"/>
  <c r="K99" i="1"/>
  <c r="L99" i="1"/>
  <c r="S99" i="1"/>
  <c r="AD99" i="1"/>
  <c r="AF99" i="1"/>
  <c r="AH99" i="1"/>
  <c r="AI99" i="1"/>
  <c r="AJ99" i="1"/>
  <c r="AO99" i="1"/>
  <c r="G100" i="1"/>
  <c r="J100" i="1"/>
  <c r="K100" i="1"/>
  <c r="L100" i="1"/>
  <c r="S100" i="1"/>
  <c r="AD100" i="1"/>
  <c r="AF100" i="1"/>
  <c r="AH100" i="1"/>
  <c r="AI100" i="1"/>
  <c r="AJ100" i="1"/>
  <c r="AO100" i="1"/>
  <c r="G101" i="1"/>
  <c r="J101" i="1"/>
  <c r="K101" i="1"/>
  <c r="L101" i="1"/>
  <c r="S101" i="1"/>
  <c r="AD101" i="1"/>
  <c r="AF101" i="1"/>
  <c r="AH101" i="1"/>
  <c r="AI101" i="1"/>
  <c r="AJ101" i="1"/>
  <c r="AO101" i="1"/>
  <c r="G102" i="1"/>
  <c r="J102" i="1"/>
  <c r="K102" i="1"/>
  <c r="L102" i="1"/>
  <c r="S102" i="1"/>
  <c r="AD102" i="1"/>
  <c r="AF102" i="1"/>
  <c r="AH102" i="1"/>
  <c r="AI102" i="1"/>
  <c r="AJ102" i="1"/>
  <c r="AO102" i="1"/>
  <c r="G103" i="1"/>
  <c r="J103" i="1"/>
  <c r="K103" i="1"/>
  <c r="L103" i="1"/>
  <c r="S103" i="1"/>
  <c r="AD103" i="1"/>
  <c r="AF103" i="1"/>
  <c r="AH103" i="1"/>
  <c r="AI103" i="1"/>
  <c r="AJ103" i="1"/>
  <c r="AO103" i="1"/>
  <c r="G104" i="1"/>
  <c r="J104" i="1"/>
  <c r="K104" i="1"/>
  <c r="L104" i="1"/>
  <c r="S104" i="1"/>
  <c r="AD104" i="1"/>
  <c r="AF104" i="1"/>
  <c r="AH104" i="1"/>
  <c r="AI104" i="1"/>
  <c r="AJ104" i="1"/>
  <c r="AO104" i="1"/>
  <c r="G105" i="1"/>
  <c r="J105" i="1"/>
  <c r="K105" i="1"/>
  <c r="L105" i="1"/>
  <c r="S105" i="1"/>
  <c r="AD105" i="1"/>
  <c r="AF105" i="1"/>
  <c r="AH105" i="1"/>
  <c r="AI105" i="1"/>
  <c r="AJ105" i="1"/>
  <c r="AO105" i="1"/>
  <c r="G106" i="1"/>
  <c r="J106" i="1"/>
  <c r="K106" i="1"/>
  <c r="L106" i="1"/>
  <c r="S106" i="1"/>
  <c r="AD106" i="1"/>
  <c r="AF106" i="1"/>
  <c r="AH106" i="1"/>
  <c r="AI106" i="1"/>
  <c r="AJ106" i="1"/>
  <c r="AO106" i="1"/>
  <c r="G107" i="1"/>
  <c r="J107" i="1"/>
  <c r="K107" i="1"/>
  <c r="L107" i="1"/>
  <c r="S107" i="1"/>
  <c r="AD107" i="1"/>
  <c r="AF107" i="1"/>
  <c r="AH107" i="1"/>
  <c r="AI107" i="1"/>
  <c r="AJ107" i="1"/>
  <c r="AO107" i="1"/>
  <c r="G108" i="1"/>
  <c r="J108" i="1"/>
  <c r="K108" i="1"/>
  <c r="L108" i="1"/>
  <c r="S108" i="1"/>
  <c r="AD108" i="1"/>
  <c r="AF108" i="1"/>
  <c r="AH108" i="1"/>
  <c r="AI108" i="1"/>
  <c r="AJ108" i="1"/>
  <c r="AO108" i="1"/>
  <c r="G109" i="1"/>
  <c r="J109" i="1"/>
  <c r="K109" i="1"/>
  <c r="L109" i="1"/>
  <c r="S109" i="1"/>
  <c r="AD109" i="1"/>
  <c r="AF109" i="1"/>
  <c r="AH109" i="1"/>
  <c r="AI109" i="1"/>
  <c r="AJ109" i="1"/>
  <c r="AO109" i="1"/>
  <c r="G110" i="1"/>
  <c r="J110" i="1"/>
  <c r="K110" i="1"/>
  <c r="L110" i="1"/>
  <c r="S110" i="1"/>
  <c r="AD110" i="1"/>
  <c r="AF110" i="1"/>
  <c r="AH110" i="1"/>
  <c r="AI110" i="1"/>
  <c r="AJ110" i="1"/>
  <c r="AO110" i="1"/>
  <c r="G111" i="1"/>
  <c r="J111" i="1"/>
  <c r="K111" i="1"/>
  <c r="L111" i="1"/>
  <c r="S111" i="1"/>
  <c r="AD111" i="1"/>
  <c r="AF111" i="1"/>
  <c r="AH111" i="1"/>
  <c r="AI111" i="1"/>
  <c r="AJ111" i="1"/>
  <c r="AO111" i="1"/>
  <c r="G112" i="1"/>
  <c r="J112" i="1"/>
  <c r="K112" i="1"/>
  <c r="L112" i="1"/>
  <c r="S112" i="1"/>
  <c r="AD112" i="1"/>
  <c r="AF112" i="1"/>
  <c r="AH112" i="1"/>
  <c r="AI112" i="1"/>
  <c r="AJ112" i="1"/>
  <c r="AO112" i="1"/>
  <c r="G113" i="1"/>
  <c r="J113" i="1"/>
  <c r="K113" i="1"/>
  <c r="L113" i="1"/>
  <c r="S113" i="1"/>
  <c r="AD113" i="1"/>
  <c r="AF113" i="1"/>
  <c r="AH113" i="1"/>
  <c r="AI113" i="1"/>
  <c r="AJ113" i="1"/>
  <c r="AO113" i="1"/>
  <c r="G114" i="1"/>
  <c r="J114" i="1"/>
  <c r="K114" i="1"/>
  <c r="L114" i="1"/>
  <c r="S114" i="1"/>
  <c r="AD114" i="1"/>
  <c r="AF114" i="1"/>
  <c r="AH114" i="1"/>
  <c r="AI114" i="1"/>
  <c r="AJ114" i="1"/>
  <c r="AO114" i="1"/>
  <c r="G115" i="1"/>
  <c r="J115" i="1"/>
  <c r="K115" i="1"/>
  <c r="L115" i="1"/>
  <c r="S115" i="1"/>
  <c r="AD115" i="1"/>
  <c r="AF115" i="1"/>
  <c r="AH115" i="1"/>
  <c r="AI115" i="1"/>
  <c r="AJ115" i="1"/>
  <c r="AO115" i="1"/>
  <c r="G116" i="1"/>
  <c r="J116" i="1"/>
  <c r="K116" i="1"/>
  <c r="L116" i="1"/>
  <c r="S116" i="1"/>
  <c r="AD116" i="1"/>
  <c r="AF116" i="1"/>
  <c r="AH116" i="1"/>
  <c r="AI116" i="1"/>
  <c r="AJ116" i="1"/>
  <c r="AO116" i="1"/>
  <c r="G117" i="1"/>
  <c r="J117" i="1"/>
  <c r="K117" i="1"/>
  <c r="L117" i="1"/>
  <c r="S117" i="1"/>
  <c r="AD117" i="1"/>
  <c r="AF117" i="1"/>
  <c r="AH117" i="1"/>
  <c r="AI117" i="1"/>
  <c r="AJ117" i="1"/>
  <c r="AO117" i="1"/>
  <c r="G118" i="1"/>
  <c r="J118" i="1"/>
  <c r="K118" i="1"/>
  <c r="L118" i="1"/>
  <c r="S118" i="1"/>
  <c r="AD118" i="1"/>
  <c r="AF118" i="1"/>
  <c r="AH118" i="1"/>
  <c r="AI118" i="1"/>
  <c r="AJ118" i="1"/>
  <c r="AO118" i="1"/>
  <c r="G119" i="1"/>
  <c r="J119" i="1"/>
  <c r="K119" i="1"/>
  <c r="L119" i="1"/>
  <c r="S119" i="1"/>
  <c r="AD119" i="1"/>
  <c r="AF119" i="1"/>
  <c r="AH119" i="1"/>
  <c r="AI119" i="1"/>
  <c r="AJ119" i="1"/>
  <c r="AO119" i="1"/>
  <c r="G120" i="1"/>
  <c r="J120" i="1"/>
  <c r="K120" i="1"/>
  <c r="L120" i="1"/>
  <c r="S120" i="1"/>
  <c r="AD120" i="1"/>
  <c r="AF120" i="1"/>
  <c r="AH120" i="1"/>
  <c r="AI120" i="1"/>
  <c r="AJ120" i="1"/>
  <c r="AO120" i="1"/>
  <c r="G121" i="1"/>
  <c r="J121" i="1"/>
  <c r="K121" i="1"/>
  <c r="L121" i="1"/>
  <c r="S121" i="1"/>
  <c r="AD121" i="1"/>
  <c r="AF121" i="1"/>
  <c r="AH121" i="1"/>
  <c r="AI121" i="1"/>
  <c r="AJ121" i="1"/>
  <c r="AO121" i="1"/>
  <c r="G122" i="1"/>
  <c r="J122" i="1"/>
  <c r="K122" i="1"/>
  <c r="L122" i="1"/>
  <c r="S122" i="1"/>
  <c r="AD122" i="1"/>
  <c r="AF122" i="1"/>
  <c r="AH122" i="1"/>
  <c r="AI122" i="1"/>
  <c r="AJ122" i="1"/>
  <c r="AO122" i="1"/>
  <c r="G123" i="1"/>
  <c r="J123" i="1"/>
  <c r="K123" i="1"/>
  <c r="L123" i="1"/>
  <c r="S123" i="1"/>
  <c r="AD123" i="1"/>
  <c r="AF123" i="1"/>
  <c r="AH123" i="1"/>
  <c r="AI123" i="1"/>
  <c r="AJ123" i="1"/>
  <c r="AO123" i="1"/>
  <c r="G124" i="1"/>
  <c r="J124" i="1"/>
  <c r="K124" i="1"/>
  <c r="L124" i="1"/>
  <c r="S124" i="1"/>
  <c r="AD124" i="1"/>
  <c r="AF124" i="1"/>
  <c r="AH124" i="1"/>
  <c r="AI124" i="1"/>
  <c r="AJ124" i="1"/>
  <c r="AO124" i="1"/>
  <c r="G125" i="1"/>
  <c r="J125" i="1"/>
  <c r="K125" i="1"/>
  <c r="L125" i="1"/>
  <c r="S125" i="1"/>
  <c r="AD125" i="1"/>
  <c r="AF125" i="1"/>
  <c r="AH125" i="1"/>
  <c r="AI125" i="1"/>
  <c r="AJ125" i="1"/>
  <c r="AO125" i="1"/>
  <c r="G126" i="1"/>
  <c r="J126" i="1"/>
  <c r="K126" i="1"/>
  <c r="L126" i="1"/>
  <c r="S126" i="1"/>
  <c r="AD126" i="1"/>
  <c r="AF126" i="1"/>
  <c r="AH126" i="1"/>
  <c r="AI126" i="1"/>
  <c r="AJ126" i="1"/>
  <c r="AO126" i="1"/>
  <c r="G127" i="1"/>
  <c r="J127" i="1"/>
  <c r="K127" i="1"/>
  <c r="L127" i="1"/>
  <c r="S127" i="1"/>
  <c r="AD127" i="1"/>
  <c r="AF127" i="1"/>
  <c r="AH127" i="1"/>
  <c r="AI127" i="1"/>
  <c r="AJ127" i="1"/>
  <c r="AO127" i="1"/>
  <c r="G128" i="1"/>
  <c r="J128" i="1"/>
  <c r="K128" i="1"/>
  <c r="L128" i="1"/>
  <c r="S128" i="1"/>
  <c r="AD128" i="1"/>
  <c r="AF128" i="1"/>
  <c r="AH128" i="1"/>
  <c r="AI128" i="1"/>
  <c r="AJ128" i="1"/>
  <c r="AO128" i="1"/>
  <c r="G129" i="1"/>
  <c r="J129" i="1"/>
  <c r="K129" i="1"/>
  <c r="L129" i="1"/>
  <c r="S129" i="1"/>
  <c r="AD129" i="1"/>
  <c r="AF129" i="1"/>
  <c r="AH129" i="1"/>
  <c r="AI129" i="1"/>
  <c r="AJ129" i="1"/>
  <c r="AO129" i="1"/>
  <c r="G130" i="1"/>
  <c r="J130" i="1"/>
  <c r="K130" i="1"/>
  <c r="L130" i="1"/>
  <c r="S130" i="1"/>
  <c r="AD130" i="1"/>
  <c r="AF130" i="1"/>
  <c r="AH130" i="1"/>
  <c r="AI130" i="1"/>
  <c r="AJ130" i="1"/>
  <c r="AO130" i="1"/>
  <c r="G131" i="1"/>
  <c r="J131" i="1"/>
  <c r="K131" i="1"/>
  <c r="L131" i="1"/>
  <c r="S131" i="1"/>
  <c r="AD131" i="1"/>
  <c r="AF131" i="1"/>
  <c r="AH131" i="1"/>
  <c r="AI131" i="1"/>
  <c r="AJ131" i="1"/>
  <c r="AO131" i="1"/>
  <c r="G132" i="1"/>
  <c r="J132" i="1"/>
  <c r="K132" i="1"/>
  <c r="L132" i="1"/>
  <c r="S132" i="1"/>
  <c r="AD132" i="1"/>
  <c r="AF132" i="1"/>
  <c r="AH132" i="1"/>
  <c r="AI132" i="1"/>
  <c r="AJ132" i="1"/>
  <c r="AO132" i="1"/>
  <c r="G133" i="1"/>
  <c r="J133" i="1"/>
  <c r="K133" i="1"/>
  <c r="L133" i="1"/>
  <c r="S133" i="1"/>
  <c r="AD133" i="1"/>
  <c r="AF133" i="1"/>
  <c r="AH133" i="1"/>
  <c r="AI133" i="1"/>
  <c r="AJ133" i="1"/>
  <c r="AO133" i="1"/>
  <c r="G134" i="1"/>
  <c r="J134" i="1"/>
  <c r="K134" i="1"/>
  <c r="L134" i="1"/>
  <c r="S134" i="1"/>
  <c r="AD134" i="1"/>
  <c r="AF134" i="1"/>
  <c r="AH134" i="1"/>
  <c r="AI134" i="1"/>
  <c r="AJ134" i="1"/>
  <c r="AO134" i="1"/>
  <c r="G135" i="1"/>
  <c r="J135" i="1"/>
  <c r="K135" i="1"/>
  <c r="L135" i="1"/>
  <c r="S135" i="1"/>
  <c r="AD135" i="1"/>
  <c r="AF135" i="1"/>
  <c r="AH135" i="1"/>
  <c r="AI135" i="1"/>
  <c r="AJ135" i="1"/>
  <c r="AO135" i="1"/>
  <c r="G136" i="1"/>
  <c r="J136" i="1"/>
  <c r="K136" i="1"/>
  <c r="L136" i="1"/>
  <c r="S136" i="1"/>
  <c r="AD136" i="1"/>
  <c r="AF136" i="1"/>
  <c r="AH136" i="1"/>
  <c r="AI136" i="1"/>
  <c r="AJ136" i="1"/>
  <c r="AO136" i="1"/>
  <c r="G137" i="1"/>
  <c r="J137" i="1"/>
  <c r="K137" i="1"/>
  <c r="L137" i="1"/>
  <c r="S137" i="1"/>
  <c r="AD137" i="1"/>
  <c r="AF137" i="1"/>
  <c r="AH137" i="1"/>
  <c r="AI137" i="1"/>
  <c r="AJ137" i="1"/>
  <c r="AO137" i="1"/>
  <c r="G138" i="1"/>
  <c r="J138" i="1"/>
  <c r="K138" i="1"/>
  <c r="L138" i="1"/>
  <c r="S138" i="1"/>
  <c r="AD138" i="1"/>
  <c r="AF138" i="1"/>
  <c r="AH138" i="1"/>
  <c r="AI138" i="1"/>
  <c r="AJ138" i="1"/>
  <c r="AO138" i="1"/>
  <c r="G139" i="1"/>
  <c r="J139" i="1"/>
  <c r="K139" i="1"/>
  <c r="L139" i="1"/>
  <c r="S139" i="1"/>
  <c r="AD139" i="1"/>
  <c r="AF139" i="1"/>
  <c r="AH139" i="1"/>
  <c r="AI139" i="1"/>
  <c r="AJ139" i="1"/>
  <c r="AO139" i="1"/>
  <c r="G140" i="1"/>
  <c r="J140" i="1"/>
  <c r="K140" i="1"/>
  <c r="L140" i="1"/>
  <c r="S140" i="1"/>
  <c r="AD140" i="1"/>
  <c r="AF140" i="1"/>
  <c r="AH140" i="1"/>
  <c r="AI140" i="1"/>
  <c r="AJ140" i="1"/>
  <c r="AO140" i="1"/>
  <c r="G141" i="1"/>
  <c r="J141" i="1"/>
  <c r="K141" i="1"/>
  <c r="L141" i="1"/>
  <c r="S141" i="1"/>
  <c r="AD141" i="1"/>
  <c r="AF141" i="1"/>
  <c r="AH141" i="1"/>
  <c r="AI141" i="1"/>
  <c r="AJ141" i="1"/>
  <c r="AO141" i="1"/>
  <c r="G142" i="1"/>
  <c r="J142" i="1"/>
  <c r="K142" i="1"/>
  <c r="L142" i="1"/>
  <c r="S142" i="1"/>
  <c r="AD142" i="1"/>
  <c r="AF142" i="1"/>
  <c r="AH142" i="1"/>
  <c r="AI142" i="1"/>
  <c r="AJ142" i="1"/>
  <c r="AO142" i="1"/>
  <c r="G143" i="1"/>
  <c r="J143" i="1"/>
  <c r="K143" i="1"/>
  <c r="L143" i="1"/>
  <c r="S143" i="1"/>
  <c r="AD143" i="1"/>
  <c r="AF143" i="1"/>
  <c r="AH143" i="1"/>
  <c r="AI143" i="1"/>
  <c r="AJ143" i="1"/>
  <c r="AO143" i="1"/>
  <c r="G144" i="1"/>
  <c r="J144" i="1"/>
  <c r="K144" i="1"/>
  <c r="L144" i="1"/>
  <c r="S144" i="1"/>
  <c r="AD144" i="1"/>
  <c r="AF144" i="1"/>
  <c r="AH144" i="1"/>
  <c r="AI144" i="1"/>
  <c r="AJ144" i="1"/>
  <c r="AO144" i="1"/>
  <c r="G145" i="1"/>
  <c r="J145" i="1"/>
  <c r="K145" i="1"/>
  <c r="L145" i="1"/>
  <c r="S145" i="1"/>
  <c r="AD145" i="1"/>
  <c r="AF145" i="1"/>
  <c r="AH145" i="1"/>
  <c r="AI145" i="1"/>
  <c r="AJ145" i="1"/>
  <c r="AO145" i="1"/>
  <c r="G146" i="1"/>
  <c r="J146" i="1"/>
  <c r="K146" i="1"/>
  <c r="L146" i="1"/>
  <c r="S146" i="1"/>
  <c r="AD146" i="1"/>
  <c r="AF146" i="1"/>
  <c r="AH146" i="1"/>
  <c r="AI146" i="1"/>
  <c r="AJ146" i="1"/>
  <c r="AO146" i="1"/>
  <c r="G147" i="1"/>
  <c r="J147" i="1"/>
  <c r="K147" i="1"/>
  <c r="L147" i="1"/>
  <c r="S147" i="1"/>
  <c r="AD147" i="1"/>
  <c r="AF147" i="1"/>
  <c r="AH147" i="1"/>
  <c r="AI147" i="1"/>
  <c r="AJ147" i="1"/>
  <c r="AO147" i="1"/>
  <c r="G148" i="1"/>
  <c r="J148" i="1"/>
  <c r="K148" i="1"/>
  <c r="L148" i="1"/>
  <c r="S148" i="1"/>
  <c r="AD148" i="1"/>
  <c r="AF148" i="1"/>
  <c r="AH148" i="1"/>
  <c r="AI148" i="1"/>
  <c r="AJ148" i="1"/>
  <c r="AO148" i="1"/>
  <c r="G149" i="1"/>
  <c r="J149" i="1"/>
  <c r="K149" i="1"/>
  <c r="L149" i="1"/>
  <c r="S149" i="1"/>
  <c r="AD149" i="1"/>
  <c r="AF149" i="1"/>
  <c r="AH149" i="1"/>
  <c r="AI149" i="1"/>
  <c r="AJ149" i="1"/>
  <c r="AO149" i="1"/>
  <c r="G150" i="1"/>
  <c r="J150" i="1"/>
  <c r="K150" i="1"/>
  <c r="L150" i="1"/>
  <c r="S150" i="1"/>
  <c r="AD150" i="1"/>
  <c r="AF150" i="1"/>
  <c r="AH150" i="1"/>
  <c r="AI150" i="1"/>
  <c r="AJ150" i="1"/>
  <c r="AO150" i="1"/>
  <c r="G151" i="1"/>
  <c r="J151" i="1"/>
  <c r="K151" i="1"/>
  <c r="L151" i="1"/>
  <c r="S151" i="1"/>
  <c r="AD151" i="1"/>
  <c r="AF151" i="1"/>
  <c r="AH151" i="1"/>
  <c r="AI151" i="1"/>
  <c r="AJ151" i="1"/>
  <c r="AO151" i="1"/>
  <c r="G152" i="1"/>
  <c r="J152" i="1"/>
  <c r="K152" i="1"/>
  <c r="L152" i="1"/>
  <c r="S152" i="1"/>
  <c r="AD152" i="1"/>
  <c r="AF152" i="1"/>
  <c r="AH152" i="1"/>
  <c r="AI152" i="1"/>
  <c r="AJ152" i="1"/>
  <c r="AO152" i="1"/>
  <c r="G153" i="1"/>
  <c r="J153" i="1"/>
  <c r="K153" i="1"/>
  <c r="L153" i="1"/>
  <c r="S153" i="1"/>
  <c r="AD153" i="1"/>
  <c r="AF153" i="1"/>
  <c r="AH153" i="1"/>
  <c r="AI153" i="1"/>
  <c r="AJ153" i="1"/>
  <c r="AO153" i="1"/>
  <c r="G154" i="1"/>
  <c r="J154" i="1"/>
  <c r="K154" i="1"/>
  <c r="L154" i="1"/>
  <c r="S154" i="1"/>
  <c r="AD154" i="1"/>
  <c r="AF154" i="1"/>
  <c r="AH154" i="1"/>
  <c r="AI154" i="1"/>
  <c r="AJ154" i="1"/>
  <c r="AO154" i="1"/>
  <c r="G155" i="1"/>
  <c r="J155" i="1"/>
  <c r="K155" i="1"/>
  <c r="L155" i="1"/>
  <c r="S155" i="1"/>
  <c r="AD155" i="1"/>
  <c r="AF155" i="1"/>
  <c r="AH155" i="1"/>
  <c r="AI155" i="1"/>
  <c r="AJ155" i="1"/>
  <c r="AO155" i="1"/>
  <c r="G156" i="1"/>
  <c r="J156" i="1"/>
  <c r="K156" i="1"/>
  <c r="L156" i="1"/>
  <c r="S156" i="1"/>
  <c r="AD156" i="1"/>
  <c r="AF156" i="1"/>
  <c r="AH156" i="1"/>
  <c r="AI156" i="1"/>
  <c r="AJ156" i="1"/>
  <c r="AO156" i="1"/>
  <c r="G157" i="1"/>
  <c r="J157" i="1"/>
  <c r="K157" i="1"/>
  <c r="L157" i="1"/>
  <c r="S157" i="1"/>
  <c r="AD157" i="1"/>
  <c r="AF157" i="1"/>
  <c r="AH157" i="1"/>
  <c r="AI157" i="1"/>
  <c r="AJ157" i="1"/>
  <c r="AO157" i="1"/>
  <c r="G158" i="1"/>
  <c r="J158" i="1"/>
  <c r="K158" i="1"/>
  <c r="L158" i="1"/>
  <c r="S158" i="1"/>
  <c r="AD158" i="1"/>
  <c r="AF158" i="1"/>
  <c r="AH158" i="1"/>
  <c r="AI158" i="1"/>
  <c r="AJ158" i="1"/>
  <c r="AO158" i="1"/>
  <c r="G159" i="1"/>
  <c r="J159" i="1"/>
  <c r="K159" i="1"/>
  <c r="L159" i="1"/>
  <c r="S159" i="1"/>
  <c r="AD159" i="1"/>
  <c r="AF159" i="1"/>
  <c r="AH159" i="1"/>
  <c r="AI159" i="1"/>
  <c r="AJ159" i="1"/>
  <c r="AO159" i="1"/>
  <c r="G160" i="1"/>
  <c r="J160" i="1"/>
  <c r="K160" i="1"/>
  <c r="L160" i="1"/>
  <c r="S160" i="1"/>
  <c r="AD160" i="1"/>
  <c r="AF160" i="1"/>
  <c r="AH160" i="1"/>
  <c r="AI160" i="1"/>
  <c r="AJ160" i="1"/>
  <c r="AO160" i="1"/>
  <c r="G161" i="1"/>
  <c r="J161" i="1"/>
  <c r="K161" i="1"/>
  <c r="L161" i="1"/>
  <c r="S161" i="1"/>
  <c r="AD161" i="1"/>
  <c r="AF161" i="1"/>
  <c r="AH161" i="1"/>
  <c r="AI161" i="1"/>
  <c r="AJ161" i="1"/>
  <c r="AO161" i="1"/>
  <c r="G162" i="1"/>
  <c r="J162" i="1"/>
  <c r="K162" i="1"/>
  <c r="L162" i="1"/>
  <c r="S162" i="1"/>
  <c r="AD162" i="1"/>
  <c r="AF162" i="1"/>
  <c r="AH162" i="1"/>
  <c r="AI162" i="1"/>
  <c r="AJ162" i="1"/>
  <c r="AO162" i="1"/>
  <c r="G163" i="1"/>
  <c r="J163" i="1"/>
  <c r="K163" i="1"/>
  <c r="L163" i="1"/>
  <c r="S163" i="1"/>
  <c r="AD163" i="1"/>
  <c r="AF163" i="1"/>
  <c r="AH163" i="1"/>
  <c r="AI163" i="1"/>
  <c r="AJ163" i="1"/>
  <c r="AO163" i="1"/>
  <c r="G164" i="1"/>
  <c r="J164" i="1"/>
  <c r="K164" i="1"/>
  <c r="L164" i="1"/>
  <c r="S164" i="1"/>
  <c r="AD164" i="1"/>
  <c r="AF164" i="1"/>
  <c r="AH164" i="1"/>
  <c r="AI164" i="1"/>
  <c r="AJ164" i="1"/>
  <c r="AO164" i="1"/>
  <c r="G165" i="1"/>
  <c r="J165" i="1"/>
  <c r="K165" i="1"/>
  <c r="L165" i="1"/>
  <c r="S165" i="1"/>
  <c r="AD165" i="1"/>
  <c r="AF165" i="1"/>
  <c r="AH165" i="1"/>
  <c r="AI165" i="1"/>
  <c r="AJ165" i="1"/>
  <c r="AO165" i="1"/>
  <c r="G166" i="1"/>
  <c r="J166" i="1"/>
  <c r="K166" i="1"/>
  <c r="L166" i="1"/>
  <c r="S166" i="1"/>
  <c r="AD166" i="1"/>
  <c r="AF166" i="1"/>
  <c r="AH166" i="1"/>
  <c r="AI166" i="1"/>
  <c r="AJ166" i="1"/>
  <c r="AO166" i="1"/>
  <c r="G167" i="1"/>
  <c r="J167" i="1"/>
  <c r="K167" i="1"/>
  <c r="L167" i="1"/>
  <c r="S167" i="1"/>
  <c r="AD167" i="1"/>
  <c r="AF167" i="1"/>
  <c r="AH167" i="1"/>
  <c r="AI167" i="1"/>
  <c r="AJ167" i="1"/>
  <c r="AO167" i="1"/>
  <c r="G168" i="1"/>
  <c r="J168" i="1"/>
  <c r="K168" i="1"/>
  <c r="L168" i="1"/>
  <c r="S168" i="1"/>
  <c r="AD168" i="1"/>
  <c r="AF168" i="1"/>
  <c r="AH168" i="1"/>
  <c r="AI168" i="1"/>
  <c r="AJ168" i="1"/>
  <c r="AO168" i="1"/>
  <c r="G169" i="1"/>
  <c r="J169" i="1"/>
  <c r="K169" i="1"/>
  <c r="L169" i="1"/>
  <c r="S169" i="1"/>
  <c r="AD169" i="1"/>
  <c r="AF169" i="1"/>
  <c r="AH169" i="1"/>
  <c r="AI169" i="1"/>
  <c r="AJ169" i="1"/>
  <c r="AO169" i="1"/>
  <c r="G170" i="1"/>
  <c r="J170" i="1"/>
  <c r="K170" i="1"/>
  <c r="L170" i="1"/>
  <c r="S170" i="1"/>
  <c r="AD170" i="1"/>
  <c r="AF170" i="1"/>
  <c r="AH170" i="1"/>
  <c r="AI170" i="1"/>
  <c r="AJ170" i="1"/>
  <c r="AO170" i="1"/>
  <c r="G171" i="1"/>
  <c r="J171" i="1"/>
  <c r="K171" i="1"/>
  <c r="L171" i="1"/>
  <c r="S171" i="1"/>
  <c r="AD171" i="1"/>
  <c r="AF171" i="1"/>
  <c r="AH171" i="1"/>
  <c r="AI171" i="1"/>
  <c r="AJ171" i="1"/>
  <c r="AO171" i="1"/>
  <c r="G172" i="1"/>
  <c r="J172" i="1"/>
  <c r="K172" i="1"/>
  <c r="L172" i="1"/>
  <c r="S172" i="1"/>
  <c r="AD172" i="1"/>
  <c r="AF172" i="1"/>
  <c r="AH172" i="1"/>
  <c r="AI172" i="1"/>
  <c r="AJ172" i="1"/>
  <c r="AO172" i="1"/>
  <c r="G173" i="1"/>
  <c r="J173" i="1"/>
  <c r="K173" i="1"/>
  <c r="L173" i="1"/>
  <c r="S173" i="1"/>
  <c r="AD173" i="1"/>
  <c r="AF173" i="1"/>
  <c r="AH173" i="1"/>
  <c r="AI173" i="1"/>
  <c r="AJ173" i="1"/>
  <c r="AO173" i="1"/>
  <c r="G174" i="1"/>
  <c r="J174" i="1"/>
  <c r="K174" i="1"/>
  <c r="L174" i="1"/>
  <c r="S174" i="1"/>
  <c r="AD174" i="1"/>
  <c r="AF174" i="1"/>
  <c r="AH174" i="1"/>
  <c r="AI174" i="1"/>
  <c r="AJ174" i="1"/>
  <c r="AO174" i="1"/>
  <c r="G175" i="1"/>
  <c r="J175" i="1"/>
  <c r="K175" i="1"/>
  <c r="L175" i="1"/>
  <c r="S175" i="1"/>
  <c r="AD175" i="1"/>
  <c r="AF175" i="1"/>
  <c r="AH175" i="1"/>
  <c r="AI175" i="1"/>
  <c r="AJ175" i="1"/>
  <c r="AO175" i="1"/>
  <c r="G176" i="1"/>
  <c r="J176" i="1"/>
  <c r="K176" i="1"/>
  <c r="L176" i="1"/>
  <c r="S176" i="1"/>
  <c r="AD176" i="1"/>
  <c r="AF176" i="1"/>
  <c r="AH176" i="1"/>
  <c r="AI176" i="1"/>
  <c r="AJ176" i="1"/>
  <c r="AO176" i="1"/>
  <c r="G177" i="1"/>
  <c r="J177" i="1"/>
  <c r="K177" i="1"/>
  <c r="L177" i="1"/>
  <c r="S177" i="1"/>
  <c r="AD177" i="1"/>
  <c r="AF177" i="1"/>
  <c r="AH177" i="1"/>
  <c r="AI177" i="1"/>
  <c r="AJ177" i="1"/>
  <c r="AO177" i="1"/>
  <c r="G178" i="1"/>
  <c r="J178" i="1"/>
  <c r="K178" i="1"/>
  <c r="L178" i="1"/>
  <c r="S178" i="1"/>
  <c r="AD178" i="1"/>
  <c r="AF178" i="1"/>
  <c r="AH178" i="1"/>
  <c r="AI178" i="1"/>
  <c r="AJ178" i="1"/>
  <c r="AO178" i="1"/>
  <c r="G179" i="1"/>
  <c r="J179" i="1"/>
  <c r="K179" i="1"/>
  <c r="L179" i="1"/>
  <c r="S179" i="1"/>
  <c r="AD179" i="1"/>
  <c r="AF179" i="1"/>
  <c r="AH179" i="1"/>
  <c r="AI179" i="1"/>
  <c r="AJ179" i="1"/>
  <c r="AO179" i="1"/>
  <c r="G180" i="1"/>
  <c r="J180" i="1"/>
  <c r="K180" i="1"/>
  <c r="L180" i="1"/>
  <c r="S180" i="1"/>
  <c r="AD180" i="1"/>
  <c r="AF180" i="1"/>
  <c r="AH180" i="1"/>
  <c r="AI180" i="1"/>
  <c r="AJ180" i="1"/>
  <c r="AO180" i="1"/>
  <c r="G181" i="1"/>
  <c r="J181" i="1"/>
  <c r="K181" i="1"/>
  <c r="L181" i="1"/>
  <c r="S181" i="1"/>
  <c r="AD181" i="1"/>
  <c r="AF181" i="1"/>
  <c r="AH181" i="1"/>
  <c r="AI181" i="1"/>
  <c r="AJ181" i="1"/>
  <c r="AO181" i="1"/>
  <c r="G182" i="1"/>
  <c r="J182" i="1"/>
  <c r="K182" i="1"/>
  <c r="L182" i="1"/>
  <c r="S182" i="1"/>
  <c r="AD182" i="1"/>
  <c r="AF182" i="1"/>
  <c r="AH182" i="1"/>
  <c r="AI182" i="1"/>
  <c r="AJ182" i="1"/>
  <c r="AO182" i="1"/>
  <c r="G183" i="1"/>
  <c r="J183" i="1"/>
  <c r="K183" i="1"/>
  <c r="L183" i="1"/>
  <c r="S183" i="1"/>
  <c r="AD183" i="1"/>
  <c r="AF183" i="1"/>
  <c r="AH183" i="1"/>
  <c r="AI183" i="1"/>
  <c r="AJ183" i="1"/>
  <c r="AO183" i="1"/>
  <c r="G184" i="1"/>
  <c r="J184" i="1"/>
  <c r="K184" i="1"/>
  <c r="L184" i="1"/>
  <c r="S184" i="1"/>
  <c r="AD184" i="1"/>
  <c r="AF184" i="1"/>
  <c r="AH184" i="1"/>
  <c r="AI184" i="1"/>
  <c r="AJ184" i="1"/>
  <c r="AO184" i="1"/>
  <c r="G185" i="1"/>
  <c r="J185" i="1"/>
  <c r="K185" i="1"/>
  <c r="L185" i="1"/>
  <c r="S185" i="1"/>
  <c r="AD185" i="1"/>
  <c r="AF185" i="1"/>
  <c r="AH185" i="1"/>
  <c r="AI185" i="1"/>
  <c r="AJ185" i="1"/>
  <c r="AO185" i="1"/>
  <c r="G186" i="1"/>
  <c r="J186" i="1"/>
  <c r="K186" i="1"/>
  <c r="L186" i="1"/>
  <c r="S186" i="1"/>
  <c r="AD186" i="1"/>
  <c r="AF186" i="1"/>
  <c r="AH186" i="1"/>
  <c r="AI186" i="1"/>
  <c r="AJ186" i="1"/>
  <c r="AO186" i="1"/>
  <c r="G187" i="1"/>
  <c r="J187" i="1"/>
  <c r="K187" i="1"/>
  <c r="L187" i="1"/>
  <c r="S187" i="1"/>
  <c r="AD187" i="1"/>
  <c r="AF187" i="1"/>
  <c r="AH187" i="1"/>
  <c r="AI187" i="1"/>
  <c r="AJ187" i="1"/>
  <c r="AO187" i="1"/>
  <c r="G188" i="1"/>
  <c r="J188" i="1"/>
  <c r="K188" i="1"/>
  <c r="L188" i="1"/>
  <c r="S188" i="1"/>
  <c r="AD188" i="1"/>
  <c r="AF188" i="1"/>
  <c r="AH188" i="1"/>
  <c r="AI188" i="1"/>
  <c r="AJ188" i="1"/>
  <c r="AO188" i="1"/>
  <c r="G189" i="1"/>
  <c r="J189" i="1"/>
  <c r="K189" i="1"/>
  <c r="L189" i="1"/>
  <c r="S189" i="1"/>
  <c r="AD189" i="1"/>
  <c r="AF189" i="1"/>
  <c r="AH189" i="1"/>
  <c r="AI189" i="1"/>
  <c r="AJ189" i="1"/>
  <c r="AO189" i="1"/>
  <c r="G190" i="1"/>
  <c r="J190" i="1"/>
  <c r="K190" i="1"/>
  <c r="L190" i="1"/>
  <c r="S190" i="1"/>
  <c r="AD190" i="1"/>
  <c r="AF190" i="1"/>
  <c r="AH190" i="1"/>
  <c r="AI190" i="1"/>
  <c r="AJ190" i="1"/>
  <c r="AO190" i="1"/>
  <c r="G191" i="1"/>
  <c r="J191" i="1"/>
  <c r="K191" i="1"/>
  <c r="L191" i="1"/>
  <c r="S191" i="1"/>
  <c r="AD191" i="1"/>
  <c r="AF191" i="1"/>
  <c r="AH191" i="1"/>
  <c r="AI191" i="1"/>
  <c r="AJ191" i="1"/>
  <c r="AO191" i="1"/>
  <c r="G192" i="1"/>
  <c r="J192" i="1"/>
  <c r="K192" i="1"/>
  <c r="L192" i="1"/>
  <c r="S192" i="1"/>
  <c r="AD192" i="1"/>
  <c r="AF192" i="1"/>
  <c r="AH192" i="1"/>
  <c r="AI192" i="1"/>
  <c r="AJ192" i="1"/>
  <c r="AO192" i="1"/>
  <c r="G193" i="1"/>
  <c r="J193" i="1"/>
  <c r="K193" i="1"/>
  <c r="L193" i="1"/>
  <c r="S193" i="1"/>
  <c r="AD193" i="1"/>
  <c r="AF193" i="1"/>
  <c r="AH193" i="1"/>
  <c r="AI193" i="1"/>
  <c r="AJ193" i="1"/>
  <c r="AO193" i="1"/>
  <c r="G194" i="1"/>
  <c r="J194" i="1"/>
  <c r="K194" i="1"/>
  <c r="L194" i="1"/>
  <c r="S194" i="1"/>
  <c r="AD194" i="1"/>
  <c r="AF194" i="1"/>
  <c r="AH194" i="1"/>
  <c r="AI194" i="1"/>
  <c r="AJ194" i="1"/>
  <c r="AO194" i="1"/>
  <c r="G195" i="1"/>
  <c r="J195" i="1"/>
  <c r="K195" i="1"/>
  <c r="L195" i="1"/>
  <c r="S195" i="1"/>
  <c r="AD195" i="1"/>
  <c r="AF195" i="1"/>
  <c r="AH195" i="1"/>
  <c r="AI195" i="1"/>
  <c r="AJ195" i="1"/>
  <c r="AO195" i="1"/>
  <c r="G196" i="1"/>
  <c r="J196" i="1"/>
  <c r="K196" i="1"/>
  <c r="L196" i="1"/>
  <c r="S196" i="1"/>
  <c r="AD196" i="1"/>
  <c r="AF196" i="1"/>
  <c r="AH196" i="1"/>
  <c r="AI196" i="1"/>
  <c r="AJ196" i="1"/>
  <c r="AO196" i="1"/>
  <c r="G197" i="1"/>
  <c r="J197" i="1"/>
  <c r="K197" i="1"/>
  <c r="L197" i="1"/>
  <c r="S197" i="1"/>
  <c r="AD197" i="1"/>
  <c r="AF197" i="1"/>
  <c r="AH197" i="1"/>
  <c r="AI197" i="1"/>
  <c r="AJ197" i="1"/>
  <c r="AO197" i="1"/>
  <c r="G198" i="1"/>
  <c r="J198" i="1"/>
  <c r="K198" i="1"/>
  <c r="L198" i="1"/>
  <c r="S198" i="1"/>
  <c r="AD198" i="1"/>
  <c r="AF198" i="1"/>
  <c r="AH198" i="1"/>
  <c r="AI198" i="1"/>
  <c r="AJ198" i="1"/>
  <c r="AO198" i="1"/>
  <c r="G199" i="1"/>
  <c r="J199" i="1"/>
  <c r="K199" i="1"/>
  <c r="L199" i="1"/>
  <c r="S199" i="1"/>
  <c r="AD199" i="1"/>
  <c r="AF199" i="1"/>
  <c r="AH199" i="1"/>
  <c r="AI199" i="1"/>
  <c r="AJ199" i="1"/>
  <c r="AO199" i="1"/>
  <c r="G200" i="1"/>
  <c r="J200" i="1"/>
  <c r="K200" i="1"/>
  <c r="L200" i="1"/>
  <c r="S200" i="1"/>
  <c r="AD200" i="1"/>
  <c r="AF200" i="1"/>
  <c r="AH200" i="1"/>
  <c r="AI200" i="1"/>
  <c r="AJ200" i="1"/>
  <c r="AO200" i="1"/>
  <c r="G201" i="1"/>
  <c r="J201" i="1"/>
  <c r="K201" i="1"/>
  <c r="L201" i="1"/>
  <c r="S201" i="1"/>
  <c r="AD201" i="1"/>
  <c r="AF201" i="1"/>
  <c r="AH201" i="1"/>
  <c r="AI201" i="1"/>
  <c r="AJ201" i="1"/>
  <c r="AO201" i="1"/>
  <c r="G202" i="1"/>
  <c r="J202" i="1"/>
  <c r="K202" i="1"/>
  <c r="L202" i="1"/>
  <c r="S202" i="1"/>
  <c r="AD202" i="1"/>
  <c r="AF202" i="1"/>
  <c r="AH202" i="1"/>
  <c r="AI202" i="1"/>
  <c r="AJ202" i="1"/>
  <c r="AO202" i="1"/>
  <c r="G203" i="1"/>
  <c r="J203" i="1"/>
  <c r="K203" i="1"/>
  <c r="L203" i="1"/>
  <c r="S203" i="1"/>
  <c r="AD203" i="1"/>
  <c r="AF203" i="1"/>
  <c r="AH203" i="1"/>
  <c r="AI203" i="1"/>
  <c r="AJ203" i="1"/>
  <c r="AO203" i="1"/>
  <c r="G204" i="1"/>
  <c r="J204" i="1"/>
  <c r="K204" i="1"/>
  <c r="L204" i="1"/>
  <c r="S204" i="1"/>
  <c r="AD204" i="1"/>
  <c r="AF204" i="1"/>
  <c r="AH204" i="1"/>
  <c r="AI204" i="1"/>
  <c r="AJ204" i="1"/>
  <c r="AO204" i="1"/>
  <c r="G205" i="1"/>
  <c r="J205" i="1"/>
  <c r="K205" i="1"/>
  <c r="L205" i="1"/>
  <c r="S205" i="1"/>
  <c r="AD205" i="1"/>
  <c r="AF205" i="1"/>
  <c r="AH205" i="1"/>
  <c r="AI205" i="1"/>
  <c r="AJ205" i="1"/>
  <c r="AO205" i="1"/>
  <c r="G206" i="1"/>
  <c r="J206" i="1"/>
  <c r="K206" i="1"/>
  <c r="L206" i="1"/>
  <c r="S206" i="1"/>
  <c r="AD206" i="1"/>
  <c r="AF206" i="1"/>
  <c r="AH206" i="1"/>
  <c r="AI206" i="1"/>
  <c r="AJ206" i="1"/>
  <c r="AO206" i="1"/>
  <c r="G207" i="1"/>
  <c r="J207" i="1"/>
  <c r="K207" i="1"/>
  <c r="L207" i="1"/>
  <c r="S207" i="1"/>
  <c r="AD207" i="1"/>
  <c r="AF207" i="1"/>
  <c r="AH207" i="1"/>
  <c r="AI207" i="1"/>
  <c r="AJ207" i="1"/>
  <c r="AO207" i="1"/>
  <c r="G208" i="1"/>
  <c r="J208" i="1"/>
  <c r="K208" i="1"/>
  <c r="L208" i="1"/>
  <c r="S208" i="1"/>
  <c r="AD208" i="1"/>
  <c r="AF208" i="1"/>
  <c r="AH208" i="1"/>
  <c r="AI208" i="1"/>
  <c r="AJ208" i="1"/>
  <c r="AO208" i="1"/>
  <c r="G209" i="1"/>
  <c r="J209" i="1"/>
  <c r="K209" i="1"/>
  <c r="L209" i="1"/>
  <c r="S209" i="1"/>
  <c r="AD209" i="1"/>
  <c r="AF209" i="1"/>
  <c r="AH209" i="1"/>
  <c r="AI209" i="1"/>
  <c r="AJ209" i="1"/>
  <c r="AO209" i="1"/>
  <c r="G210" i="1"/>
  <c r="J210" i="1"/>
  <c r="K210" i="1"/>
  <c r="L210" i="1"/>
  <c r="S210" i="1"/>
  <c r="AD210" i="1"/>
  <c r="AF210" i="1"/>
  <c r="AH210" i="1"/>
  <c r="AI210" i="1"/>
  <c r="AJ210" i="1"/>
  <c r="AO210" i="1"/>
  <c r="G211" i="1"/>
  <c r="J211" i="1"/>
  <c r="K211" i="1"/>
  <c r="L211" i="1"/>
  <c r="S211" i="1"/>
  <c r="AD211" i="1"/>
  <c r="AF211" i="1"/>
  <c r="AH211" i="1"/>
  <c r="AI211" i="1"/>
  <c r="AJ211" i="1"/>
  <c r="AO211" i="1"/>
  <c r="G212" i="1"/>
  <c r="J212" i="1"/>
  <c r="K212" i="1"/>
  <c r="L212" i="1"/>
  <c r="S212" i="1"/>
  <c r="AD212" i="1"/>
  <c r="AF212" i="1"/>
  <c r="AH212" i="1"/>
  <c r="AI212" i="1"/>
  <c r="AJ212" i="1"/>
  <c r="AO212" i="1"/>
  <c r="G213" i="1"/>
  <c r="J213" i="1"/>
  <c r="K213" i="1"/>
  <c r="L213" i="1"/>
  <c r="S213" i="1"/>
  <c r="AD213" i="1"/>
  <c r="AF213" i="1"/>
  <c r="AH213" i="1"/>
  <c r="AI213" i="1"/>
  <c r="AJ213" i="1"/>
  <c r="AO213" i="1"/>
  <c r="G214" i="1"/>
  <c r="J214" i="1"/>
  <c r="K214" i="1"/>
  <c r="L214" i="1"/>
  <c r="S214" i="1"/>
  <c r="AD214" i="1"/>
  <c r="AF214" i="1"/>
  <c r="AH214" i="1"/>
  <c r="AI214" i="1"/>
  <c r="AJ214" i="1"/>
  <c r="AO214" i="1"/>
  <c r="G215" i="1"/>
  <c r="J215" i="1"/>
  <c r="K215" i="1"/>
  <c r="L215" i="1"/>
  <c r="S215" i="1"/>
  <c r="AD215" i="1"/>
  <c r="AF215" i="1"/>
  <c r="AH215" i="1"/>
  <c r="AI215" i="1"/>
  <c r="AJ215" i="1"/>
  <c r="AO215" i="1"/>
  <c r="G216" i="1"/>
  <c r="J216" i="1"/>
  <c r="K216" i="1"/>
  <c r="L216" i="1"/>
  <c r="S216" i="1"/>
  <c r="AD216" i="1"/>
  <c r="AF216" i="1"/>
  <c r="AH216" i="1"/>
  <c r="AI216" i="1"/>
  <c r="AJ216" i="1"/>
  <c r="AO216" i="1"/>
  <c r="G217" i="1"/>
  <c r="J217" i="1"/>
  <c r="K217" i="1"/>
  <c r="L217" i="1"/>
  <c r="S217" i="1"/>
  <c r="AD217" i="1"/>
  <c r="AF217" i="1"/>
  <c r="AH217" i="1"/>
  <c r="AI217" i="1"/>
  <c r="AJ217" i="1"/>
  <c r="AO217" i="1"/>
  <c r="G218" i="1"/>
  <c r="J218" i="1"/>
  <c r="K218" i="1"/>
  <c r="L218" i="1"/>
  <c r="S218" i="1"/>
  <c r="AD218" i="1"/>
  <c r="AF218" i="1"/>
  <c r="AH218" i="1"/>
  <c r="AI218" i="1"/>
  <c r="AJ218" i="1"/>
  <c r="AO218" i="1"/>
  <c r="G219" i="1"/>
  <c r="J219" i="1"/>
  <c r="K219" i="1"/>
  <c r="L219" i="1"/>
  <c r="S219" i="1"/>
  <c r="AD219" i="1"/>
  <c r="AF219" i="1"/>
  <c r="AH219" i="1"/>
  <c r="AI219" i="1"/>
  <c r="AJ219" i="1"/>
  <c r="AO219" i="1"/>
  <c r="G220" i="1"/>
  <c r="J220" i="1"/>
  <c r="K220" i="1"/>
  <c r="L220" i="1"/>
  <c r="S220" i="1"/>
  <c r="AD220" i="1"/>
  <c r="AF220" i="1"/>
  <c r="AH220" i="1"/>
  <c r="AI220" i="1"/>
  <c r="AJ220" i="1"/>
  <c r="AO220" i="1"/>
  <c r="G221" i="1"/>
  <c r="J221" i="1"/>
  <c r="K221" i="1"/>
  <c r="L221" i="1"/>
  <c r="S221" i="1"/>
  <c r="AD221" i="1"/>
  <c r="AF221" i="1"/>
  <c r="AH221" i="1"/>
  <c r="AI221" i="1"/>
  <c r="AJ221" i="1"/>
  <c r="AO221" i="1"/>
  <c r="G222" i="1"/>
  <c r="J222" i="1"/>
  <c r="K222" i="1"/>
  <c r="L222" i="1"/>
  <c r="S222" i="1"/>
  <c r="AD222" i="1"/>
  <c r="AF222" i="1"/>
  <c r="AH222" i="1"/>
  <c r="AI222" i="1"/>
  <c r="AJ222" i="1"/>
  <c r="AO222" i="1"/>
  <c r="G223" i="1"/>
  <c r="J223" i="1"/>
  <c r="K223" i="1"/>
  <c r="L223" i="1"/>
  <c r="S223" i="1"/>
  <c r="AD223" i="1"/>
  <c r="AF223" i="1"/>
  <c r="AH223" i="1"/>
  <c r="AI223" i="1"/>
  <c r="AJ223" i="1"/>
  <c r="AO223" i="1"/>
  <c r="G224" i="1"/>
  <c r="J224" i="1"/>
  <c r="K224" i="1"/>
  <c r="L224" i="1"/>
  <c r="S224" i="1"/>
  <c r="AD224" i="1"/>
  <c r="AF224" i="1"/>
  <c r="AH224" i="1"/>
  <c r="AI224" i="1"/>
  <c r="AJ224" i="1"/>
  <c r="AO224" i="1"/>
  <c r="G225" i="1"/>
  <c r="J225" i="1"/>
  <c r="K225" i="1"/>
  <c r="L225" i="1"/>
  <c r="S225" i="1"/>
  <c r="AD225" i="1"/>
  <c r="AF225" i="1"/>
  <c r="AH225" i="1"/>
  <c r="AI225" i="1"/>
  <c r="AJ225" i="1"/>
  <c r="AO225" i="1"/>
  <c r="G226" i="1"/>
  <c r="J226" i="1"/>
  <c r="K226" i="1"/>
  <c r="L226" i="1"/>
  <c r="S226" i="1"/>
  <c r="AD226" i="1"/>
  <c r="AF226" i="1"/>
  <c r="AH226" i="1"/>
  <c r="AI226" i="1"/>
  <c r="AJ226" i="1"/>
  <c r="AO226" i="1"/>
  <c r="G227" i="1"/>
  <c r="J227" i="1"/>
  <c r="K227" i="1"/>
  <c r="L227" i="1"/>
  <c r="S227" i="1"/>
  <c r="AD227" i="1"/>
  <c r="AF227" i="1"/>
  <c r="AH227" i="1"/>
  <c r="AI227" i="1"/>
  <c r="AJ227" i="1"/>
  <c r="AO227" i="1"/>
  <c r="G228" i="1"/>
  <c r="J228" i="1"/>
  <c r="K228" i="1"/>
  <c r="L228" i="1"/>
  <c r="S228" i="1"/>
  <c r="AD228" i="1"/>
  <c r="AF228" i="1"/>
  <c r="AH228" i="1"/>
  <c r="AI228" i="1"/>
  <c r="AJ228" i="1"/>
  <c r="AO228" i="1"/>
  <c r="G229" i="1"/>
  <c r="J229" i="1"/>
  <c r="K229" i="1"/>
  <c r="L229" i="1"/>
  <c r="S229" i="1"/>
  <c r="AD229" i="1"/>
  <c r="AF229" i="1"/>
  <c r="AH229" i="1"/>
  <c r="AI229" i="1"/>
  <c r="AJ229" i="1"/>
  <c r="AO229" i="1"/>
  <c r="G230" i="1"/>
  <c r="J230" i="1"/>
  <c r="K230" i="1"/>
  <c r="L230" i="1"/>
  <c r="S230" i="1"/>
  <c r="AD230" i="1"/>
  <c r="AF230" i="1"/>
  <c r="AH230" i="1"/>
  <c r="AI230" i="1"/>
  <c r="AJ230" i="1"/>
  <c r="AO230" i="1"/>
  <c r="G231" i="1"/>
  <c r="J231" i="1"/>
  <c r="K231" i="1"/>
  <c r="L231" i="1"/>
  <c r="S231" i="1"/>
  <c r="AD231" i="1"/>
  <c r="AF231" i="1"/>
  <c r="AH231" i="1"/>
  <c r="AI231" i="1"/>
  <c r="AJ231" i="1"/>
  <c r="AO231" i="1"/>
  <c r="G232" i="1"/>
  <c r="J232" i="1"/>
  <c r="K232" i="1"/>
  <c r="L232" i="1"/>
  <c r="S232" i="1"/>
  <c r="AD232" i="1"/>
  <c r="AF232" i="1"/>
  <c r="AH232" i="1"/>
  <c r="AI232" i="1"/>
  <c r="AJ232" i="1"/>
  <c r="AO232" i="1"/>
  <c r="G233" i="1"/>
  <c r="J233" i="1"/>
  <c r="K233" i="1"/>
  <c r="L233" i="1"/>
  <c r="S233" i="1"/>
  <c r="AD233" i="1"/>
  <c r="AF233" i="1"/>
  <c r="AH233" i="1"/>
  <c r="AI233" i="1"/>
  <c r="AJ233" i="1"/>
  <c r="AO233" i="1"/>
  <c r="G234" i="1"/>
  <c r="J234" i="1"/>
  <c r="K234" i="1"/>
  <c r="L234" i="1"/>
  <c r="S234" i="1"/>
  <c r="AD234" i="1"/>
  <c r="AF234" i="1"/>
  <c r="AH234" i="1"/>
  <c r="AI234" i="1"/>
  <c r="AJ234" i="1"/>
  <c r="AO234" i="1"/>
  <c r="G235" i="1"/>
  <c r="J235" i="1"/>
  <c r="K235" i="1"/>
  <c r="L235" i="1"/>
  <c r="S235" i="1"/>
  <c r="AD235" i="1"/>
  <c r="AF235" i="1"/>
  <c r="AH235" i="1"/>
  <c r="AI235" i="1"/>
  <c r="AJ235" i="1"/>
  <c r="AO235" i="1"/>
  <c r="G236" i="1"/>
  <c r="J236" i="1"/>
  <c r="K236" i="1"/>
  <c r="L236" i="1"/>
  <c r="S236" i="1"/>
  <c r="AD236" i="1"/>
  <c r="AF236" i="1"/>
  <c r="AH236" i="1"/>
  <c r="AI236" i="1"/>
  <c r="AJ236" i="1"/>
  <c r="AO236" i="1"/>
  <c r="G237" i="1"/>
  <c r="J237" i="1"/>
  <c r="K237" i="1"/>
  <c r="L237" i="1"/>
  <c r="S237" i="1"/>
  <c r="AD237" i="1"/>
  <c r="AF237" i="1"/>
  <c r="AH237" i="1"/>
  <c r="AI237" i="1"/>
  <c r="AJ237" i="1"/>
  <c r="AO237" i="1"/>
  <c r="G238" i="1"/>
  <c r="J238" i="1"/>
  <c r="K238" i="1"/>
  <c r="L238" i="1"/>
  <c r="S238" i="1"/>
  <c r="AD238" i="1"/>
  <c r="AF238" i="1"/>
  <c r="AH238" i="1"/>
  <c r="AI238" i="1"/>
  <c r="AJ238" i="1"/>
  <c r="AO238" i="1"/>
  <c r="G239" i="1"/>
  <c r="J239" i="1"/>
  <c r="K239" i="1"/>
  <c r="L239" i="1"/>
  <c r="S239" i="1"/>
  <c r="AD239" i="1"/>
  <c r="AF239" i="1"/>
  <c r="AH239" i="1"/>
  <c r="AI239" i="1"/>
  <c r="AJ239" i="1"/>
  <c r="AO239" i="1"/>
  <c r="G240" i="1"/>
  <c r="J240" i="1"/>
  <c r="K240" i="1"/>
  <c r="L240" i="1"/>
  <c r="S240" i="1"/>
  <c r="AD240" i="1"/>
  <c r="AF240" i="1"/>
  <c r="AH240" i="1"/>
  <c r="AI240" i="1"/>
  <c r="AJ240" i="1"/>
  <c r="AO240" i="1"/>
  <c r="G241" i="1"/>
  <c r="J241" i="1"/>
  <c r="K241" i="1"/>
  <c r="L241" i="1"/>
  <c r="S241" i="1"/>
  <c r="AD241" i="1"/>
  <c r="AF241" i="1"/>
  <c r="AH241" i="1"/>
  <c r="AI241" i="1"/>
  <c r="AJ241" i="1"/>
  <c r="AO241" i="1"/>
  <c r="G242" i="1"/>
  <c r="J242" i="1"/>
  <c r="K242" i="1"/>
  <c r="L242" i="1"/>
  <c r="S242" i="1"/>
  <c r="AD242" i="1"/>
  <c r="AF242" i="1"/>
  <c r="AH242" i="1"/>
  <c r="AI242" i="1"/>
  <c r="AJ242" i="1"/>
  <c r="AO242" i="1"/>
  <c r="G243" i="1"/>
  <c r="J243" i="1"/>
  <c r="K243" i="1"/>
  <c r="L243" i="1"/>
  <c r="S243" i="1"/>
  <c r="AD243" i="1"/>
  <c r="AF243" i="1"/>
  <c r="AH243" i="1"/>
  <c r="AI243" i="1"/>
  <c r="AJ243" i="1"/>
  <c r="AO243" i="1"/>
  <c r="G244" i="1"/>
  <c r="J244" i="1"/>
  <c r="K244" i="1"/>
  <c r="L244" i="1"/>
  <c r="S244" i="1"/>
  <c r="AD244" i="1"/>
  <c r="AF244" i="1"/>
  <c r="AH244" i="1"/>
  <c r="AI244" i="1"/>
  <c r="AJ244" i="1"/>
  <c r="AO244" i="1"/>
  <c r="G245" i="1"/>
  <c r="J245" i="1"/>
  <c r="K245" i="1"/>
  <c r="L245" i="1"/>
  <c r="S245" i="1"/>
  <c r="AD245" i="1"/>
  <c r="AF245" i="1"/>
  <c r="AH245" i="1"/>
  <c r="AI245" i="1"/>
  <c r="AJ245" i="1"/>
  <c r="AO245" i="1"/>
  <c r="G246" i="1"/>
  <c r="J246" i="1"/>
  <c r="K246" i="1"/>
  <c r="L246" i="1"/>
  <c r="S246" i="1"/>
  <c r="AD246" i="1"/>
  <c r="AF246" i="1"/>
  <c r="AH246" i="1"/>
  <c r="AI246" i="1"/>
  <c r="AJ246" i="1"/>
  <c r="AO246" i="1"/>
  <c r="G247" i="1"/>
  <c r="J247" i="1"/>
  <c r="K247" i="1"/>
  <c r="L247" i="1"/>
  <c r="S247" i="1"/>
  <c r="AD247" i="1"/>
  <c r="AF247" i="1"/>
  <c r="AH247" i="1"/>
  <c r="AI247" i="1"/>
  <c r="AJ247" i="1"/>
  <c r="AO247" i="1"/>
  <c r="G248" i="1"/>
  <c r="J248" i="1"/>
  <c r="K248" i="1"/>
  <c r="L248" i="1"/>
  <c r="S248" i="1"/>
  <c r="AD248" i="1"/>
  <c r="AF248" i="1"/>
  <c r="AH248" i="1"/>
  <c r="AI248" i="1"/>
  <c r="AJ248" i="1"/>
  <c r="AO248" i="1"/>
  <c r="G249" i="1"/>
  <c r="J249" i="1"/>
  <c r="K249" i="1"/>
  <c r="L249" i="1"/>
  <c r="S249" i="1"/>
  <c r="AD249" i="1"/>
  <c r="AF249" i="1"/>
  <c r="AH249" i="1"/>
  <c r="AI249" i="1"/>
  <c r="AJ249" i="1"/>
  <c r="AO249" i="1"/>
  <c r="G250" i="1"/>
  <c r="J250" i="1"/>
  <c r="K250" i="1"/>
  <c r="L250" i="1"/>
  <c r="S250" i="1"/>
  <c r="AD250" i="1"/>
  <c r="AF250" i="1"/>
  <c r="AH250" i="1"/>
  <c r="AI250" i="1"/>
  <c r="AJ250" i="1"/>
  <c r="AO250" i="1"/>
  <c r="G251" i="1"/>
  <c r="J251" i="1"/>
  <c r="K251" i="1"/>
  <c r="L251" i="1"/>
  <c r="S251" i="1"/>
  <c r="AD251" i="1"/>
  <c r="AF251" i="1"/>
  <c r="AH251" i="1"/>
  <c r="AI251" i="1"/>
  <c r="AJ251" i="1"/>
  <c r="AO251" i="1"/>
  <c r="G252" i="1"/>
  <c r="J252" i="1"/>
  <c r="K252" i="1"/>
  <c r="L252" i="1"/>
  <c r="S252" i="1"/>
  <c r="AD252" i="1"/>
  <c r="AF252" i="1"/>
  <c r="AH252" i="1"/>
  <c r="AI252" i="1"/>
  <c r="AJ252" i="1"/>
  <c r="AO252" i="1"/>
  <c r="G253" i="1"/>
  <c r="J253" i="1"/>
  <c r="K253" i="1"/>
  <c r="L253" i="1"/>
  <c r="S253" i="1"/>
  <c r="AD253" i="1"/>
  <c r="AF253" i="1"/>
  <c r="AH253" i="1"/>
  <c r="AI253" i="1"/>
  <c r="AJ253" i="1"/>
  <c r="AO253" i="1"/>
  <c r="G254" i="1"/>
  <c r="J254" i="1"/>
  <c r="K254" i="1"/>
  <c r="L254" i="1"/>
  <c r="S254" i="1"/>
  <c r="AD254" i="1"/>
  <c r="AF254" i="1"/>
  <c r="AH254" i="1"/>
  <c r="AI254" i="1"/>
  <c r="AJ254" i="1"/>
  <c r="AO254" i="1"/>
  <c r="G255" i="1"/>
  <c r="J255" i="1"/>
  <c r="K255" i="1"/>
  <c r="L255" i="1"/>
  <c r="S255" i="1"/>
  <c r="AD255" i="1"/>
  <c r="AF255" i="1"/>
  <c r="AH255" i="1"/>
  <c r="AI255" i="1"/>
  <c r="AJ255" i="1"/>
  <c r="AO255" i="1"/>
  <c r="G256" i="1"/>
  <c r="J256" i="1"/>
  <c r="K256" i="1"/>
  <c r="L256" i="1"/>
  <c r="S256" i="1"/>
  <c r="AD256" i="1"/>
  <c r="AF256" i="1"/>
  <c r="AH256" i="1"/>
  <c r="AI256" i="1"/>
  <c r="AJ256" i="1"/>
  <c r="AO256" i="1"/>
  <c r="G257" i="1"/>
  <c r="J257" i="1"/>
  <c r="K257" i="1"/>
  <c r="L257" i="1"/>
  <c r="S257" i="1"/>
  <c r="AD257" i="1"/>
  <c r="AF257" i="1"/>
  <c r="AH257" i="1"/>
  <c r="AI257" i="1"/>
  <c r="AJ257" i="1"/>
  <c r="AO257" i="1"/>
  <c r="G258" i="1"/>
  <c r="J258" i="1"/>
  <c r="K258" i="1"/>
  <c r="L258" i="1"/>
  <c r="S258" i="1"/>
  <c r="AD258" i="1"/>
  <c r="AF258" i="1"/>
  <c r="AH258" i="1"/>
  <c r="AI258" i="1"/>
  <c r="AJ258" i="1"/>
  <c r="AO258" i="1"/>
  <c r="G259" i="1"/>
  <c r="J259" i="1"/>
  <c r="K259" i="1"/>
  <c r="L259" i="1"/>
  <c r="S259" i="1"/>
  <c r="AD259" i="1"/>
  <c r="AF259" i="1"/>
  <c r="AH259" i="1"/>
  <c r="AI259" i="1"/>
  <c r="AJ259" i="1"/>
  <c r="AO259" i="1"/>
  <c r="G260" i="1"/>
  <c r="J260" i="1"/>
  <c r="K260" i="1"/>
  <c r="L260" i="1"/>
  <c r="S260" i="1"/>
  <c r="AD260" i="1"/>
  <c r="AF260" i="1"/>
  <c r="AH260" i="1"/>
  <c r="AI260" i="1"/>
  <c r="AJ260" i="1"/>
  <c r="AO260" i="1"/>
  <c r="G261" i="1"/>
  <c r="J261" i="1"/>
  <c r="K261" i="1"/>
  <c r="L261" i="1"/>
  <c r="S261" i="1"/>
  <c r="AD261" i="1"/>
  <c r="AF261" i="1"/>
  <c r="AH261" i="1"/>
  <c r="AI261" i="1"/>
  <c r="AJ261" i="1"/>
  <c r="AO261" i="1"/>
  <c r="G262" i="1"/>
  <c r="J262" i="1"/>
  <c r="K262" i="1"/>
  <c r="L262" i="1"/>
  <c r="S262" i="1"/>
  <c r="AD262" i="1"/>
  <c r="AF262" i="1"/>
  <c r="AH262" i="1"/>
  <c r="AI262" i="1"/>
  <c r="AJ262" i="1"/>
  <c r="AO262" i="1"/>
  <c r="G263" i="1"/>
  <c r="J263" i="1"/>
  <c r="K263" i="1"/>
  <c r="L263" i="1"/>
  <c r="S263" i="1"/>
  <c r="AD263" i="1"/>
  <c r="AF263" i="1"/>
  <c r="AH263" i="1"/>
  <c r="AI263" i="1"/>
  <c r="AJ263" i="1"/>
  <c r="AO263" i="1"/>
  <c r="G264" i="1"/>
  <c r="J264" i="1"/>
  <c r="K264" i="1"/>
  <c r="L264" i="1"/>
  <c r="S264" i="1"/>
  <c r="AD264" i="1"/>
  <c r="AF264" i="1"/>
  <c r="AH264" i="1"/>
  <c r="AI264" i="1"/>
  <c r="AJ264" i="1"/>
  <c r="AO264" i="1"/>
  <c r="G265" i="1"/>
  <c r="J265" i="1"/>
  <c r="K265" i="1"/>
  <c r="L265" i="1"/>
  <c r="S265" i="1"/>
  <c r="AD265" i="1"/>
  <c r="AF265" i="1"/>
  <c r="AH265" i="1"/>
  <c r="AI265" i="1"/>
  <c r="AJ265" i="1"/>
  <c r="AO265" i="1"/>
  <c r="G266" i="1"/>
  <c r="J266" i="1"/>
  <c r="K266" i="1"/>
  <c r="L266" i="1"/>
  <c r="S266" i="1"/>
  <c r="AD266" i="1"/>
  <c r="AF266" i="1"/>
  <c r="AH266" i="1"/>
  <c r="AI266" i="1"/>
  <c r="AJ266" i="1"/>
  <c r="AO266" i="1"/>
  <c r="G267" i="1"/>
  <c r="J267" i="1"/>
  <c r="K267" i="1"/>
  <c r="L267" i="1"/>
  <c r="S267" i="1"/>
  <c r="AD267" i="1"/>
  <c r="AF267" i="1"/>
  <c r="AH267" i="1"/>
  <c r="AI267" i="1"/>
  <c r="AJ267" i="1"/>
  <c r="AO267" i="1"/>
  <c r="G268" i="1"/>
  <c r="J268" i="1"/>
  <c r="K268" i="1"/>
  <c r="L268" i="1"/>
  <c r="S268" i="1"/>
  <c r="AD268" i="1"/>
  <c r="AF268" i="1"/>
  <c r="AH268" i="1"/>
  <c r="AI268" i="1"/>
  <c r="AJ268" i="1"/>
  <c r="AO268" i="1"/>
  <c r="G269" i="1"/>
  <c r="J269" i="1"/>
  <c r="K269" i="1"/>
  <c r="L269" i="1"/>
  <c r="S269" i="1"/>
  <c r="AD269" i="1"/>
  <c r="AF269" i="1"/>
  <c r="AH269" i="1"/>
  <c r="AI269" i="1"/>
  <c r="AJ269" i="1"/>
  <c r="AO269" i="1"/>
  <c r="G270" i="1"/>
  <c r="J270" i="1"/>
  <c r="K270" i="1"/>
  <c r="L270" i="1"/>
  <c r="S270" i="1"/>
  <c r="AD270" i="1"/>
  <c r="AF270" i="1"/>
  <c r="AH270" i="1"/>
  <c r="AI270" i="1"/>
  <c r="AJ270" i="1"/>
  <c r="AO270" i="1"/>
  <c r="G271" i="1"/>
  <c r="J271" i="1"/>
  <c r="K271" i="1"/>
  <c r="L271" i="1"/>
  <c r="S271" i="1"/>
  <c r="AD271" i="1"/>
  <c r="AF271" i="1"/>
  <c r="AH271" i="1"/>
  <c r="AI271" i="1"/>
  <c r="AJ271" i="1"/>
  <c r="AO271" i="1"/>
  <c r="G272" i="1"/>
  <c r="J272" i="1"/>
  <c r="K272" i="1"/>
  <c r="L272" i="1"/>
  <c r="S272" i="1"/>
  <c r="AD272" i="1"/>
  <c r="AF272" i="1"/>
  <c r="AH272" i="1"/>
  <c r="AI272" i="1"/>
  <c r="AJ272" i="1"/>
  <c r="AO272" i="1"/>
  <c r="G273" i="1"/>
  <c r="J273" i="1"/>
  <c r="K273" i="1"/>
  <c r="L273" i="1"/>
  <c r="S273" i="1"/>
  <c r="AD273" i="1"/>
  <c r="AF273" i="1"/>
  <c r="AH273" i="1"/>
  <c r="AI273" i="1"/>
  <c r="AJ273" i="1"/>
  <c r="AO273" i="1"/>
  <c r="G274" i="1"/>
  <c r="J274" i="1"/>
  <c r="K274" i="1"/>
  <c r="L274" i="1"/>
  <c r="S274" i="1"/>
  <c r="AD274" i="1"/>
  <c r="AF274" i="1"/>
  <c r="AH274" i="1"/>
  <c r="AI274" i="1"/>
  <c r="AJ274" i="1"/>
  <c r="AO274" i="1"/>
  <c r="G275" i="1"/>
  <c r="J275" i="1"/>
  <c r="K275" i="1"/>
  <c r="L275" i="1"/>
  <c r="S275" i="1"/>
  <c r="AD275" i="1"/>
  <c r="AF275" i="1"/>
  <c r="AH275" i="1"/>
  <c r="AI275" i="1"/>
  <c r="AJ275" i="1"/>
  <c r="AO275" i="1"/>
  <c r="G276" i="1"/>
  <c r="J276" i="1"/>
  <c r="K276" i="1"/>
  <c r="L276" i="1"/>
  <c r="S276" i="1"/>
  <c r="AD276" i="1"/>
  <c r="AF276" i="1"/>
  <c r="AH276" i="1"/>
  <c r="AI276" i="1"/>
  <c r="AJ276" i="1"/>
  <c r="AO276" i="1"/>
  <c r="G277" i="1"/>
  <c r="J277" i="1"/>
  <c r="K277" i="1"/>
  <c r="L277" i="1"/>
  <c r="S277" i="1"/>
  <c r="AD277" i="1"/>
  <c r="AF277" i="1"/>
  <c r="AH277" i="1"/>
  <c r="AI277" i="1"/>
  <c r="AJ277" i="1"/>
  <c r="AO277" i="1"/>
  <c r="G278" i="1"/>
  <c r="J278" i="1"/>
  <c r="K278" i="1"/>
  <c r="L278" i="1"/>
  <c r="S278" i="1"/>
  <c r="AD278" i="1"/>
  <c r="AF278" i="1"/>
  <c r="AH278" i="1"/>
  <c r="AI278" i="1"/>
  <c r="AJ278" i="1"/>
  <c r="AO278" i="1"/>
  <c r="G279" i="1"/>
  <c r="J279" i="1"/>
  <c r="K279" i="1"/>
  <c r="L279" i="1"/>
  <c r="S279" i="1"/>
  <c r="AD279" i="1"/>
  <c r="AF279" i="1"/>
  <c r="AH279" i="1"/>
  <c r="AI279" i="1"/>
  <c r="AJ279" i="1"/>
  <c r="AO279" i="1"/>
  <c r="G280" i="1"/>
  <c r="J280" i="1"/>
  <c r="K280" i="1"/>
  <c r="L280" i="1"/>
  <c r="S280" i="1"/>
  <c r="AD280" i="1"/>
  <c r="AF280" i="1"/>
  <c r="AH280" i="1"/>
  <c r="AI280" i="1"/>
  <c r="AJ280" i="1"/>
  <c r="AO280" i="1"/>
  <c r="G281" i="1"/>
  <c r="J281" i="1"/>
  <c r="K281" i="1"/>
  <c r="L281" i="1"/>
  <c r="S281" i="1"/>
  <c r="AD281" i="1"/>
  <c r="AF281" i="1"/>
  <c r="AH281" i="1"/>
  <c r="AI281" i="1"/>
  <c r="AJ281" i="1"/>
  <c r="AO281" i="1"/>
  <c r="G282" i="1"/>
  <c r="J282" i="1"/>
  <c r="K282" i="1"/>
  <c r="L282" i="1"/>
  <c r="S282" i="1"/>
  <c r="AD282" i="1"/>
  <c r="AF282" i="1"/>
  <c r="AH282" i="1"/>
  <c r="AI282" i="1"/>
  <c r="AJ282" i="1"/>
  <c r="AO282" i="1"/>
  <c r="G283" i="1"/>
  <c r="J283" i="1"/>
  <c r="K283" i="1"/>
  <c r="L283" i="1"/>
  <c r="S283" i="1"/>
  <c r="AD283" i="1"/>
  <c r="AF283" i="1"/>
  <c r="AH283" i="1"/>
  <c r="AI283" i="1"/>
  <c r="AJ283" i="1"/>
  <c r="AO283" i="1"/>
  <c r="G284" i="1"/>
  <c r="J284" i="1"/>
  <c r="K284" i="1"/>
  <c r="L284" i="1"/>
  <c r="S284" i="1"/>
  <c r="AD284" i="1"/>
  <c r="AF284" i="1"/>
  <c r="AH284" i="1"/>
  <c r="AI284" i="1"/>
  <c r="AJ284" i="1"/>
  <c r="AO284" i="1"/>
  <c r="G285" i="1"/>
  <c r="J285" i="1"/>
  <c r="K285" i="1"/>
  <c r="L285" i="1"/>
  <c r="S285" i="1"/>
  <c r="AD285" i="1"/>
  <c r="AF285" i="1"/>
  <c r="AH285" i="1"/>
  <c r="AI285" i="1"/>
  <c r="AJ285" i="1"/>
  <c r="AO285" i="1"/>
  <c r="G286" i="1"/>
  <c r="J286" i="1"/>
  <c r="K286" i="1"/>
  <c r="L286" i="1"/>
  <c r="S286" i="1"/>
  <c r="AD286" i="1"/>
  <c r="AF286" i="1"/>
  <c r="AH286" i="1"/>
  <c r="AI286" i="1"/>
  <c r="AJ286" i="1"/>
  <c r="AO286" i="1"/>
  <c r="G287" i="1"/>
  <c r="J287" i="1"/>
  <c r="K287" i="1"/>
  <c r="L287" i="1"/>
  <c r="S287" i="1"/>
  <c r="AD287" i="1"/>
  <c r="AF287" i="1"/>
  <c r="AH287" i="1"/>
  <c r="AI287" i="1"/>
  <c r="AJ287" i="1"/>
  <c r="AO287" i="1"/>
  <c r="G288" i="1"/>
  <c r="J288" i="1"/>
  <c r="K288" i="1"/>
  <c r="L288" i="1"/>
  <c r="S288" i="1"/>
  <c r="AD288" i="1"/>
  <c r="AF288" i="1"/>
  <c r="AH288" i="1"/>
  <c r="AI288" i="1"/>
  <c r="AJ288" i="1"/>
  <c r="AO288" i="1"/>
  <c r="G289" i="1"/>
  <c r="J289" i="1"/>
  <c r="K289" i="1"/>
  <c r="L289" i="1"/>
  <c r="S289" i="1"/>
  <c r="AD289" i="1"/>
  <c r="AF289" i="1"/>
  <c r="AH289" i="1"/>
  <c r="AI289" i="1"/>
  <c r="AJ289" i="1"/>
  <c r="AO289" i="1"/>
  <c r="G290" i="1"/>
  <c r="J290" i="1"/>
  <c r="K290" i="1"/>
  <c r="L290" i="1"/>
  <c r="S290" i="1"/>
  <c r="AD290" i="1"/>
  <c r="AF290" i="1"/>
  <c r="AH290" i="1"/>
  <c r="AI290" i="1"/>
  <c r="AJ290" i="1"/>
  <c r="AO290" i="1"/>
  <c r="G291" i="1"/>
  <c r="J291" i="1"/>
  <c r="K291" i="1"/>
  <c r="L291" i="1"/>
  <c r="S291" i="1"/>
  <c r="AD291" i="1"/>
  <c r="AF291" i="1"/>
  <c r="AH291" i="1"/>
  <c r="AI291" i="1"/>
  <c r="AJ291" i="1"/>
  <c r="AO291" i="1"/>
  <c r="G292" i="1"/>
  <c r="J292" i="1"/>
  <c r="K292" i="1"/>
  <c r="L292" i="1"/>
  <c r="S292" i="1"/>
  <c r="AD292" i="1"/>
  <c r="AF292" i="1"/>
  <c r="AH292" i="1"/>
  <c r="AI292" i="1"/>
  <c r="AJ292" i="1"/>
  <c r="AO292" i="1"/>
  <c r="G293" i="1"/>
  <c r="J293" i="1"/>
  <c r="K293" i="1"/>
  <c r="L293" i="1"/>
  <c r="S293" i="1"/>
  <c r="AD293" i="1"/>
  <c r="AF293" i="1"/>
  <c r="AH293" i="1"/>
  <c r="AI293" i="1"/>
  <c r="AJ293" i="1"/>
  <c r="AO293" i="1"/>
  <c r="G294" i="1"/>
  <c r="J294" i="1"/>
  <c r="K294" i="1"/>
  <c r="L294" i="1"/>
  <c r="S294" i="1"/>
  <c r="AD294" i="1"/>
  <c r="AF294" i="1"/>
  <c r="AH294" i="1"/>
  <c r="AI294" i="1"/>
  <c r="AJ294" i="1"/>
  <c r="AO294" i="1"/>
  <c r="G295" i="1"/>
  <c r="J295" i="1"/>
  <c r="K295" i="1"/>
  <c r="L295" i="1"/>
  <c r="S295" i="1"/>
  <c r="AD295" i="1"/>
  <c r="AF295" i="1"/>
  <c r="AH295" i="1"/>
  <c r="AI295" i="1"/>
  <c r="AJ295" i="1"/>
  <c r="AO295" i="1"/>
  <c r="G296" i="1"/>
  <c r="J296" i="1"/>
  <c r="K296" i="1"/>
  <c r="L296" i="1"/>
  <c r="S296" i="1"/>
  <c r="AD296" i="1"/>
  <c r="AF296" i="1"/>
  <c r="AH296" i="1"/>
  <c r="AI296" i="1"/>
  <c r="AJ296" i="1"/>
  <c r="AO296" i="1"/>
  <c r="G297" i="1"/>
  <c r="J297" i="1"/>
  <c r="K297" i="1"/>
  <c r="L297" i="1"/>
  <c r="S297" i="1"/>
  <c r="AD297" i="1"/>
  <c r="AF297" i="1"/>
  <c r="AH297" i="1"/>
  <c r="AI297" i="1"/>
  <c r="AJ297" i="1"/>
  <c r="AO297" i="1"/>
  <c r="G298" i="1"/>
  <c r="J298" i="1"/>
  <c r="K298" i="1"/>
  <c r="L298" i="1"/>
  <c r="S298" i="1"/>
  <c r="AD298" i="1"/>
  <c r="AF298" i="1"/>
  <c r="AH298" i="1"/>
  <c r="AI298" i="1"/>
  <c r="AJ298" i="1"/>
  <c r="AO298" i="1"/>
  <c r="G299" i="1"/>
  <c r="J299" i="1"/>
  <c r="K299" i="1"/>
  <c r="L299" i="1"/>
  <c r="S299" i="1"/>
  <c r="AD299" i="1"/>
  <c r="AF299" i="1"/>
  <c r="AH299" i="1"/>
  <c r="AI299" i="1"/>
  <c r="AJ299" i="1"/>
  <c r="AO299" i="1"/>
  <c r="G300" i="1"/>
  <c r="J300" i="1"/>
  <c r="K300" i="1"/>
  <c r="L300" i="1"/>
  <c r="S300" i="1"/>
  <c r="AD300" i="1"/>
  <c r="AF300" i="1"/>
  <c r="AH300" i="1"/>
  <c r="AI300" i="1"/>
  <c r="AJ300" i="1"/>
  <c r="AO300" i="1"/>
  <c r="G301" i="1"/>
  <c r="J301" i="1"/>
  <c r="K301" i="1"/>
  <c r="L301" i="1"/>
  <c r="S301" i="1"/>
  <c r="AD301" i="1"/>
  <c r="AF301" i="1"/>
  <c r="AH301" i="1"/>
  <c r="AI301" i="1"/>
  <c r="AJ301" i="1"/>
  <c r="AO301" i="1"/>
  <c r="G302" i="1"/>
  <c r="J302" i="1"/>
  <c r="K302" i="1"/>
  <c r="L302" i="1"/>
  <c r="S302" i="1"/>
  <c r="AD302" i="1"/>
  <c r="AF302" i="1"/>
  <c r="AH302" i="1"/>
  <c r="AI302" i="1"/>
  <c r="AJ302" i="1"/>
  <c r="AO302" i="1"/>
  <c r="G303" i="1"/>
  <c r="J303" i="1"/>
  <c r="K303" i="1"/>
  <c r="L303" i="1"/>
  <c r="S303" i="1"/>
  <c r="AD303" i="1"/>
  <c r="AF303" i="1"/>
  <c r="AH303" i="1"/>
  <c r="AI303" i="1"/>
  <c r="AJ303" i="1"/>
  <c r="AO303" i="1"/>
  <c r="G304" i="1"/>
  <c r="J304" i="1"/>
  <c r="K304" i="1"/>
  <c r="L304" i="1"/>
  <c r="S304" i="1"/>
  <c r="AD304" i="1"/>
  <c r="AF304" i="1"/>
  <c r="AH304" i="1"/>
  <c r="AI304" i="1"/>
  <c r="AJ304" i="1"/>
  <c r="AO304" i="1"/>
  <c r="G305" i="1"/>
  <c r="J305" i="1"/>
  <c r="K305" i="1"/>
  <c r="L305" i="1"/>
  <c r="S305" i="1"/>
  <c r="AD305" i="1"/>
  <c r="AF305" i="1"/>
  <c r="AH305" i="1"/>
  <c r="AI305" i="1"/>
  <c r="AJ305" i="1"/>
  <c r="AO305" i="1"/>
  <c r="G306" i="1"/>
  <c r="J306" i="1"/>
  <c r="K306" i="1"/>
  <c r="L306" i="1"/>
  <c r="S306" i="1"/>
  <c r="AD306" i="1"/>
  <c r="AF306" i="1"/>
  <c r="AH306" i="1"/>
  <c r="AI306" i="1"/>
  <c r="AJ306" i="1"/>
  <c r="AO306" i="1"/>
  <c r="G307" i="1"/>
  <c r="J307" i="1"/>
  <c r="K307" i="1"/>
  <c r="L307" i="1"/>
  <c r="S307" i="1"/>
  <c r="AD307" i="1"/>
  <c r="AF307" i="1"/>
  <c r="AH307" i="1"/>
  <c r="AI307" i="1"/>
  <c r="AJ307" i="1"/>
  <c r="AO307" i="1"/>
  <c r="G308" i="1"/>
  <c r="J308" i="1"/>
  <c r="K308" i="1"/>
  <c r="L308" i="1"/>
  <c r="S308" i="1"/>
  <c r="AD308" i="1"/>
  <c r="AF308" i="1"/>
  <c r="AH308" i="1"/>
  <c r="AI308" i="1"/>
  <c r="AJ308" i="1"/>
  <c r="AO308" i="1"/>
  <c r="G309" i="1"/>
  <c r="J309" i="1"/>
  <c r="K309" i="1"/>
  <c r="L309" i="1"/>
  <c r="S309" i="1"/>
  <c r="AD309" i="1"/>
  <c r="AF309" i="1"/>
  <c r="AH309" i="1"/>
  <c r="AI309" i="1"/>
  <c r="AJ309" i="1"/>
  <c r="AO309" i="1"/>
  <c r="G310" i="1"/>
  <c r="J310" i="1"/>
  <c r="K310" i="1"/>
  <c r="L310" i="1"/>
  <c r="S310" i="1"/>
  <c r="AD310" i="1"/>
  <c r="AF310" i="1"/>
  <c r="AH310" i="1"/>
  <c r="AI310" i="1"/>
  <c r="AJ310" i="1"/>
  <c r="AO310" i="1"/>
  <c r="G311" i="1"/>
  <c r="J311" i="1"/>
  <c r="K311" i="1"/>
  <c r="L311" i="1"/>
  <c r="S311" i="1"/>
  <c r="AD311" i="1"/>
  <c r="AF311" i="1"/>
  <c r="AH311" i="1"/>
  <c r="AI311" i="1"/>
  <c r="AJ311" i="1"/>
  <c r="AO311" i="1"/>
  <c r="G312" i="1"/>
  <c r="J312" i="1"/>
  <c r="K312" i="1"/>
  <c r="L312" i="1"/>
  <c r="S312" i="1"/>
  <c r="AD312" i="1"/>
  <c r="AF312" i="1"/>
  <c r="AH312" i="1"/>
  <c r="AI312" i="1"/>
  <c r="AJ312" i="1"/>
  <c r="AO312" i="1"/>
  <c r="G313" i="1"/>
  <c r="J313" i="1"/>
  <c r="K313" i="1"/>
  <c r="L313" i="1"/>
  <c r="S313" i="1"/>
  <c r="AD313" i="1"/>
  <c r="AF313" i="1"/>
  <c r="AH313" i="1"/>
  <c r="AI313" i="1"/>
  <c r="AJ313" i="1"/>
  <c r="AO313" i="1"/>
  <c r="G314" i="1"/>
  <c r="J314" i="1"/>
  <c r="K314" i="1"/>
  <c r="L314" i="1"/>
  <c r="S314" i="1"/>
  <c r="AD314" i="1"/>
  <c r="AF314" i="1"/>
  <c r="AH314" i="1"/>
  <c r="AI314" i="1"/>
  <c r="AJ314" i="1"/>
  <c r="AO314" i="1"/>
  <c r="G315" i="1"/>
  <c r="J315" i="1"/>
  <c r="K315" i="1"/>
  <c r="L315" i="1"/>
  <c r="S315" i="1"/>
  <c r="AD315" i="1"/>
  <c r="AF315" i="1"/>
  <c r="AH315" i="1"/>
  <c r="AI315" i="1"/>
  <c r="AJ315" i="1"/>
  <c r="AO315" i="1"/>
  <c r="G316" i="1"/>
  <c r="J316" i="1"/>
  <c r="K316" i="1"/>
  <c r="L316" i="1"/>
  <c r="S316" i="1"/>
  <c r="AD316" i="1"/>
  <c r="AF316" i="1"/>
  <c r="AH316" i="1"/>
  <c r="AI316" i="1"/>
  <c r="AJ316" i="1"/>
  <c r="AO316" i="1"/>
  <c r="G317" i="1"/>
  <c r="J317" i="1"/>
  <c r="K317" i="1"/>
  <c r="L317" i="1"/>
  <c r="S317" i="1"/>
  <c r="AD317" i="1"/>
  <c r="AF317" i="1"/>
  <c r="AH317" i="1"/>
  <c r="AI317" i="1"/>
  <c r="AJ317" i="1"/>
  <c r="AO317" i="1"/>
  <c r="G318" i="1"/>
  <c r="J318" i="1"/>
  <c r="K318" i="1"/>
  <c r="L318" i="1"/>
  <c r="S318" i="1"/>
  <c r="AD318" i="1"/>
  <c r="AF318" i="1"/>
  <c r="AH318" i="1"/>
  <c r="AI318" i="1"/>
  <c r="AJ318" i="1"/>
  <c r="AO318" i="1"/>
  <c r="G319" i="1"/>
  <c r="J319" i="1"/>
  <c r="K319" i="1"/>
  <c r="L319" i="1"/>
  <c r="S319" i="1"/>
  <c r="AD319" i="1"/>
  <c r="AF319" i="1"/>
  <c r="AH319" i="1"/>
  <c r="AI319" i="1"/>
  <c r="AJ319" i="1"/>
  <c r="AO319" i="1"/>
  <c r="G320" i="1"/>
  <c r="J320" i="1"/>
  <c r="K320" i="1"/>
  <c r="L320" i="1"/>
  <c r="S320" i="1"/>
  <c r="AD320" i="1"/>
  <c r="AF320" i="1"/>
  <c r="AH320" i="1"/>
  <c r="AI320" i="1"/>
  <c r="AJ320" i="1"/>
  <c r="AO320" i="1"/>
  <c r="G321" i="1"/>
  <c r="J321" i="1"/>
  <c r="K321" i="1"/>
  <c r="L321" i="1"/>
  <c r="S321" i="1"/>
  <c r="AD321" i="1"/>
  <c r="AF321" i="1"/>
  <c r="AH321" i="1"/>
  <c r="AI321" i="1"/>
  <c r="AJ321" i="1"/>
  <c r="AO321" i="1"/>
  <c r="G322" i="1"/>
  <c r="J322" i="1"/>
  <c r="K322" i="1"/>
  <c r="L322" i="1"/>
  <c r="S322" i="1"/>
  <c r="AD322" i="1"/>
  <c r="AF322" i="1"/>
  <c r="AH322" i="1"/>
  <c r="AI322" i="1"/>
  <c r="AJ322" i="1"/>
  <c r="AO322" i="1"/>
  <c r="G323" i="1"/>
  <c r="J323" i="1"/>
  <c r="K323" i="1"/>
  <c r="L323" i="1"/>
  <c r="S323" i="1"/>
  <c r="AD323" i="1"/>
  <c r="AF323" i="1"/>
  <c r="AH323" i="1"/>
  <c r="AI323" i="1"/>
  <c r="AJ323" i="1"/>
  <c r="AO323" i="1"/>
  <c r="G324" i="1"/>
  <c r="J324" i="1"/>
  <c r="K324" i="1"/>
  <c r="L324" i="1"/>
  <c r="S324" i="1"/>
  <c r="AD324" i="1"/>
  <c r="AF324" i="1"/>
  <c r="AH324" i="1"/>
  <c r="AI324" i="1"/>
  <c r="AJ324" i="1"/>
  <c r="AO324" i="1"/>
  <c r="G325" i="1"/>
  <c r="J325" i="1"/>
  <c r="K325" i="1"/>
  <c r="L325" i="1"/>
  <c r="S325" i="1"/>
  <c r="AD325" i="1"/>
  <c r="AF325" i="1"/>
  <c r="AH325" i="1"/>
  <c r="AI325" i="1"/>
  <c r="AJ325" i="1"/>
  <c r="AO325" i="1"/>
  <c r="G326" i="1"/>
  <c r="J326" i="1"/>
  <c r="K326" i="1"/>
  <c r="L326" i="1"/>
  <c r="S326" i="1"/>
  <c r="AD326" i="1"/>
  <c r="AF326" i="1"/>
  <c r="AH326" i="1"/>
  <c r="AI326" i="1"/>
  <c r="AJ326" i="1"/>
  <c r="AO326" i="1"/>
  <c r="G327" i="1"/>
  <c r="J327" i="1"/>
  <c r="K327" i="1"/>
  <c r="L327" i="1"/>
  <c r="S327" i="1"/>
  <c r="AD327" i="1"/>
  <c r="AF327" i="1"/>
  <c r="AH327" i="1"/>
  <c r="AI327" i="1"/>
  <c r="AJ327" i="1"/>
  <c r="AO327" i="1"/>
  <c r="G328" i="1"/>
  <c r="J328" i="1"/>
  <c r="K328" i="1"/>
  <c r="L328" i="1"/>
  <c r="S328" i="1"/>
  <c r="AD328" i="1"/>
  <c r="AF328" i="1"/>
  <c r="AH328" i="1"/>
  <c r="AI328" i="1"/>
  <c r="AJ328" i="1"/>
  <c r="AO328" i="1"/>
  <c r="G329" i="1"/>
  <c r="J329" i="1"/>
  <c r="K329" i="1"/>
  <c r="L329" i="1"/>
  <c r="S329" i="1"/>
  <c r="AD329" i="1"/>
  <c r="AF329" i="1"/>
  <c r="AH329" i="1"/>
  <c r="AI329" i="1"/>
  <c r="AJ329" i="1"/>
  <c r="AO329" i="1"/>
  <c r="G330" i="1"/>
  <c r="J330" i="1"/>
  <c r="K330" i="1"/>
  <c r="L330" i="1"/>
  <c r="S330" i="1"/>
  <c r="AD330" i="1"/>
  <c r="AF330" i="1"/>
  <c r="AH330" i="1"/>
  <c r="AI330" i="1"/>
  <c r="AJ330" i="1"/>
  <c r="AO330" i="1"/>
  <c r="G331" i="1"/>
  <c r="J331" i="1"/>
  <c r="K331" i="1"/>
  <c r="L331" i="1"/>
  <c r="S331" i="1"/>
  <c r="AD331" i="1"/>
  <c r="AF331" i="1"/>
  <c r="AH331" i="1"/>
  <c r="AI331" i="1"/>
  <c r="AJ331" i="1"/>
  <c r="AO331" i="1"/>
  <c r="G332" i="1"/>
  <c r="J332" i="1"/>
  <c r="K332" i="1"/>
  <c r="L332" i="1"/>
  <c r="S332" i="1"/>
  <c r="AD332" i="1"/>
  <c r="AF332" i="1"/>
  <c r="AH332" i="1"/>
  <c r="AI332" i="1"/>
  <c r="AJ332" i="1"/>
  <c r="AO332" i="1"/>
  <c r="G333" i="1"/>
  <c r="J333" i="1"/>
  <c r="K333" i="1"/>
  <c r="L333" i="1"/>
  <c r="S333" i="1"/>
  <c r="AD333" i="1"/>
  <c r="AF333" i="1"/>
  <c r="AH333" i="1"/>
  <c r="AI333" i="1"/>
  <c r="AJ333" i="1"/>
  <c r="AO333" i="1"/>
  <c r="G334" i="1"/>
  <c r="J334" i="1"/>
  <c r="K334" i="1"/>
  <c r="L334" i="1"/>
  <c r="S334" i="1"/>
  <c r="AD334" i="1"/>
  <c r="AF334" i="1"/>
  <c r="AH334" i="1"/>
  <c r="AI334" i="1"/>
  <c r="AJ334" i="1"/>
  <c r="AO334" i="1"/>
  <c r="G335" i="1"/>
  <c r="J335" i="1"/>
  <c r="K335" i="1"/>
  <c r="L335" i="1"/>
  <c r="S335" i="1"/>
  <c r="AD335" i="1"/>
  <c r="AF335" i="1"/>
  <c r="AH335" i="1"/>
  <c r="AI335" i="1"/>
  <c r="AJ335" i="1"/>
  <c r="AO335" i="1"/>
  <c r="G336" i="1"/>
  <c r="J336" i="1"/>
  <c r="K336" i="1"/>
  <c r="L336" i="1"/>
  <c r="S336" i="1"/>
  <c r="AD336" i="1"/>
  <c r="AF336" i="1"/>
  <c r="AH336" i="1"/>
  <c r="AI336" i="1"/>
  <c r="AJ336" i="1"/>
  <c r="AO336" i="1"/>
  <c r="G337" i="1"/>
  <c r="J337" i="1"/>
  <c r="K337" i="1"/>
  <c r="L337" i="1"/>
  <c r="S337" i="1"/>
  <c r="AD337" i="1"/>
  <c r="AF337" i="1"/>
  <c r="AH337" i="1"/>
  <c r="AI337" i="1"/>
  <c r="AJ337" i="1"/>
  <c r="AO337" i="1"/>
  <c r="G338" i="1"/>
  <c r="J338" i="1"/>
  <c r="K338" i="1"/>
  <c r="L338" i="1"/>
  <c r="S338" i="1"/>
  <c r="AD338" i="1"/>
  <c r="AF338" i="1"/>
  <c r="AH338" i="1"/>
  <c r="AI338" i="1"/>
  <c r="AJ338" i="1"/>
  <c r="AO338" i="1"/>
  <c r="G339" i="1"/>
  <c r="J339" i="1"/>
  <c r="K339" i="1"/>
  <c r="L339" i="1"/>
  <c r="S339" i="1"/>
  <c r="AD339" i="1"/>
  <c r="AF339" i="1"/>
  <c r="AH339" i="1"/>
  <c r="AI339" i="1"/>
  <c r="AJ339" i="1"/>
  <c r="AO339" i="1"/>
  <c r="G340" i="1"/>
  <c r="J340" i="1"/>
  <c r="K340" i="1"/>
  <c r="L340" i="1"/>
  <c r="S340" i="1"/>
  <c r="AD340" i="1"/>
  <c r="AF340" i="1"/>
  <c r="AH340" i="1"/>
  <c r="AI340" i="1"/>
  <c r="AJ340" i="1"/>
  <c r="AO340" i="1"/>
  <c r="G341" i="1"/>
  <c r="J341" i="1"/>
  <c r="K341" i="1"/>
  <c r="L341" i="1"/>
  <c r="S341" i="1"/>
  <c r="AD341" i="1"/>
  <c r="AF341" i="1"/>
  <c r="AH341" i="1"/>
  <c r="AI341" i="1"/>
  <c r="AJ341" i="1"/>
  <c r="AO341" i="1"/>
  <c r="G342" i="1"/>
  <c r="J342" i="1"/>
  <c r="K342" i="1"/>
  <c r="L342" i="1"/>
  <c r="S342" i="1"/>
  <c r="AD342" i="1"/>
  <c r="AF342" i="1"/>
  <c r="AH342" i="1"/>
  <c r="AI342" i="1"/>
  <c r="AJ342" i="1"/>
  <c r="AO342" i="1"/>
  <c r="G343" i="1"/>
  <c r="J343" i="1"/>
  <c r="K343" i="1"/>
  <c r="L343" i="1"/>
  <c r="S343" i="1"/>
  <c r="AD343" i="1"/>
  <c r="AF343" i="1"/>
  <c r="AH343" i="1"/>
  <c r="AI343" i="1"/>
  <c r="AJ343" i="1"/>
  <c r="AO343" i="1"/>
  <c r="G344" i="1"/>
  <c r="J344" i="1"/>
  <c r="K344" i="1"/>
  <c r="L344" i="1"/>
  <c r="S344" i="1"/>
  <c r="AD344" i="1"/>
  <c r="AF344" i="1"/>
  <c r="AH344" i="1"/>
  <c r="AI344" i="1"/>
  <c r="AJ344" i="1"/>
  <c r="AO344" i="1"/>
  <c r="G345" i="1"/>
  <c r="J345" i="1"/>
  <c r="K345" i="1"/>
  <c r="L345" i="1"/>
  <c r="S345" i="1"/>
  <c r="AD345" i="1"/>
  <c r="AF345" i="1"/>
  <c r="AH345" i="1"/>
  <c r="AI345" i="1"/>
  <c r="AJ345" i="1"/>
  <c r="AO345" i="1"/>
  <c r="G346" i="1"/>
  <c r="J346" i="1"/>
  <c r="K346" i="1"/>
  <c r="L346" i="1"/>
  <c r="S346" i="1"/>
  <c r="AD346" i="1"/>
  <c r="AF346" i="1"/>
  <c r="AH346" i="1"/>
  <c r="AI346" i="1"/>
  <c r="AJ346" i="1"/>
  <c r="AO346" i="1"/>
  <c r="G347" i="1"/>
  <c r="J347" i="1"/>
  <c r="K347" i="1"/>
  <c r="L347" i="1"/>
  <c r="S347" i="1"/>
  <c r="AD347" i="1"/>
  <c r="AF347" i="1"/>
  <c r="AH347" i="1"/>
  <c r="AI347" i="1"/>
  <c r="AJ347" i="1"/>
  <c r="AO347" i="1"/>
  <c r="G348" i="1"/>
  <c r="J348" i="1"/>
  <c r="K348" i="1"/>
  <c r="L348" i="1"/>
  <c r="S348" i="1"/>
  <c r="AD348" i="1"/>
  <c r="AF348" i="1"/>
  <c r="AH348" i="1"/>
  <c r="AI348" i="1"/>
  <c r="AJ348" i="1"/>
  <c r="AO348" i="1"/>
  <c r="G349" i="1"/>
  <c r="J349" i="1"/>
  <c r="K349" i="1"/>
  <c r="L349" i="1"/>
  <c r="S349" i="1"/>
  <c r="AD349" i="1"/>
  <c r="AF349" i="1"/>
  <c r="AH349" i="1"/>
  <c r="AI349" i="1"/>
  <c r="AJ349" i="1"/>
  <c r="AO349" i="1"/>
  <c r="G350" i="1"/>
  <c r="J350" i="1"/>
  <c r="K350" i="1"/>
  <c r="L350" i="1"/>
  <c r="S350" i="1"/>
  <c r="AD350" i="1"/>
  <c r="AF350" i="1"/>
  <c r="AH350" i="1"/>
  <c r="AI350" i="1"/>
  <c r="AJ350" i="1"/>
  <c r="AO350" i="1"/>
  <c r="G351" i="1"/>
  <c r="J351" i="1"/>
  <c r="K351" i="1"/>
  <c r="L351" i="1"/>
  <c r="S351" i="1"/>
  <c r="AD351" i="1"/>
  <c r="AF351" i="1"/>
  <c r="AH351" i="1"/>
  <c r="AI351" i="1"/>
  <c r="AJ351" i="1"/>
  <c r="AO351" i="1"/>
  <c r="G352" i="1"/>
  <c r="J352" i="1"/>
  <c r="K352" i="1"/>
  <c r="L352" i="1"/>
  <c r="S352" i="1"/>
  <c r="AD352" i="1"/>
  <c r="AF352" i="1"/>
  <c r="AH352" i="1"/>
  <c r="AI352" i="1"/>
  <c r="AJ352" i="1"/>
  <c r="AO352" i="1"/>
  <c r="G353" i="1"/>
  <c r="J353" i="1"/>
  <c r="K353" i="1"/>
  <c r="L353" i="1"/>
  <c r="S353" i="1"/>
  <c r="AD353" i="1"/>
  <c r="AF353" i="1"/>
  <c r="AH353" i="1"/>
  <c r="AI353" i="1"/>
  <c r="AJ353" i="1"/>
  <c r="AO353" i="1"/>
  <c r="G354" i="1"/>
  <c r="J354" i="1"/>
  <c r="K354" i="1"/>
  <c r="L354" i="1"/>
  <c r="S354" i="1"/>
  <c r="AD354" i="1"/>
  <c r="AF354" i="1"/>
  <c r="AH354" i="1"/>
  <c r="AI354" i="1"/>
  <c r="AJ354" i="1"/>
  <c r="AO354" i="1"/>
  <c r="G355" i="1"/>
  <c r="J355" i="1"/>
  <c r="K355" i="1"/>
  <c r="L355" i="1"/>
  <c r="S355" i="1"/>
  <c r="AD355" i="1"/>
  <c r="AF355" i="1"/>
  <c r="AH355" i="1"/>
  <c r="AI355" i="1"/>
  <c r="AJ355" i="1"/>
  <c r="AO355" i="1"/>
  <c r="G356" i="1"/>
  <c r="J356" i="1"/>
  <c r="K356" i="1"/>
  <c r="L356" i="1"/>
  <c r="S356" i="1"/>
  <c r="AD356" i="1"/>
  <c r="AF356" i="1"/>
  <c r="AH356" i="1"/>
  <c r="AI356" i="1"/>
  <c r="AJ356" i="1"/>
  <c r="AO356" i="1"/>
  <c r="G357" i="1"/>
  <c r="J357" i="1"/>
  <c r="K357" i="1"/>
  <c r="L357" i="1"/>
  <c r="S357" i="1"/>
  <c r="AD357" i="1"/>
  <c r="AF357" i="1"/>
  <c r="AH357" i="1"/>
  <c r="AI357" i="1"/>
  <c r="AJ357" i="1"/>
  <c r="AO357" i="1"/>
  <c r="G358" i="1"/>
  <c r="J358" i="1"/>
  <c r="K358" i="1"/>
  <c r="L358" i="1"/>
  <c r="S358" i="1"/>
  <c r="AD358" i="1"/>
  <c r="AF358" i="1"/>
  <c r="AH358" i="1"/>
  <c r="AI358" i="1"/>
  <c r="AJ358" i="1"/>
  <c r="AO358" i="1"/>
  <c r="G359" i="1"/>
  <c r="J359" i="1"/>
  <c r="K359" i="1"/>
  <c r="L359" i="1"/>
  <c r="S359" i="1"/>
  <c r="AD359" i="1"/>
  <c r="AF359" i="1"/>
  <c r="AH359" i="1"/>
  <c r="AI359" i="1"/>
  <c r="AJ359" i="1"/>
  <c r="AO359" i="1"/>
  <c r="G360" i="1"/>
  <c r="J360" i="1"/>
  <c r="K360" i="1"/>
  <c r="L360" i="1"/>
  <c r="S360" i="1"/>
  <c r="AD360" i="1"/>
  <c r="AF360" i="1"/>
  <c r="AH360" i="1"/>
  <c r="AI360" i="1"/>
  <c r="AJ360" i="1"/>
  <c r="AO360" i="1"/>
  <c r="G361" i="1"/>
  <c r="J361" i="1"/>
  <c r="K361" i="1"/>
  <c r="L361" i="1"/>
  <c r="S361" i="1"/>
  <c r="AD361" i="1"/>
  <c r="AF361" i="1"/>
  <c r="AH361" i="1"/>
  <c r="AI361" i="1"/>
  <c r="AJ361" i="1"/>
  <c r="AO361" i="1"/>
  <c r="G362" i="1"/>
  <c r="J362" i="1"/>
  <c r="K362" i="1"/>
  <c r="L362" i="1"/>
  <c r="S362" i="1"/>
  <c r="AD362" i="1"/>
  <c r="AF362" i="1"/>
  <c r="AH362" i="1"/>
  <c r="AI362" i="1"/>
  <c r="AJ362" i="1"/>
  <c r="AO362" i="1"/>
  <c r="G363" i="1"/>
  <c r="J363" i="1"/>
  <c r="K363" i="1"/>
  <c r="L363" i="1"/>
  <c r="S363" i="1"/>
  <c r="AD363" i="1"/>
  <c r="AF363" i="1"/>
  <c r="AH363" i="1"/>
  <c r="AI363" i="1"/>
  <c r="AJ363" i="1"/>
  <c r="AO363" i="1"/>
  <c r="G364" i="1"/>
  <c r="J364" i="1"/>
  <c r="K364" i="1"/>
  <c r="L364" i="1"/>
  <c r="S364" i="1"/>
  <c r="AD364" i="1"/>
  <c r="AF364" i="1"/>
  <c r="AH364" i="1"/>
  <c r="AI364" i="1"/>
  <c r="AJ364" i="1"/>
  <c r="AO364" i="1"/>
  <c r="G365" i="1"/>
  <c r="J365" i="1"/>
  <c r="K365" i="1"/>
  <c r="L365" i="1"/>
  <c r="S365" i="1"/>
  <c r="AD365" i="1"/>
  <c r="AF365" i="1"/>
  <c r="AH365" i="1"/>
  <c r="AI365" i="1"/>
  <c r="AJ365" i="1"/>
  <c r="AO365" i="1"/>
  <c r="G366" i="1"/>
  <c r="J366" i="1"/>
  <c r="K366" i="1"/>
  <c r="L366" i="1"/>
  <c r="S366" i="1"/>
  <c r="AD366" i="1"/>
  <c r="AF366" i="1"/>
  <c r="AH366" i="1"/>
  <c r="AI366" i="1"/>
  <c r="AJ366" i="1"/>
  <c r="AO366" i="1"/>
  <c r="G367" i="1"/>
  <c r="J367" i="1"/>
  <c r="K367" i="1"/>
  <c r="L367" i="1"/>
  <c r="S367" i="1"/>
  <c r="AD367" i="1"/>
  <c r="AF367" i="1"/>
  <c r="AH367" i="1"/>
  <c r="AI367" i="1"/>
  <c r="AJ367" i="1"/>
  <c r="AO367" i="1"/>
  <c r="G368" i="1"/>
  <c r="J368" i="1"/>
  <c r="K368" i="1"/>
  <c r="L368" i="1"/>
  <c r="S368" i="1"/>
  <c r="AD368" i="1"/>
  <c r="AF368" i="1"/>
  <c r="AH368" i="1"/>
  <c r="AI368" i="1"/>
  <c r="AJ368" i="1"/>
  <c r="AO368" i="1"/>
  <c r="G369" i="1"/>
  <c r="J369" i="1"/>
  <c r="K369" i="1"/>
  <c r="L369" i="1"/>
  <c r="S369" i="1"/>
  <c r="AD369" i="1"/>
  <c r="AF369" i="1"/>
  <c r="AH369" i="1"/>
  <c r="AI369" i="1"/>
  <c r="AJ369" i="1"/>
  <c r="AO369" i="1"/>
  <c r="G370" i="1"/>
  <c r="J370" i="1"/>
  <c r="K370" i="1"/>
  <c r="L370" i="1"/>
  <c r="S370" i="1"/>
  <c r="AD370" i="1"/>
  <c r="AF370" i="1"/>
  <c r="AH370" i="1"/>
  <c r="AI370" i="1"/>
  <c r="AJ370" i="1"/>
  <c r="AO370" i="1"/>
  <c r="G371" i="1"/>
  <c r="J371" i="1"/>
  <c r="K371" i="1"/>
  <c r="L371" i="1"/>
  <c r="S371" i="1"/>
  <c r="AD371" i="1"/>
  <c r="AF371" i="1"/>
  <c r="AH371" i="1"/>
  <c r="AI371" i="1"/>
  <c r="AJ371" i="1"/>
  <c r="AO371" i="1"/>
  <c r="G372" i="1"/>
  <c r="J372" i="1"/>
  <c r="K372" i="1"/>
  <c r="L372" i="1"/>
  <c r="S372" i="1"/>
  <c r="AD372" i="1"/>
  <c r="AF372" i="1"/>
  <c r="AH372" i="1"/>
  <c r="AI372" i="1"/>
  <c r="AJ372" i="1"/>
  <c r="AO372" i="1"/>
  <c r="G373" i="1"/>
  <c r="J373" i="1"/>
  <c r="K373" i="1"/>
  <c r="L373" i="1"/>
  <c r="S373" i="1"/>
  <c r="AD373" i="1"/>
  <c r="AF373" i="1"/>
  <c r="AH373" i="1"/>
  <c r="AI373" i="1"/>
  <c r="AJ373" i="1"/>
  <c r="AO373" i="1"/>
  <c r="G374" i="1"/>
  <c r="J374" i="1"/>
  <c r="K374" i="1"/>
  <c r="L374" i="1"/>
  <c r="S374" i="1"/>
  <c r="AD374" i="1"/>
  <c r="AF374" i="1"/>
  <c r="AH374" i="1"/>
  <c r="AI374" i="1"/>
  <c r="AJ374" i="1"/>
  <c r="AO374" i="1"/>
  <c r="G375" i="1"/>
  <c r="J375" i="1"/>
  <c r="K375" i="1"/>
  <c r="L375" i="1"/>
  <c r="S375" i="1"/>
  <c r="AD375" i="1"/>
  <c r="AF375" i="1"/>
  <c r="AH375" i="1"/>
  <c r="AI375" i="1"/>
  <c r="AJ375" i="1"/>
  <c r="AO375" i="1"/>
  <c r="G376" i="1"/>
  <c r="J376" i="1"/>
  <c r="K376" i="1"/>
  <c r="L376" i="1"/>
  <c r="S376" i="1"/>
  <c r="AD376" i="1"/>
  <c r="AF376" i="1"/>
  <c r="AH376" i="1"/>
  <c r="AI376" i="1"/>
  <c r="AJ376" i="1"/>
  <c r="AO376" i="1"/>
  <c r="G377" i="1"/>
  <c r="J377" i="1"/>
  <c r="K377" i="1"/>
  <c r="L377" i="1"/>
  <c r="S377" i="1"/>
  <c r="AD377" i="1"/>
  <c r="AF377" i="1"/>
  <c r="AH377" i="1"/>
  <c r="AI377" i="1"/>
  <c r="AJ377" i="1"/>
  <c r="AO377" i="1"/>
  <c r="G378" i="1"/>
  <c r="J378" i="1"/>
  <c r="K378" i="1"/>
  <c r="L378" i="1"/>
  <c r="S378" i="1"/>
  <c r="AD378" i="1"/>
  <c r="AF378" i="1"/>
  <c r="AH378" i="1"/>
  <c r="AI378" i="1"/>
  <c r="AJ378" i="1"/>
  <c r="AO378" i="1"/>
  <c r="G379" i="1"/>
  <c r="J379" i="1"/>
  <c r="K379" i="1"/>
  <c r="L379" i="1"/>
  <c r="S379" i="1"/>
  <c r="AD379" i="1"/>
  <c r="AF379" i="1"/>
  <c r="AH379" i="1"/>
  <c r="AI379" i="1"/>
  <c r="AJ379" i="1"/>
  <c r="AO379" i="1"/>
  <c r="G380" i="1"/>
  <c r="J380" i="1"/>
  <c r="K380" i="1"/>
  <c r="L380" i="1"/>
  <c r="S380" i="1"/>
  <c r="AD380" i="1"/>
  <c r="AF380" i="1"/>
  <c r="AH380" i="1"/>
  <c r="AI380" i="1"/>
  <c r="AJ380" i="1"/>
  <c r="AO380" i="1"/>
  <c r="G381" i="1"/>
  <c r="J381" i="1"/>
  <c r="K381" i="1"/>
  <c r="L381" i="1"/>
  <c r="S381" i="1"/>
  <c r="AD381" i="1"/>
  <c r="AF381" i="1"/>
  <c r="AH381" i="1"/>
  <c r="AI381" i="1"/>
  <c r="AJ381" i="1"/>
  <c r="AO381" i="1"/>
  <c r="G382" i="1"/>
  <c r="J382" i="1"/>
  <c r="K382" i="1"/>
  <c r="L382" i="1"/>
  <c r="S382" i="1"/>
  <c r="AD382" i="1"/>
  <c r="AF382" i="1"/>
  <c r="AH382" i="1"/>
  <c r="AI382" i="1"/>
  <c r="AJ382" i="1"/>
  <c r="AO382" i="1"/>
  <c r="G383" i="1"/>
  <c r="J383" i="1"/>
  <c r="K383" i="1"/>
  <c r="L383" i="1"/>
  <c r="S383" i="1"/>
  <c r="AD383" i="1"/>
  <c r="AF383" i="1"/>
  <c r="AH383" i="1"/>
  <c r="AI383" i="1"/>
  <c r="AJ383" i="1"/>
  <c r="AO383" i="1"/>
  <c r="G384" i="1"/>
  <c r="J384" i="1"/>
  <c r="K384" i="1"/>
  <c r="L384" i="1"/>
  <c r="S384" i="1"/>
  <c r="AD384" i="1"/>
  <c r="AF384" i="1"/>
  <c r="AH384" i="1"/>
  <c r="AI384" i="1"/>
  <c r="AJ384" i="1"/>
  <c r="AO384" i="1"/>
  <c r="G385" i="1"/>
  <c r="J385" i="1"/>
  <c r="K385" i="1"/>
  <c r="L385" i="1"/>
  <c r="S385" i="1"/>
  <c r="AD385" i="1"/>
  <c r="AF385" i="1"/>
  <c r="AH385" i="1"/>
  <c r="AI385" i="1"/>
  <c r="AJ385" i="1"/>
  <c r="AO385" i="1"/>
  <c r="G386" i="1"/>
  <c r="J386" i="1"/>
  <c r="K386" i="1"/>
  <c r="L386" i="1"/>
  <c r="S386" i="1"/>
  <c r="AD386" i="1"/>
  <c r="AF386" i="1"/>
  <c r="AH386" i="1"/>
  <c r="AI386" i="1"/>
  <c r="AJ386" i="1"/>
  <c r="AO386" i="1"/>
  <c r="G387" i="1"/>
  <c r="J387" i="1"/>
  <c r="K387" i="1"/>
  <c r="L387" i="1"/>
  <c r="S387" i="1"/>
  <c r="AD387" i="1"/>
  <c r="AF387" i="1"/>
  <c r="AH387" i="1"/>
  <c r="AI387" i="1"/>
  <c r="AJ387" i="1"/>
  <c r="AO387" i="1"/>
  <c r="G388" i="1"/>
  <c r="J388" i="1"/>
  <c r="K388" i="1"/>
  <c r="L388" i="1"/>
  <c r="S388" i="1"/>
  <c r="AD388" i="1"/>
  <c r="AF388" i="1"/>
  <c r="AH388" i="1"/>
  <c r="AI388" i="1"/>
  <c r="AJ388" i="1"/>
  <c r="AO388" i="1"/>
  <c r="G389" i="1"/>
  <c r="J389" i="1"/>
  <c r="K389" i="1"/>
  <c r="L389" i="1"/>
  <c r="S389" i="1"/>
  <c r="AD389" i="1"/>
  <c r="AF389" i="1"/>
  <c r="AH389" i="1"/>
  <c r="AI389" i="1"/>
  <c r="AJ389" i="1"/>
  <c r="AO389" i="1"/>
  <c r="G390" i="1"/>
  <c r="J390" i="1"/>
  <c r="K390" i="1"/>
  <c r="L390" i="1"/>
  <c r="S390" i="1"/>
  <c r="AD390" i="1"/>
  <c r="AF390" i="1"/>
  <c r="AH390" i="1"/>
  <c r="AI390" i="1"/>
  <c r="AJ390" i="1"/>
  <c r="AO390" i="1"/>
  <c r="G391" i="1"/>
  <c r="J391" i="1"/>
  <c r="K391" i="1"/>
  <c r="L391" i="1"/>
  <c r="S391" i="1"/>
  <c r="AD391" i="1"/>
  <c r="AF391" i="1"/>
  <c r="AH391" i="1"/>
  <c r="AI391" i="1"/>
  <c r="AJ391" i="1"/>
  <c r="AO391" i="1"/>
  <c r="G392" i="1"/>
  <c r="J392" i="1"/>
  <c r="K392" i="1"/>
  <c r="L392" i="1"/>
  <c r="S392" i="1"/>
  <c r="AD392" i="1"/>
  <c r="AF392" i="1"/>
  <c r="AH392" i="1"/>
  <c r="AI392" i="1"/>
  <c r="AJ392" i="1"/>
  <c r="AO392" i="1"/>
  <c r="G393" i="1"/>
  <c r="J393" i="1"/>
  <c r="K393" i="1"/>
  <c r="L393" i="1"/>
  <c r="S393" i="1"/>
  <c r="AD393" i="1"/>
  <c r="AF393" i="1"/>
  <c r="AH393" i="1"/>
  <c r="AI393" i="1"/>
  <c r="AJ393" i="1"/>
  <c r="AO393" i="1"/>
  <c r="G394" i="1"/>
  <c r="J394" i="1"/>
  <c r="K394" i="1"/>
  <c r="L394" i="1"/>
  <c r="S394" i="1"/>
  <c r="AD394" i="1"/>
  <c r="AF394" i="1"/>
  <c r="AH394" i="1"/>
  <c r="AI394" i="1"/>
  <c r="AJ394" i="1"/>
  <c r="AO394" i="1"/>
  <c r="G395" i="1"/>
  <c r="J395" i="1"/>
  <c r="K395" i="1"/>
  <c r="L395" i="1"/>
  <c r="S395" i="1"/>
  <c r="AD395" i="1"/>
  <c r="AF395" i="1"/>
  <c r="AH395" i="1"/>
  <c r="AI395" i="1"/>
  <c r="AJ395" i="1"/>
  <c r="AO395" i="1"/>
  <c r="G396" i="1"/>
  <c r="J396" i="1"/>
  <c r="K396" i="1"/>
  <c r="L396" i="1"/>
  <c r="S396" i="1"/>
  <c r="AD396" i="1"/>
  <c r="AF396" i="1"/>
  <c r="AH396" i="1"/>
  <c r="AI396" i="1"/>
  <c r="AJ396" i="1"/>
  <c r="AO396" i="1"/>
  <c r="G397" i="1"/>
  <c r="J397" i="1"/>
  <c r="K397" i="1"/>
  <c r="L397" i="1"/>
  <c r="S397" i="1"/>
  <c r="AD397" i="1"/>
  <c r="AF397" i="1"/>
  <c r="AH397" i="1"/>
  <c r="AI397" i="1"/>
  <c r="AJ397" i="1"/>
  <c r="AO397" i="1"/>
  <c r="G398" i="1"/>
  <c r="J398" i="1"/>
  <c r="K398" i="1"/>
  <c r="L398" i="1"/>
  <c r="S398" i="1"/>
  <c r="AD398" i="1"/>
  <c r="AF398" i="1"/>
  <c r="AH398" i="1"/>
  <c r="AI398" i="1"/>
  <c r="AJ398" i="1"/>
  <c r="AO398" i="1"/>
  <c r="G399" i="1"/>
  <c r="J399" i="1"/>
  <c r="K399" i="1"/>
  <c r="L399" i="1"/>
  <c r="S399" i="1"/>
  <c r="AD399" i="1"/>
  <c r="AF399" i="1"/>
  <c r="AH399" i="1"/>
  <c r="AI399" i="1"/>
  <c r="AJ399" i="1"/>
  <c r="AO399" i="1"/>
  <c r="G400" i="1"/>
  <c r="J400" i="1"/>
  <c r="K400" i="1"/>
  <c r="L400" i="1"/>
  <c r="S400" i="1"/>
  <c r="AD400" i="1"/>
  <c r="AF400" i="1"/>
  <c r="AH400" i="1"/>
  <c r="AI400" i="1"/>
  <c r="AJ400" i="1"/>
  <c r="AO400" i="1"/>
  <c r="G401" i="1"/>
  <c r="J401" i="1"/>
  <c r="K401" i="1"/>
  <c r="L401" i="1"/>
  <c r="S401" i="1"/>
  <c r="AD401" i="1"/>
  <c r="AF401" i="1"/>
  <c r="AH401" i="1"/>
  <c r="AI401" i="1"/>
  <c r="AJ401" i="1"/>
  <c r="AO401" i="1"/>
  <c r="G402" i="1"/>
  <c r="J402" i="1"/>
  <c r="K402" i="1"/>
  <c r="L402" i="1"/>
  <c r="S402" i="1"/>
  <c r="AD402" i="1"/>
  <c r="AF402" i="1"/>
  <c r="AH402" i="1"/>
  <c r="AI402" i="1"/>
  <c r="AJ402" i="1"/>
  <c r="AO402" i="1"/>
  <c r="G403" i="1"/>
  <c r="J403" i="1"/>
  <c r="K403" i="1"/>
  <c r="L403" i="1"/>
  <c r="S403" i="1"/>
  <c r="AD403" i="1"/>
  <c r="AF403" i="1"/>
  <c r="AH403" i="1"/>
  <c r="AI403" i="1"/>
  <c r="AJ403" i="1"/>
  <c r="AO403" i="1"/>
  <c r="G404" i="1"/>
  <c r="J404" i="1"/>
  <c r="K404" i="1"/>
  <c r="L404" i="1"/>
  <c r="S404" i="1"/>
  <c r="AD404" i="1"/>
  <c r="AF404" i="1"/>
  <c r="AH404" i="1"/>
  <c r="AI404" i="1"/>
  <c r="AJ404" i="1"/>
  <c r="AO404" i="1"/>
  <c r="G405" i="1"/>
  <c r="J405" i="1"/>
  <c r="K405" i="1"/>
  <c r="L405" i="1"/>
  <c r="S405" i="1"/>
  <c r="AD405" i="1"/>
  <c r="AF405" i="1"/>
  <c r="AH405" i="1"/>
  <c r="AI405" i="1"/>
  <c r="AJ405" i="1"/>
  <c r="AO405" i="1"/>
  <c r="G406" i="1"/>
  <c r="J406" i="1"/>
  <c r="K406" i="1"/>
  <c r="L406" i="1"/>
  <c r="S406" i="1"/>
  <c r="AD406" i="1"/>
  <c r="AF406" i="1"/>
  <c r="AH406" i="1"/>
  <c r="AI406" i="1"/>
  <c r="AJ406" i="1"/>
  <c r="AO406" i="1"/>
  <c r="G407" i="1"/>
  <c r="J407" i="1"/>
  <c r="K407" i="1"/>
  <c r="L407" i="1"/>
  <c r="S407" i="1"/>
  <c r="AD407" i="1"/>
  <c r="AF407" i="1"/>
  <c r="AH407" i="1"/>
  <c r="AI407" i="1"/>
  <c r="AJ407" i="1"/>
  <c r="AO407" i="1"/>
  <c r="G408" i="1"/>
  <c r="J408" i="1"/>
  <c r="K408" i="1"/>
  <c r="L408" i="1"/>
  <c r="S408" i="1"/>
  <c r="AD408" i="1"/>
  <c r="AF408" i="1"/>
  <c r="AH408" i="1"/>
  <c r="AI408" i="1"/>
  <c r="AJ408" i="1"/>
  <c r="AO408" i="1"/>
  <c r="G409" i="1"/>
  <c r="J409" i="1"/>
  <c r="K409" i="1"/>
  <c r="L409" i="1"/>
  <c r="S409" i="1"/>
  <c r="AD409" i="1"/>
  <c r="AF409" i="1"/>
  <c r="AH409" i="1"/>
  <c r="AI409" i="1"/>
  <c r="AJ409" i="1"/>
  <c r="AO409" i="1"/>
  <c r="G410" i="1"/>
  <c r="J410" i="1"/>
  <c r="K410" i="1"/>
  <c r="L410" i="1"/>
  <c r="S410" i="1"/>
  <c r="AD410" i="1"/>
  <c r="AF410" i="1"/>
  <c r="AH410" i="1"/>
  <c r="AI410" i="1"/>
  <c r="AJ410" i="1"/>
  <c r="AO410" i="1"/>
  <c r="G411" i="1"/>
  <c r="J411" i="1"/>
  <c r="K411" i="1"/>
  <c r="L411" i="1"/>
  <c r="S411" i="1"/>
  <c r="AD411" i="1"/>
  <c r="AF411" i="1"/>
  <c r="AH411" i="1"/>
  <c r="AI411" i="1"/>
  <c r="AJ411" i="1"/>
  <c r="AO411" i="1"/>
  <c r="G412" i="1"/>
  <c r="J412" i="1"/>
  <c r="K412" i="1"/>
  <c r="L412" i="1"/>
  <c r="S412" i="1"/>
  <c r="AD412" i="1"/>
  <c r="AF412" i="1"/>
  <c r="AH412" i="1"/>
  <c r="AI412" i="1"/>
  <c r="AJ412" i="1"/>
  <c r="AO412" i="1"/>
  <c r="G413" i="1"/>
  <c r="J413" i="1"/>
  <c r="K413" i="1"/>
  <c r="L413" i="1"/>
  <c r="S413" i="1"/>
  <c r="AD413" i="1"/>
  <c r="AF413" i="1"/>
  <c r="AH413" i="1"/>
  <c r="AI413" i="1"/>
  <c r="AJ413" i="1"/>
  <c r="AO413" i="1"/>
  <c r="G414" i="1"/>
  <c r="J414" i="1"/>
  <c r="K414" i="1"/>
  <c r="L414" i="1"/>
  <c r="S414" i="1"/>
  <c r="AD414" i="1"/>
  <c r="AF414" i="1"/>
  <c r="AH414" i="1"/>
  <c r="AI414" i="1"/>
  <c r="AJ414" i="1"/>
  <c r="AO414" i="1"/>
  <c r="G415" i="1"/>
  <c r="J415" i="1"/>
  <c r="K415" i="1"/>
  <c r="L415" i="1"/>
  <c r="S415" i="1"/>
  <c r="AD415" i="1"/>
  <c r="AF415" i="1"/>
  <c r="AH415" i="1"/>
  <c r="AI415" i="1"/>
  <c r="AJ415" i="1"/>
  <c r="AO415" i="1"/>
  <c r="G416" i="1"/>
  <c r="J416" i="1"/>
  <c r="K416" i="1"/>
  <c r="L416" i="1"/>
  <c r="S416" i="1"/>
  <c r="AD416" i="1"/>
  <c r="AF416" i="1"/>
  <c r="AH416" i="1"/>
  <c r="AI416" i="1"/>
  <c r="AJ416" i="1"/>
  <c r="AO416" i="1"/>
  <c r="G417" i="1"/>
  <c r="J417" i="1"/>
  <c r="K417" i="1"/>
  <c r="L417" i="1"/>
  <c r="S417" i="1"/>
  <c r="AD417" i="1"/>
  <c r="AF417" i="1"/>
  <c r="AH417" i="1"/>
  <c r="AI417" i="1"/>
  <c r="AJ417" i="1"/>
  <c r="AO417" i="1"/>
  <c r="G418" i="1"/>
  <c r="J418" i="1"/>
  <c r="K418" i="1"/>
  <c r="L418" i="1"/>
  <c r="S418" i="1"/>
  <c r="AD418" i="1"/>
  <c r="AF418" i="1"/>
  <c r="AH418" i="1"/>
  <c r="AI418" i="1"/>
  <c r="AJ418" i="1"/>
  <c r="AO418" i="1"/>
  <c r="G419" i="1"/>
  <c r="J419" i="1"/>
  <c r="K419" i="1"/>
  <c r="L419" i="1"/>
  <c r="S419" i="1"/>
  <c r="AD419" i="1"/>
  <c r="AF419" i="1"/>
  <c r="AH419" i="1"/>
  <c r="AI419" i="1"/>
  <c r="AJ419" i="1"/>
  <c r="AO419" i="1"/>
  <c r="G420" i="1"/>
  <c r="J420" i="1"/>
  <c r="K420" i="1"/>
  <c r="L420" i="1"/>
  <c r="S420" i="1"/>
  <c r="AD420" i="1"/>
  <c r="AF420" i="1"/>
  <c r="AH420" i="1"/>
  <c r="AI420" i="1"/>
  <c r="AJ420" i="1"/>
  <c r="AO420" i="1"/>
  <c r="G421" i="1"/>
  <c r="J421" i="1"/>
  <c r="K421" i="1"/>
  <c r="L421" i="1"/>
  <c r="S421" i="1"/>
  <c r="AD421" i="1"/>
  <c r="AF421" i="1"/>
  <c r="AH421" i="1"/>
  <c r="AI421" i="1"/>
  <c r="AJ421" i="1"/>
  <c r="AO421" i="1"/>
  <c r="G422" i="1"/>
  <c r="J422" i="1"/>
  <c r="K422" i="1"/>
  <c r="L422" i="1"/>
  <c r="S422" i="1"/>
  <c r="AD422" i="1"/>
  <c r="AF422" i="1"/>
  <c r="AH422" i="1"/>
  <c r="AI422" i="1"/>
  <c r="AJ422" i="1"/>
  <c r="AO422" i="1"/>
  <c r="G423" i="1"/>
  <c r="J423" i="1"/>
  <c r="K423" i="1"/>
  <c r="L423" i="1"/>
  <c r="S423" i="1"/>
  <c r="AD423" i="1"/>
  <c r="AF423" i="1"/>
  <c r="AH423" i="1"/>
  <c r="AI423" i="1"/>
  <c r="AJ423" i="1"/>
  <c r="AO423" i="1"/>
  <c r="G424" i="1"/>
  <c r="J424" i="1"/>
  <c r="K424" i="1"/>
  <c r="L424" i="1"/>
  <c r="S424" i="1"/>
  <c r="AD424" i="1"/>
  <c r="AF424" i="1"/>
  <c r="AH424" i="1"/>
  <c r="AI424" i="1"/>
  <c r="AJ424" i="1"/>
  <c r="AO424" i="1"/>
  <c r="G425" i="1"/>
  <c r="J425" i="1"/>
  <c r="K425" i="1"/>
  <c r="L425" i="1"/>
  <c r="S425" i="1"/>
  <c r="AD425" i="1"/>
  <c r="AF425" i="1"/>
  <c r="AH425" i="1"/>
  <c r="AI425" i="1"/>
  <c r="AJ425" i="1"/>
  <c r="AO425" i="1"/>
  <c r="G426" i="1"/>
  <c r="J426" i="1"/>
  <c r="K426" i="1"/>
  <c r="L426" i="1"/>
  <c r="S426" i="1"/>
  <c r="AD426" i="1"/>
  <c r="AF426" i="1"/>
  <c r="AH426" i="1"/>
  <c r="AI426" i="1"/>
  <c r="AJ426" i="1"/>
  <c r="AO426" i="1"/>
  <c r="G427" i="1"/>
  <c r="J427" i="1"/>
  <c r="K427" i="1"/>
  <c r="L427" i="1"/>
  <c r="S427" i="1"/>
  <c r="AD427" i="1"/>
  <c r="AF427" i="1"/>
  <c r="AH427" i="1"/>
  <c r="AI427" i="1"/>
  <c r="AJ427" i="1"/>
  <c r="AO427" i="1"/>
  <c r="G428" i="1"/>
  <c r="J428" i="1"/>
  <c r="K428" i="1"/>
  <c r="L428" i="1"/>
  <c r="S428" i="1"/>
  <c r="AD428" i="1"/>
  <c r="AF428" i="1"/>
  <c r="AH428" i="1"/>
  <c r="AI428" i="1"/>
  <c r="AJ428" i="1"/>
  <c r="AO428" i="1"/>
  <c r="G429" i="1"/>
  <c r="J429" i="1"/>
  <c r="K429" i="1"/>
  <c r="L429" i="1"/>
  <c r="S429" i="1"/>
  <c r="AD429" i="1"/>
  <c r="AF429" i="1"/>
  <c r="AH429" i="1"/>
  <c r="AI429" i="1"/>
  <c r="AJ429" i="1"/>
  <c r="AO429" i="1"/>
  <c r="G430" i="1"/>
  <c r="J430" i="1"/>
  <c r="K430" i="1"/>
  <c r="L430" i="1"/>
  <c r="S430" i="1"/>
  <c r="AD430" i="1"/>
  <c r="AF430" i="1"/>
  <c r="AH430" i="1"/>
  <c r="AI430" i="1"/>
  <c r="AJ430" i="1"/>
  <c r="AO430" i="1"/>
  <c r="G431" i="1"/>
  <c r="J431" i="1"/>
  <c r="K431" i="1"/>
  <c r="L431" i="1"/>
  <c r="S431" i="1"/>
  <c r="AD431" i="1"/>
  <c r="AF431" i="1"/>
  <c r="AH431" i="1"/>
  <c r="AI431" i="1"/>
  <c r="AJ431" i="1"/>
  <c r="AO431" i="1"/>
  <c r="G432" i="1"/>
  <c r="J432" i="1"/>
  <c r="K432" i="1"/>
  <c r="L432" i="1"/>
  <c r="S432" i="1"/>
  <c r="AD432" i="1"/>
  <c r="AF432" i="1"/>
  <c r="AH432" i="1"/>
  <c r="AI432" i="1"/>
  <c r="AJ432" i="1"/>
  <c r="AO432" i="1"/>
  <c r="G433" i="1"/>
  <c r="J433" i="1"/>
  <c r="K433" i="1"/>
  <c r="L433" i="1"/>
  <c r="S433" i="1"/>
  <c r="AD433" i="1"/>
  <c r="AF433" i="1"/>
  <c r="AH433" i="1"/>
  <c r="AI433" i="1"/>
  <c r="AJ433" i="1"/>
  <c r="AO433" i="1"/>
  <c r="G434" i="1"/>
  <c r="J434" i="1"/>
  <c r="K434" i="1"/>
  <c r="L434" i="1"/>
  <c r="S434" i="1"/>
  <c r="AD434" i="1"/>
  <c r="AF434" i="1"/>
  <c r="AH434" i="1"/>
  <c r="AI434" i="1"/>
  <c r="AJ434" i="1"/>
  <c r="AO434" i="1"/>
  <c r="G435" i="1"/>
  <c r="J435" i="1"/>
  <c r="K435" i="1"/>
  <c r="L435" i="1"/>
  <c r="S435" i="1"/>
  <c r="AD435" i="1"/>
  <c r="AF435" i="1"/>
  <c r="AH435" i="1"/>
  <c r="AI435" i="1"/>
  <c r="AJ435" i="1"/>
  <c r="AO435" i="1"/>
  <c r="G436" i="1"/>
  <c r="J436" i="1"/>
  <c r="K436" i="1"/>
  <c r="L436" i="1"/>
  <c r="S436" i="1"/>
  <c r="AD436" i="1"/>
  <c r="AF436" i="1"/>
  <c r="AH436" i="1"/>
  <c r="AI436" i="1"/>
  <c r="AJ436" i="1"/>
  <c r="AO436" i="1"/>
  <c r="G437" i="1"/>
  <c r="J437" i="1"/>
  <c r="K437" i="1"/>
  <c r="L437" i="1"/>
  <c r="S437" i="1"/>
  <c r="AD437" i="1"/>
  <c r="AF437" i="1"/>
  <c r="AH437" i="1"/>
  <c r="AI437" i="1"/>
  <c r="AJ437" i="1"/>
  <c r="AO437" i="1"/>
  <c r="G438" i="1"/>
  <c r="J438" i="1"/>
  <c r="K438" i="1"/>
  <c r="L438" i="1"/>
  <c r="S438" i="1"/>
  <c r="AD438" i="1"/>
  <c r="AF438" i="1"/>
  <c r="AH438" i="1"/>
  <c r="AI438" i="1"/>
  <c r="AJ438" i="1"/>
  <c r="AO438" i="1"/>
  <c r="G439" i="1"/>
  <c r="J439" i="1"/>
  <c r="K439" i="1"/>
  <c r="L439" i="1"/>
  <c r="S439" i="1"/>
  <c r="AD439" i="1"/>
  <c r="AF439" i="1"/>
  <c r="AH439" i="1"/>
  <c r="AI439" i="1"/>
  <c r="AJ439" i="1"/>
  <c r="AO439" i="1"/>
  <c r="G440" i="1"/>
  <c r="J440" i="1"/>
  <c r="K440" i="1"/>
  <c r="L440" i="1"/>
  <c r="S440" i="1"/>
  <c r="AD440" i="1"/>
  <c r="AF440" i="1"/>
  <c r="AH440" i="1"/>
  <c r="AI440" i="1"/>
  <c r="AJ440" i="1"/>
  <c r="AO440" i="1"/>
  <c r="G441" i="1"/>
  <c r="J441" i="1"/>
  <c r="K441" i="1"/>
  <c r="L441" i="1"/>
  <c r="S441" i="1"/>
  <c r="AD441" i="1"/>
  <c r="AF441" i="1"/>
  <c r="AH441" i="1"/>
  <c r="AI441" i="1"/>
  <c r="AJ441" i="1"/>
  <c r="AO441" i="1"/>
  <c r="G442" i="1"/>
  <c r="J442" i="1"/>
  <c r="K442" i="1"/>
  <c r="L442" i="1"/>
  <c r="S442" i="1"/>
  <c r="AD442" i="1"/>
  <c r="AF442" i="1"/>
  <c r="AH442" i="1"/>
  <c r="AI442" i="1"/>
  <c r="AJ442" i="1"/>
  <c r="AO442" i="1"/>
  <c r="G443" i="1"/>
  <c r="J443" i="1"/>
  <c r="K443" i="1"/>
  <c r="L443" i="1"/>
  <c r="S443" i="1"/>
  <c r="AD443" i="1"/>
  <c r="AF443" i="1"/>
  <c r="AH443" i="1"/>
  <c r="AI443" i="1"/>
  <c r="AJ443" i="1"/>
  <c r="AO443" i="1"/>
  <c r="G444" i="1"/>
  <c r="J444" i="1"/>
  <c r="K444" i="1"/>
  <c r="L444" i="1"/>
  <c r="S444" i="1"/>
  <c r="AD444" i="1"/>
  <c r="AF444" i="1"/>
  <c r="AH444" i="1"/>
  <c r="AI444" i="1"/>
  <c r="AJ444" i="1"/>
  <c r="AO444" i="1"/>
  <c r="G445" i="1"/>
  <c r="J445" i="1"/>
  <c r="K445" i="1"/>
  <c r="L445" i="1"/>
  <c r="S445" i="1"/>
  <c r="AD445" i="1"/>
  <c r="AF445" i="1"/>
  <c r="AH445" i="1"/>
  <c r="AI445" i="1"/>
  <c r="AJ445" i="1"/>
  <c r="AO445" i="1"/>
  <c r="G446" i="1"/>
  <c r="J446" i="1"/>
  <c r="K446" i="1"/>
  <c r="L446" i="1"/>
  <c r="S446" i="1"/>
  <c r="AD446" i="1"/>
  <c r="AF446" i="1"/>
  <c r="AH446" i="1"/>
  <c r="AI446" i="1"/>
  <c r="AJ446" i="1"/>
  <c r="AO446" i="1"/>
  <c r="G447" i="1"/>
  <c r="J447" i="1"/>
  <c r="K447" i="1"/>
  <c r="L447" i="1"/>
  <c r="S447" i="1"/>
  <c r="AD447" i="1"/>
  <c r="AF447" i="1"/>
  <c r="AH447" i="1"/>
  <c r="AI447" i="1"/>
  <c r="AJ447" i="1"/>
  <c r="AO447" i="1"/>
  <c r="G448" i="1"/>
  <c r="J448" i="1"/>
  <c r="K448" i="1"/>
  <c r="L448" i="1"/>
  <c r="S448" i="1"/>
  <c r="AD448" i="1"/>
  <c r="AF448" i="1"/>
  <c r="AH448" i="1"/>
  <c r="AI448" i="1"/>
  <c r="AJ448" i="1"/>
  <c r="AO448" i="1"/>
  <c r="G449" i="1"/>
  <c r="J449" i="1"/>
  <c r="K449" i="1"/>
  <c r="L449" i="1"/>
  <c r="S449" i="1"/>
  <c r="AD449" i="1"/>
  <c r="AF449" i="1"/>
  <c r="AH449" i="1"/>
  <c r="AI449" i="1"/>
  <c r="AJ449" i="1"/>
  <c r="AO449" i="1"/>
  <c r="G450" i="1"/>
  <c r="J450" i="1"/>
  <c r="K450" i="1"/>
  <c r="L450" i="1"/>
  <c r="S450" i="1"/>
  <c r="AD450" i="1"/>
  <c r="AF450" i="1"/>
  <c r="AH450" i="1"/>
  <c r="AI450" i="1"/>
  <c r="AJ450" i="1"/>
  <c r="AO450" i="1"/>
  <c r="G451" i="1"/>
  <c r="J451" i="1"/>
  <c r="K451" i="1"/>
  <c r="L451" i="1"/>
  <c r="S451" i="1"/>
  <c r="AD451" i="1"/>
  <c r="AF451" i="1"/>
  <c r="AH451" i="1"/>
  <c r="AI451" i="1"/>
  <c r="AJ451" i="1"/>
  <c r="AO451" i="1"/>
  <c r="G452" i="1"/>
  <c r="J452" i="1"/>
  <c r="K452" i="1"/>
  <c r="L452" i="1"/>
  <c r="S452" i="1"/>
  <c r="AD452" i="1"/>
  <c r="AF452" i="1"/>
  <c r="AH452" i="1"/>
  <c r="AI452" i="1"/>
  <c r="AJ452" i="1"/>
  <c r="AO452" i="1"/>
  <c r="G453" i="1"/>
  <c r="J453" i="1"/>
  <c r="K453" i="1"/>
  <c r="L453" i="1"/>
  <c r="S453" i="1"/>
  <c r="AD453" i="1"/>
  <c r="AF453" i="1"/>
  <c r="AH453" i="1"/>
  <c r="AI453" i="1"/>
  <c r="AJ453" i="1"/>
  <c r="AO453" i="1"/>
  <c r="G454" i="1"/>
  <c r="J454" i="1"/>
  <c r="K454" i="1"/>
  <c r="L454" i="1"/>
  <c r="S454" i="1"/>
  <c r="AD454" i="1"/>
  <c r="AF454" i="1"/>
  <c r="AH454" i="1"/>
  <c r="AI454" i="1"/>
  <c r="AJ454" i="1"/>
  <c r="AO454" i="1"/>
  <c r="G455" i="1"/>
  <c r="J455" i="1"/>
  <c r="K455" i="1"/>
  <c r="L455" i="1"/>
  <c r="S455" i="1"/>
  <c r="AD455" i="1"/>
  <c r="AF455" i="1"/>
  <c r="AH455" i="1"/>
  <c r="AI455" i="1"/>
  <c r="AJ455" i="1"/>
  <c r="AO455" i="1"/>
  <c r="G456" i="1"/>
  <c r="J456" i="1"/>
  <c r="K456" i="1"/>
  <c r="L456" i="1"/>
  <c r="S456" i="1"/>
  <c r="AD456" i="1"/>
  <c r="AF456" i="1"/>
  <c r="AH456" i="1"/>
  <c r="AI456" i="1"/>
  <c r="AJ456" i="1"/>
  <c r="AO456" i="1"/>
  <c r="G457" i="1"/>
  <c r="J457" i="1"/>
  <c r="K457" i="1"/>
  <c r="L457" i="1"/>
  <c r="S457" i="1"/>
  <c r="AD457" i="1"/>
  <c r="AF457" i="1"/>
  <c r="AH457" i="1"/>
  <c r="AI457" i="1"/>
  <c r="AJ457" i="1"/>
  <c r="AO457" i="1"/>
  <c r="G458" i="1"/>
  <c r="J458" i="1"/>
  <c r="K458" i="1"/>
  <c r="L458" i="1"/>
  <c r="S458" i="1"/>
  <c r="AD458" i="1"/>
  <c r="AF458" i="1"/>
  <c r="AH458" i="1"/>
  <c r="AI458" i="1"/>
  <c r="AJ458" i="1"/>
  <c r="AO458" i="1"/>
  <c r="G459" i="1"/>
  <c r="J459" i="1"/>
  <c r="K459" i="1"/>
  <c r="L459" i="1"/>
  <c r="S459" i="1"/>
  <c r="AD459" i="1"/>
  <c r="AF459" i="1"/>
  <c r="AH459" i="1"/>
  <c r="AI459" i="1"/>
  <c r="AJ459" i="1"/>
  <c r="AO459" i="1"/>
  <c r="G460" i="1"/>
  <c r="J460" i="1"/>
  <c r="K460" i="1"/>
  <c r="L460" i="1"/>
  <c r="S460" i="1"/>
  <c r="AD460" i="1"/>
  <c r="AF460" i="1"/>
  <c r="AH460" i="1"/>
  <c r="AI460" i="1"/>
  <c r="AJ460" i="1"/>
  <c r="AO460" i="1"/>
  <c r="G461" i="1"/>
  <c r="J461" i="1"/>
  <c r="K461" i="1"/>
  <c r="L461" i="1"/>
  <c r="S461" i="1"/>
  <c r="AD461" i="1"/>
  <c r="AF461" i="1"/>
  <c r="AH461" i="1"/>
  <c r="AI461" i="1"/>
  <c r="AJ461" i="1"/>
  <c r="AO461" i="1"/>
  <c r="G462" i="1"/>
  <c r="J462" i="1"/>
  <c r="K462" i="1"/>
  <c r="L462" i="1"/>
  <c r="S462" i="1"/>
  <c r="AD462" i="1"/>
  <c r="AF462" i="1"/>
  <c r="AH462" i="1"/>
  <c r="AI462" i="1"/>
  <c r="AJ462" i="1"/>
  <c r="AO462" i="1"/>
  <c r="G463" i="1"/>
  <c r="J463" i="1"/>
  <c r="K463" i="1"/>
  <c r="L463" i="1"/>
  <c r="S463" i="1"/>
  <c r="AD463" i="1"/>
  <c r="AF463" i="1"/>
  <c r="AH463" i="1"/>
  <c r="AI463" i="1"/>
  <c r="AJ463" i="1"/>
  <c r="AO463" i="1"/>
  <c r="G464" i="1"/>
  <c r="J464" i="1"/>
  <c r="K464" i="1"/>
  <c r="L464" i="1"/>
  <c r="S464" i="1"/>
  <c r="AD464" i="1"/>
  <c r="AF464" i="1"/>
  <c r="AH464" i="1"/>
  <c r="AI464" i="1"/>
  <c r="AJ464" i="1"/>
  <c r="AO464" i="1"/>
  <c r="G465" i="1"/>
  <c r="J465" i="1"/>
  <c r="K465" i="1"/>
  <c r="L465" i="1"/>
  <c r="S465" i="1"/>
  <c r="AD465" i="1"/>
  <c r="AF465" i="1"/>
  <c r="AH465" i="1"/>
  <c r="AI465" i="1"/>
  <c r="AJ465" i="1"/>
  <c r="AO465" i="1"/>
  <c r="G466" i="1"/>
  <c r="J466" i="1"/>
  <c r="K466" i="1"/>
  <c r="L466" i="1"/>
  <c r="S466" i="1"/>
  <c r="AD466" i="1"/>
  <c r="AF466" i="1"/>
  <c r="AH466" i="1"/>
  <c r="AI466" i="1"/>
  <c r="AJ466" i="1"/>
  <c r="AO466" i="1"/>
  <c r="G467" i="1"/>
  <c r="J467" i="1"/>
  <c r="K467" i="1"/>
  <c r="L467" i="1"/>
  <c r="S467" i="1"/>
  <c r="AD467" i="1"/>
  <c r="AF467" i="1"/>
  <c r="AH467" i="1"/>
  <c r="AI467" i="1"/>
  <c r="AJ467" i="1"/>
  <c r="AO467" i="1"/>
  <c r="G468" i="1"/>
  <c r="J468" i="1"/>
  <c r="K468" i="1"/>
  <c r="L468" i="1"/>
  <c r="S468" i="1"/>
  <c r="AD468" i="1"/>
  <c r="AF468" i="1"/>
  <c r="AH468" i="1"/>
  <c r="AI468" i="1"/>
  <c r="AJ468" i="1"/>
  <c r="AO468" i="1"/>
  <c r="G469" i="1"/>
  <c r="J469" i="1"/>
  <c r="K469" i="1"/>
  <c r="L469" i="1"/>
  <c r="S469" i="1"/>
  <c r="AD469" i="1"/>
  <c r="AF469" i="1"/>
  <c r="AH469" i="1"/>
  <c r="AI469" i="1"/>
  <c r="AJ469" i="1"/>
  <c r="AO469" i="1"/>
  <c r="G470" i="1"/>
  <c r="J470" i="1"/>
  <c r="K470" i="1"/>
  <c r="L470" i="1"/>
  <c r="S470" i="1"/>
  <c r="AD470" i="1"/>
  <c r="AF470" i="1"/>
  <c r="AH470" i="1"/>
  <c r="AI470" i="1"/>
  <c r="AJ470" i="1"/>
  <c r="AO470" i="1"/>
  <c r="G471" i="1"/>
  <c r="J471" i="1"/>
  <c r="K471" i="1"/>
  <c r="L471" i="1"/>
  <c r="S471" i="1"/>
  <c r="AD471" i="1"/>
  <c r="AF471" i="1"/>
  <c r="AH471" i="1"/>
  <c r="AI471" i="1"/>
  <c r="AJ471" i="1"/>
  <c r="AO471" i="1"/>
  <c r="G472" i="1"/>
  <c r="J472" i="1"/>
  <c r="K472" i="1"/>
  <c r="L472" i="1"/>
  <c r="S472" i="1"/>
  <c r="AD472" i="1"/>
  <c r="AF472" i="1"/>
  <c r="AH472" i="1"/>
  <c r="AI472" i="1"/>
  <c r="AJ472" i="1"/>
  <c r="AO472" i="1"/>
  <c r="G473" i="1"/>
  <c r="J473" i="1"/>
  <c r="K473" i="1"/>
  <c r="L473" i="1"/>
  <c r="S473" i="1"/>
  <c r="AD473" i="1"/>
  <c r="AF473" i="1"/>
  <c r="AH473" i="1"/>
  <c r="AI473" i="1"/>
  <c r="AJ473" i="1"/>
  <c r="AO473" i="1"/>
  <c r="G474" i="1"/>
  <c r="J474" i="1"/>
  <c r="K474" i="1"/>
  <c r="L474" i="1"/>
  <c r="S474" i="1"/>
  <c r="AD474" i="1"/>
  <c r="AF474" i="1"/>
  <c r="AH474" i="1"/>
  <c r="AI474" i="1"/>
  <c r="AJ474" i="1"/>
  <c r="AO474" i="1"/>
  <c r="G475" i="1"/>
  <c r="J475" i="1"/>
  <c r="K475" i="1"/>
  <c r="L475" i="1"/>
  <c r="S475" i="1"/>
  <c r="AD475" i="1"/>
  <c r="AF475" i="1"/>
  <c r="AH475" i="1"/>
  <c r="AI475" i="1"/>
  <c r="AJ475" i="1"/>
  <c r="AO475" i="1"/>
  <c r="G476" i="1"/>
  <c r="J476" i="1"/>
  <c r="K476" i="1"/>
  <c r="L476" i="1"/>
  <c r="S476" i="1"/>
  <c r="AD476" i="1"/>
  <c r="AF476" i="1"/>
  <c r="AH476" i="1"/>
  <c r="AI476" i="1"/>
  <c r="AJ476" i="1"/>
  <c r="AO476" i="1"/>
  <c r="G477" i="1"/>
  <c r="J477" i="1"/>
  <c r="K477" i="1"/>
  <c r="L477" i="1"/>
  <c r="S477" i="1"/>
  <c r="AD477" i="1"/>
  <c r="AF477" i="1"/>
  <c r="AH477" i="1"/>
  <c r="AI477" i="1"/>
  <c r="AJ477" i="1"/>
  <c r="AO477" i="1"/>
  <c r="G478" i="1"/>
  <c r="J478" i="1"/>
  <c r="K478" i="1"/>
  <c r="L478" i="1"/>
  <c r="S478" i="1"/>
  <c r="AD478" i="1"/>
  <c r="AF478" i="1"/>
  <c r="AH478" i="1"/>
  <c r="AI478" i="1"/>
  <c r="AJ478" i="1"/>
  <c r="AO478" i="1"/>
  <c r="G479" i="1"/>
  <c r="J479" i="1"/>
  <c r="K479" i="1"/>
  <c r="L479" i="1"/>
  <c r="S479" i="1"/>
  <c r="AD479" i="1"/>
  <c r="AF479" i="1"/>
  <c r="AH479" i="1"/>
  <c r="AI479" i="1"/>
  <c r="AJ479" i="1"/>
  <c r="AO479" i="1"/>
  <c r="G480" i="1"/>
  <c r="J480" i="1"/>
  <c r="K480" i="1"/>
  <c r="L480" i="1"/>
  <c r="S480" i="1"/>
  <c r="AD480" i="1"/>
  <c r="AF480" i="1"/>
  <c r="AH480" i="1"/>
  <c r="AI480" i="1"/>
  <c r="AJ480" i="1"/>
  <c r="AO480" i="1"/>
  <c r="G481" i="1"/>
  <c r="J481" i="1"/>
  <c r="K481" i="1"/>
  <c r="L481" i="1"/>
  <c r="S481" i="1"/>
  <c r="AD481" i="1"/>
  <c r="AF481" i="1"/>
  <c r="AH481" i="1"/>
  <c r="AI481" i="1"/>
  <c r="AJ481" i="1"/>
  <c r="AO481" i="1"/>
  <c r="G482" i="1"/>
  <c r="J482" i="1"/>
  <c r="K482" i="1"/>
  <c r="L482" i="1"/>
  <c r="S482" i="1"/>
  <c r="AD482" i="1"/>
  <c r="AF482" i="1"/>
  <c r="AH482" i="1"/>
  <c r="AI482" i="1"/>
  <c r="AJ482" i="1"/>
  <c r="AO482" i="1"/>
  <c r="G483" i="1"/>
  <c r="J483" i="1"/>
  <c r="K483" i="1"/>
  <c r="L483" i="1"/>
  <c r="S483" i="1"/>
  <c r="AD483" i="1"/>
  <c r="AF483" i="1"/>
  <c r="AH483" i="1"/>
  <c r="AI483" i="1"/>
  <c r="AJ483" i="1"/>
  <c r="AO483" i="1"/>
  <c r="G484" i="1"/>
  <c r="J484" i="1"/>
  <c r="K484" i="1"/>
  <c r="L484" i="1"/>
  <c r="S484" i="1"/>
  <c r="AD484" i="1"/>
  <c r="AF484" i="1"/>
  <c r="AH484" i="1"/>
  <c r="AI484" i="1"/>
  <c r="AJ484" i="1"/>
  <c r="AO484" i="1"/>
  <c r="G485" i="1"/>
  <c r="J485" i="1"/>
  <c r="K485" i="1"/>
  <c r="L485" i="1"/>
  <c r="S485" i="1"/>
  <c r="AD485" i="1"/>
  <c r="AF485" i="1"/>
  <c r="AH485" i="1"/>
  <c r="AI485" i="1"/>
  <c r="AJ485" i="1"/>
  <c r="AO485" i="1"/>
  <c r="G486" i="1"/>
  <c r="J486" i="1"/>
  <c r="K486" i="1"/>
  <c r="L486" i="1"/>
  <c r="S486" i="1"/>
  <c r="AD486" i="1"/>
  <c r="AF486" i="1"/>
  <c r="AH486" i="1"/>
  <c r="AI486" i="1"/>
  <c r="AJ486" i="1"/>
  <c r="AO486" i="1"/>
  <c r="G487" i="1"/>
  <c r="J487" i="1"/>
  <c r="K487" i="1"/>
  <c r="L487" i="1"/>
  <c r="S487" i="1"/>
  <c r="AD487" i="1"/>
  <c r="AF487" i="1"/>
  <c r="AH487" i="1"/>
  <c r="AI487" i="1"/>
  <c r="AJ487" i="1"/>
  <c r="AO487" i="1"/>
  <c r="G488" i="1"/>
  <c r="J488" i="1"/>
  <c r="K488" i="1"/>
  <c r="L488" i="1"/>
  <c r="S488" i="1"/>
  <c r="AD488" i="1"/>
  <c r="AF488" i="1"/>
  <c r="AH488" i="1"/>
  <c r="AI488" i="1"/>
  <c r="AJ488" i="1"/>
  <c r="AO488" i="1"/>
  <c r="G489" i="1"/>
  <c r="J489" i="1"/>
  <c r="K489" i="1"/>
  <c r="L489" i="1"/>
  <c r="S489" i="1"/>
  <c r="AD489" i="1"/>
  <c r="AF489" i="1"/>
  <c r="AH489" i="1"/>
  <c r="AI489" i="1"/>
  <c r="AJ489" i="1"/>
  <c r="AO489" i="1"/>
  <c r="G490" i="1"/>
  <c r="J490" i="1"/>
  <c r="K490" i="1"/>
  <c r="L490" i="1"/>
  <c r="S490" i="1"/>
  <c r="AD490" i="1"/>
  <c r="AF490" i="1"/>
  <c r="AH490" i="1"/>
  <c r="AI490" i="1"/>
  <c r="AJ490" i="1"/>
  <c r="AO490" i="1"/>
  <c r="G491" i="1"/>
  <c r="J491" i="1"/>
  <c r="K491" i="1"/>
  <c r="L491" i="1"/>
  <c r="S491" i="1"/>
  <c r="AD491" i="1"/>
  <c r="AF491" i="1"/>
  <c r="AH491" i="1"/>
  <c r="AI491" i="1"/>
  <c r="AJ491" i="1"/>
  <c r="AO491" i="1"/>
  <c r="G492" i="1"/>
  <c r="J492" i="1"/>
  <c r="K492" i="1"/>
  <c r="L492" i="1"/>
  <c r="S492" i="1"/>
  <c r="AD492" i="1"/>
  <c r="AF492" i="1"/>
  <c r="AH492" i="1"/>
  <c r="AI492" i="1"/>
  <c r="AJ492" i="1"/>
  <c r="AO492" i="1"/>
  <c r="G493" i="1"/>
  <c r="J493" i="1"/>
  <c r="K493" i="1"/>
  <c r="L493" i="1"/>
  <c r="S493" i="1"/>
  <c r="AD493" i="1"/>
  <c r="AF493" i="1"/>
  <c r="AH493" i="1"/>
  <c r="AI493" i="1"/>
  <c r="AJ493" i="1"/>
  <c r="AO493" i="1"/>
  <c r="G494" i="1"/>
  <c r="J494" i="1"/>
  <c r="K494" i="1"/>
  <c r="L494" i="1"/>
  <c r="S494" i="1"/>
  <c r="AD494" i="1"/>
  <c r="AF494" i="1"/>
  <c r="AH494" i="1"/>
  <c r="AI494" i="1"/>
  <c r="AJ494" i="1"/>
  <c r="AO494" i="1"/>
  <c r="G495" i="1"/>
  <c r="J495" i="1"/>
  <c r="K495" i="1"/>
  <c r="L495" i="1"/>
  <c r="S495" i="1"/>
  <c r="AD495" i="1"/>
  <c r="AF495" i="1"/>
  <c r="AH495" i="1"/>
  <c r="AI495" i="1"/>
  <c r="AJ495" i="1"/>
  <c r="AO495" i="1"/>
  <c r="G496" i="1"/>
  <c r="J496" i="1"/>
  <c r="K496" i="1"/>
  <c r="L496" i="1"/>
  <c r="S496" i="1"/>
  <c r="AD496" i="1"/>
  <c r="AF496" i="1"/>
  <c r="AH496" i="1"/>
  <c r="AI496" i="1"/>
  <c r="AJ496" i="1"/>
  <c r="AO496" i="1"/>
  <c r="G497" i="1"/>
  <c r="J497" i="1"/>
  <c r="K497" i="1"/>
  <c r="L497" i="1"/>
  <c r="S497" i="1"/>
  <c r="AD497" i="1"/>
  <c r="AF497" i="1"/>
  <c r="AH497" i="1"/>
  <c r="AI497" i="1"/>
  <c r="AJ497" i="1"/>
  <c r="AO497" i="1"/>
  <c r="G498" i="1"/>
  <c r="J498" i="1"/>
  <c r="K498" i="1"/>
  <c r="L498" i="1"/>
  <c r="S498" i="1"/>
  <c r="AD498" i="1"/>
  <c r="AF498" i="1"/>
  <c r="AH498" i="1"/>
  <c r="AI498" i="1"/>
  <c r="AJ498" i="1"/>
  <c r="AO498" i="1"/>
  <c r="G499" i="1"/>
  <c r="J499" i="1"/>
  <c r="K499" i="1"/>
  <c r="L499" i="1"/>
  <c r="S499" i="1"/>
  <c r="AD499" i="1"/>
  <c r="AF499" i="1"/>
  <c r="AH499" i="1"/>
  <c r="AI499" i="1"/>
  <c r="AJ499" i="1"/>
  <c r="AO499" i="1"/>
  <c r="G500" i="1"/>
  <c r="J500" i="1"/>
  <c r="K500" i="1"/>
  <c r="L500" i="1"/>
  <c r="S500" i="1"/>
  <c r="AD500" i="1"/>
  <c r="AF500" i="1"/>
  <c r="AH500" i="1"/>
  <c r="AI500" i="1"/>
  <c r="AJ500" i="1"/>
  <c r="AO500" i="1"/>
  <c r="G501" i="1"/>
  <c r="J501" i="1"/>
  <c r="K501" i="1"/>
  <c r="L501" i="1"/>
  <c r="S501" i="1"/>
  <c r="AD501" i="1"/>
  <c r="AF501" i="1"/>
  <c r="AH501" i="1"/>
  <c r="AI501" i="1"/>
  <c r="AJ501" i="1"/>
  <c r="AO501" i="1"/>
  <c r="G502" i="1"/>
  <c r="J502" i="1"/>
  <c r="K502" i="1"/>
  <c r="L502" i="1"/>
  <c r="S502" i="1"/>
  <c r="AD502" i="1"/>
  <c r="AF502" i="1"/>
  <c r="AH502" i="1"/>
  <c r="AI502" i="1"/>
  <c r="AJ502" i="1"/>
  <c r="AO502" i="1"/>
  <c r="G503" i="1"/>
  <c r="J503" i="1"/>
  <c r="K503" i="1"/>
  <c r="L503" i="1"/>
  <c r="S503" i="1"/>
  <c r="AD503" i="1"/>
  <c r="AF503" i="1"/>
  <c r="AH503" i="1"/>
  <c r="AI503" i="1"/>
  <c r="AJ503" i="1"/>
  <c r="AO503" i="1"/>
  <c r="G504" i="1"/>
  <c r="J504" i="1"/>
  <c r="K504" i="1"/>
  <c r="L504" i="1"/>
  <c r="S504" i="1"/>
  <c r="AD504" i="1"/>
  <c r="AF504" i="1"/>
  <c r="AH504" i="1"/>
  <c r="AI504" i="1"/>
  <c r="AJ504" i="1"/>
  <c r="AO504" i="1"/>
  <c r="G505" i="1"/>
  <c r="J505" i="1"/>
  <c r="K505" i="1"/>
  <c r="L505" i="1"/>
  <c r="S505" i="1"/>
  <c r="AD505" i="1"/>
  <c r="AF505" i="1"/>
  <c r="AH505" i="1"/>
  <c r="AI505" i="1"/>
  <c r="AJ505" i="1"/>
  <c r="AO505" i="1"/>
  <c r="G506" i="1"/>
  <c r="J506" i="1"/>
  <c r="K506" i="1"/>
  <c r="L506" i="1"/>
  <c r="S506" i="1"/>
  <c r="AD506" i="1"/>
  <c r="AF506" i="1"/>
  <c r="AH506" i="1"/>
  <c r="AI506" i="1"/>
  <c r="AJ506" i="1"/>
  <c r="AO506" i="1"/>
  <c r="G507" i="1"/>
  <c r="J507" i="1"/>
  <c r="K507" i="1"/>
  <c r="L507" i="1"/>
  <c r="S507" i="1"/>
  <c r="AD507" i="1"/>
  <c r="AF507" i="1"/>
  <c r="AH507" i="1"/>
  <c r="AI507" i="1"/>
  <c r="AJ507" i="1"/>
  <c r="AO507" i="1"/>
  <c r="G508" i="1"/>
  <c r="J508" i="1"/>
  <c r="K508" i="1"/>
  <c r="L508" i="1"/>
  <c r="S508" i="1"/>
  <c r="AD508" i="1"/>
  <c r="AF508" i="1"/>
  <c r="AH508" i="1"/>
  <c r="AI508" i="1"/>
  <c r="AJ508" i="1"/>
  <c r="AO508" i="1"/>
  <c r="G509" i="1"/>
  <c r="J509" i="1"/>
  <c r="K509" i="1"/>
  <c r="L509" i="1"/>
  <c r="S509" i="1"/>
  <c r="AD509" i="1"/>
  <c r="AF509" i="1"/>
  <c r="AH509" i="1"/>
  <c r="AI509" i="1"/>
  <c r="AJ509" i="1"/>
  <c r="AO509" i="1"/>
  <c r="G510" i="1"/>
  <c r="J510" i="1"/>
  <c r="K510" i="1"/>
  <c r="L510" i="1"/>
  <c r="S510" i="1"/>
  <c r="AD510" i="1"/>
  <c r="AF510" i="1"/>
  <c r="AH510" i="1"/>
  <c r="AI510" i="1"/>
  <c r="AJ510" i="1"/>
  <c r="AO510" i="1"/>
  <c r="G511" i="1"/>
  <c r="J511" i="1"/>
  <c r="K511" i="1"/>
  <c r="L511" i="1"/>
  <c r="S511" i="1"/>
  <c r="AD511" i="1"/>
  <c r="AF511" i="1"/>
  <c r="AH511" i="1"/>
  <c r="AI511" i="1"/>
  <c r="AJ511" i="1"/>
  <c r="AO511" i="1"/>
  <c r="G512" i="1"/>
  <c r="J512" i="1"/>
  <c r="K512" i="1"/>
  <c r="L512" i="1"/>
  <c r="S512" i="1"/>
  <c r="AD512" i="1"/>
  <c r="AF512" i="1"/>
  <c r="AH512" i="1"/>
  <c r="AI512" i="1"/>
  <c r="AJ512" i="1"/>
  <c r="AO512" i="1"/>
  <c r="G513" i="1"/>
  <c r="J513" i="1"/>
  <c r="K513" i="1"/>
  <c r="L513" i="1"/>
  <c r="S513" i="1"/>
  <c r="AD513" i="1"/>
  <c r="AF513" i="1"/>
  <c r="AH513" i="1"/>
  <c r="AI513" i="1"/>
  <c r="AJ513" i="1"/>
  <c r="AO513" i="1"/>
  <c r="G514" i="1"/>
  <c r="J514" i="1"/>
  <c r="K514" i="1"/>
  <c r="L514" i="1"/>
  <c r="S514" i="1"/>
  <c r="AD514" i="1"/>
  <c r="AF514" i="1"/>
  <c r="AH514" i="1"/>
  <c r="AI514" i="1"/>
  <c r="AJ514" i="1"/>
  <c r="AO514" i="1"/>
  <c r="G515" i="1"/>
  <c r="J515" i="1"/>
  <c r="K515" i="1"/>
  <c r="L515" i="1"/>
  <c r="S515" i="1"/>
  <c r="AD515" i="1"/>
  <c r="AF515" i="1"/>
  <c r="AH515" i="1"/>
  <c r="AI515" i="1"/>
  <c r="AJ515" i="1"/>
  <c r="AO515" i="1"/>
  <c r="G516" i="1"/>
  <c r="J516" i="1"/>
  <c r="K516" i="1"/>
  <c r="L516" i="1"/>
  <c r="S516" i="1"/>
  <c r="AD516" i="1"/>
  <c r="AF516" i="1"/>
  <c r="AH516" i="1"/>
  <c r="AI516" i="1"/>
  <c r="AJ516" i="1"/>
  <c r="AO516" i="1"/>
  <c r="G517" i="1"/>
  <c r="J517" i="1"/>
  <c r="K517" i="1"/>
  <c r="L517" i="1"/>
  <c r="S517" i="1"/>
  <c r="AD517" i="1"/>
  <c r="AF517" i="1"/>
  <c r="AH517" i="1"/>
  <c r="AI517" i="1"/>
  <c r="AJ517" i="1"/>
  <c r="AO517" i="1"/>
  <c r="G518" i="1"/>
  <c r="J518" i="1"/>
  <c r="K518" i="1"/>
  <c r="L518" i="1"/>
  <c r="S518" i="1"/>
  <c r="AD518" i="1"/>
  <c r="AF518" i="1"/>
  <c r="AH518" i="1"/>
  <c r="AI518" i="1"/>
  <c r="AJ518" i="1"/>
  <c r="AO518" i="1"/>
  <c r="G519" i="1"/>
  <c r="J519" i="1"/>
  <c r="K519" i="1"/>
  <c r="L519" i="1"/>
  <c r="S519" i="1"/>
  <c r="AD519" i="1"/>
  <c r="AF519" i="1"/>
  <c r="AH519" i="1"/>
  <c r="AI519" i="1"/>
  <c r="AJ519" i="1"/>
  <c r="AO519" i="1"/>
  <c r="G520" i="1"/>
  <c r="J520" i="1"/>
  <c r="K520" i="1"/>
  <c r="L520" i="1"/>
  <c r="S520" i="1"/>
  <c r="AD520" i="1"/>
  <c r="AF520" i="1"/>
  <c r="AH520" i="1"/>
  <c r="AI520" i="1"/>
  <c r="AJ520" i="1"/>
  <c r="AO520" i="1"/>
  <c r="G521" i="1"/>
  <c r="J521" i="1"/>
  <c r="K521" i="1"/>
  <c r="L521" i="1"/>
  <c r="S521" i="1"/>
  <c r="AD521" i="1"/>
  <c r="AF521" i="1"/>
  <c r="AH521" i="1"/>
  <c r="AI521" i="1"/>
  <c r="AJ521" i="1"/>
  <c r="AO521" i="1"/>
  <c r="G522" i="1"/>
  <c r="J522" i="1"/>
  <c r="K522" i="1"/>
  <c r="L522" i="1"/>
  <c r="S522" i="1"/>
  <c r="AD522" i="1"/>
  <c r="AF522" i="1"/>
  <c r="AH522" i="1"/>
  <c r="AI522" i="1"/>
  <c r="AJ522" i="1"/>
  <c r="AO522" i="1"/>
  <c r="G523" i="1"/>
  <c r="J523" i="1"/>
  <c r="K523" i="1"/>
  <c r="L523" i="1"/>
  <c r="S523" i="1"/>
  <c r="AD523" i="1"/>
  <c r="AF523" i="1"/>
  <c r="AH523" i="1"/>
  <c r="AI523" i="1"/>
  <c r="AJ523" i="1"/>
  <c r="AO523" i="1"/>
  <c r="G524" i="1"/>
  <c r="J524" i="1"/>
  <c r="K524" i="1"/>
  <c r="L524" i="1"/>
  <c r="S524" i="1"/>
  <c r="AD524" i="1"/>
  <c r="AF524" i="1"/>
  <c r="AH524" i="1"/>
  <c r="AI524" i="1"/>
  <c r="AJ524" i="1"/>
  <c r="AO524" i="1"/>
  <c r="G525" i="1"/>
  <c r="J525" i="1"/>
  <c r="K525" i="1"/>
  <c r="L525" i="1"/>
  <c r="S525" i="1"/>
  <c r="AD525" i="1"/>
  <c r="AF525" i="1"/>
  <c r="AH525" i="1"/>
  <c r="AI525" i="1"/>
  <c r="AJ525" i="1"/>
  <c r="AO525" i="1"/>
  <c r="G526" i="1"/>
  <c r="J526" i="1"/>
  <c r="K526" i="1"/>
  <c r="L526" i="1"/>
  <c r="S526" i="1"/>
  <c r="AD526" i="1"/>
  <c r="AF526" i="1"/>
  <c r="AH526" i="1"/>
  <c r="AI526" i="1"/>
  <c r="AJ526" i="1"/>
  <c r="AO526" i="1"/>
  <c r="G527" i="1"/>
  <c r="J527" i="1"/>
  <c r="K527" i="1"/>
  <c r="L527" i="1"/>
  <c r="S527" i="1"/>
  <c r="AD527" i="1"/>
  <c r="AF527" i="1"/>
  <c r="AH527" i="1"/>
  <c r="AI527" i="1"/>
  <c r="AJ527" i="1"/>
  <c r="AO527" i="1"/>
  <c r="G528" i="1"/>
  <c r="J528" i="1"/>
  <c r="K528" i="1"/>
  <c r="L528" i="1"/>
  <c r="S528" i="1"/>
  <c r="AD528" i="1"/>
  <c r="AF528" i="1"/>
  <c r="AH528" i="1"/>
  <c r="AI528" i="1"/>
  <c r="AJ528" i="1"/>
  <c r="AO528" i="1"/>
  <c r="G529" i="1"/>
  <c r="J529" i="1"/>
  <c r="K529" i="1"/>
  <c r="L529" i="1"/>
  <c r="S529" i="1"/>
  <c r="AD529" i="1"/>
  <c r="AF529" i="1"/>
  <c r="AH529" i="1"/>
  <c r="AI529" i="1"/>
  <c r="AJ529" i="1"/>
  <c r="AO529" i="1"/>
  <c r="G530" i="1"/>
  <c r="J530" i="1"/>
  <c r="K530" i="1"/>
  <c r="L530" i="1"/>
  <c r="S530" i="1"/>
  <c r="AD530" i="1"/>
  <c r="AF530" i="1"/>
  <c r="AH530" i="1"/>
  <c r="AI530" i="1"/>
  <c r="AJ530" i="1"/>
  <c r="AO530" i="1"/>
  <c r="G531" i="1"/>
  <c r="J531" i="1"/>
  <c r="K531" i="1"/>
  <c r="L531" i="1"/>
  <c r="S531" i="1"/>
  <c r="AD531" i="1"/>
  <c r="AF531" i="1"/>
  <c r="AH531" i="1"/>
  <c r="AI531" i="1"/>
  <c r="AJ531" i="1"/>
  <c r="AO531" i="1"/>
  <c r="G532" i="1"/>
  <c r="J532" i="1"/>
  <c r="K532" i="1"/>
  <c r="L532" i="1"/>
  <c r="S532" i="1"/>
  <c r="AD532" i="1"/>
  <c r="AF532" i="1"/>
  <c r="AH532" i="1"/>
  <c r="AI532" i="1"/>
  <c r="AJ532" i="1"/>
  <c r="AO532" i="1"/>
  <c r="G533" i="1"/>
  <c r="J533" i="1"/>
  <c r="K533" i="1"/>
  <c r="L533" i="1"/>
  <c r="S533" i="1"/>
  <c r="AD533" i="1"/>
  <c r="AF533" i="1"/>
  <c r="AH533" i="1"/>
  <c r="AI533" i="1"/>
  <c r="AJ533" i="1"/>
  <c r="AO533" i="1"/>
  <c r="G534" i="1"/>
  <c r="J534" i="1"/>
  <c r="K534" i="1"/>
  <c r="L534" i="1"/>
  <c r="S534" i="1"/>
  <c r="AD534" i="1"/>
  <c r="AF534" i="1"/>
  <c r="AH534" i="1"/>
  <c r="AI534" i="1"/>
  <c r="AJ534" i="1"/>
  <c r="AO534" i="1"/>
  <c r="G535" i="1"/>
  <c r="J535" i="1"/>
  <c r="K535" i="1"/>
  <c r="L535" i="1"/>
  <c r="S535" i="1"/>
  <c r="AD535" i="1"/>
  <c r="AF535" i="1"/>
  <c r="AH535" i="1"/>
  <c r="AI535" i="1"/>
  <c r="AJ535" i="1"/>
  <c r="AO535" i="1"/>
  <c r="G536" i="1"/>
  <c r="J536" i="1"/>
  <c r="K536" i="1"/>
  <c r="L536" i="1"/>
  <c r="S536" i="1"/>
  <c r="AD536" i="1"/>
  <c r="AF536" i="1"/>
  <c r="AH536" i="1"/>
  <c r="AI536" i="1"/>
  <c r="AJ536" i="1"/>
  <c r="AO536" i="1"/>
  <c r="G537" i="1"/>
  <c r="J537" i="1"/>
  <c r="K537" i="1"/>
  <c r="L537" i="1"/>
  <c r="S537" i="1"/>
  <c r="AD537" i="1"/>
  <c r="AF537" i="1"/>
  <c r="AH537" i="1"/>
  <c r="AI537" i="1"/>
  <c r="AJ537" i="1"/>
  <c r="AO537" i="1"/>
  <c r="G538" i="1"/>
  <c r="J538" i="1"/>
  <c r="K538" i="1"/>
  <c r="L538" i="1"/>
  <c r="S538" i="1"/>
  <c r="AD538" i="1"/>
  <c r="AF538" i="1"/>
  <c r="AH538" i="1"/>
  <c r="AI538" i="1"/>
  <c r="AJ538" i="1"/>
  <c r="AO538" i="1"/>
  <c r="G539" i="1"/>
  <c r="J539" i="1"/>
  <c r="K539" i="1"/>
  <c r="L539" i="1"/>
  <c r="S539" i="1"/>
  <c r="AD539" i="1"/>
  <c r="AF539" i="1"/>
  <c r="AH539" i="1"/>
  <c r="AI539" i="1"/>
  <c r="AJ539" i="1"/>
  <c r="AO539" i="1"/>
  <c r="G540" i="1"/>
  <c r="J540" i="1"/>
  <c r="K540" i="1"/>
  <c r="L540" i="1"/>
  <c r="S540" i="1"/>
  <c r="AD540" i="1"/>
  <c r="AF540" i="1"/>
  <c r="AH540" i="1"/>
  <c r="AI540" i="1"/>
  <c r="AJ540" i="1"/>
  <c r="AO540" i="1"/>
  <c r="G541" i="1"/>
  <c r="J541" i="1"/>
  <c r="K541" i="1"/>
  <c r="L541" i="1"/>
  <c r="S541" i="1"/>
  <c r="AD541" i="1"/>
  <c r="AF541" i="1"/>
  <c r="AH541" i="1"/>
  <c r="AI541" i="1"/>
  <c r="AJ541" i="1"/>
  <c r="AO541" i="1"/>
  <c r="G542" i="1"/>
  <c r="J542" i="1"/>
  <c r="K542" i="1"/>
  <c r="L542" i="1"/>
  <c r="S542" i="1"/>
  <c r="AD542" i="1"/>
  <c r="AF542" i="1"/>
  <c r="AH542" i="1"/>
  <c r="AI542" i="1"/>
  <c r="AJ542" i="1"/>
  <c r="AO542" i="1"/>
  <c r="G543" i="1"/>
  <c r="J543" i="1"/>
  <c r="K543" i="1"/>
  <c r="L543" i="1"/>
  <c r="S543" i="1"/>
  <c r="AD543" i="1"/>
  <c r="AF543" i="1"/>
  <c r="AH543" i="1"/>
  <c r="AI543" i="1"/>
  <c r="AJ543" i="1"/>
  <c r="AO543" i="1"/>
  <c r="G544" i="1"/>
  <c r="J544" i="1"/>
  <c r="K544" i="1"/>
  <c r="L544" i="1"/>
  <c r="S544" i="1"/>
  <c r="AD544" i="1"/>
  <c r="AF544" i="1"/>
  <c r="AH544" i="1"/>
  <c r="AI544" i="1"/>
  <c r="AJ544" i="1"/>
  <c r="AO544" i="1"/>
  <c r="G545" i="1"/>
  <c r="J545" i="1"/>
  <c r="K545" i="1"/>
  <c r="L545" i="1"/>
  <c r="S545" i="1"/>
  <c r="AD545" i="1"/>
  <c r="AF545" i="1"/>
  <c r="AH545" i="1"/>
  <c r="AI545" i="1"/>
  <c r="AJ545" i="1"/>
  <c r="AO545" i="1"/>
  <c r="G546" i="1"/>
  <c r="J546" i="1"/>
  <c r="K546" i="1"/>
  <c r="L546" i="1"/>
  <c r="S546" i="1"/>
  <c r="AD546" i="1"/>
  <c r="AF546" i="1"/>
  <c r="AH546" i="1"/>
  <c r="AI546" i="1"/>
  <c r="AJ546" i="1"/>
  <c r="AO546" i="1"/>
  <c r="G547" i="1"/>
  <c r="J547" i="1"/>
  <c r="K547" i="1"/>
  <c r="L547" i="1"/>
  <c r="S547" i="1"/>
  <c r="AD547" i="1"/>
  <c r="AF547" i="1"/>
  <c r="AH547" i="1"/>
  <c r="AI547" i="1"/>
  <c r="AJ547" i="1"/>
  <c r="AO547" i="1"/>
  <c r="G548" i="1"/>
  <c r="J548" i="1"/>
  <c r="K548" i="1"/>
  <c r="L548" i="1"/>
  <c r="S548" i="1"/>
  <c r="AD548" i="1"/>
  <c r="AF548" i="1"/>
  <c r="AH548" i="1"/>
  <c r="AI548" i="1"/>
  <c r="AJ548" i="1"/>
  <c r="AO548" i="1"/>
  <c r="G549" i="1"/>
  <c r="J549" i="1"/>
  <c r="K549" i="1"/>
  <c r="L549" i="1"/>
  <c r="S549" i="1"/>
  <c r="AD549" i="1"/>
  <c r="AF549" i="1"/>
  <c r="AH549" i="1"/>
  <c r="AI549" i="1"/>
  <c r="AJ549" i="1"/>
  <c r="AO549" i="1"/>
  <c r="G550" i="1"/>
  <c r="J550" i="1"/>
  <c r="K550" i="1"/>
  <c r="L550" i="1"/>
  <c r="S550" i="1"/>
  <c r="AD550" i="1"/>
  <c r="AF550" i="1"/>
  <c r="AH550" i="1"/>
  <c r="AI550" i="1"/>
  <c r="AJ550" i="1"/>
  <c r="AO550" i="1"/>
  <c r="G551" i="1"/>
  <c r="J551" i="1"/>
  <c r="K551" i="1"/>
  <c r="L551" i="1"/>
  <c r="S551" i="1"/>
  <c r="AD551" i="1"/>
  <c r="AF551" i="1"/>
  <c r="AH551" i="1"/>
  <c r="AI551" i="1"/>
  <c r="AJ551" i="1"/>
  <c r="AO551" i="1"/>
  <c r="G552" i="1"/>
  <c r="J552" i="1"/>
  <c r="K552" i="1"/>
  <c r="L552" i="1"/>
  <c r="S552" i="1"/>
  <c r="AD552" i="1"/>
  <c r="AF552" i="1"/>
  <c r="AH552" i="1"/>
  <c r="AI552" i="1"/>
  <c r="AJ552" i="1"/>
  <c r="AO552" i="1"/>
  <c r="G553" i="1"/>
  <c r="J553" i="1"/>
  <c r="K553" i="1"/>
  <c r="L553" i="1"/>
  <c r="S553" i="1"/>
  <c r="AD553" i="1"/>
  <c r="AF553" i="1"/>
  <c r="AH553" i="1"/>
  <c r="AI553" i="1"/>
  <c r="AJ553" i="1"/>
  <c r="AO553" i="1"/>
  <c r="G554" i="1"/>
  <c r="J554" i="1"/>
  <c r="K554" i="1"/>
  <c r="L554" i="1"/>
  <c r="S554" i="1"/>
  <c r="AD554" i="1"/>
  <c r="AF554" i="1"/>
  <c r="AH554" i="1"/>
  <c r="AI554" i="1"/>
  <c r="AJ554" i="1"/>
  <c r="AO554" i="1"/>
  <c r="G555" i="1"/>
  <c r="J555" i="1"/>
  <c r="K555" i="1"/>
  <c r="L555" i="1"/>
  <c r="S555" i="1"/>
  <c r="AD555" i="1"/>
  <c r="AF555" i="1"/>
  <c r="AH555" i="1"/>
  <c r="AI555" i="1"/>
  <c r="AJ555" i="1"/>
  <c r="AO555" i="1"/>
  <c r="G556" i="1"/>
  <c r="J556" i="1"/>
  <c r="K556" i="1"/>
  <c r="L556" i="1"/>
  <c r="S556" i="1"/>
  <c r="AD556" i="1"/>
  <c r="AF556" i="1"/>
  <c r="AH556" i="1"/>
  <c r="AI556" i="1"/>
  <c r="AJ556" i="1"/>
  <c r="AO556" i="1"/>
  <c r="G557" i="1"/>
  <c r="J557" i="1"/>
  <c r="K557" i="1"/>
  <c r="L557" i="1"/>
  <c r="S557" i="1"/>
  <c r="AD557" i="1"/>
  <c r="AF557" i="1"/>
  <c r="AH557" i="1"/>
  <c r="AI557" i="1"/>
  <c r="AJ557" i="1"/>
  <c r="AO557" i="1"/>
  <c r="G558" i="1"/>
  <c r="J558" i="1"/>
  <c r="K558" i="1"/>
  <c r="L558" i="1"/>
  <c r="S558" i="1"/>
  <c r="AD558" i="1"/>
  <c r="AF558" i="1"/>
  <c r="AH558" i="1"/>
  <c r="AI558" i="1"/>
  <c r="AJ558" i="1"/>
  <c r="AO558" i="1"/>
  <c r="G559" i="1"/>
  <c r="J559" i="1"/>
  <c r="K559" i="1"/>
  <c r="L559" i="1"/>
  <c r="S559" i="1"/>
  <c r="AD559" i="1"/>
  <c r="AF559" i="1"/>
  <c r="AH559" i="1"/>
  <c r="AI559" i="1"/>
  <c r="AJ559" i="1"/>
  <c r="AO559" i="1"/>
  <c r="G560" i="1"/>
  <c r="J560" i="1"/>
  <c r="K560" i="1"/>
  <c r="L560" i="1"/>
  <c r="S560" i="1"/>
  <c r="AD560" i="1"/>
  <c r="AF560" i="1"/>
  <c r="AH560" i="1"/>
  <c r="AI560" i="1"/>
  <c r="AJ560" i="1"/>
  <c r="AO560" i="1"/>
  <c r="G561" i="1"/>
  <c r="J561" i="1"/>
  <c r="K561" i="1"/>
  <c r="L561" i="1"/>
  <c r="S561" i="1"/>
  <c r="AD561" i="1"/>
  <c r="AF561" i="1"/>
  <c r="AH561" i="1"/>
  <c r="AI561" i="1"/>
  <c r="AJ561" i="1"/>
  <c r="AO561" i="1"/>
  <c r="G562" i="1"/>
  <c r="J562" i="1"/>
  <c r="K562" i="1"/>
  <c r="L562" i="1"/>
  <c r="S562" i="1"/>
  <c r="AD562" i="1"/>
  <c r="AF562" i="1"/>
  <c r="AH562" i="1"/>
  <c r="AI562" i="1"/>
  <c r="AJ562" i="1"/>
  <c r="AO562" i="1"/>
  <c r="G563" i="1"/>
  <c r="J563" i="1"/>
  <c r="K563" i="1"/>
  <c r="L563" i="1"/>
  <c r="S563" i="1"/>
  <c r="AD563" i="1"/>
  <c r="AF563" i="1"/>
  <c r="AH563" i="1"/>
  <c r="AI563" i="1"/>
  <c r="AJ563" i="1"/>
  <c r="AO563" i="1"/>
  <c r="G564" i="1"/>
  <c r="J564" i="1"/>
  <c r="K564" i="1"/>
  <c r="L564" i="1"/>
  <c r="S564" i="1"/>
  <c r="AD564" i="1"/>
  <c r="AF564" i="1"/>
  <c r="AH564" i="1"/>
  <c r="AI564" i="1"/>
  <c r="AJ564" i="1"/>
  <c r="AO564" i="1"/>
  <c r="G565" i="1"/>
  <c r="J565" i="1"/>
  <c r="K565" i="1"/>
  <c r="L565" i="1"/>
  <c r="S565" i="1"/>
  <c r="AD565" i="1"/>
  <c r="AF565" i="1"/>
  <c r="AH565" i="1"/>
  <c r="AI565" i="1"/>
  <c r="AJ565" i="1"/>
  <c r="AO565" i="1"/>
  <c r="G566" i="1"/>
  <c r="J566" i="1"/>
  <c r="K566" i="1"/>
  <c r="L566" i="1"/>
  <c r="S566" i="1"/>
  <c r="AD566" i="1"/>
  <c r="AF566" i="1"/>
  <c r="AH566" i="1"/>
  <c r="AI566" i="1"/>
  <c r="AJ566" i="1"/>
  <c r="AO566" i="1"/>
  <c r="G567" i="1"/>
  <c r="J567" i="1"/>
  <c r="K567" i="1"/>
  <c r="L567" i="1"/>
  <c r="S567" i="1"/>
  <c r="AD567" i="1"/>
  <c r="AF567" i="1"/>
  <c r="AH567" i="1"/>
  <c r="AI567" i="1"/>
  <c r="AJ567" i="1"/>
  <c r="AO567" i="1"/>
  <c r="G568" i="1"/>
  <c r="J568" i="1"/>
  <c r="K568" i="1"/>
  <c r="L568" i="1"/>
  <c r="S568" i="1"/>
  <c r="AD568" i="1"/>
  <c r="AF568" i="1"/>
  <c r="AH568" i="1"/>
  <c r="AI568" i="1"/>
  <c r="AJ568" i="1"/>
  <c r="AO568" i="1"/>
  <c r="G569" i="1"/>
  <c r="J569" i="1"/>
  <c r="K569" i="1"/>
  <c r="L569" i="1"/>
  <c r="S569" i="1"/>
  <c r="AD569" i="1"/>
  <c r="AF569" i="1"/>
  <c r="AH569" i="1"/>
  <c r="AI569" i="1"/>
  <c r="AJ569" i="1"/>
  <c r="AO569" i="1"/>
  <c r="G570" i="1"/>
  <c r="J570" i="1"/>
  <c r="K570" i="1"/>
  <c r="L570" i="1"/>
  <c r="S570" i="1"/>
  <c r="AD570" i="1"/>
  <c r="AF570" i="1"/>
  <c r="AH570" i="1"/>
  <c r="AI570" i="1"/>
  <c r="AJ570" i="1"/>
  <c r="AO570" i="1"/>
  <c r="G571" i="1"/>
  <c r="J571" i="1"/>
  <c r="K571" i="1"/>
  <c r="L571" i="1"/>
  <c r="S571" i="1"/>
  <c r="AD571" i="1"/>
  <c r="AF571" i="1"/>
  <c r="AH571" i="1"/>
  <c r="AI571" i="1"/>
  <c r="AJ571" i="1"/>
  <c r="AO571" i="1"/>
  <c r="G572" i="1"/>
  <c r="J572" i="1"/>
  <c r="K572" i="1"/>
  <c r="L572" i="1"/>
  <c r="S572" i="1"/>
  <c r="AD572" i="1"/>
  <c r="AF572" i="1"/>
  <c r="AH572" i="1"/>
  <c r="AI572" i="1"/>
  <c r="AJ572" i="1"/>
  <c r="AO572" i="1"/>
  <c r="G573" i="1"/>
  <c r="J573" i="1"/>
  <c r="K573" i="1"/>
  <c r="L573" i="1"/>
  <c r="S573" i="1"/>
  <c r="AD573" i="1"/>
  <c r="AF573" i="1"/>
  <c r="AH573" i="1"/>
  <c r="AI573" i="1"/>
  <c r="AJ573" i="1"/>
  <c r="AO573" i="1"/>
  <c r="G574" i="1"/>
  <c r="J574" i="1"/>
  <c r="K574" i="1"/>
  <c r="L574" i="1"/>
  <c r="S574" i="1"/>
  <c r="AD574" i="1"/>
  <c r="AF574" i="1"/>
  <c r="AH574" i="1"/>
  <c r="AI574" i="1"/>
  <c r="AJ574" i="1"/>
  <c r="AO574" i="1"/>
  <c r="G575" i="1"/>
  <c r="J575" i="1"/>
  <c r="K575" i="1"/>
  <c r="L575" i="1"/>
  <c r="S575" i="1"/>
  <c r="AD575" i="1"/>
  <c r="AF575" i="1"/>
  <c r="AH575" i="1"/>
  <c r="AI575" i="1"/>
  <c r="AJ575" i="1"/>
  <c r="AO575" i="1"/>
  <c r="G576" i="1"/>
  <c r="J576" i="1"/>
  <c r="K576" i="1"/>
  <c r="L576" i="1"/>
  <c r="S576" i="1"/>
  <c r="AD576" i="1"/>
  <c r="AF576" i="1"/>
  <c r="AH576" i="1"/>
  <c r="AI576" i="1"/>
  <c r="AJ576" i="1"/>
  <c r="AO576" i="1"/>
  <c r="G577" i="1"/>
  <c r="J577" i="1"/>
  <c r="K577" i="1"/>
  <c r="L577" i="1"/>
  <c r="S577" i="1"/>
  <c r="AD577" i="1"/>
  <c r="AF577" i="1"/>
  <c r="AH577" i="1"/>
  <c r="AI577" i="1"/>
  <c r="AJ577" i="1"/>
  <c r="AO577" i="1"/>
  <c r="G578" i="1"/>
  <c r="J578" i="1"/>
  <c r="K578" i="1"/>
  <c r="L578" i="1"/>
  <c r="S578" i="1"/>
  <c r="AD578" i="1"/>
  <c r="AF578" i="1"/>
  <c r="AH578" i="1"/>
  <c r="AI578" i="1"/>
  <c r="AJ578" i="1"/>
  <c r="AO578" i="1"/>
  <c r="G579" i="1"/>
  <c r="J579" i="1"/>
  <c r="K579" i="1"/>
  <c r="L579" i="1"/>
  <c r="S579" i="1"/>
  <c r="AD579" i="1"/>
  <c r="AF579" i="1"/>
  <c r="AH579" i="1"/>
  <c r="AI579" i="1"/>
  <c r="AJ579" i="1"/>
  <c r="AO579" i="1"/>
  <c r="G580" i="1"/>
  <c r="J580" i="1"/>
  <c r="K580" i="1"/>
  <c r="L580" i="1"/>
  <c r="S580" i="1"/>
  <c r="AD580" i="1"/>
  <c r="AF580" i="1"/>
  <c r="AH580" i="1"/>
  <c r="AI580" i="1"/>
  <c r="AJ580" i="1"/>
  <c r="AO580" i="1"/>
  <c r="G581" i="1"/>
  <c r="J581" i="1"/>
  <c r="K581" i="1"/>
  <c r="L581" i="1"/>
  <c r="S581" i="1"/>
  <c r="AD581" i="1"/>
  <c r="AF581" i="1"/>
  <c r="AH581" i="1"/>
  <c r="AI581" i="1"/>
  <c r="AJ581" i="1"/>
  <c r="AO581" i="1"/>
  <c r="G582" i="1"/>
  <c r="J582" i="1"/>
  <c r="K582" i="1"/>
  <c r="L582" i="1"/>
  <c r="S582" i="1"/>
  <c r="AD582" i="1"/>
  <c r="AF582" i="1"/>
  <c r="AH582" i="1"/>
  <c r="AI582" i="1"/>
  <c r="AJ582" i="1"/>
  <c r="AO582" i="1"/>
  <c r="G583" i="1"/>
  <c r="J583" i="1"/>
  <c r="K583" i="1"/>
  <c r="L583" i="1"/>
  <c r="S583" i="1"/>
  <c r="AD583" i="1"/>
  <c r="AF583" i="1"/>
  <c r="AH583" i="1"/>
  <c r="AI583" i="1"/>
  <c r="AJ583" i="1"/>
  <c r="AO583" i="1"/>
  <c r="G584" i="1"/>
  <c r="J584" i="1"/>
  <c r="K584" i="1"/>
  <c r="L584" i="1"/>
  <c r="S584" i="1"/>
  <c r="AD584" i="1"/>
  <c r="AF584" i="1"/>
  <c r="AH584" i="1"/>
  <c r="AI584" i="1"/>
  <c r="AJ584" i="1"/>
  <c r="AO584" i="1"/>
  <c r="G585" i="1"/>
  <c r="J585" i="1"/>
  <c r="K585" i="1"/>
  <c r="L585" i="1"/>
  <c r="S585" i="1"/>
  <c r="AD585" i="1"/>
  <c r="AF585" i="1"/>
  <c r="AH585" i="1"/>
  <c r="AI585" i="1"/>
  <c r="AJ585" i="1"/>
  <c r="AO585" i="1"/>
  <c r="G586" i="1"/>
  <c r="J586" i="1"/>
  <c r="K586" i="1"/>
  <c r="L586" i="1"/>
  <c r="S586" i="1"/>
  <c r="AD586" i="1"/>
  <c r="AF586" i="1"/>
  <c r="AH586" i="1"/>
  <c r="AI586" i="1"/>
  <c r="AJ586" i="1"/>
  <c r="AO586" i="1"/>
  <c r="G587" i="1"/>
  <c r="J587" i="1"/>
  <c r="K587" i="1"/>
  <c r="L587" i="1"/>
  <c r="S587" i="1"/>
  <c r="AD587" i="1"/>
  <c r="AF587" i="1"/>
  <c r="AH587" i="1"/>
  <c r="AI587" i="1"/>
  <c r="AJ587" i="1"/>
  <c r="AO587" i="1"/>
  <c r="G588" i="1"/>
  <c r="J588" i="1"/>
  <c r="K588" i="1"/>
  <c r="L588" i="1"/>
  <c r="S588" i="1"/>
  <c r="AD588" i="1"/>
  <c r="AF588" i="1"/>
  <c r="AH588" i="1"/>
  <c r="AI588" i="1"/>
  <c r="AJ588" i="1"/>
  <c r="AO588" i="1"/>
  <c r="G589" i="1"/>
  <c r="J589" i="1"/>
  <c r="K589" i="1"/>
  <c r="L589" i="1"/>
  <c r="S589" i="1"/>
  <c r="AD589" i="1"/>
  <c r="AF589" i="1"/>
  <c r="AH589" i="1"/>
  <c r="AI589" i="1"/>
  <c r="AJ589" i="1"/>
  <c r="AO589" i="1"/>
  <c r="G590" i="1"/>
  <c r="J590" i="1"/>
  <c r="K590" i="1"/>
  <c r="L590" i="1"/>
  <c r="S590" i="1"/>
  <c r="AD590" i="1"/>
  <c r="AF590" i="1"/>
  <c r="AH590" i="1"/>
  <c r="AI590" i="1"/>
  <c r="AJ590" i="1"/>
  <c r="AO590" i="1"/>
  <c r="G591" i="1"/>
  <c r="J591" i="1"/>
  <c r="K591" i="1"/>
  <c r="L591" i="1"/>
  <c r="S591" i="1"/>
  <c r="AD591" i="1"/>
  <c r="AF591" i="1"/>
  <c r="AH591" i="1"/>
  <c r="AI591" i="1"/>
  <c r="AJ591" i="1"/>
  <c r="AO591" i="1"/>
  <c r="G592" i="1"/>
  <c r="J592" i="1"/>
  <c r="K592" i="1"/>
  <c r="L592" i="1"/>
  <c r="S592" i="1"/>
  <c r="AD592" i="1"/>
  <c r="AF592" i="1"/>
  <c r="AH592" i="1"/>
  <c r="AI592" i="1"/>
  <c r="AJ592" i="1"/>
  <c r="AO592" i="1"/>
  <c r="G593" i="1"/>
  <c r="J593" i="1"/>
  <c r="K593" i="1"/>
  <c r="L593" i="1"/>
  <c r="S593" i="1"/>
  <c r="AD593" i="1"/>
  <c r="AF593" i="1"/>
  <c r="AH593" i="1"/>
  <c r="AI593" i="1"/>
  <c r="AJ593" i="1"/>
  <c r="AO593" i="1"/>
  <c r="G594" i="1"/>
  <c r="J594" i="1"/>
  <c r="K594" i="1"/>
  <c r="L594" i="1"/>
  <c r="S594" i="1"/>
  <c r="AD594" i="1"/>
  <c r="AF594" i="1"/>
  <c r="AH594" i="1"/>
  <c r="AI594" i="1"/>
  <c r="AJ594" i="1"/>
  <c r="AO594" i="1"/>
  <c r="G595" i="1"/>
  <c r="J595" i="1"/>
  <c r="K595" i="1"/>
  <c r="L595" i="1"/>
  <c r="S595" i="1"/>
  <c r="AD595" i="1"/>
  <c r="AF595" i="1"/>
  <c r="AH595" i="1"/>
  <c r="AI595" i="1"/>
  <c r="AJ595" i="1"/>
  <c r="AO595" i="1"/>
  <c r="G596" i="1"/>
  <c r="J596" i="1"/>
  <c r="K596" i="1"/>
  <c r="L596" i="1"/>
  <c r="S596" i="1"/>
  <c r="AD596" i="1"/>
  <c r="AF596" i="1"/>
  <c r="AH596" i="1"/>
  <c r="AI596" i="1"/>
  <c r="AJ596" i="1"/>
  <c r="AO596" i="1"/>
  <c r="G597" i="1"/>
  <c r="J597" i="1"/>
  <c r="K597" i="1"/>
  <c r="L597" i="1"/>
  <c r="S597" i="1"/>
  <c r="AD597" i="1"/>
  <c r="AF597" i="1"/>
  <c r="AH597" i="1"/>
  <c r="AI597" i="1"/>
  <c r="AJ597" i="1"/>
  <c r="AO597" i="1"/>
  <c r="G598" i="1"/>
  <c r="J598" i="1"/>
  <c r="K598" i="1"/>
  <c r="L598" i="1"/>
  <c r="S598" i="1"/>
  <c r="AD598" i="1"/>
  <c r="AF598" i="1"/>
  <c r="AH598" i="1"/>
  <c r="AI598" i="1"/>
  <c r="AJ598" i="1"/>
  <c r="AO598" i="1"/>
  <c r="G599" i="1"/>
  <c r="J599" i="1"/>
  <c r="K599" i="1"/>
  <c r="L599" i="1"/>
  <c r="S599" i="1"/>
  <c r="AD599" i="1"/>
  <c r="AF599" i="1"/>
  <c r="AH599" i="1"/>
  <c r="AI599" i="1"/>
  <c r="AJ599" i="1"/>
  <c r="AO599" i="1"/>
  <c r="G600" i="1"/>
  <c r="J600" i="1"/>
  <c r="K600" i="1"/>
  <c r="L600" i="1"/>
  <c r="S600" i="1"/>
  <c r="AD600" i="1"/>
  <c r="AF600" i="1"/>
  <c r="AH600" i="1"/>
  <c r="AI600" i="1"/>
  <c r="AJ600" i="1"/>
  <c r="AO600" i="1"/>
  <c r="G601" i="1"/>
  <c r="J601" i="1"/>
  <c r="K601" i="1"/>
  <c r="L601" i="1"/>
  <c r="S601" i="1"/>
  <c r="AD601" i="1"/>
  <c r="AF601" i="1"/>
  <c r="AH601" i="1"/>
  <c r="AI601" i="1"/>
  <c r="AJ601" i="1"/>
  <c r="AO601" i="1"/>
  <c r="G602" i="1"/>
  <c r="J602" i="1"/>
  <c r="K602" i="1"/>
  <c r="L602" i="1"/>
  <c r="S602" i="1"/>
  <c r="AD602" i="1"/>
  <c r="AF602" i="1"/>
  <c r="AH602" i="1"/>
  <c r="AI602" i="1"/>
  <c r="AJ602" i="1"/>
  <c r="AO602" i="1"/>
  <c r="G603" i="1"/>
  <c r="J603" i="1"/>
  <c r="K603" i="1"/>
  <c r="L603" i="1"/>
  <c r="S603" i="1"/>
  <c r="AD603" i="1"/>
  <c r="AF603" i="1"/>
  <c r="AH603" i="1"/>
  <c r="AI603" i="1"/>
  <c r="AJ603" i="1"/>
  <c r="AO603" i="1"/>
  <c r="G604" i="1"/>
  <c r="J604" i="1"/>
  <c r="K604" i="1"/>
  <c r="L604" i="1"/>
  <c r="S604" i="1"/>
  <c r="AD604" i="1"/>
  <c r="AF604" i="1"/>
  <c r="AH604" i="1"/>
  <c r="AI604" i="1"/>
  <c r="AJ604" i="1"/>
  <c r="AO604" i="1"/>
  <c r="G605" i="1"/>
  <c r="J605" i="1"/>
  <c r="K605" i="1"/>
  <c r="L605" i="1"/>
  <c r="S605" i="1"/>
  <c r="AD605" i="1"/>
  <c r="AF605" i="1"/>
  <c r="AH605" i="1"/>
  <c r="AI605" i="1"/>
  <c r="AJ605" i="1"/>
  <c r="AO605" i="1"/>
  <c r="G606" i="1"/>
  <c r="J606" i="1"/>
  <c r="K606" i="1"/>
  <c r="L606" i="1"/>
  <c r="S606" i="1"/>
  <c r="AD606" i="1"/>
  <c r="AF606" i="1"/>
  <c r="AH606" i="1"/>
  <c r="AI606" i="1"/>
  <c r="AJ606" i="1"/>
  <c r="AO606" i="1"/>
  <c r="G607" i="1"/>
  <c r="J607" i="1"/>
  <c r="K607" i="1"/>
  <c r="L607" i="1"/>
  <c r="S607" i="1"/>
  <c r="AD607" i="1"/>
  <c r="AF607" i="1"/>
  <c r="AH607" i="1"/>
  <c r="AI607" i="1"/>
  <c r="AJ607" i="1"/>
  <c r="AO607" i="1"/>
  <c r="G608" i="1"/>
  <c r="J608" i="1"/>
  <c r="K608" i="1"/>
  <c r="L608" i="1"/>
  <c r="S608" i="1"/>
  <c r="AD608" i="1"/>
  <c r="AF608" i="1"/>
  <c r="AH608" i="1"/>
  <c r="AI608" i="1"/>
  <c r="AJ608" i="1"/>
  <c r="AO608" i="1"/>
  <c r="G609" i="1"/>
  <c r="J609" i="1"/>
  <c r="K609" i="1"/>
  <c r="L609" i="1"/>
  <c r="S609" i="1"/>
  <c r="AD609" i="1"/>
  <c r="AF609" i="1"/>
  <c r="AH609" i="1"/>
  <c r="AI609" i="1"/>
  <c r="AJ609" i="1"/>
  <c r="AO609" i="1"/>
  <c r="G610" i="1"/>
  <c r="J610" i="1"/>
  <c r="K610" i="1"/>
  <c r="L610" i="1"/>
  <c r="S610" i="1"/>
  <c r="AD610" i="1"/>
  <c r="AF610" i="1"/>
  <c r="AH610" i="1"/>
  <c r="AI610" i="1"/>
  <c r="AJ610" i="1"/>
  <c r="AO610" i="1"/>
  <c r="G611" i="1"/>
  <c r="J611" i="1"/>
  <c r="K611" i="1"/>
  <c r="L611" i="1"/>
  <c r="S611" i="1"/>
  <c r="AD611" i="1"/>
  <c r="AF611" i="1"/>
  <c r="AH611" i="1"/>
  <c r="AI611" i="1"/>
  <c r="AJ611" i="1"/>
  <c r="AO611" i="1"/>
  <c r="G612" i="1"/>
  <c r="J612" i="1"/>
  <c r="K612" i="1"/>
  <c r="L612" i="1"/>
  <c r="S612" i="1"/>
  <c r="AD612" i="1"/>
  <c r="AF612" i="1"/>
  <c r="AH612" i="1"/>
  <c r="AI612" i="1"/>
  <c r="AJ612" i="1"/>
  <c r="AO612" i="1"/>
  <c r="G613" i="1"/>
  <c r="J613" i="1"/>
  <c r="K613" i="1"/>
  <c r="L613" i="1"/>
  <c r="S613" i="1"/>
  <c r="AD613" i="1"/>
  <c r="AF613" i="1"/>
  <c r="AH613" i="1"/>
  <c r="AI613" i="1"/>
  <c r="AJ613" i="1"/>
  <c r="AO613" i="1"/>
  <c r="G614" i="1"/>
  <c r="J614" i="1"/>
  <c r="K614" i="1"/>
  <c r="L614" i="1"/>
  <c r="S614" i="1"/>
  <c r="AD614" i="1"/>
  <c r="AF614" i="1"/>
  <c r="AH614" i="1"/>
  <c r="AI614" i="1"/>
  <c r="AJ614" i="1"/>
  <c r="AO614" i="1"/>
  <c r="G615" i="1"/>
  <c r="J615" i="1"/>
  <c r="K615" i="1"/>
  <c r="L615" i="1"/>
  <c r="S615" i="1"/>
  <c r="AD615" i="1"/>
  <c r="AF615" i="1"/>
  <c r="AH615" i="1"/>
  <c r="AI615" i="1"/>
  <c r="AJ615" i="1"/>
  <c r="AO615" i="1"/>
  <c r="G616" i="1"/>
  <c r="J616" i="1"/>
  <c r="K616" i="1"/>
  <c r="L616" i="1"/>
  <c r="S616" i="1"/>
  <c r="AD616" i="1"/>
  <c r="AF616" i="1"/>
  <c r="AH616" i="1"/>
  <c r="AI616" i="1"/>
  <c r="AJ616" i="1"/>
  <c r="AO616" i="1"/>
  <c r="G617" i="1"/>
  <c r="J617" i="1"/>
  <c r="K617" i="1"/>
  <c r="L617" i="1"/>
  <c r="S617" i="1"/>
  <c r="AD617" i="1"/>
  <c r="AF617" i="1"/>
  <c r="AH617" i="1"/>
  <c r="AI617" i="1"/>
  <c r="AJ617" i="1"/>
  <c r="AO617" i="1"/>
  <c r="G618" i="1"/>
  <c r="J618" i="1"/>
  <c r="K618" i="1"/>
  <c r="L618" i="1"/>
  <c r="S618" i="1"/>
  <c r="AD618" i="1"/>
  <c r="AF618" i="1"/>
  <c r="AH618" i="1"/>
  <c r="AI618" i="1"/>
  <c r="AJ618" i="1"/>
  <c r="AO618" i="1"/>
  <c r="G619" i="1"/>
  <c r="J619" i="1"/>
  <c r="K619" i="1"/>
  <c r="L619" i="1"/>
  <c r="S619" i="1"/>
  <c r="AD619" i="1"/>
  <c r="AF619" i="1"/>
  <c r="AH619" i="1"/>
  <c r="AI619" i="1"/>
  <c r="AJ619" i="1"/>
  <c r="AO619" i="1"/>
  <c r="G620" i="1"/>
  <c r="J620" i="1"/>
  <c r="K620" i="1"/>
  <c r="L620" i="1"/>
  <c r="S620" i="1"/>
  <c r="AD620" i="1"/>
  <c r="AF620" i="1"/>
  <c r="AH620" i="1"/>
  <c r="AI620" i="1"/>
  <c r="AJ620" i="1"/>
  <c r="AO620" i="1"/>
  <c r="G621" i="1"/>
  <c r="J621" i="1"/>
  <c r="K621" i="1"/>
  <c r="L621" i="1"/>
  <c r="S621" i="1"/>
  <c r="AD621" i="1"/>
  <c r="AF621" i="1"/>
  <c r="AH621" i="1"/>
  <c r="AI621" i="1"/>
  <c r="AJ621" i="1"/>
  <c r="AO621" i="1"/>
  <c r="G622" i="1"/>
  <c r="J622" i="1"/>
  <c r="K622" i="1"/>
  <c r="L622" i="1"/>
  <c r="S622" i="1"/>
  <c r="AD622" i="1"/>
  <c r="AF622" i="1"/>
  <c r="AH622" i="1"/>
  <c r="AI622" i="1"/>
  <c r="AJ622" i="1"/>
  <c r="AO622" i="1"/>
  <c r="G623" i="1"/>
  <c r="J623" i="1"/>
  <c r="K623" i="1"/>
  <c r="L623" i="1"/>
  <c r="S623" i="1"/>
  <c r="AD623" i="1"/>
  <c r="AF623" i="1"/>
  <c r="AH623" i="1"/>
  <c r="AI623" i="1"/>
  <c r="AJ623" i="1"/>
  <c r="AO623" i="1"/>
  <c r="G624" i="1"/>
  <c r="J624" i="1"/>
  <c r="K624" i="1"/>
  <c r="L624" i="1"/>
  <c r="S624" i="1"/>
  <c r="AD624" i="1"/>
  <c r="AF624" i="1"/>
  <c r="AH624" i="1"/>
  <c r="AI624" i="1"/>
  <c r="AJ624" i="1"/>
  <c r="AO624" i="1"/>
  <c r="G625" i="1"/>
  <c r="J625" i="1"/>
  <c r="K625" i="1"/>
  <c r="L625" i="1"/>
  <c r="S625" i="1"/>
  <c r="AD625" i="1"/>
  <c r="AF625" i="1"/>
  <c r="AH625" i="1"/>
  <c r="AI625" i="1"/>
  <c r="AJ625" i="1"/>
  <c r="AO625" i="1"/>
  <c r="G626" i="1"/>
  <c r="J626" i="1"/>
  <c r="K626" i="1"/>
  <c r="L626" i="1"/>
  <c r="S626" i="1"/>
  <c r="AD626" i="1"/>
  <c r="AF626" i="1"/>
  <c r="AH626" i="1"/>
  <c r="AI626" i="1"/>
  <c r="AJ626" i="1"/>
  <c r="AO626" i="1"/>
  <c r="G627" i="1"/>
  <c r="J627" i="1"/>
  <c r="K627" i="1"/>
  <c r="L627" i="1"/>
  <c r="S627" i="1"/>
  <c r="AD627" i="1"/>
  <c r="AF627" i="1"/>
  <c r="AH627" i="1"/>
  <c r="AI627" i="1"/>
  <c r="AJ627" i="1"/>
  <c r="AO627" i="1"/>
  <c r="G628" i="1"/>
  <c r="J628" i="1"/>
  <c r="K628" i="1"/>
  <c r="L628" i="1"/>
  <c r="S628" i="1"/>
  <c r="AD628" i="1"/>
  <c r="AF628" i="1"/>
  <c r="AH628" i="1"/>
  <c r="AI628" i="1"/>
  <c r="AJ628" i="1"/>
  <c r="AO628" i="1"/>
  <c r="G629" i="1"/>
  <c r="J629" i="1"/>
  <c r="K629" i="1"/>
  <c r="L629" i="1"/>
  <c r="S629" i="1"/>
  <c r="AD629" i="1"/>
  <c r="AF629" i="1"/>
  <c r="AH629" i="1"/>
  <c r="AI629" i="1"/>
  <c r="AJ629" i="1"/>
  <c r="AO629" i="1"/>
  <c r="G630" i="1"/>
  <c r="J630" i="1"/>
  <c r="K630" i="1"/>
  <c r="L630" i="1"/>
  <c r="S630" i="1"/>
  <c r="AD630" i="1"/>
  <c r="AF630" i="1"/>
  <c r="AH630" i="1"/>
  <c r="AI630" i="1"/>
  <c r="AJ630" i="1"/>
  <c r="AO630" i="1"/>
  <c r="G631" i="1"/>
  <c r="J631" i="1"/>
  <c r="K631" i="1"/>
  <c r="L631" i="1"/>
  <c r="S631" i="1"/>
  <c r="AD631" i="1"/>
  <c r="AF631" i="1"/>
  <c r="AH631" i="1"/>
  <c r="AI631" i="1"/>
  <c r="AJ631" i="1"/>
  <c r="AO631" i="1"/>
  <c r="G632" i="1"/>
  <c r="J632" i="1"/>
  <c r="K632" i="1"/>
  <c r="L632" i="1"/>
  <c r="S632" i="1"/>
  <c r="AD632" i="1"/>
  <c r="AF632" i="1"/>
  <c r="AH632" i="1"/>
  <c r="AI632" i="1"/>
  <c r="AJ632" i="1"/>
  <c r="AO632" i="1"/>
  <c r="G633" i="1"/>
  <c r="J633" i="1"/>
  <c r="K633" i="1"/>
  <c r="L633" i="1"/>
  <c r="S633" i="1"/>
  <c r="AD633" i="1"/>
  <c r="AF633" i="1"/>
  <c r="AH633" i="1"/>
  <c r="AI633" i="1"/>
  <c r="AJ633" i="1"/>
  <c r="AO633" i="1"/>
  <c r="G634" i="1"/>
  <c r="J634" i="1"/>
  <c r="K634" i="1"/>
  <c r="L634" i="1"/>
  <c r="S634" i="1"/>
  <c r="AD634" i="1"/>
  <c r="AF634" i="1"/>
  <c r="AH634" i="1"/>
  <c r="AI634" i="1"/>
  <c r="AJ634" i="1"/>
  <c r="AO634" i="1"/>
  <c r="G635" i="1"/>
  <c r="J635" i="1"/>
  <c r="K635" i="1"/>
  <c r="L635" i="1"/>
  <c r="S635" i="1"/>
  <c r="AD635" i="1"/>
  <c r="AF635" i="1"/>
  <c r="AH635" i="1"/>
  <c r="AI635" i="1"/>
  <c r="AJ635" i="1"/>
  <c r="AO635" i="1"/>
  <c r="G636" i="1"/>
  <c r="J636" i="1"/>
  <c r="K636" i="1"/>
  <c r="L636" i="1"/>
  <c r="S636" i="1"/>
  <c r="AD636" i="1"/>
  <c r="AF636" i="1"/>
  <c r="AH636" i="1"/>
  <c r="AI636" i="1"/>
  <c r="AJ636" i="1"/>
  <c r="AO636" i="1"/>
  <c r="G637" i="1"/>
  <c r="J637" i="1"/>
  <c r="K637" i="1"/>
  <c r="L637" i="1"/>
  <c r="S637" i="1"/>
  <c r="AD637" i="1"/>
  <c r="AF637" i="1"/>
  <c r="AH637" i="1"/>
  <c r="AI637" i="1"/>
  <c r="AJ637" i="1"/>
  <c r="AO637" i="1"/>
  <c r="G638" i="1"/>
  <c r="J638" i="1"/>
  <c r="K638" i="1"/>
  <c r="L638" i="1"/>
  <c r="S638" i="1"/>
  <c r="AD638" i="1"/>
  <c r="AF638" i="1"/>
  <c r="AH638" i="1"/>
  <c r="AI638" i="1"/>
  <c r="AJ638" i="1"/>
  <c r="AO638" i="1"/>
  <c r="G639" i="1"/>
  <c r="J639" i="1"/>
  <c r="K639" i="1"/>
  <c r="L639" i="1"/>
  <c r="S639" i="1"/>
  <c r="AD639" i="1"/>
  <c r="AF639" i="1"/>
  <c r="AH639" i="1"/>
  <c r="AI639" i="1"/>
  <c r="AJ639" i="1"/>
  <c r="AO639" i="1"/>
  <c r="G640" i="1"/>
  <c r="J640" i="1"/>
  <c r="K640" i="1"/>
  <c r="L640" i="1"/>
  <c r="S640" i="1"/>
  <c r="AD640" i="1"/>
  <c r="AF640" i="1"/>
  <c r="AH640" i="1"/>
  <c r="AI640" i="1"/>
  <c r="AJ640" i="1"/>
  <c r="AO640" i="1"/>
  <c r="G641" i="1"/>
  <c r="J641" i="1"/>
  <c r="K641" i="1"/>
  <c r="L641" i="1"/>
  <c r="S641" i="1"/>
  <c r="AD641" i="1"/>
  <c r="AF641" i="1"/>
  <c r="AH641" i="1"/>
  <c r="AI641" i="1"/>
  <c r="AJ641" i="1"/>
  <c r="AO641" i="1"/>
  <c r="G642" i="1"/>
  <c r="J642" i="1"/>
  <c r="K642" i="1"/>
  <c r="L642" i="1"/>
  <c r="S642" i="1"/>
  <c r="AD642" i="1"/>
  <c r="AF642" i="1"/>
  <c r="AH642" i="1"/>
  <c r="AI642" i="1"/>
  <c r="AJ642" i="1"/>
  <c r="AO642" i="1"/>
  <c r="G643" i="1"/>
  <c r="J643" i="1"/>
  <c r="K643" i="1"/>
  <c r="L643" i="1"/>
  <c r="S643" i="1"/>
  <c r="AD643" i="1"/>
  <c r="AF643" i="1"/>
  <c r="AH643" i="1"/>
  <c r="AI643" i="1"/>
  <c r="AJ643" i="1"/>
  <c r="AO643" i="1"/>
  <c r="G644" i="1"/>
  <c r="J644" i="1"/>
  <c r="K644" i="1"/>
  <c r="L644" i="1"/>
  <c r="S644" i="1"/>
  <c r="AD644" i="1"/>
  <c r="AF644" i="1"/>
  <c r="AH644" i="1"/>
  <c r="AI644" i="1"/>
  <c r="AJ644" i="1"/>
  <c r="AO644" i="1"/>
  <c r="G645" i="1"/>
  <c r="J645" i="1"/>
  <c r="K645" i="1"/>
  <c r="L645" i="1"/>
  <c r="S645" i="1"/>
  <c r="AD645" i="1"/>
  <c r="AF645" i="1"/>
  <c r="AH645" i="1"/>
  <c r="AI645" i="1"/>
  <c r="AJ645" i="1"/>
  <c r="AO645" i="1"/>
  <c r="G646" i="1"/>
  <c r="J646" i="1"/>
  <c r="K646" i="1"/>
  <c r="L646" i="1"/>
  <c r="S646" i="1"/>
  <c r="AD646" i="1"/>
  <c r="AF646" i="1"/>
  <c r="AH646" i="1"/>
  <c r="AI646" i="1"/>
  <c r="AJ646" i="1"/>
  <c r="AO646" i="1"/>
  <c r="G647" i="1"/>
  <c r="J647" i="1"/>
  <c r="K647" i="1"/>
  <c r="L647" i="1"/>
  <c r="S647" i="1"/>
  <c r="AD647" i="1"/>
  <c r="AF647" i="1"/>
  <c r="AH647" i="1"/>
  <c r="AI647" i="1"/>
  <c r="AJ647" i="1"/>
  <c r="AO647" i="1"/>
  <c r="G648" i="1"/>
  <c r="J648" i="1"/>
  <c r="K648" i="1"/>
  <c r="L648" i="1"/>
  <c r="S648" i="1"/>
  <c r="AD648" i="1"/>
  <c r="AF648" i="1"/>
  <c r="AH648" i="1"/>
  <c r="AI648" i="1"/>
  <c r="AJ648" i="1"/>
  <c r="AO648" i="1"/>
  <c r="G649" i="1"/>
  <c r="J649" i="1"/>
  <c r="K649" i="1"/>
  <c r="L649" i="1"/>
  <c r="S649" i="1"/>
  <c r="AD649" i="1"/>
  <c r="AF649" i="1"/>
  <c r="AH649" i="1"/>
  <c r="AI649" i="1"/>
  <c r="AJ649" i="1"/>
  <c r="AO649" i="1"/>
  <c r="G650" i="1"/>
  <c r="J650" i="1"/>
  <c r="K650" i="1"/>
  <c r="L650" i="1"/>
  <c r="S650" i="1"/>
  <c r="AD650" i="1"/>
  <c r="AF650" i="1"/>
  <c r="AH650" i="1"/>
  <c r="AI650" i="1"/>
  <c r="AJ650" i="1"/>
  <c r="AO650" i="1"/>
  <c r="G651" i="1"/>
  <c r="J651" i="1"/>
  <c r="K651" i="1"/>
  <c r="L651" i="1"/>
  <c r="S651" i="1"/>
  <c r="AD651" i="1"/>
  <c r="AF651" i="1"/>
  <c r="AH651" i="1"/>
  <c r="AI651" i="1"/>
  <c r="AJ651" i="1"/>
  <c r="AO651" i="1"/>
  <c r="G652" i="1"/>
  <c r="J652" i="1"/>
  <c r="K652" i="1"/>
  <c r="L652" i="1"/>
  <c r="S652" i="1"/>
  <c r="AD652" i="1"/>
  <c r="AF652" i="1"/>
  <c r="AH652" i="1"/>
  <c r="AI652" i="1"/>
  <c r="AJ652" i="1"/>
  <c r="AO652" i="1"/>
  <c r="G653" i="1"/>
  <c r="J653" i="1"/>
  <c r="K653" i="1"/>
  <c r="L653" i="1"/>
  <c r="S653" i="1"/>
  <c r="AD653" i="1"/>
  <c r="AF653" i="1"/>
  <c r="AH653" i="1"/>
  <c r="AI653" i="1"/>
  <c r="AJ653" i="1"/>
  <c r="AO653" i="1"/>
  <c r="G654" i="1"/>
  <c r="J654" i="1"/>
  <c r="K654" i="1"/>
  <c r="L654" i="1"/>
  <c r="S654" i="1"/>
  <c r="AD654" i="1"/>
  <c r="AF654" i="1"/>
  <c r="AH654" i="1"/>
  <c r="AI654" i="1"/>
  <c r="AJ654" i="1"/>
  <c r="AO654" i="1"/>
  <c r="G655" i="1"/>
  <c r="J655" i="1"/>
  <c r="K655" i="1"/>
  <c r="L655" i="1"/>
  <c r="S655" i="1"/>
  <c r="AD655" i="1"/>
  <c r="AF655" i="1"/>
  <c r="AH655" i="1"/>
  <c r="AI655" i="1"/>
  <c r="AJ655" i="1"/>
  <c r="AO655" i="1"/>
  <c r="G656" i="1"/>
  <c r="J656" i="1"/>
  <c r="K656" i="1"/>
  <c r="L656" i="1"/>
  <c r="S656" i="1"/>
  <c r="AD656" i="1"/>
  <c r="AF656" i="1"/>
  <c r="AH656" i="1"/>
  <c r="AI656" i="1"/>
  <c r="AJ656" i="1"/>
  <c r="AO656" i="1"/>
  <c r="G657" i="1"/>
  <c r="J657" i="1"/>
  <c r="K657" i="1"/>
  <c r="L657" i="1"/>
  <c r="S657" i="1"/>
  <c r="AD657" i="1"/>
  <c r="AF657" i="1"/>
  <c r="AH657" i="1"/>
  <c r="AI657" i="1"/>
  <c r="AJ657" i="1"/>
  <c r="AO657" i="1"/>
  <c r="G658" i="1"/>
  <c r="J658" i="1"/>
  <c r="K658" i="1"/>
  <c r="L658" i="1"/>
  <c r="S658" i="1"/>
  <c r="AD658" i="1"/>
  <c r="AF658" i="1"/>
  <c r="AH658" i="1"/>
  <c r="AI658" i="1"/>
  <c r="AJ658" i="1"/>
  <c r="AO658" i="1"/>
  <c r="G659" i="1"/>
  <c r="J659" i="1"/>
  <c r="K659" i="1"/>
  <c r="L659" i="1"/>
  <c r="S659" i="1"/>
  <c r="AD659" i="1"/>
  <c r="AF659" i="1"/>
  <c r="AH659" i="1"/>
  <c r="AI659" i="1"/>
  <c r="AJ659" i="1"/>
  <c r="AO659" i="1"/>
  <c r="G660" i="1"/>
  <c r="J660" i="1"/>
  <c r="K660" i="1"/>
  <c r="L660" i="1"/>
  <c r="S660" i="1"/>
  <c r="AD660" i="1"/>
  <c r="AF660" i="1"/>
  <c r="AH660" i="1"/>
  <c r="AI660" i="1"/>
  <c r="AJ660" i="1"/>
  <c r="AO660" i="1"/>
  <c r="G661" i="1"/>
  <c r="J661" i="1"/>
  <c r="K661" i="1"/>
  <c r="L661" i="1"/>
  <c r="S661" i="1"/>
  <c r="AD661" i="1"/>
  <c r="AF661" i="1"/>
  <c r="AH661" i="1"/>
  <c r="AI661" i="1"/>
  <c r="AJ661" i="1"/>
  <c r="AO661" i="1"/>
  <c r="G662" i="1"/>
  <c r="J662" i="1"/>
  <c r="K662" i="1"/>
  <c r="L662" i="1"/>
  <c r="S662" i="1"/>
  <c r="AD662" i="1"/>
  <c r="AF662" i="1"/>
  <c r="AH662" i="1"/>
  <c r="AI662" i="1"/>
  <c r="AJ662" i="1"/>
  <c r="AO662" i="1"/>
  <c r="G663" i="1"/>
  <c r="J663" i="1"/>
  <c r="K663" i="1"/>
  <c r="L663" i="1"/>
  <c r="S663" i="1"/>
  <c r="AD663" i="1"/>
  <c r="AF663" i="1"/>
  <c r="AH663" i="1"/>
  <c r="AI663" i="1"/>
  <c r="AJ663" i="1"/>
  <c r="AO663" i="1"/>
  <c r="G664" i="1"/>
  <c r="J664" i="1"/>
  <c r="K664" i="1"/>
  <c r="L664" i="1"/>
  <c r="S664" i="1"/>
  <c r="AD664" i="1"/>
  <c r="AF664" i="1"/>
  <c r="AH664" i="1"/>
  <c r="AI664" i="1"/>
  <c r="AJ664" i="1"/>
  <c r="AO664" i="1"/>
  <c r="G665" i="1"/>
  <c r="J665" i="1"/>
  <c r="K665" i="1"/>
  <c r="L665" i="1"/>
  <c r="S665" i="1"/>
  <c r="AD665" i="1"/>
  <c r="AF665" i="1"/>
  <c r="AH665" i="1"/>
  <c r="AI665" i="1"/>
  <c r="AJ665" i="1"/>
  <c r="AO665" i="1"/>
  <c r="G666" i="1"/>
  <c r="J666" i="1"/>
  <c r="K666" i="1"/>
  <c r="L666" i="1"/>
  <c r="S666" i="1"/>
  <c r="AD666" i="1"/>
  <c r="AF666" i="1"/>
  <c r="AH666" i="1"/>
  <c r="AI666" i="1"/>
  <c r="AJ666" i="1"/>
  <c r="AO666" i="1"/>
  <c r="G667" i="1"/>
  <c r="J667" i="1"/>
  <c r="K667" i="1"/>
  <c r="L667" i="1"/>
  <c r="S667" i="1"/>
  <c r="AD667" i="1"/>
  <c r="AF667" i="1"/>
  <c r="AH667" i="1"/>
  <c r="AI667" i="1"/>
  <c r="AJ667" i="1"/>
  <c r="AO667" i="1"/>
  <c r="G668" i="1"/>
  <c r="J668" i="1"/>
  <c r="K668" i="1"/>
  <c r="L668" i="1"/>
  <c r="S668" i="1"/>
  <c r="AD668" i="1"/>
  <c r="AF668" i="1"/>
  <c r="AH668" i="1"/>
  <c r="AI668" i="1"/>
  <c r="AJ668" i="1"/>
  <c r="AO668" i="1"/>
  <c r="G669" i="1"/>
  <c r="J669" i="1"/>
  <c r="K669" i="1"/>
  <c r="L669" i="1"/>
  <c r="S669" i="1"/>
  <c r="AD669" i="1"/>
  <c r="AF669" i="1"/>
  <c r="AH669" i="1"/>
  <c r="AI669" i="1"/>
  <c r="AJ669" i="1"/>
  <c r="AO669" i="1"/>
  <c r="G670" i="1"/>
  <c r="J670" i="1"/>
  <c r="K670" i="1"/>
  <c r="L670" i="1"/>
  <c r="S670" i="1"/>
  <c r="AD670" i="1"/>
  <c r="AF670" i="1"/>
  <c r="AH670" i="1"/>
  <c r="AI670" i="1"/>
  <c r="AJ670" i="1"/>
  <c r="AO670" i="1"/>
  <c r="G671" i="1"/>
  <c r="J671" i="1"/>
  <c r="K671" i="1"/>
  <c r="L671" i="1"/>
  <c r="S671" i="1"/>
  <c r="AD671" i="1"/>
  <c r="AF671" i="1"/>
  <c r="AH671" i="1"/>
  <c r="AI671" i="1"/>
  <c r="AJ671" i="1"/>
  <c r="AO671" i="1"/>
  <c r="G672" i="1"/>
  <c r="J672" i="1"/>
  <c r="K672" i="1"/>
  <c r="L672" i="1"/>
  <c r="S672" i="1"/>
  <c r="AD672" i="1"/>
  <c r="AF672" i="1"/>
  <c r="AH672" i="1"/>
  <c r="AI672" i="1"/>
  <c r="AJ672" i="1"/>
  <c r="AO672" i="1"/>
  <c r="G673" i="1"/>
  <c r="J673" i="1"/>
  <c r="K673" i="1"/>
  <c r="L673" i="1"/>
  <c r="S673" i="1"/>
  <c r="AD673" i="1"/>
  <c r="AF673" i="1"/>
  <c r="AH673" i="1"/>
  <c r="AI673" i="1"/>
  <c r="AJ673" i="1"/>
  <c r="AO673" i="1"/>
  <c r="G674" i="1"/>
  <c r="J674" i="1"/>
  <c r="K674" i="1"/>
  <c r="L674" i="1"/>
  <c r="S674" i="1"/>
  <c r="AD674" i="1"/>
  <c r="AF674" i="1"/>
  <c r="AH674" i="1"/>
  <c r="AI674" i="1"/>
  <c r="AJ674" i="1"/>
  <c r="AO674" i="1"/>
  <c r="G675" i="1"/>
  <c r="J675" i="1"/>
  <c r="K675" i="1"/>
  <c r="L675" i="1"/>
  <c r="S675" i="1"/>
  <c r="AD675" i="1"/>
  <c r="AF675" i="1"/>
  <c r="AH675" i="1"/>
  <c r="AI675" i="1"/>
  <c r="AJ675" i="1"/>
  <c r="AO675" i="1"/>
  <c r="G676" i="1"/>
  <c r="J676" i="1"/>
  <c r="K676" i="1"/>
  <c r="L676" i="1"/>
  <c r="S676" i="1"/>
  <c r="AD676" i="1"/>
  <c r="AF676" i="1"/>
  <c r="AH676" i="1"/>
  <c r="AI676" i="1"/>
  <c r="AJ676" i="1"/>
  <c r="AO676" i="1"/>
  <c r="G677" i="1"/>
  <c r="J677" i="1"/>
  <c r="K677" i="1"/>
  <c r="L677" i="1"/>
  <c r="S677" i="1"/>
  <c r="AD677" i="1"/>
  <c r="AF677" i="1"/>
  <c r="AH677" i="1"/>
  <c r="AI677" i="1"/>
  <c r="AJ677" i="1"/>
  <c r="AO677" i="1"/>
  <c r="G678" i="1"/>
  <c r="J678" i="1"/>
  <c r="K678" i="1"/>
  <c r="L678" i="1"/>
  <c r="S678" i="1"/>
  <c r="AD678" i="1"/>
  <c r="AF678" i="1"/>
  <c r="AH678" i="1"/>
  <c r="AI678" i="1"/>
  <c r="AJ678" i="1"/>
  <c r="AO678" i="1"/>
  <c r="G679" i="1"/>
  <c r="J679" i="1"/>
  <c r="K679" i="1"/>
  <c r="L679" i="1"/>
  <c r="S679" i="1"/>
  <c r="AD679" i="1"/>
  <c r="AF679" i="1"/>
  <c r="AH679" i="1"/>
  <c r="AI679" i="1"/>
  <c r="AJ679" i="1"/>
  <c r="AO679" i="1"/>
  <c r="G680" i="1"/>
  <c r="J680" i="1"/>
  <c r="K680" i="1"/>
  <c r="L680" i="1"/>
  <c r="S680" i="1"/>
  <c r="AD680" i="1"/>
  <c r="AF680" i="1"/>
  <c r="AH680" i="1"/>
  <c r="AI680" i="1"/>
  <c r="AJ680" i="1"/>
  <c r="AO680" i="1"/>
  <c r="G681" i="1"/>
  <c r="J681" i="1"/>
  <c r="K681" i="1"/>
  <c r="L681" i="1"/>
  <c r="S681" i="1"/>
  <c r="AD681" i="1"/>
  <c r="AF681" i="1"/>
  <c r="AH681" i="1"/>
  <c r="AI681" i="1"/>
  <c r="AJ681" i="1"/>
  <c r="AO681" i="1"/>
  <c r="G682" i="1"/>
  <c r="J682" i="1"/>
  <c r="K682" i="1"/>
  <c r="L682" i="1"/>
  <c r="S682" i="1"/>
  <c r="AD682" i="1"/>
  <c r="AF682" i="1"/>
  <c r="AH682" i="1"/>
  <c r="AI682" i="1"/>
  <c r="AJ682" i="1"/>
  <c r="AO682" i="1"/>
  <c r="G683" i="1"/>
  <c r="J683" i="1"/>
  <c r="K683" i="1"/>
  <c r="L683" i="1"/>
  <c r="S683" i="1"/>
  <c r="AD683" i="1"/>
  <c r="AF683" i="1"/>
  <c r="AH683" i="1"/>
  <c r="AI683" i="1"/>
  <c r="AJ683" i="1"/>
  <c r="AO683" i="1"/>
  <c r="G684" i="1"/>
  <c r="J684" i="1"/>
  <c r="K684" i="1"/>
  <c r="L684" i="1"/>
  <c r="S684" i="1"/>
  <c r="AD684" i="1"/>
  <c r="AF684" i="1"/>
  <c r="AH684" i="1"/>
  <c r="AI684" i="1"/>
  <c r="AJ684" i="1"/>
  <c r="AO684" i="1"/>
  <c r="G685" i="1"/>
  <c r="J685" i="1"/>
  <c r="K685" i="1"/>
  <c r="L685" i="1"/>
  <c r="S685" i="1"/>
  <c r="AD685" i="1"/>
  <c r="AF685" i="1"/>
  <c r="AH685" i="1"/>
  <c r="AI685" i="1"/>
  <c r="AJ685" i="1"/>
  <c r="AO685" i="1"/>
  <c r="G686" i="1"/>
  <c r="J686" i="1"/>
  <c r="K686" i="1"/>
  <c r="L686" i="1"/>
  <c r="S686" i="1"/>
  <c r="AD686" i="1"/>
  <c r="AF686" i="1"/>
  <c r="AH686" i="1"/>
  <c r="AI686" i="1"/>
  <c r="AJ686" i="1"/>
  <c r="AO686" i="1"/>
  <c r="G687" i="1"/>
  <c r="J687" i="1"/>
  <c r="K687" i="1"/>
  <c r="L687" i="1"/>
  <c r="S687" i="1"/>
  <c r="AD687" i="1"/>
  <c r="AF687" i="1"/>
  <c r="AH687" i="1"/>
  <c r="AI687" i="1"/>
  <c r="AJ687" i="1"/>
  <c r="AO687" i="1"/>
  <c r="G688" i="1"/>
  <c r="J688" i="1"/>
  <c r="K688" i="1"/>
  <c r="L688" i="1"/>
  <c r="S688" i="1"/>
  <c r="AD688" i="1"/>
  <c r="AF688" i="1"/>
  <c r="AH688" i="1"/>
  <c r="AI688" i="1"/>
  <c r="AJ688" i="1"/>
  <c r="AO688" i="1"/>
  <c r="G689" i="1"/>
  <c r="J689" i="1"/>
  <c r="K689" i="1"/>
  <c r="L689" i="1"/>
  <c r="S689" i="1"/>
  <c r="AD689" i="1"/>
  <c r="AF689" i="1"/>
  <c r="AH689" i="1"/>
  <c r="AI689" i="1"/>
  <c r="AJ689" i="1"/>
  <c r="AO689" i="1"/>
  <c r="G690" i="1"/>
  <c r="J690" i="1"/>
  <c r="K690" i="1"/>
  <c r="L690" i="1"/>
  <c r="S690" i="1"/>
  <c r="AD690" i="1"/>
  <c r="AF690" i="1"/>
  <c r="AH690" i="1"/>
  <c r="AI690" i="1"/>
  <c r="AJ690" i="1"/>
  <c r="AO690" i="1"/>
  <c r="G691" i="1"/>
  <c r="J691" i="1"/>
  <c r="K691" i="1"/>
  <c r="L691" i="1"/>
  <c r="S691" i="1"/>
  <c r="AD691" i="1"/>
  <c r="AF691" i="1"/>
  <c r="AH691" i="1"/>
  <c r="AI691" i="1"/>
  <c r="AJ691" i="1"/>
  <c r="AO691" i="1"/>
  <c r="G692" i="1"/>
  <c r="J692" i="1"/>
  <c r="K692" i="1"/>
  <c r="L692" i="1"/>
  <c r="S692" i="1"/>
  <c r="AD692" i="1"/>
  <c r="AF692" i="1"/>
  <c r="AH692" i="1"/>
  <c r="AI692" i="1"/>
  <c r="AJ692" i="1"/>
  <c r="AO692" i="1"/>
  <c r="G693" i="1"/>
  <c r="J693" i="1"/>
  <c r="K693" i="1"/>
  <c r="L693" i="1"/>
  <c r="S693" i="1"/>
  <c r="AD693" i="1"/>
  <c r="AF693" i="1"/>
  <c r="AH693" i="1"/>
  <c r="AI693" i="1"/>
  <c r="AJ693" i="1"/>
  <c r="AO693" i="1"/>
  <c r="G694" i="1"/>
  <c r="J694" i="1"/>
  <c r="K694" i="1"/>
  <c r="L694" i="1"/>
  <c r="S694" i="1"/>
  <c r="AD694" i="1"/>
  <c r="AF694" i="1"/>
  <c r="AH694" i="1"/>
  <c r="AI694" i="1"/>
  <c r="AJ694" i="1"/>
  <c r="AO694" i="1"/>
  <c r="G695" i="1"/>
  <c r="J695" i="1"/>
  <c r="K695" i="1"/>
  <c r="L695" i="1"/>
  <c r="S695" i="1"/>
  <c r="AD695" i="1"/>
  <c r="AF695" i="1"/>
  <c r="AH695" i="1"/>
  <c r="AI695" i="1"/>
  <c r="AJ695" i="1"/>
  <c r="AO695" i="1"/>
  <c r="G696" i="1"/>
  <c r="J696" i="1"/>
  <c r="K696" i="1"/>
  <c r="L696" i="1"/>
  <c r="S696" i="1"/>
  <c r="AD696" i="1"/>
  <c r="AF696" i="1"/>
  <c r="AH696" i="1"/>
  <c r="AI696" i="1"/>
  <c r="AJ696" i="1"/>
  <c r="AO696" i="1"/>
  <c r="G697" i="1"/>
  <c r="J697" i="1"/>
  <c r="K697" i="1"/>
  <c r="L697" i="1"/>
  <c r="S697" i="1"/>
  <c r="AD697" i="1"/>
  <c r="AF697" i="1"/>
  <c r="AH697" i="1"/>
  <c r="AI697" i="1"/>
  <c r="AJ697" i="1"/>
  <c r="AO697" i="1"/>
  <c r="G698" i="1"/>
  <c r="J698" i="1"/>
  <c r="K698" i="1"/>
  <c r="L698" i="1"/>
  <c r="S698" i="1"/>
  <c r="AD698" i="1"/>
  <c r="AF698" i="1"/>
  <c r="AH698" i="1"/>
  <c r="AI698" i="1"/>
  <c r="AJ698" i="1"/>
  <c r="AO698" i="1"/>
  <c r="G699" i="1"/>
  <c r="J699" i="1"/>
  <c r="K699" i="1"/>
  <c r="L699" i="1"/>
  <c r="S699" i="1"/>
  <c r="AD699" i="1"/>
  <c r="AF699" i="1"/>
  <c r="AH699" i="1"/>
  <c r="AI699" i="1"/>
  <c r="AJ699" i="1"/>
  <c r="AO699" i="1"/>
  <c r="G700" i="1"/>
  <c r="J700" i="1"/>
  <c r="K700" i="1"/>
  <c r="L700" i="1"/>
  <c r="S700" i="1"/>
  <c r="AD700" i="1"/>
  <c r="AF700" i="1"/>
  <c r="AH700" i="1"/>
  <c r="AI700" i="1"/>
  <c r="AJ700" i="1"/>
  <c r="AO700" i="1"/>
  <c r="G701" i="1"/>
  <c r="J701" i="1"/>
  <c r="K701" i="1"/>
  <c r="L701" i="1"/>
  <c r="S701" i="1"/>
  <c r="AD701" i="1"/>
  <c r="AF701" i="1"/>
  <c r="AH701" i="1"/>
  <c r="AI701" i="1"/>
  <c r="AJ701" i="1"/>
  <c r="AO701" i="1"/>
  <c r="G702" i="1"/>
  <c r="J702" i="1"/>
  <c r="K702" i="1"/>
  <c r="L702" i="1"/>
  <c r="S702" i="1"/>
  <c r="AD702" i="1"/>
  <c r="AF702" i="1"/>
  <c r="AH702" i="1"/>
  <c r="AI702" i="1"/>
  <c r="AJ702" i="1"/>
  <c r="AO702" i="1"/>
  <c r="G703" i="1"/>
  <c r="J703" i="1"/>
  <c r="K703" i="1"/>
  <c r="L703" i="1"/>
  <c r="S703" i="1"/>
  <c r="AD703" i="1"/>
  <c r="AF703" i="1"/>
  <c r="AH703" i="1"/>
  <c r="AI703" i="1"/>
  <c r="AJ703" i="1"/>
  <c r="AO703" i="1"/>
  <c r="G704" i="1"/>
  <c r="J704" i="1"/>
  <c r="K704" i="1"/>
  <c r="L704" i="1"/>
  <c r="S704" i="1"/>
  <c r="AD704" i="1"/>
  <c r="AF704" i="1"/>
  <c r="AH704" i="1"/>
  <c r="AI704" i="1"/>
  <c r="AJ704" i="1"/>
  <c r="AO704" i="1"/>
  <c r="G705" i="1"/>
  <c r="J705" i="1"/>
  <c r="K705" i="1"/>
  <c r="L705" i="1"/>
  <c r="S705" i="1"/>
  <c r="AD705" i="1"/>
  <c r="AF705" i="1"/>
  <c r="AH705" i="1"/>
  <c r="AI705" i="1"/>
  <c r="AJ705" i="1"/>
  <c r="AO705" i="1"/>
  <c r="G706" i="1"/>
  <c r="J706" i="1"/>
  <c r="K706" i="1"/>
  <c r="L706" i="1"/>
  <c r="S706" i="1"/>
  <c r="AD706" i="1"/>
  <c r="AF706" i="1"/>
  <c r="AH706" i="1"/>
  <c r="AI706" i="1"/>
  <c r="AJ706" i="1"/>
  <c r="AO706" i="1"/>
  <c r="G707" i="1"/>
  <c r="J707" i="1"/>
  <c r="K707" i="1"/>
  <c r="L707" i="1"/>
  <c r="S707" i="1"/>
  <c r="AD707" i="1"/>
  <c r="AF707" i="1"/>
  <c r="AH707" i="1"/>
  <c r="AI707" i="1"/>
  <c r="AJ707" i="1"/>
  <c r="AO707" i="1"/>
  <c r="G708" i="1"/>
  <c r="J708" i="1"/>
  <c r="K708" i="1"/>
  <c r="L708" i="1"/>
  <c r="S708" i="1"/>
  <c r="AD708" i="1"/>
  <c r="AF708" i="1"/>
  <c r="AH708" i="1"/>
  <c r="AI708" i="1"/>
  <c r="AJ708" i="1"/>
  <c r="AO708" i="1"/>
  <c r="G709" i="1"/>
  <c r="J709" i="1"/>
  <c r="K709" i="1"/>
  <c r="L709" i="1"/>
  <c r="S709" i="1"/>
  <c r="AD709" i="1"/>
  <c r="AF709" i="1"/>
  <c r="AH709" i="1"/>
  <c r="AI709" i="1"/>
  <c r="AJ709" i="1"/>
  <c r="AO709" i="1"/>
  <c r="G710" i="1"/>
  <c r="J710" i="1"/>
  <c r="K710" i="1"/>
  <c r="L710" i="1"/>
  <c r="S710" i="1"/>
  <c r="AD710" i="1"/>
  <c r="AF710" i="1"/>
  <c r="AH710" i="1"/>
  <c r="AI710" i="1"/>
  <c r="AJ710" i="1"/>
  <c r="AO710" i="1"/>
  <c r="G711" i="1"/>
  <c r="J711" i="1"/>
  <c r="K711" i="1"/>
  <c r="L711" i="1"/>
  <c r="S711" i="1"/>
  <c r="AD711" i="1"/>
  <c r="AF711" i="1"/>
  <c r="AH711" i="1"/>
  <c r="AI711" i="1"/>
  <c r="AJ711" i="1"/>
  <c r="AO711" i="1"/>
  <c r="G712" i="1"/>
  <c r="J712" i="1"/>
  <c r="K712" i="1"/>
  <c r="L712" i="1"/>
  <c r="S712" i="1"/>
  <c r="AD712" i="1"/>
  <c r="AF712" i="1"/>
  <c r="AH712" i="1"/>
  <c r="AI712" i="1"/>
  <c r="AJ712" i="1"/>
  <c r="AO712" i="1"/>
  <c r="G713" i="1"/>
  <c r="J713" i="1"/>
  <c r="K713" i="1"/>
  <c r="L713" i="1"/>
  <c r="S713" i="1"/>
  <c r="AD713" i="1"/>
  <c r="AF713" i="1"/>
  <c r="AH713" i="1"/>
  <c r="AI713" i="1"/>
  <c r="AJ713" i="1"/>
  <c r="AO713" i="1"/>
  <c r="G714" i="1"/>
  <c r="J714" i="1"/>
  <c r="K714" i="1"/>
  <c r="L714" i="1"/>
  <c r="S714" i="1"/>
  <c r="AD714" i="1"/>
  <c r="AF714" i="1"/>
  <c r="AH714" i="1"/>
  <c r="AI714" i="1"/>
  <c r="AJ714" i="1"/>
  <c r="AO714" i="1"/>
  <c r="G715" i="1"/>
  <c r="J715" i="1"/>
  <c r="K715" i="1"/>
  <c r="L715" i="1"/>
  <c r="S715" i="1"/>
  <c r="AD715" i="1"/>
  <c r="AF715" i="1"/>
  <c r="AH715" i="1"/>
  <c r="AI715" i="1"/>
  <c r="AJ715" i="1"/>
  <c r="AO715" i="1"/>
  <c r="G716" i="1"/>
  <c r="J716" i="1"/>
  <c r="K716" i="1"/>
  <c r="L716" i="1"/>
  <c r="S716" i="1"/>
  <c r="AD716" i="1"/>
  <c r="AF716" i="1"/>
  <c r="AH716" i="1"/>
  <c r="AI716" i="1"/>
  <c r="AJ716" i="1"/>
  <c r="AO716" i="1"/>
  <c r="G717" i="1"/>
  <c r="J717" i="1"/>
  <c r="K717" i="1"/>
  <c r="L717" i="1"/>
  <c r="S717" i="1"/>
  <c r="AD717" i="1"/>
  <c r="AF717" i="1"/>
  <c r="AH717" i="1"/>
  <c r="AI717" i="1"/>
  <c r="AJ717" i="1"/>
  <c r="AO717" i="1"/>
  <c r="G718" i="1"/>
  <c r="J718" i="1"/>
  <c r="K718" i="1"/>
  <c r="L718" i="1"/>
  <c r="S718" i="1"/>
  <c r="AD718" i="1"/>
  <c r="AF718" i="1"/>
  <c r="AH718" i="1"/>
  <c r="AI718" i="1"/>
  <c r="AJ718" i="1"/>
  <c r="AO718" i="1"/>
  <c r="G719" i="1"/>
  <c r="J719" i="1"/>
  <c r="K719" i="1"/>
  <c r="L719" i="1"/>
  <c r="S719" i="1"/>
  <c r="AD719" i="1"/>
  <c r="AF719" i="1"/>
  <c r="AH719" i="1"/>
  <c r="AI719" i="1"/>
  <c r="AJ719" i="1"/>
  <c r="AO719" i="1"/>
  <c r="G720" i="1"/>
  <c r="J720" i="1"/>
  <c r="K720" i="1"/>
  <c r="L720" i="1"/>
  <c r="S720" i="1"/>
  <c r="AD720" i="1"/>
  <c r="AF720" i="1"/>
  <c r="AH720" i="1"/>
  <c r="AI720" i="1"/>
  <c r="AJ720" i="1"/>
  <c r="AO720" i="1"/>
  <c r="G721" i="1"/>
  <c r="J721" i="1"/>
  <c r="K721" i="1"/>
  <c r="L721" i="1"/>
  <c r="S721" i="1"/>
  <c r="AD721" i="1"/>
  <c r="AF721" i="1"/>
  <c r="AH721" i="1"/>
  <c r="AI721" i="1"/>
  <c r="AJ721" i="1"/>
  <c r="AO721" i="1"/>
  <c r="G722" i="1"/>
  <c r="J722" i="1"/>
  <c r="K722" i="1"/>
  <c r="L722" i="1"/>
  <c r="S722" i="1"/>
  <c r="AD722" i="1"/>
  <c r="AF722" i="1"/>
  <c r="AH722" i="1"/>
  <c r="AI722" i="1"/>
  <c r="AJ722" i="1"/>
  <c r="AO722" i="1"/>
  <c r="G723" i="1"/>
  <c r="J723" i="1"/>
  <c r="K723" i="1"/>
  <c r="L723" i="1"/>
  <c r="S723" i="1"/>
  <c r="AD723" i="1"/>
  <c r="AF723" i="1"/>
  <c r="AH723" i="1"/>
  <c r="AI723" i="1"/>
  <c r="AJ723" i="1"/>
  <c r="AO723" i="1"/>
  <c r="G724" i="1"/>
  <c r="J724" i="1"/>
  <c r="K724" i="1"/>
  <c r="L724" i="1"/>
  <c r="S724" i="1"/>
  <c r="AD724" i="1"/>
  <c r="AF724" i="1"/>
  <c r="AH724" i="1"/>
  <c r="AI724" i="1"/>
  <c r="AJ724" i="1"/>
  <c r="AO724" i="1"/>
  <c r="G725" i="1"/>
  <c r="J725" i="1"/>
  <c r="K725" i="1"/>
  <c r="L725" i="1"/>
  <c r="S725" i="1"/>
  <c r="AD725" i="1"/>
  <c r="AF725" i="1"/>
  <c r="AH725" i="1"/>
  <c r="AI725" i="1"/>
  <c r="AJ725" i="1"/>
  <c r="AO725" i="1"/>
  <c r="G726" i="1"/>
  <c r="J726" i="1"/>
  <c r="K726" i="1"/>
  <c r="L726" i="1"/>
  <c r="S726" i="1"/>
  <c r="AD726" i="1"/>
  <c r="AF726" i="1"/>
  <c r="AH726" i="1"/>
  <c r="AI726" i="1"/>
  <c r="AJ726" i="1"/>
  <c r="AO726" i="1"/>
  <c r="G727" i="1"/>
  <c r="J727" i="1"/>
  <c r="K727" i="1"/>
  <c r="L727" i="1"/>
  <c r="S727" i="1"/>
  <c r="AD727" i="1"/>
  <c r="AF727" i="1"/>
  <c r="AH727" i="1"/>
  <c r="AI727" i="1"/>
  <c r="AJ727" i="1"/>
  <c r="AO727" i="1"/>
  <c r="G728" i="1"/>
  <c r="J728" i="1"/>
  <c r="K728" i="1"/>
  <c r="L728" i="1"/>
  <c r="S728" i="1"/>
  <c r="AD728" i="1"/>
  <c r="AF728" i="1"/>
  <c r="AH728" i="1"/>
  <c r="AI728" i="1"/>
  <c r="AJ728" i="1"/>
  <c r="AO728" i="1"/>
  <c r="G729" i="1"/>
  <c r="J729" i="1"/>
  <c r="K729" i="1"/>
  <c r="L729" i="1"/>
  <c r="S729" i="1"/>
  <c r="AD729" i="1"/>
  <c r="AF729" i="1"/>
  <c r="AH729" i="1"/>
  <c r="AI729" i="1"/>
  <c r="AJ729" i="1"/>
  <c r="AO729" i="1"/>
  <c r="G730" i="1"/>
  <c r="J730" i="1"/>
  <c r="K730" i="1"/>
  <c r="L730" i="1"/>
  <c r="S730" i="1"/>
  <c r="AD730" i="1"/>
  <c r="AF730" i="1"/>
  <c r="AH730" i="1"/>
  <c r="AI730" i="1"/>
  <c r="AJ730" i="1"/>
  <c r="AO730" i="1"/>
  <c r="G731" i="1"/>
  <c r="J731" i="1"/>
  <c r="K731" i="1"/>
  <c r="L731" i="1"/>
  <c r="S731" i="1"/>
  <c r="AD731" i="1"/>
  <c r="AF731" i="1"/>
  <c r="AH731" i="1"/>
  <c r="AI731" i="1"/>
  <c r="AJ731" i="1"/>
  <c r="AO731" i="1"/>
  <c r="G732" i="1"/>
  <c r="J732" i="1"/>
  <c r="K732" i="1"/>
  <c r="L732" i="1"/>
  <c r="S732" i="1"/>
  <c r="AD732" i="1"/>
  <c r="AF732" i="1"/>
  <c r="AH732" i="1"/>
  <c r="AI732" i="1"/>
  <c r="AJ732" i="1"/>
  <c r="AO732" i="1"/>
  <c r="G733" i="1"/>
  <c r="J733" i="1"/>
  <c r="K733" i="1"/>
  <c r="L733" i="1"/>
  <c r="S733" i="1"/>
  <c r="AD733" i="1"/>
  <c r="AF733" i="1"/>
  <c r="AH733" i="1"/>
  <c r="AI733" i="1"/>
  <c r="AJ733" i="1"/>
  <c r="AO733" i="1"/>
  <c r="G734" i="1"/>
  <c r="J734" i="1"/>
  <c r="K734" i="1"/>
  <c r="L734" i="1"/>
  <c r="S734" i="1"/>
  <c r="AD734" i="1"/>
  <c r="AF734" i="1"/>
  <c r="AH734" i="1"/>
  <c r="AI734" i="1"/>
  <c r="AJ734" i="1"/>
  <c r="AO734" i="1"/>
  <c r="G735" i="1"/>
  <c r="J735" i="1"/>
  <c r="K735" i="1"/>
  <c r="L735" i="1"/>
  <c r="S735" i="1"/>
  <c r="AD735" i="1"/>
  <c r="AF735" i="1"/>
  <c r="AH735" i="1"/>
  <c r="AI735" i="1"/>
  <c r="AJ735" i="1"/>
  <c r="AO735" i="1"/>
  <c r="G736" i="1"/>
  <c r="J736" i="1"/>
  <c r="K736" i="1"/>
  <c r="L736" i="1"/>
  <c r="S736" i="1"/>
  <c r="AD736" i="1"/>
  <c r="AF736" i="1"/>
  <c r="AH736" i="1"/>
  <c r="AI736" i="1"/>
  <c r="AJ736" i="1"/>
  <c r="AO736" i="1"/>
  <c r="G737" i="1"/>
  <c r="J737" i="1"/>
  <c r="K737" i="1"/>
  <c r="L737" i="1"/>
  <c r="S737" i="1"/>
  <c r="AD737" i="1"/>
  <c r="AF737" i="1"/>
  <c r="AH737" i="1"/>
  <c r="AI737" i="1"/>
  <c r="AJ737" i="1"/>
  <c r="AO737" i="1"/>
  <c r="G738" i="1"/>
  <c r="J738" i="1"/>
  <c r="K738" i="1"/>
  <c r="L738" i="1"/>
  <c r="S738" i="1"/>
  <c r="AD738" i="1"/>
  <c r="AF738" i="1"/>
  <c r="AH738" i="1"/>
  <c r="AI738" i="1"/>
  <c r="AJ738" i="1"/>
  <c r="AO738" i="1"/>
  <c r="G739" i="1"/>
  <c r="J739" i="1"/>
  <c r="K739" i="1"/>
  <c r="L739" i="1"/>
  <c r="S739" i="1"/>
  <c r="AD739" i="1"/>
  <c r="AF739" i="1"/>
  <c r="AH739" i="1"/>
  <c r="AI739" i="1"/>
  <c r="AJ739" i="1"/>
  <c r="AO739" i="1"/>
  <c r="G740" i="1"/>
  <c r="J740" i="1"/>
  <c r="K740" i="1"/>
  <c r="L740" i="1"/>
  <c r="S740" i="1"/>
  <c r="AD740" i="1"/>
  <c r="AF740" i="1"/>
  <c r="AH740" i="1"/>
  <c r="AI740" i="1"/>
  <c r="AJ740" i="1"/>
  <c r="AO740" i="1"/>
  <c r="G741" i="1"/>
  <c r="J741" i="1"/>
  <c r="K741" i="1"/>
  <c r="L741" i="1"/>
  <c r="S741" i="1"/>
  <c r="AD741" i="1"/>
  <c r="AF741" i="1"/>
  <c r="AH741" i="1"/>
  <c r="AI741" i="1"/>
  <c r="AJ741" i="1"/>
  <c r="AO741" i="1"/>
  <c r="G742" i="1"/>
  <c r="J742" i="1"/>
  <c r="K742" i="1"/>
  <c r="L742" i="1"/>
  <c r="S742" i="1"/>
  <c r="AD742" i="1"/>
  <c r="AF742" i="1"/>
  <c r="AH742" i="1"/>
  <c r="AI742" i="1"/>
  <c r="AJ742" i="1"/>
  <c r="AO742" i="1"/>
  <c r="G743" i="1"/>
  <c r="J743" i="1"/>
  <c r="K743" i="1"/>
  <c r="L743" i="1"/>
  <c r="S743" i="1"/>
  <c r="AD743" i="1"/>
  <c r="AF743" i="1"/>
  <c r="AH743" i="1"/>
  <c r="AI743" i="1"/>
  <c r="AJ743" i="1"/>
  <c r="AO743" i="1"/>
  <c r="G744" i="1"/>
  <c r="J744" i="1"/>
  <c r="K744" i="1"/>
  <c r="L744" i="1"/>
  <c r="S744" i="1"/>
  <c r="AD744" i="1"/>
  <c r="AF744" i="1"/>
  <c r="AH744" i="1"/>
  <c r="AI744" i="1"/>
  <c r="AJ744" i="1"/>
  <c r="AO744" i="1"/>
  <c r="G745" i="1"/>
  <c r="J745" i="1"/>
  <c r="K745" i="1"/>
  <c r="L745" i="1"/>
  <c r="S745" i="1"/>
  <c r="AD745" i="1"/>
  <c r="AF745" i="1"/>
  <c r="AH745" i="1"/>
  <c r="AI745" i="1"/>
  <c r="AJ745" i="1"/>
  <c r="AO745" i="1"/>
  <c r="G746" i="1"/>
  <c r="J746" i="1"/>
  <c r="K746" i="1"/>
  <c r="L746" i="1"/>
  <c r="S746" i="1"/>
  <c r="AD746" i="1"/>
  <c r="AF746" i="1"/>
  <c r="AH746" i="1"/>
  <c r="AI746" i="1"/>
  <c r="AJ746" i="1"/>
  <c r="AO746" i="1"/>
  <c r="G747" i="1"/>
  <c r="J747" i="1"/>
  <c r="K747" i="1"/>
  <c r="L747" i="1"/>
  <c r="S747" i="1"/>
  <c r="AD747" i="1"/>
  <c r="AF747" i="1"/>
  <c r="AH747" i="1"/>
  <c r="AI747" i="1"/>
  <c r="AJ747" i="1"/>
  <c r="AO747" i="1"/>
  <c r="G748" i="1"/>
  <c r="J748" i="1"/>
  <c r="K748" i="1"/>
  <c r="L748" i="1"/>
  <c r="S748" i="1"/>
  <c r="AD748" i="1"/>
  <c r="AF748" i="1"/>
  <c r="AH748" i="1"/>
  <c r="AI748" i="1"/>
  <c r="AJ748" i="1"/>
  <c r="AO748" i="1"/>
  <c r="G749" i="1"/>
  <c r="J749" i="1"/>
  <c r="K749" i="1"/>
  <c r="L749" i="1"/>
  <c r="S749" i="1"/>
  <c r="AD749" i="1"/>
  <c r="AF749" i="1"/>
  <c r="AH749" i="1"/>
  <c r="AI749" i="1"/>
  <c r="AJ749" i="1"/>
  <c r="AO749" i="1"/>
  <c r="G750" i="1"/>
  <c r="J750" i="1"/>
  <c r="K750" i="1"/>
  <c r="L750" i="1"/>
  <c r="S750" i="1"/>
  <c r="AD750" i="1"/>
  <c r="AF750" i="1"/>
  <c r="AH750" i="1"/>
  <c r="AI750" i="1"/>
  <c r="AJ750" i="1"/>
  <c r="AO750" i="1"/>
  <c r="G751" i="1"/>
  <c r="J751" i="1"/>
  <c r="K751" i="1"/>
  <c r="L751" i="1"/>
  <c r="S751" i="1"/>
  <c r="AD751" i="1"/>
  <c r="AF751" i="1"/>
  <c r="AH751" i="1"/>
  <c r="AI751" i="1"/>
  <c r="AJ751" i="1"/>
  <c r="AO751" i="1"/>
  <c r="G752" i="1"/>
  <c r="J752" i="1"/>
  <c r="K752" i="1"/>
  <c r="L752" i="1"/>
  <c r="S752" i="1"/>
  <c r="AD752" i="1"/>
  <c r="AF752" i="1"/>
  <c r="AH752" i="1"/>
  <c r="AI752" i="1"/>
  <c r="AJ752" i="1"/>
  <c r="AO752" i="1"/>
  <c r="G753" i="1"/>
  <c r="J753" i="1"/>
  <c r="K753" i="1"/>
  <c r="L753" i="1"/>
  <c r="S753" i="1"/>
  <c r="AD753" i="1"/>
  <c r="AF753" i="1"/>
  <c r="AH753" i="1"/>
  <c r="AI753" i="1"/>
  <c r="AJ753" i="1"/>
  <c r="AO753" i="1"/>
  <c r="G754" i="1"/>
  <c r="J754" i="1"/>
  <c r="K754" i="1"/>
  <c r="L754" i="1"/>
  <c r="S754" i="1"/>
  <c r="AD754" i="1"/>
  <c r="AF754" i="1"/>
  <c r="AH754" i="1"/>
  <c r="AI754" i="1"/>
  <c r="AJ754" i="1"/>
  <c r="AO754" i="1"/>
  <c r="G755" i="1"/>
  <c r="J755" i="1"/>
  <c r="K755" i="1"/>
  <c r="L755" i="1"/>
  <c r="S755" i="1"/>
  <c r="AD755" i="1"/>
  <c r="AF755" i="1"/>
  <c r="AH755" i="1"/>
  <c r="AI755" i="1"/>
  <c r="AJ755" i="1"/>
  <c r="AO755" i="1"/>
  <c r="G756" i="1"/>
  <c r="J756" i="1"/>
  <c r="K756" i="1"/>
  <c r="L756" i="1"/>
  <c r="S756" i="1"/>
  <c r="AD756" i="1"/>
  <c r="AF756" i="1"/>
  <c r="AH756" i="1"/>
  <c r="AI756" i="1"/>
  <c r="AJ756" i="1"/>
  <c r="AO756" i="1"/>
  <c r="G757" i="1"/>
  <c r="J757" i="1"/>
  <c r="K757" i="1"/>
  <c r="L757" i="1"/>
  <c r="S757" i="1"/>
  <c r="AD757" i="1"/>
  <c r="AF757" i="1"/>
  <c r="AH757" i="1"/>
  <c r="AI757" i="1"/>
  <c r="AJ757" i="1"/>
  <c r="AO757" i="1"/>
  <c r="G758" i="1"/>
  <c r="J758" i="1"/>
  <c r="K758" i="1"/>
  <c r="L758" i="1"/>
  <c r="S758" i="1"/>
  <c r="AD758" i="1"/>
  <c r="AF758" i="1"/>
  <c r="AH758" i="1"/>
  <c r="AI758" i="1"/>
  <c r="AJ758" i="1"/>
  <c r="AO758" i="1"/>
  <c r="G759" i="1"/>
  <c r="J759" i="1"/>
  <c r="K759" i="1"/>
  <c r="L759" i="1"/>
  <c r="S759" i="1"/>
  <c r="AD759" i="1"/>
  <c r="AF759" i="1"/>
  <c r="AH759" i="1"/>
  <c r="AI759" i="1"/>
  <c r="AJ759" i="1"/>
  <c r="AO759" i="1"/>
  <c r="G760" i="1"/>
  <c r="J760" i="1"/>
  <c r="K760" i="1"/>
  <c r="L760" i="1"/>
  <c r="S760" i="1"/>
  <c r="AD760" i="1"/>
  <c r="AF760" i="1"/>
  <c r="AH760" i="1"/>
  <c r="AI760" i="1"/>
  <c r="AJ760" i="1"/>
  <c r="AO760" i="1"/>
  <c r="G761" i="1"/>
  <c r="J761" i="1"/>
  <c r="K761" i="1"/>
  <c r="L761" i="1"/>
  <c r="S761" i="1"/>
  <c r="AD761" i="1"/>
  <c r="AF761" i="1"/>
  <c r="AH761" i="1"/>
  <c r="AI761" i="1"/>
  <c r="AJ761" i="1"/>
  <c r="AO761" i="1"/>
  <c r="G762" i="1"/>
  <c r="J762" i="1"/>
  <c r="K762" i="1"/>
  <c r="L762" i="1"/>
  <c r="S762" i="1"/>
  <c r="AD762" i="1"/>
  <c r="AF762" i="1"/>
  <c r="AH762" i="1"/>
  <c r="AI762" i="1"/>
  <c r="AJ762" i="1"/>
  <c r="AO762" i="1"/>
  <c r="G763" i="1"/>
  <c r="J763" i="1"/>
  <c r="K763" i="1"/>
  <c r="L763" i="1"/>
  <c r="S763" i="1"/>
  <c r="AD763" i="1"/>
  <c r="AF763" i="1"/>
  <c r="AH763" i="1"/>
  <c r="AI763" i="1"/>
  <c r="AJ763" i="1"/>
  <c r="AO763" i="1"/>
  <c r="G764" i="1"/>
  <c r="J764" i="1"/>
  <c r="K764" i="1"/>
  <c r="L764" i="1"/>
  <c r="S764" i="1"/>
  <c r="AD764" i="1"/>
  <c r="AF764" i="1"/>
  <c r="AH764" i="1"/>
  <c r="AI764" i="1"/>
  <c r="AJ764" i="1"/>
  <c r="AO764" i="1"/>
  <c r="G765" i="1"/>
  <c r="J765" i="1"/>
  <c r="K765" i="1"/>
  <c r="L765" i="1"/>
  <c r="S765" i="1"/>
  <c r="AD765" i="1"/>
  <c r="AF765" i="1"/>
  <c r="AH765" i="1"/>
  <c r="AI765" i="1"/>
  <c r="AJ765" i="1"/>
  <c r="AO765" i="1"/>
  <c r="G766" i="1"/>
  <c r="J766" i="1"/>
  <c r="K766" i="1"/>
  <c r="L766" i="1"/>
  <c r="S766" i="1"/>
  <c r="AD766" i="1"/>
  <c r="AF766" i="1"/>
  <c r="AH766" i="1"/>
  <c r="AI766" i="1"/>
  <c r="AJ766" i="1"/>
  <c r="AO766" i="1"/>
  <c r="G767" i="1"/>
  <c r="J767" i="1"/>
  <c r="K767" i="1"/>
  <c r="L767" i="1"/>
  <c r="S767" i="1"/>
  <c r="AD767" i="1"/>
  <c r="AF767" i="1"/>
  <c r="AH767" i="1"/>
  <c r="AI767" i="1"/>
  <c r="AJ767" i="1"/>
  <c r="AO767" i="1"/>
  <c r="G768" i="1"/>
  <c r="J768" i="1"/>
  <c r="K768" i="1"/>
  <c r="L768" i="1"/>
  <c r="S768" i="1"/>
  <c r="AD768" i="1"/>
  <c r="AF768" i="1"/>
  <c r="AH768" i="1"/>
  <c r="AI768" i="1"/>
  <c r="AJ768" i="1"/>
  <c r="AO768" i="1"/>
  <c r="G769" i="1"/>
  <c r="J769" i="1"/>
  <c r="K769" i="1"/>
  <c r="L769" i="1"/>
  <c r="S769" i="1"/>
  <c r="AD769" i="1"/>
  <c r="AF769" i="1"/>
  <c r="AH769" i="1"/>
  <c r="AI769" i="1"/>
  <c r="AJ769" i="1"/>
  <c r="AO769" i="1"/>
  <c r="G770" i="1"/>
  <c r="J770" i="1"/>
  <c r="K770" i="1"/>
  <c r="L770" i="1"/>
  <c r="S770" i="1"/>
  <c r="AD770" i="1"/>
  <c r="AF770" i="1"/>
  <c r="AH770" i="1"/>
  <c r="AI770" i="1"/>
  <c r="AJ770" i="1"/>
  <c r="AO770" i="1"/>
  <c r="G771" i="1"/>
  <c r="J771" i="1"/>
  <c r="K771" i="1"/>
  <c r="L771" i="1"/>
  <c r="S771" i="1"/>
  <c r="AD771" i="1"/>
  <c r="AF771" i="1"/>
  <c r="AH771" i="1"/>
  <c r="AI771" i="1"/>
  <c r="AJ771" i="1"/>
  <c r="AO771" i="1"/>
  <c r="G772" i="1"/>
  <c r="J772" i="1"/>
  <c r="K772" i="1"/>
  <c r="L772" i="1"/>
  <c r="S772" i="1"/>
  <c r="AD772" i="1"/>
  <c r="AF772" i="1"/>
  <c r="AH772" i="1"/>
  <c r="AI772" i="1"/>
  <c r="AJ772" i="1"/>
  <c r="AO772" i="1"/>
  <c r="G773" i="1"/>
  <c r="J773" i="1"/>
  <c r="K773" i="1"/>
  <c r="L773" i="1"/>
  <c r="S773" i="1"/>
  <c r="AD773" i="1"/>
  <c r="AF773" i="1"/>
  <c r="AH773" i="1"/>
  <c r="AI773" i="1"/>
  <c r="AJ773" i="1"/>
  <c r="AO773" i="1"/>
  <c r="G774" i="1"/>
  <c r="J774" i="1"/>
  <c r="K774" i="1"/>
  <c r="L774" i="1"/>
  <c r="S774" i="1"/>
  <c r="AD774" i="1"/>
  <c r="AF774" i="1"/>
  <c r="AH774" i="1"/>
  <c r="AI774" i="1"/>
  <c r="AJ774" i="1"/>
  <c r="AO774" i="1"/>
  <c r="G775" i="1"/>
  <c r="J775" i="1"/>
  <c r="K775" i="1"/>
  <c r="L775" i="1"/>
  <c r="S775" i="1"/>
  <c r="AD775" i="1"/>
  <c r="AF775" i="1"/>
  <c r="AH775" i="1"/>
  <c r="AI775" i="1"/>
  <c r="AJ775" i="1"/>
  <c r="AO775" i="1"/>
  <c r="G776" i="1"/>
  <c r="J776" i="1"/>
  <c r="K776" i="1"/>
  <c r="L776" i="1"/>
  <c r="S776" i="1"/>
  <c r="AD776" i="1"/>
  <c r="AF776" i="1"/>
  <c r="AH776" i="1"/>
  <c r="AI776" i="1"/>
  <c r="AJ776" i="1"/>
  <c r="AO776" i="1"/>
  <c r="G777" i="1"/>
  <c r="J777" i="1"/>
  <c r="K777" i="1"/>
  <c r="L777" i="1"/>
  <c r="S777" i="1"/>
  <c r="AD777" i="1"/>
  <c r="AF777" i="1"/>
  <c r="AH777" i="1"/>
  <c r="AI777" i="1"/>
  <c r="AJ777" i="1"/>
  <c r="AO777" i="1"/>
  <c r="G778" i="1"/>
  <c r="J778" i="1"/>
  <c r="K778" i="1"/>
  <c r="L778" i="1"/>
  <c r="S778" i="1"/>
  <c r="AD778" i="1"/>
  <c r="AF778" i="1"/>
  <c r="AH778" i="1"/>
  <c r="AI778" i="1"/>
  <c r="AJ778" i="1"/>
  <c r="AO778" i="1"/>
  <c r="G779" i="1"/>
  <c r="J779" i="1"/>
  <c r="K779" i="1"/>
  <c r="L779" i="1"/>
  <c r="S779" i="1"/>
  <c r="AD779" i="1"/>
  <c r="AF779" i="1"/>
  <c r="AH779" i="1"/>
  <c r="AI779" i="1"/>
  <c r="AJ779" i="1"/>
  <c r="AO779" i="1"/>
  <c r="G780" i="1"/>
  <c r="J780" i="1"/>
  <c r="K780" i="1"/>
  <c r="L780" i="1"/>
  <c r="S780" i="1"/>
  <c r="AD780" i="1"/>
  <c r="AF780" i="1"/>
  <c r="AH780" i="1"/>
  <c r="AI780" i="1"/>
  <c r="AJ780" i="1"/>
  <c r="AO780" i="1"/>
  <c r="G781" i="1"/>
  <c r="J781" i="1"/>
  <c r="K781" i="1"/>
  <c r="L781" i="1"/>
  <c r="S781" i="1"/>
  <c r="AD781" i="1"/>
  <c r="AF781" i="1"/>
  <c r="AH781" i="1"/>
  <c r="AI781" i="1"/>
  <c r="AJ781" i="1"/>
  <c r="AO781" i="1"/>
  <c r="G782" i="1"/>
  <c r="J782" i="1"/>
  <c r="K782" i="1"/>
  <c r="L782" i="1"/>
  <c r="S782" i="1"/>
  <c r="AD782" i="1"/>
  <c r="AF782" i="1"/>
  <c r="AH782" i="1"/>
  <c r="AI782" i="1"/>
  <c r="AJ782" i="1"/>
  <c r="AO782" i="1"/>
  <c r="G783" i="1"/>
  <c r="J783" i="1"/>
  <c r="K783" i="1"/>
  <c r="L783" i="1"/>
  <c r="S783" i="1"/>
  <c r="AD783" i="1"/>
  <c r="AF783" i="1"/>
  <c r="AH783" i="1"/>
  <c r="AI783" i="1"/>
  <c r="AJ783" i="1"/>
  <c r="AO783" i="1"/>
  <c r="G784" i="1"/>
  <c r="J784" i="1"/>
  <c r="K784" i="1"/>
  <c r="L784" i="1"/>
  <c r="S784" i="1"/>
  <c r="AD784" i="1"/>
  <c r="AF784" i="1"/>
  <c r="AH784" i="1"/>
  <c r="AI784" i="1"/>
  <c r="AJ784" i="1"/>
  <c r="AO784" i="1"/>
  <c r="G785" i="1"/>
  <c r="J785" i="1"/>
  <c r="K785" i="1"/>
  <c r="L785" i="1"/>
  <c r="S785" i="1"/>
  <c r="AD785" i="1"/>
  <c r="AF785" i="1"/>
  <c r="AH785" i="1"/>
  <c r="AI785" i="1"/>
  <c r="AJ785" i="1"/>
  <c r="AO785" i="1"/>
  <c r="G786" i="1"/>
  <c r="J786" i="1"/>
  <c r="K786" i="1"/>
  <c r="L786" i="1"/>
  <c r="S786" i="1"/>
  <c r="AD786" i="1"/>
  <c r="AF786" i="1"/>
  <c r="AH786" i="1"/>
  <c r="AI786" i="1"/>
  <c r="AJ786" i="1"/>
  <c r="AO786" i="1"/>
  <c r="G787" i="1"/>
  <c r="J787" i="1"/>
  <c r="K787" i="1"/>
  <c r="L787" i="1"/>
  <c r="S787" i="1"/>
  <c r="AD787" i="1"/>
  <c r="AF787" i="1"/>
  <c r="AH787" i="1"/>
  <c r="AI787" i="1"/>
  <c r="AJ787" i="1"/>
  <c r="AO787" i="1"/>
  <c r="G788" i="1"/>
  <c r="J788" i="1"/>
  <c r="K788" i="1"/>
  <c r="L788" i="1"/>
  <c r="S788" i="1"/>
  <c r="AD788" i="1"/>
  <c r="AF788" i="1"/>
  <c r="AH788" i="1"/>
  <c r="AI788" i="1"/>
  <c r="AJ788" i="1"/>
  <c r="AO788" i="1"/>
  <c r="G789" i="1"/>
  <c r="J789" i="1"/>
  <c r="K789" i="1"/>
  <c r="L789" i="1"/>
  <c r="S789" i="1"/>
  <c r="AD789" i="1"/>
  <c r="AF789" i="1"/>
  <c r="AH789" i="1"/>
  <c r="AI789" i="1"/>
  <c r="AJ789" i="1"/>
  <c r="AO789" i="1"/>
  <c r="G790" i="1"/>
  <c r="J790" i="1"/>
  <c r="K790" i="1"/>
  <c r="L790" i="1"/>
  <c r="S790" i="1"/>
  <c r="AD790" i="1"/>
  <c r="AF790" i="1"/>
  <c r="AH790" i="1"/>
  <c r="AI790" i="1"/>
  <c r="AJ790" i="1"/>
  <c r="AO790" i="1"/>
  <c r="G791" i="1"/>
  <c r="J791" i="1"/>
  <c r="K791" i="1"/>
  <c r="L791" i="1"/>
  <c r="S791" i="1"/>
  <c r="AD791" i="1"/>
  <c r="AF791" i="1"/>
  <c r="AH791" i="1"/>
  <c r="AI791" i="1"/>
  <c r="AJ791" i="1"/>
  <c r="AO791" i="1"/>
  <c r="G792" i="1"/>
  <c r="J792" i="1"/>
  <c r="K792" i="1"/>
  <c r="L792" i="1"/>
  <c r="S792" i="1"/>
  <c r="AD792" i="1"/>
  <c r="AF792" i="1"/>
  <c r="AH792" i="1"/>
  <c r="AI792" i="1"/>
  <c r="AJ792" i="1"/>
  <c r="AO792" i="1"/>
  <c r="G793" i="1"/>
  <c r="J793" i="1"/>
  <c r="K793" i="1"/>
  <c r="L793" i="1"/>
  <c r="S793" i="1"/>
  <c r="AD793" i="1"/>
  <c r="AF793" i="1"/>
  <c r="AH793" i="1"/>
  <c r="AI793" i="1"/>
  <c r="AJ793" i="1"/>
  <c r="AO793" i="1"/>
  <c r="G794" i="1"/>
  <c r="J794" i="1"/>
  <c r="K794" i="1"/>
  <c r="L794" i="1"/>
  <c r="S794" i="1"/>
  <c r="AD794" i="1"/>
  <c r="AF794" i="1"/>
  <c r="AH794" i="1"/>
  <c r="AI794" i="1"/>
  <c r="AJ794" i="1"/>
  <c r="AO794" i="1"/>
  <c r="G795" i="1"/>
  <c r="J795" i="1"/>
  <c r="K795" i="1"/>
  <c r="L795" i="1"/>
  <c r="S795" i="1"/>
  <c r="AD795" i="1"/>
  <c r="AF795" i="1"/>
  <c r="AH795" i="1"/>
  <c r="AI795" i="1"/>
  <c r="AJ795" i="1"/>
  <c r="AO795" i="1"/>
  <c r="G796" i="1"/>
  <c r="J796" i="1"/>
  <c r="K796" i="1"/>
  <c r="L796" i="1"/>
  <c r="S796" i="1"/>
  <c r="AD796" i="1"/>
  <c r="AF796" i="1"/>
  <c r="AH796" i="1"/>
  <c r="AI796" i="1"/>
  <c r="AJ796" i="1"/>
  <c r="AO796" i="1"/>
  <c r="G797" i="1"/>
  <c r="J797" i="1"/>
  <c r="K797" i="1"/>
  <c r="L797" i="1"/>
  <c r="S797" i="1"/>
  <c r="AD797" i="1"/>
  <c r="AF797" i="1"/>
  <c r="AH797" i="1"/>
  <c r="AI797" i="1"/>
  <c r="AJ797" i="1"/>
  <c r="AO797" i="1"/>
  <c r="G798" i="1"/>
  <c r="J798" i="1"/>
  <c r="K798" i="1"/>
  <c r="L798" i="1"/>
  <c r="S798" i="1"/>
  <c r="AD798" i="1"/>
  <c r="AF798" i="1"/>
  <c r="AH798" i="1"/>
  <c r="AI798" i="1"/>
  <c r="AJ798" i="1"/>
  <c r="AO798" i="1"/>
  <c r="G799" i="1"/>
  <c r="J799" i="1"/>
  <c r="K799" i="1"/>
  <c r="L799" i="1"/>
  <c r="S799" i="1"/>
  <c r="AD799" i="1"/>
  <c r="AF799" i="1"/>
  <c r="AH799" i="1"/>
  <c r="AI799" i="1"/>
  <c r="AJ799" i="1"/>
  <c r="AO799" i="1"/>
  <c r="G800" i="1"/>
  <c r="J800" i="1"/>
  <c r="K800" i="1"/>
  <c r="L800" i="1"/>
  <c r="S800" i="1"/>
  <c r="AD800" i="1"/>
  <c r="AF800" i="1"/>
  <c r="AH800" i="1"/>
  <c r="AI800" i="1"/>
  <c r="AJ800" i="1"/>
  <c r="AO800" i="1"/>
  <c r="G801" i="1"/>
  <c r="J801" i="1"/>
  <c r="K801" i="1"/>
  <c r="L801" i="1"/>
  <c r="S801" i="1"/>
  <c r="AD801" i="1"/>
  <c r="AF801" i="1"/>
  <c r="AH801" i="1"/>
  <c r="AI801" i="1"/>
  <c r="AJ801" i="1"/>
  <c r="AO801" i="1"/>
  <c r="G802" i="1"/>
  <c r="J802" i="1"/>
  <c r="K802" i="1"/>
  <c r="L802" i="1"/>
  <c r="S802" i="1"/>
  <c r="AD802" i="1"/>
  <c r="AF802" i="1"/>
  <c r="AH802" i="1"/>
  <c r="AI802" i="1"/>
  <c r="AJ802" i="1"/>
  <c r="AO802" i="1"/>
  <c r="G803" i="1"/>
  <c r="J803" i="1"/>
  <c r="K803" i="1"/>
  <c r="L803" i="1"/>
  <c r="S803" i="1"/>
  <c r="AD803" i="1"/>
  <c r="AF803" i="1"/>
  <c r="AH803" i="1"/>
  <c r="AI803" i="1"/>
  <c r="AJ803" i="1"/>
  <c r="AO803" i="1"/>
  <c r="G804" i="1"/>
  <c r="J804" i="1"/>
  <c r="K804" i="1"/>
  <c r="L804" i="1"/>
  <c r="S804" i="1"/>
  <c r="AD804" i="1"/>
  <c r="AF804" i="1"/>
  <c r="AH804" i="1"/>
  <c r="AI804" i="1"/>
  <c r="AJ804" i="1"/>
  <c r="AO804" i="1"/>
  <c r="G805" i="1"/>
  <c r="J805" i="1"/>
  <c r="K805" i="1"/>
  <c r="L805" i="1"/>
  <c r="S805" i="1"/>
  <c r="AD805" i="1"/>
  <c r="AF805" i="1"/>
  <c r="AH805" i="1"/>
  <c r="AI805" i="1"/>
  <c r="AJ805" i="1"/>
  <c r="AO805" i="1"/>
  <c r="G806" i="1"/>
  <c r="J806" i="1"/>
  <c r="K806" i="1"/>
  <c r="L806" i="1"/>
  <c r="S806" i="1"/>
  <c r="AD806" i="1"/>
  <c r="AF806" i="1"/>
  <c r="AH806" i="1"/>
  <c r="AI806" i="1"/>
  <c r="AJ806" i="1"/>
  <c r="AO806" i="1"/>
  <c r="G807" i="1"/>
  <c r="J807" i="1"/>
  <c r="K807" i="1"/>
  <c r="L807" i="1"/>
  <c r="S807" i="1"/>
  <c r="AD807" i="1"/>
  <c r="AF807" i="1"/>
  <c r="AH807" i="1"/>
  <c r="AI807" i="1"/>
  <c r="AJ807" i="1"/>
  <c r="AO807" i="1"/>
  <c r="G808" i="1"/>
  <c r="J808" i="1"/>
  <c r="K808" i="1"/>
  <c r="L808" i="1"/>
  <c r="S808" i="1"/>
  <c r="AD808" i="1"/>
  <c r="AF808" i="1"/>
  <c r="AH808" i="1"/>
  <c r="AI808" i="1"/>
  <c r="AJ808" i="1"/>
  <c r="AO808" i="1"/>
  <c r="G809" i="1"/>
  <c r="J809" i="1"/>
  <c r="K809" i="1"/>
  <c r="L809" i="1"/>
  <c r="S809" i="1"/>
  <c r="AD809" i="1"/>
  <c r="AF809" i="1"/>
  <c r="AH809" i="1"/>
  <c r="AI809" i="1"/>
  <c r="AJ809" i="1"/>
  <c r="AO809" i="1"/>
  <c r="G810" i="1"/>
  <c r="J810" i="1"/>
  <c r="K810" i="1"/>
  <c r="L810" i="1"/>
  <c r="S810" i="1"/>
  <c r="AD810" i="1"/>
  <c r="AF810" i="1"/>
  <c r="AH810" i="1"/>
  <c r="AI810" i="1"/>
  <c r="AJ810" i="1"/>
  <c r="AO810" i="1"/>
  <c r="G811" i="1"/>
  <c r="J811" i="1"/>
  <c r="K811" i="1"/>
  <c r="L811" i="1"/>
  <c r="S811" i="1"/>
  <c r="AD811" i="1"/>
  <c r="AF811" i="1"/>
  <c r="AH811" i="1"/>
  <c r="AI811" i="1"/>
  <c r="AJ811" i="1"/>
  <c r="AO811" i="1"/>
  <c r="G812" i="1"/>
  <c r="J812" i="1"/>
  <c r="K812" i="1"/>
  <c r="L812" i="1"/>
  <c r="S812" i="1"/>
  <c r="AD812" i="1"/>
  <c r="AF812" i="1"/>
  <c r="AH812" i="1"/>
  <c r="AI812" i="1"/>
  <c r="AJ812" i="1"/>
  <c r="AO812" i="1"/>
  <c r="G813" i="1"/>
  <c r="J813" i="1"/>
  <c r="K813" i="1"/>
  <c r="L813" i="1"/>
  <c r="S813" i="1"/>
  <c r="AD813" i="1"/>
  <c r="AF813" i="1"/>
  <c r="AH813" i="1"/>
  <c r="AI813" i="1"/>
  <c r="AJ813" i="1"/>
  <c r="AO813" i="1"/>
  <c r="G814" i="1"/>
  <c r="J814" i="1"/>
  <c r="K814" i="1"/>
  <c r="L814" i="1"/>
  <c r="S814" i="1"/>
  <c r="AD814" i="1"/>
  <c r="AF814" i="1"/>
  <c r="AH814" i="1"/>
  <c r="AI814" i="1"/>
  <c r="AJ814" i="1"/>
  <c r="AO814" i="1"/>
  <c r="G815" i="1"/>
  <c r="J815" i="1"/>
  <c r="K815" i="1"/>
  <c r="L815" i="1"/>
  <c r="S815" i="1"/>
  <c r="AD815" i="1"/>
  <c r="AF815" i="1"/>
  <c r="AH815" i="1"/>
  <c r="AI815" i="1"/>
  <c r="AJ815" i="1"/>
  <c r="AO815" i="1"/>
  <c r="G816" i="1"/>
  <c r="J816" i="1"/>
  <c r="K816" i="1"/>
  <c r="L816" i="1"/>
  <c r="S816" i="1"/>
  <c r="AD816" i="1"/>
  <c r="AF816" i="1"/>
  <c r="AH816" i="1"/>
  <c r="AI816" i="1"/>
  <c r="AJ816" i="1"/>
  <c r="AO816" i="1"/>
  <c r="G817" i="1"/>
  <c r="J817" i="1"/>
  <c r="K817" i="1"/>
  <c r="L817" i="1"/>
  <c r="S817" i="1"/>
  <c r="AD817" i="1"/>
  <c r="AF817" i="1"/>
  <c r="AH817" i="1"/>
  <c r="AI817" i="1"/>
  <c r="AJ817" i="1"/>
  <c r="AO817" i="1"/>
  <c r="G818" i="1"/>
  <c r="J818" i="1"/>
  <c r="K818" i="1"/>
  <c r="L818" i="1"/>
  <c r="S818" i="1"/>
  <c r="AD818" i="1"/>
  <c r="AF818" i="1"/>
  <c r="AH818" i="1"/>
  <c r="AI818" i="1"/>
  <c r="AJ818" i="1"/>
  <c r="AO818" i="1"/>
  <c r="G819" i="1"/>
  <c r="J819" i="1"/>
  <c r="K819" i="1"/>
  <c r="L819" i="1"/>
  <c r="S819" i="1"/>
  <c r="AD819" i="1"/>
  <c r="AF819" i="1"/>
  <c r="AH819" i="1"/>
  <c r="AI819" i="1"/>
  <c r="AJ819" i="1"/>
  <c r="AO819" i="1"/>
  <c r="G820" i="1"/>
  <c r="J820" i="1"/>
  <c r="K820" i="1"/>
  <c r="L820" i="1"/>
  <c r="S820" i="1"/>
  <c r="AD820" i="1"/>
  <c r="AF820" i="1"/>
  <c r="AH820" i="1"/>
  <c r="AI820" i="1"/>
  <c r="AJ820" i="1"/>
  <c r="AO820" i="1"/>
  <c r="G821" i="1"/>
  <c r="J821" i="1"/>
  <c r="K821" i="1"/>
  <c r="L821" i="1"/>
  <c r="S821" i="1"/>
  <c r="AD821" i="1"/>
  <c r="AF821" i="1"/>
  <c r="AH821" i="1"/>
  <c r="AI821" i="1"/>
  <c r="AJ821" i="1"/>
  <c r="AO821" i="1"/>
  <c r="G822" i="1"/>
  <c r="J822" i="1"/>
  <c r="K822" i="1"/>
  <c r="L822" i="1"/>
  <c r="S822" i="1"/>
  <c r="AD822" i="1"/>
  <c r="AF822" i="1"/>
  <c r="AH822" i="1"/>
  <c r="AI822" i="1"/>
  <c r="AJ822" i="1"/>
  <c r="AO822" i="1"/>
  <c r="G823" i="1"/>
  <c r="J823" i="1"/>
  <c r="K823" i="1"/>
  <c r="L823" i="1"/>
  <c r="S823" i="1"/>
  <c r="AD823" i="1"/>
  <c r="AF823" i="1"/>
  <c r="AH823" i="1"/>
  <c r="AI823" i="1"/>
  <c r="AJ823" i="1"/>
  <c r="AO823" i="1"/>
  <c r="G824" i="1"/>
  <c r="J824" i="1"/>
  <c r="K824" i="1"/>
  <c r="L824" i="1"/>
  <c r="S824" i="1"/>
  <c r="AD824" i="1"/>
  <c r="AF824" i="1"/>
  <c r="AH824" i="1"/>
  <c r="AI824" i="1"/>
  <c r="AJ824" i="1"/>
  <c r="AO824" i="1"/>
  <c r="G825" i="1"/>
  <c r="J825" i="1"/>
  <c r="K825" i="1"/>
  <c r="L825" i="1"/>
  <c r="S825" i="1"/>
  <c r="AD825" i="1"/>
  <c r="AF825" i="1"/>
  <c r="AH825" i="1"/>
  <c r="AI825" i="1"/>
  <c r="AJ825" i="1"/>
  <c r="AO825" i="1"/>
  <c r="G826" i="1"/>
  <c r="J826" i="1"/>
  <c r="K826" i="1"/>
  <c r="L826" i="1"/>
  <c r="S826" i="1"/>
  <c r="AD826" i="1"/>
  <c r="AF826" i="1"/>
  <c r="AH826" i="1"/>
  <c r="AI826" i="1"/>
  <c r="AJ826" i="1"/>
  <c r="AO826" i="1"/>
  <c r="G827" i="1"/>
  <c r="J827" i="1"/>
  <c r="K827" i="1"/>
  <c r="L827" i="1"/>
  <c r="S827" i="1"/>
  <c r="AD827" i="1"/>
  <c r="AF827" i="1"/>
  <c r="AH827" i="1"/>
  <c r="AI827" i="1"/>
  <c r="AJ827" i="1"/>
  <c r="AO827" i="1"/>
  <c r="G828" i="1"/>
  <c r="J828" i="1"/>
  <c r="K828" i="1"/>
  <c r="L828" i="1"/>
  <c r="S828" i="1"/>
  <c r="AD828" i="1"/>
  <c r="AF828" i="1"/>
  <c r="AH828" i="1"/>
  <c r="AI828" i="1"/>
  <c r="AJ828" i="1"/>
  <c r="AO828" i="1"/>
  <c r="G829" i="1"/>
  <c r="J829" i="1"/>
  <c r="K829" i="1"/>
  <c r="L829" i="1"/>
  <c r="S829" i="1"/>
  <c r="AD829" i="1"/>
  <c r="AF829" i="1"/>
  <c r="AH829" i="1"/>
  <c r="AI829" i="1"/>
  <c r="AJ829" i="1"/>
  <c r="AO829" i="1"/>
  <c r="G830" i="1"/>
  <c r="J830" i="1"/>
  <c r="K830" i="1"/>
  <c r="L830" i="1"/>
  <c r="S830" i="1"/>
  <c r="AD830" i="1"/>
  <c r="AF830" i="1"/>
  <c r="AH830" i="1"/>
  <c r="AI830" i="1"/>
  <c r="AJ830" i="1"/>
  <c r="AO830" i="1"/>
  <c r="G831" i="1"/>
  <c r="J831" i="1"/>
  <c r="K831" i="1"/>
  <c r="L831" i="1"/>
  <c r="S831" i="1"/>
  <c r="AD831" i="1"/>
  <c r="AF831" i="1"/>
  <c r="AH831" i="1"/>
  <c r="AI831" i="1"/>
  <c r="AJ831" i="1"/>
  <c r="AO831" i="1"/>
  <c r="G832" i="1"/>
  <c r="J832" i="1"/>
  <c r="K832" i="1"/>
  <c r="L832" i="1"/>
  <c r="S832" i="1"/>
  <c r="AD832" i="1"/>
  <c r="AF832" i="1"/>
  <c r="AH832" i="1"/>
  <c r="AI832" i="1"/>
  <c r="AJ832" i="1"/>
  <c r="AO832" i="1"/>
  <c r="G833" i="1"/>
  <c r="J833" i="1"/>
  <c r="K833" i="1"/>
  <c r="L833" i="1"/>
  <c r="S833" i="1"/>
  <c r="AD833" i="1"/>
  <c r="AF833" i="1"/>
  <c r="AH833" i="1"/>
  <c r="AI833" i="1"/>
  <c r="AJ833" i="1"/>
  <c r="AO833" i="1"/>
  <c r="G834" i="1"/>
  <c r="J834" i="1"/>
  <c r="K834" i="1"/>
  <c r="L834" i="1"/>
  <c r="S834" i="1"/>
  <c r="AD834" i="1"/>
  <c r="AF834" i="1"/>
  <c r="AH834" i="1"/>
  <c r="AI834" i="1"/>
  <c r="AJ834" i="1"/>
  <c r="AO834" i="1"/>
  <c r="G835" i="1"/>
  <c r="J835" i="1"/>
  <c r="K835" i="1"/>
  <c r="L835" i="1"/>
  <c r="S835" i="1"/>
  <c r="AD835" i="1"/>
  <c r="AF835" i="1"/>
  <c r="AH835" i="1"/>
  <c r="AI835" i="1"/>
  <c r="AJ835" i="1"/>
  <c r="AO835" i="1"/>
  <c r="G836" i="1"/>
  <c r="J836" i="1"/>
  <c r="K836" i="1"/>
  <c r="L836" i="1"/>
  <c r="S836" i="1"/>
  <c r="AD836" i="1"/>
  <c r="AF836" i="1"/>
  <c r="AH836" i="1"/>
  <c r="AI836" i="1"/>
  <c r="AJ836" i="1"/>
  <c r="AO836" i="1"/>
  <c r="G837" i="1"/>
  <c r="J837" i="1"/>
  <c r="K837" i="1"/>
  <c r="L837" i="1"/>
  <c r="S837" i="1"/>
  <c r="AD837" i="1"/>
  <c r="AF837" i="1"/>
  <c r="AH837" i="1"/>
  <c r="AI837" i="1"/>
  <c r="AJ837" i="1"/>
  <c r="AO837" i="1"/>
  <c r="G838" i="1"/>
  <c r="J838" i="1"/>
  <c r="K838" i="1"/>
  <c r="L838" i="1"/>
  <c r="S838" i="1"/>
  <c r="AD838" i="1"/>
  <c r="AF838" i="1"/>
  <c r="AH838" i="1"/>
  <c r="AI838" i="1"/>
  <c r="AJ838" i="1"/>
  <c r="AO838" i="1"/>
  <c r="G839" i="1"/>
  <c r="J839" i="1"/>
  <c r="K839" i="1"/>
  <c r="L839" i="1"/>
  <c r="S839" i="1"/>
  <c r="AD839" i="1"/>
  <c r="AF839" i="1"/>
  <c r="AH839" i="1"/>
  <c r="AI839" i="1"/>
  <c r="AJ839" i="1"/>
  <c r="AO839" i="1"/>
  <c r="G840" i="1"/>
  <c r="J840" i="1"/>
  <c r="K840" i="1"/>
  <c r="L840" i="1"/>
  <c r="S840" i="1"/>
  <c r="AD840" i="1"/>
  <c r="AF840" i="1"/>
  <c r="AH840" i="1"/>
  <c r="AI840" i="1"/>
  <c r="AJ840" i="1"/>
  <c r="AO840" i="1"/>
  <c r="G841" i="1"/>
  <c r="J841" i="1"/>
  <c r="K841" i="1"/>
  <c r="L841" i="1"/>
  <c r="S841" i="1"/>
  <c r="AD841" i="1"/>
  <c r="AF841" i="1"/>
  <c r="AH841" i="1"/>
  <c r="AI841" i="1"/>
  <c r="AJ841" i="1"/>
  <c r="AO841" i="1"/>
  <c r="G842" i="1"/>
  <c r="J842" i="1"/>
  <c r="K842" i="1"/>
  <c r="L842" i="1"/>
  <c r="S842" i="1"/>
  <c r="AD842" i="1"/>
  <c r="AF842" i="1"/>
  <c r="AH842" i="1"/>
  <c r="AI842" i="1"/>
  <c r="AJ842" i="1"/>
  <c r="AO842" i="1"/>
  <c r="G843" i="1"/>
  <c r="J843" i="1"/>
  <c r="K843" i="1"/>
  <c r="L843" i="1"/>
  <c r="S843" i="1"/>
  <c r="AD843" i="1"/>
  <c r="AF843" i="1"/>
  <c r="AH843" i="1"/>
  <c r="AI843" i="1"/>
  <c r="AJ843" i="1"/>
  <c r="AO843" i="1"/>
  <c r="G844" i="1"/>
  <c r="J844" i="1"/>
  <c r="K844" i="1"/>
  <c r="L844" i="1"/>
  <c r="S844" i="1"/>
  <c r="AD844" i="1"/>
  <c r="AF844" i="1"/>
  <c r="AH844" i="1"/>
  <c r="AI844" i="1"/>
  <c r="AJ844" i="1"/>
  <c r="AO844" i="1"/>
  <c r="G845" i="1"/>
  <c r="J845" i="1"/>
  <c r="K845" i="1"/>
  <c r="L845" i="1"/>
  <c r="S845" i="1"/>
  <c r="AD845" i="1"/>
  <c r="AF845" i="1"/>
  <c r="AH845" i="1"/>
  <c r="AI845" i="1"/>
  <c r="AJ845" i="1"/>
  <c r="AO845" i="1"/>
  <c r="G846" i="1"/>
  <c r="J846" i="1"/>
  <c r="K846" i="1"/>
  <c r="L846" i="1"/>
  <c r="S846" i="1"/>
  <c r="AD846" i="1"/>
  <c r="AF846" i="1"/>
  <c r="AH846" i="1"/>
  <c r="AI846" i="1"/>
  <c r="AJ846" i="1"/>
  <c r="AO846" i="1"/>
  <c r="G847" i="1"/>
  <c r="J847" i="1"/>
  <c r="K847" i="1"/>
  <c r="L847" i="1"/>
  <c r="S847" i="1"/>
  <c r="AD847" i="1"/>
  <c r="AF847" i="1"/>
  <c r="AH847" i="1"/>
  <c r="AI847" i="1"/>
  <c r="AJ847" i="1"/>
  <c r="AO847" i="1"/>
  <c r="G848" i="1"/>
  <c r="J848" i="1"/>
  <c r="K848" i="1"/>
  <c r="L848" i="1"/>
  <c r="S848" i="1"/>
  <c r="AD848" i="1"/>
  <c r="AF848" i="1"/>
  <c r="AH848" i="1"/>
  <c r="AI848" i="1"/>
  <c r="AJ848" i="1"/>
  <c r="AO848" i="1"/>
  <c r="G849" i="1"/>
  <c r="J849" i="1"/>
  <c r="K849" i="1"/>
  <c r="L849" i="1"/>
  <c r="S849" i="1"/>
  <c r="AD849" i="1"/>
  <c r="AF849" i="1"/>
  <c r="AH849" i="1"/>
  <c r="AI849" i="1"/>
  <c r="AJ849" i="1"/>
  <c r="AO849" i="1"/>
  <c r="G850" i="1"/>
  <c r="J850" i="1"/>
  <c r="K850" i="1"/>
  <c r="L850" i="1"/>
  <c r="S850" i="1"/>
  <c r="AD850" i="1"/>
  <c r="AF850" i="1"/>
  <c r="AH850" i="1"/>
  <c r="AI850" i="1"/>
  <c r="AJ850" i="1"/>
  <c r="AO850" i="1"/>
  <c r="G851" i="1"/>
  <c r="J851" i="1"/>
  <c r="K851" i="1"/>
  <c r="L851" i="1"/>
  <c r="S851" i="1"/>
  <c r="AD851" i="1"/>
  <c r="AF851" i="1"/>
  <c r="AH851" i="1"/>
  <c r="AI851" i="1"/>
  <c r="AJ851" i="1"/>
  <c r="AO851" i="1"/>
  <c r="G852" i="1"/>
  <c r="J852" i="1"/>
  <c r="K852" i="1"/>
  <c r="L852" i="1"/>
  <c r="S852" i="1"/>
  <c r="AD852" i="1"/>
  <c r="AF852" i="1"/>
  <c r="AH852" i="1"/>
  <c r="AI852" i="1"/>
  <c r="AJ852" i="1"/>
  <c r="AO852" i="1"/>
  <c r="G853" i="1"/>
  <c r="J853" i="1"/>
  <c r="K853" i="1"/>
  <c r="L853" i="1"/>
  <c r="S853" i="1"/>
  <c r="AD853" i="1"/>
  <c r="AF853" i="1"/>
  <c r="AH853" i="1"/>
  <c r="AI853" i="1"/>
  <c r="AJ853" i="1"/>
  <c r="AO853" i="1"/>
  <c r="G854" i="1"/>
  <c r="J854" i="1"/>
  <c r="K854" i="1"/>
  <c r="L854" i="1"/>
  <c r="S854" i="1"/>
  <c r="AD854" i="1"/>
  <c r="AF854" i="1"/>
  <c r="AH854" i="1"/>
  <c r="AI854" i="1"/>
  <c r="AJ854" i="1"/>
  <c r="AO854" i="1"/>
  <c r="G855" i="1"/>
  <c r="J855" i="1"/>
  <c r="K855" i="1"/>
  <c r="L855" i="1"/>
  <c r="S855" i="1"/>
  <c r="AD855" i="1"/>
  <c r="AF855" i="1"/>
  <c r="AH855" i="1"/>
  <c r="AI855" i="1"/>
  <c r="AJ855" i="1"/>
  <c r="AO855" i="1"/>
  <c r="G856" i="1"/>
  <c r="J856" i="1"/>
  <c r="K856" i="1"/>
  <c r="L856" i="1"/>
  <c r="S856" i="1"/>
  <c r="AD856" i="1"/>
  <c r="AF856" i="1"/>
  <c r="AH856" i="1"/>
  <c r="AI856" i="1"/>
  <c r="AJ856" i="1"/>
  <c r="AO856" i="1"/>
  <c r="G857" i="1"/>
  <c r="J857" i="1"/>
  <c r="K857" i="1"/>
  <c r="L857" i="1"/>
  <c r="S857" i="1"/>
  <c r="AD857" i="1"/>
  <c r="AF857" i="1"/>
  <c r="AH857" i="1"/>
  <c r="AI857" i="1"/>
  <c r="AJ857" i="1"/>
  <c r="AO857" i="1"/>
  <c r="G858" i="1"/>
  <c r="J858" i="1"/>
  <c r="K858" i="1"/>
  <c r="L858" i="1"/>
  <c r="S858" i="1"/>
  <c r="AD858" i="1"/>
  <c r="AF858" i="1"/>
  <c r="AH858" i="1"/>
  <c r="AI858" i="1"/>
  <c r="AJ858" i="1"/>
  <c r="AO858" i="1"/>
  <c r="G859" i="1"/>
  <c r="J859" i="1"/>
  <c r="K859" i="1"/>
  <c r="L859" i="1"/>
  <c r="S859" i="1"/>
  <c r="AD859" i="1"/>
  <c r="AF859" i="1"/>
  <c r="AH859" i="1"/>
  <c r="AI859" i="1"/>
  <c r="AJ859" i="1"/>
  <c r="AO859" i="1"/>
  <c r="G860" i="1"/>
  <c r="J860" i="1"/>
  <c r="K860" i="1"/>
  <c r="L860" i="1"/>
  <c r="S860" i="1"/>
  <c r="AD860" i="1"/>
  <c r="AF860" i="1"/>
  <c r="AH860" i="1"/>
  <c r="AI860" i="1"/>
  <c r="AJ860" i="1"/>
  <c r="AO860" i="1"/>
  <c r="G861" i="1"/>
  <c r="J861" i="1"/>
  <c r="K861" i="1"/>
  <c r="L861" i="1"/>
  <c r="S861" i="1"/>
  <c r="AD861" i="1"/>
  <c r="AF861" i="1"/>
  <c r="AH861" i="1"/>
  <c r="AI861" i="1"/>
  <c r="AJ861" i="1"/>
  <c r="AO861" i="1"/>
  <c r="G862" i="1"/>
  <c r="J862" i="1"/>
  <c r="K862" i="1"/>
  <c r="L862" i="1"/>
  <c r="S862" i="1"/>
  <c r="AD862" i="1"/>
  <c r="AF862" i="1"/>
  <c r="AH862" i="1"/>
  <c r="AI862" i="1"/>
  <c r="AJ862" i="1"/>
  <c r="AO862" i="1"/>
  <c r="G863" i="1"/>
  <c r="J863" i="1"/>
  <c r="K863" i="1"/>
  <c r="L863" i="1"/>
  <c r="S863" i="1"/>
  <c r="AD863" i="1"/>
  <c r="AF863" i="1"/>
  <c r="AH863" i="1"/>
  <c r="AI863" i="1"/>
  <c r="AJ863" i="1"/>
  <c r="AO863" i="1"/>
  <c r="G864" i="1"/>
  <c r="J864" i="1"/>
  <c r="K864" i="1"/>
  <c r="L864" i="1"/>
  <c r="S864" i="1"/>
  <c r="AD864" i="1"/>
  <c r="AF864" i="1"/>
  <c r="AH864" i="1"/>
  <c r="AI864" i="1"/>
  <c r="AJ864" i="1"/>
  <c r="AO864" i="1"/>
  <c r="G865" i="1"/>
  <c r="J865" i="1"/>
  <c r="K865" i="1"/>
  <c r="L865" i="1"/>
  <c r="S865" i="1"/>
  <c r="AD865" i="1"/>
  <c r="AF865" i="1"/>
  <c r="AH865" i="1"/>
  <c r="AI865" i="1"/>
  <c r="AJ865" i="1"/>
  <c r="AO865" i="1"/>
  <c r="G866" i="1"/>
  <c r="J866" i="1"/>
  <c r="K866" i="1"/>
  <c r="L866" i="1"/>
  <c r="S866" i="1"/>
  <c r="AD866" i="1"/>
  <c r="AF866" i="1"/>
  <c r="AH866" i="1"/>
  <c r="AI866" i="1"/>
  <c r="AJ866" i="1"/>
  <c r="AO866" i="1"/>
  <c r="G867" i="1"/>
  <c r="J867" i="1"/>
  <c r="K867" i="1"/>
  <c r="L867" i="1"/>
  <c r="S867" i="1"/>
  <c r="AD867" i="1"/>
  <c r="AF867" i="1"/>
  <c r="AH867" i="1"/>
  <c r="AI867" i="1"/>
  <c r="AJ867" i="1"/>
  <c r="AO867" i="1"/>
  <c r="G868" i="1"/>
  <c r="J868" i="1"/>
  <c r="K868" i="1"/>
  <c r="L868" i="1"/>
  <c r="S868" i="1"/>
  <c r="AD868" i="1"/>
  <c r="AF868" i="1"/>
  <c r="AH868" i="1"/>
  <c r="AI868" i="1"/>
  <c r="AJ868" i="1"/>
  <c r="AO868" i="1"/>
  <c r="G869" i="1"/>
  <c r="J869" i="1"/>
  <c r="K869" i="1"/>
  <c r="L869" i="1"/>
  <c r="S869" i="1"/>
  <c r="AD869" i="1"/>
  <c r="AF869" i="1"/>
  <c r="AH869" i="1"/>
  <c r="AI869" i="1"/>
  <c r="AJ869" i="1"/>
  <c r="AO869" i="1"/>
  <c r="G870" i="1"/>
  <c r="J870" i="1"/>
  <c r="K870" i="1"/>
  <c r="L870" i="1"/>
  <c r="S870" i="1"/>
  <c r="AD870" i="1"/>
  <c r="AF870" i="1"/>
  <c r="AH870" i="1"/>
  <c r="AI870" i="1"/>
  <c r="AJ870" i="1"/>
  <c r="AO870" i="1"/>
  <c r="G871" i="1"/>
  <c r="J871" i="1"/>
  <c r="K871" i="1"/>
  <c r="L871" i="1"/>
  <c r="S871" i="1"/>
  <c r="AD871" i="1"/>
  <c r="AF871" i="1"/>
  <c r="AH871" i="1"/>
  <c r="AI871" i="1"/>
  <c r="AJ871" i="1"/>
  <c r="AO871" i="1"/>
  <c r="G872" i="1"/>
  <c r="J872" i="1"/>
  <c r="K872" i="1"/>
  <c r="L872" i="1"/>
  <c r="S872" i="1"/>
  <c r="AD872" i="1"/>
  <c r="AF872" i="1"/>
  <c r="AH872" i="1"/>
  <c r="AI872" i="1"/>
  <c r="AJ872" i="1"/>
  <c r="AO872" i="1"/>
  <c r="G873" i="1"/>
  <c r="J873" i="1"/>
  <c r="K873" i="1"/>
  <c r="L873" i="1"/>
  <c r="S873" i="1"/>
  <c r="AD873" i="1"/>
  <c r="AF873" i="1"/>
  <c r="AH873" i="1"/>
  <c r="AI873" i="1"/>
  <c r="AJ873" i="1"/>
  <c r="AO873" i="1"/>
  <c r="G874" i="1"/>
  <c r="J874" i="1"/>
  <c r="K874" i="1"/>
  <c r="L874" i="1"/>
  <c r="S874" i="1"/>
  <c r="AD874" i="1"/>
  <c r="AF874" i="1"/>
  <c r="AH874" i="1"/>
  <c r="AI874" i="1"/>
  <c r="AJ874" i="1"/>
  <c r="AO874" i="1"/>
  <c r="G875" i="1"/>
  <c r="J875" i="1"/>
  <c r="K875" i="1"/>
  <c r="L875" i="1"/>
  <c r="S875" i="1"/>
  <c r="AD875" i="1"/>
  <c r="AF875" i="1"/>
  <c r="AH875" i="1"/>
  <c r="AI875" i="1"/>
  <c r="AJ875" i="1"/>
  <c r="AO875" i="1"/>
  <c r="G876" i="1"/>
  <c r="J876" i="1"/>
  <c r="K876" i="1"/>
  <c r="L876" i="1"/>
  <c r="S876" i="1"/>
  <c r="AD876" i="1"/>
  <c r="AF876" i="1"/>
  <c r="AH876" i="1"/>
  <c r="AI876" i="1"/>
  <c r="AJ876" i="1"/>
  <c r="AO876" i="1"/>
  <c r="G877" i="1"/>
  <c r="J877" i="1"/>
  <c r="K877" i="1"/>
  <c r="L877" i="1"/>
  <c r="S877" i="1"/>
  <c r="AD877" i="1"/>
  <c r="AF877" i="1"/>
  <c r="AH877" i="1"/>
  <c r="AI877" i="1"/>
  <c r="AJ877" i="1"/>
  <c r="AO877" i="1"/>
  <c r="G878" i="1"/>
  <c r="J878" i="1"/>
  <c r="K878" i="1"/>
  <c r="L878" i="1"/>
  <c r="S878" i="1"/>
  <c r="AD878" i="1"/>
  <c r="AF878" i="1"/>
  <c r="AH878" i="1"/>
  <c r="AI878" i="1"/>
  <c r="AJ878" i="1"/>
  <c r="AO878" i="1"/>
  <c r="G879" i="1"/>
  <c r="J879" i="1"/>
  <c r="K879" i="1"/>
  <c r="L879" i="1"/>
  <c r="S879" i="1"/>
  <c r="AD879" i="1"/>
  <c r="AF879" i="1"/>
  <c r="AH879" i="1"/>
  <c r="AI879" i="1"/>
  <c r="AJ879" i="1"/>
  <c r="AO879" i="1"/>
  <c r="G880" i="1"/>
  <c r="J880" i="1"/>
  <c r="K880" i="1"/>
  <c r="L880" i="1"/>
  <c r="S880" i="1"/>
  <c r="AD880" i="1"/>
  <c r="AF880" i="1"/>
  <c r="AH880" i="1"/>
  <c r="AI880" i="1"/>
  <c r="AJ880" i="1"/>
  <c r="AO880" i="1"/>
  <c r="G881" i="1"/>
  <c r="J881" i="1"/>
  <c r="K881" i="1"/>
  <c r="L881" i="1"/>
  <c r="S881" i="1"/>
  <c r="AD881" i="1"/>
  <c r="AF881" i="1"/>
  <c r="AH881" i="1"/>
  <c r="AI881" i="1"/>
  <c r="AJ881" i="1"/>
  <c r="AO881" i="1"/>
  <c r="G882" i="1"/>
  <c r="J882" i="1"/>
  <c r="K882" i="1"/>
  <c r="L882" i="1"/>
  <c r="S882" i="1"/>
  <c r="AD882" i="1"/>
  <c r="AF882" i="1"/>
  <c r="AH882" i="1"/>
  <c r="AI882" i="1"/>
  <c r="AJ882" i="1"/>
  <c r="AO882" i="1"/>
  <c r="G883" i="1"/>
  <c r="J883" i="1"/>
  <c r="K883" i="1"/>
  <c r="L883" i="1"/>
  <c r="S883" i="1"/>
  <c r="AD883" i="1"/>
  <c r="AF883" i="1"/>
  <c r="AH883" i="1"/>
  <c r="AI883" i="1"/>
  <c r="AJ883" i="1"/>
  <c r="AO883" i="1"/>
  <c r="G884" i="1"/>
  <c r="J884" i="1"/>
  <c r="K884" i="1"/>
  <c r="L884" i="1"/>
  <c r="S884" i="1"/>
  <c r="AD884" i="1"/>
  <c r="AF884" i="1"/>
  <c r="AH884" i="1"/>
  <c r="AI884" i="1"/>
  <c r="AJ884" i="1"/>
  <c r="AO884" i="1"/>
  <c r="G885" i="1"/>
  <c r="J885" i="1"/>
  <c r="K885" i="1"/>
  <c r="L885" i="1"/>
  <c r="S885" i="1"/>
  <c r="AD885" i="1"/>
  <c r="AF885" i="1"/>
  <c r="AH885" i="1"/>
  <c r="AI885" i="1"/>
  <c r="AJ885" i="1"/>
  <c r="AO885" i="1"/>
  <c r="G886" i="1"/>
  <c r="J886" i="1"/>
  <c r="K886" i="1"/>
  <c r="L886" i="1"/>
  <c r="S886" i="1"/>
  <c r="AD886" i="1"/>
  <c r="AF886" i="1"/>
  <c r="AH886" i="1"/>
  <c r="AI886" i="1"/>
  <c r="AJ886" i="1"/>
  <c r="AO886" i="1"/>
  <c r="G887" i="1"/>
  <c r="J887" i="1"/>
  <c r="K887" i="1"/>
  <c r="L887" i="1"/>
  <c r="S887" i="1"/>
  <c r="AD887" i="1"/>
  <c r="AF887" i="1"/>
  <c r="AH887" i="1"/>
  <c r="AI887" i="1"/>
  <c r="AJ887" i="1"/>
  <c r="AO887" i="1"/>
  <c r="G888" i="1"/>
  <c r="J888" i="1"/>
  <c r="K888" i="1"/>
  <c r="L888" i="1"/>
  <c r="S888" i="1"/>
  <c r="AD888" i="1"/>
  <c r="AF888" i="1"/>
  <c r="AH888" i="1"/>
  <c r="AI888" i="1"/>
  <c r="AJ888" i="1"/>
  <c r="AO888" i="1"/>
  <c r="G889" i="1"/>
  <c r="J889" i="1"/>
  <c r="K889" i="1"/>
  <c r="L889" i="1"/>
  <c r="S889" i="1"/>
  <c r="AD889" i="1"/>
  <c r="AF889" i="1"/>
  <c r="AH889" i="1"/>
  <c r="AI889" i="1"/>
  <c r="AJ889" i="1"/>
  <c r="AO889" i="1"/>
  <c r="G890" i="1"/>
  <c r="J890" i="1"/>
  <c r="K890" i="1"/>
  <c r="L890" i="1"/>
  <c r="S890" i="1"/>
  <c r="AD890" i="1"/>
  <c r="AF890" i="1"/>
  <c r="AH890" i="1"/>
  <c r="AI890" i="1"/>
  <c r="AJ890" i="1"/>
  <c r="AO890" i="1"/>
  <c r="G891" i="1"/>
  <c r="J891" i="1"/>
  <c r="K891" i="1"/>
  <c r="L891" i="1"/>
  <c r="S891" i="1"/>
  <c r="AD891" i="1"/>
  <c r="AF891" i="1"/>
  <c r="AH891" i="1"/>
  <c r="AI891" i="1"/>
  <c r="AJ891" i="1"/>
  <c r="AO891" i="1"/>
  <c r="G892" i="1"/>
  <c r="J892" i="1"/>
  <c r="K892" i="1"/>
  <c r="L892" i="1"/>
  <c r="S892" i="1"/>
  <c r="AD892" i="1"/>
  <c r="AF892" i="1"/>
  <c r="AH892" i="1"/>
  <c r="AI892" i="1"/>
  <c r="AJ892" i="1"/>
  <c r="AO892" i="1"/>
  <c r="G893" i="1"/>
  <c r="J893" i="1"/>
  <c r="K893" i="1"/>
  <c r="L893" i="1"/>
  <c r="S893" i="1"/>
  <c r="AD893" i="1"/>
  <c r="AF893" i="1"/>
  <c r="AH893" i="1"/>
  <c r="AI893" i="1"/>
  <c r="AJ893" i="1"/>
  <c r="AO893" i="1"/>
  <c r="G894" i="1"/>
  <c r="J894" i="1"/>
  <c r="K894" i="1"/>
  <c r="L894" i="1"/>
  <c r="S894" i="1"/>
  <c r="AD894" i="1"/>
  <c r="AF894" i="1"/>
  <c r="AH894" i="1"/>
  <c r="AI894" i="1"/>
  <c r="AJ894" i="1"/>
  <c r="AO894" i="1"/>
  <c r="G895" i="1"/>
  <c r="J895" i="1"/>
  <c r="K895" i="1"/>
  <c r="L895" i="1"/>
  <c r="S895" i="1"/>
  <c r="AD895" i="1"/>
  <c r="AF895" i="1"/>
  <c r="AH895" i="1"/>
  <c r="AI895" i="1"/>
  <c r="AJ895" i="1"/>
  <c r="AO895" i="1"/>
  <c r="G896" i="1"/>
  <c r="J896" i="1"/>
  <c r="K896" i="1"/>
  <c r="L896" i="1"/>
  <c r="S896" i="1"/>
  <c r="AD896" i="1"/>
  <c r="AF896" i="1"/>
  <c r="AH896" i="1"/>
  <c r="AI896" i="1"/>
  <c r="AJ896" i="1"/>
  <c r="AO896" i="1"/>
  <c r="G897" i="1"/>
  <c r="J897" i="1"/>
  <c r="K897" i="1"/>
  <c r="L897" i="1"/>
  <c r="S897" i="1"/>
  <c r="AD897" i="1"/>
  <c r="AF897" i="1"/>
  <c r="AH897" i="1"/>
  <c r="AI897" i="1"/>
  <c r="AJ897" i="1"/>
  <c r="AO897" i="1"/>
  <c r="G898" i="1"/>
  <c r="J898" i="1"/>
  <c r="K898" i="1"/>
  <c r="L898" i="1"/>
  <c r="S898" i="1"/>
  <c r="AD898" i="1"/>
  <c r="AF898" i="1"/>
  <c r="AH898" i="1"/>
  <c r="AI898" i="1"/>
  <c r="AJ898" i="1"/>
  <c r="AO898" i="1"/>
  <c r="G899" i="1"/>
  <c r="J899" i="1"/>
  <c r="K899" i="1"/>
  <c r="L899" i="1"/>
  <c r="S899" i="1"/>
  <c r="AD899" i="1"/>
  <c r="AF899" i="1"/>
  <c r="AH899" i="1"/>
  <c r="AI899" i="1"/>
  <c r="AJ899" i="1"/>
  <c r="AO899" i="1"/>
  <c r="G900" i="1"/>
  <c r="J900" i="1"/>
  <c r="K900" i="1"/>
  <c r="L900" i="1"/>
  <c r="S900" i="1"/>
  <c r="AD900" i="1"/>
  <c r="AF900" i="1"/>
  <c r="AH900" i="1"/>
  <c r="AI900" i="1"/>
  <c r="AJ900" i="1"/>
  <c r="AO900" i="1"/>
  <c r="G901" i="1"/>
  <c r="J901" i="1"/>
  <c r="K901" i="1"/>
  <c r="L901" i="1"/>
  <c r="S901" i="1"/>
  <c r="AD901" i="1"/>
  <c r="AF901" i="1"/>
  <c r="AH901" i="1"/>
  <c r="AI901" i="1"/>
  <c r="AJ901" i="1"/>
  <c r="AO901" i="1"/>
  <c r="G902" i="1"/>
  <c r="J902" i="1"/>
  <c r="K902" i="1"/>
  <c r="L902" i="1"/>
  <c r="S902" i="1"/>
  <c r="AD902" i="1"/>
  <c r="AF902" i="1"/>
  <c r="AH902" i="1"/>
  <c r="AI902" i="1"/>
  <c r="AJ902" i="1"/>
  <c r="AO902" i="1"/>
  <c r="G903" i="1"/>
  <c r="J903" i="1"/>
  <c r="K903" i="1"/>
  <c r="L903" i="1"/>
  <c r="S903" i="1"/>
  <c r="AD903" i="1"/>
  <c r="AF903" i="1"/>
  <c r="AH903" i="1"/>
  <c r="AI903" i="1"/>
  <c r="AJ903" i="1"/>
  <c r="AO903" i="1"/>
  <c r="G904" i="1"/>
  <c r="J904" i="1"/>
  <c r="K904" i="1"/>
  <c r="L904" i="1"/>
  <c r="S904" i="1"/>
  <c r="AD904" i="1"/>
  <c r="AF904" i="1"/>
  <c r="AH904" i="1"/>
  <c r="AI904" i="1"/>
  <c r="AJ904" i="1"/>
  <c r="AO904" i="1"/>
  <c r="G905" i="1"/>
  <c r="J905" i="1"/>
  <c r="K905" i="1"/>
  <c r="L905" i="1"/>
  <c r="S905" i="1"/>
  <c r="AD905" i="1"/>
  <c r="AF905" i="1"/>
  <c r="AH905" i="1"/>
  <c r="AI905" i="1"/>
  <c r="AJ905" i="1"/>
  <c r="AO905" i="1"/>
  <c r="G906" i="1"/>
  <c r="J906" i="1"/>
  <c r="K906" i="1"/>
  <c r="L906" i="1"/>
  <c r="S906" i="1"/>
  <c r="AD906" i="1"/>
  <c r="AF906" i="1"/>
  <c r="AH906" i="1"/>
  <c r="AI906" i="1"/>
  <c r="AJ906" i="1"/>
  <c r="AO906" i="1"/>
  <c r="G907" i="1"/>
  <c r="J907" i="1"/>
  <c r="K907" i="1"/>
  <c r="L907" i="1"/>
  <c r="S907" i="1"/>
  <c r="AD907" i="1"/>
  <c r="AF907" i="1"/>
  <c r="AH907" i="1"/>
  <c r="AI907" i="1"/>
  <c r="AJ907" i="1"/>
  <c r="AO907" i="1"/>
  <c r="G908" i="1"/>
  <c r="J908" i="1"/>
  <c r="K908" i="1"/>
  <c r="L908" i="1"/>
  <c r="S908" i="1"/>
  <c r="AD908" i="1"/>
  <c r="AF908" i="1"/>
  <c r="AH908" i="1"/>
  <c r="AI908" i="1"/>
  <c r="AJ908" i="1"/>
  <c r="AO908" i="1"/>
  <c r="G909" i="1"/>
  <c r="J909" i="1"/>
  <c r="K909" i="1"/>
  <c r="L909" i="1"/>
  <c r="S909" i="1"/>
  <c r="AD909" i="1"/>
  <c r="AF909" i="1"/>
  <c r="AH909" i="1"/>
  <c r="AI909" i="1"/>
  <c r="AJ909" i="1"/>
  <c r="AO909" i="1"/>
  <c r="G910" i="1"/>
  <c r="J910" i="1"/>
  <c r="K910" i="1"/>
  <c r="L910" i="1"/>
  <c r="S910" i="1"/>
  <c r="AD910" i="1"/>
  <c r="AF910" i="1"/>
  <c r="AH910" i="1"/>
  <c r="AI910" i="1"/>
  <c r="AJ910" i="1"/>
  <c r="AO910" i="1"/>
  <c r="G911" i="1"/>
  <c r="J911" i="1"/>
  <c r="K911" i="1"/>
  <c r="L911" i="1"/>
  <c r="S911" i="1"/>
  <c r="AD911" i="1"/>
  <c r="AF911" i="1"/>
  <c r="AH911" i="1"/>
  <c r="AI911" i="1"/>
  <c r="AJ911" i="1"/>
  <c r="AO911" i="1"/>
  <c r="G912" i="1"/>
  <c r="J912" i="1"/>
  <c r="K912" i="1"/>
  <c r="L912" i="1"/>
  <c r="S912" i="1"/>
  <c r="AD912" i="1"/>
  <c r="AF912" i="1"/>
  <c r="AH912" i="1"/>
  <c r="AI912" i="1"/>
  <c r="AJ912" i="1"/>
  <c r="AO912" i="1"/>
  <c r="G913" i="1"/>
  <c r="J913" i="1"/>
  <c r="K913" i="1"/>
  <c r="L913" i="1"/>
  <c r="S913" i="1"/>
  <c r="AD913" i="1"/>
  <c r="AF913" i="1"/>
  <c r="AH913" i="1"/>
  <c r="AI913" i="1"/>
  <c r="AJ913" i="1"/>
  <c r="AO913" i="1"/>
  <c r="G914" i="1"/>
  <c r="J914" i="1"/>
  <c r="K914" i="1"/>
  <c r="L914" i="1"/>
  <c r="S914" i="1"/>
  <c r="AD914" i="1"/>
  <c r="AF914" i="1"/>
  <c r="AH914" i="1"/>
  <c r="AI914" i="1"/>
  <c r="AJ914" i="1"/>
  <c r="AO914" i="1"/>
  <c r="G915" i="1"/>
  <c r="J915" i="1"/>
  <c r="K915" i="1"/>
  <c r="L915" i="1"/>
  <c r="S915" i="1"/>
  <c r="AD915" i="1"/>
  <c r="AF915" i="1"/>
  <c r="AH915" i="1"/>
  <c r="AI915" i="1"/>
  <c r="AJ915" i="1"/>
  <c r="AO915" i="1"/>
  <c r="G916" i="1"/>
  <c r="J916" i="1"/>
  <c r="K916" i="1"/>
  <c r="L916" i="1"/>
  <c r="S916" i="1"/>
  <c r="AD916" i="1"/>
  <c r="AF916" i="1"/>
  <c r="AH916" i="1"/>
  <c r="AI916" i="1"/>
  <c r="AJ916" i="1"/>
  <c r="AO916" i="1"/>
  <c r="G917" i="1"/>
  <c r="J917" i="1"/>
  <c r="K917" i="1"/>
  <c r="L917" i="1"/>
  <c r="S917" i="1"/>
  <c r="AD917" i="1"/>
  <c r="AF917" i="1"/>
  <c r="AH917" i="1"/>
  <c r="AI917" i="1"/>
  <c r="AJ917" i="1"/>
  <c r="AO917" i="1"/>
  <c r="G918" i="1"/>
  <c r="J918" i="1"/>
  <c r="K918" i="1"/>
  <c r="L918" i="1"/>
  <c r="S918" i="1"/>
  <c r="AD918" i="1"/>
  <c r="AF918" i="1"/>
  <c r="AH918" i="1"/>
  <c r="AI918" i="1"/>
  <c r="AJ918" i="1"/>
  <c r="AO918" i="1"/>
  <c r="G919" i="1"/>
  <c r="J919" i="1"/>
  <c r="K919" i="1"/>
  <c r="L919" i="1"/>
  <c r="S919" i="1"/>
  <c r="AD919" i="1"/>
  <c r="AF919" i="1"/>
  <c r="AH919" i="1"/>
  <c r="AI919" i="1"/>
  <c r="AJ919" i="1"/>
  <c r="AO919" i="1"/>
  <c r="G920" i="1"/>
  <c r="J920" i="1"/>
  <c r="K920" i="1"/>
  <c r="L920" i="1"/>
  <c r="S920" i="1"/>
  <c r="AD920" i="1"/>
  <c r="AF920" i="1"/>
  <c r="AH920" i="1"/>
  <c r="AI920" i="1"/>
  <c r="AJ920" i="1"/>
  <c r="AO920" i="1"/>
  <c r="G921" i="1"/>
  <c r="J921" i="1"/>
  <c r="K921" i="1"/>
  <c r="L921" i="1"/>
  <c r="S921" i="1"/>
  <c r="AD921" i="1"/>
  <c r="AF921" i="1"/>
  <c r="AH921" i="1"/>
  <c r="AI921" i="1"/>
  <c r="AJ921" i="1"/>
  <c r="AO921" i="1"/>
  <c r="G922" i="1"/>
  <c r="J922" i="1"/>
  <c r="K922" i="1"/>
  <c r="L922" i="1"/>
  <c r="S922" i="1"/>
  <c r="AD922" i="1"/>
  <c r="AF922" i="1"/>
  <c r="AH922" i="1"/>
  <c r="AI922" i="1"/>
  <c r="AJ922" i="1"/>
  <c r="AO922" i="1"/>
  <c r="G923" i="1"/>
  <c r="J923" i="1"/>
  <c r="K923" i="1"/>
  <c r="L923" i="1"/>
  <c r="S923" i="1"/>
  <c r="AD923" i="1"/>
  <c r="AF923" i="1"/>
  <c r="AH923" i="1"/>
  <c r="AI923" i="1"/>
  <c r="AJ923" i="1"/>
  <c r="AO923" i="1"/>
  <c r="G924" i="1"/>
  <c r="J924" i="1"/>
  <c r="K924" i="1"/>
  <c r="L924" i="1"/>
  <c r="S924" i="1"/>
  <c r="AD924" i="1"/>
  <c r="AF924" i="1"/>
  <c r="AH924" i="1"/>
  <c r="AI924" i="1"/>
  <c r="AJ924" i="1"/>
  <c r="AO924" i="1"/>
  <c r="G925" i="1"/>
  <c r="J925" i="1"/>
  <c r="K925" i="1"/>
  <c r="L925" i="1"/>
  <c r="S925" i="1"/>
  <c r="AD925" i="1"/>
  <c r="AF925" i="1"/>
  <c r="AH925" i="1"/>
  <c r="AI925" i="1"/>
  <c r="AJ925" i="1"/>
  <c r="AO925" i="1"/>
  <c r="G926" i="1"/>
  <c r="J926" i="1"/>
  <c r="K926" i="1"/>
  <c r="L926" i="1"/>
  <c r="S926" i="1"/>
  <c r="AD926" i="1"/>
  <c r="AF926" i="1"/>
  <c r="AH926" i="1"/>
  <c r="AI926" i="1"/>
  <c r="AJ926" i="1"/>
  <c r="AO926" i="1"/>
  <c r="G927" i="1"/>
  <c r="J927" i="1"/>
  <c r="K927" i="1"/>
  <c r="L927" i="1"/>
  <c r="S927" i="1"/>
  <c r="AD927" i="1"/>
  <c r="AF927" i="1"/>
  <c r="AH927" i="1"/>
  <c r="AI927" i="1"/>
  <c r="AJ927" i="1"/>
  <c r="AO927" i="1"/>
  <c r="G928" i="1"/>
  <c r="J928" i="1"/>
  <c r="K928" i="1"/>
  <c r="L928" i="1"/>
  <c r="S928" i="1"/>
  <c r="AD928" i="1"/>
  <c r="AF928" i="1"/>
  <c r="AH928" i="1"/>
  <c r="AI928" i="1"/>
  <c r="AJ928" i="1"/>
  <c r="AO928" i="1"/>
  <c r="G929" i="1"/>
  <c r="J929" i="1"/>
  <c r="K929" i="1"/>
  <c r="L929" i="1"/>
  <c r="S929" i="1"/>
  <c r="AD929" i="1"/>
  <c r="AF929" i="1"/>
  <c r="AH929" i="1"/>
  <c r="AI929" i="1"/>
  <c r="AJ929" i="1"/>
  <c r="AO929" i="1"/>
  <c r="G930" i="1"/>
  <c r="J930" i="1"/>
  <c r="K930" i="1"/>
  <c r="L930" i="1"/>
  <c r="S930" i="1"/>
  <c r="AD930" i="1"/>
  <c r="AF930" i="1"/>
  <c r="AH930" i="1"/>
  <c r="AI930" i="1"/>
  <c r="AJ930" i="1"/>
  <c r="AO930" i="1"/>
  <c r="G931" i="1"/>
  <c r="J931" i="1"/>
  <c r="K931" i="1"/>
  <c r="L931" i="1"/>
  <c r="S931" i="1"/>
  <c r="AD931" i="1"/>
  <c r="AF931" i="1"/>
  <c r="AH931" i="1"/>
  <c r="AI931" i="1"/>
  <c r="AJ931" i="1"/>
  <c r="AO931" i="1"/>
  <c r="G932" i="1"/>
  <c r="J932" i="1"/>
  <c r="K932" i="1"/>
  <c r="L932" i="1"/>
  <c r="S932" i="1"/>
  <c r="AD932" i="1"/>
  <c r="AF932" i="1"/>
  <c r="AH932" i="1"/>
  <c r="AI932" i="1"/>
  <c r="AJ932" i="1"/>
  <c r="AO932" i="1"/>
  <c r="G933" i="1"/>
  <c r="J933" i="1"/>
  <c r="K933" i="1"/>
  <c r="L933" i="1"/>
  <c r="S933" i="1"/>
  <c r="AD933" i="1"/>
  <c r="AF933" i="1"/>
  <c r="AH933" i="1"/>
  <c r="AI933" i="1"/>
  <c r="AJ933" i="1"/>
  <c r="AO933" i="1"/>
  <c r="G934" i="1"/>
  <c r="J934" i="1"/>
  <c r="K934" i="1"/>
  <c r="L934" i="1"/>
  <c r="S934" i="1"/>
  <c r="AD934" i="1"/>
  <c r="AF934" i="1"/>
  <c r="AH934" i="1"/>
  <c r="AI934" i="1"/>
  <c r="AJ934" i="1"/>
  <c r="AO934" i="1"/>
  <c r="G935" i="1"/>
  <c r="J935" i="1"/>
  <c r="K935" i="1"/>
  <c r="L935" i="1"/>
  <c r="S935" i="1"/>
  <c r="AD935" i="1"/>
  <c r="AF935" i="1"/>
  <c r="AH935" i="1"/>
  <c r="AI935" i="1"/>
  <c r="AJ935" i="1"/>
  <c r="AO935" i="1"/>
  <c r="G936" i="1"/>
  <c r="J936" i="1"/>
  <c r="K936" i="1"/>
  <c r="L936" i="1"/>
  <c r="S936" i="1"/>
  <c r="AD936" i="1"/>
  <c r="AF936" i="1"/>
  <c r="AH936" i="1"/>
  <c r="AI936" i="1"/>
  <c r="AJ936" i="1"/>
  <c r="AO936" i="1"/>
  <c r="G937" i="1"/>
  <c r="J937" i="1"/>
  <c r="K937" i="1"/>
  <c r="L937" i="1"/>
  <c r="S937" i="1"/>
  <c r="AD937" i="1"/>
  <c r="AF937" i="1"/>
  <c r="AH937" i="1"/>
  <c r="AI937" i="1"/>
  <c r="AJ937" i="1"/>
  <c r="AO937" i="1"/>
  <c r="G938" i="1"/>
  <c r="J938" i="1"/>
  <c r="K938" i="1"/>
  <c r="L938" i="1"/>
  <c r="S938" i="1"/>
  <c r="AD938" i="1"/>
  <c r="AF938" i="1"/>
  <c r="AH938" i="1"/>
  <c r="AI938" i="1"/>
  <c r="AJ938" i="1"/>
  <c r="AO938" i="1"/>
  <c r="G939" i="1"/>
  <c r="J939" i="1"/>
  <c r="K939" i="1"/>
  <c r="L939" i="1"/>
  <c r="S939" i="1"/>
  <c r="AD939" i="1"/>
  <c r="AF939" i="1"/>
  <c r="AH939" i="1"/>
  <c r="AI939" i="1"/>
  <c r="AJ939" i="1"/>
  <c r="AO939" i="1"/>
  <c r="G940" i="1"/>
  <c r="J940" i="1"/>
  <c r="K940" i="1"/>
  <c r="L940" i="1"/>
  <c r="S940" i="1"/>
  <c r="AD940" i="1"/>
  <c r="AF940" i="1"/>
  <c r="AH940" i="1"/>
  <c r="AI940" i="1"/>
  <c r="AJ940" i="1"/>
  <c r="AO940" i="1"/>
  <c r="G941" i="1"/>
  <c r="J941" i="1"/>
  <c r="K941" i="1"/>
  <c r="L941" i="1"/>
  <c r="S941" i="1"/>
  <c r="AD941" i="1"/>
  <c r="AF941" i="1"/>
  <c r="AH941" i="1"/>
  <c r="AI941" i="1"/>
  <c r="AJ941" i="1"/>
  <c r="AO941" i="1"/>
  <c r="G942" i="1"/>
  <c r="J942" i="1"/>
  <c r="K942" i="1"/>
  <c r="L942" i="1"/>
  <c r="S942" i="1"/>
  <c r="AD942" i="1"/>
  <c r="AF942" i="1"/>
  <c r="AH942" i="1"/>
  <c r="AI942" i="1"/>
  <c r="AJ942" i="1"/>
  <c r="AO942" i="1"/>
  <c r="G943" i="1"/>
  <c r="J943" i="1"/>
  <c r="K943" i="1"/>
  <c r="L943" i="1"/>
  <c r="S943" i="1"/>
  <c r="AD943" i="1"/>
  <c r="AF943" i="1"/>
  <c r="AH943" i="1"/>
  <c r="AI943" i="1"/>
  <c r="AJ943" i="1"/>
  <c r="AO943" i="1"/>
  <c r="G944" i="1"/>
  <c r="J944" i="1"/>
  <c r="K944" i="1"/>
  <c r="L944" i="1"/>
  <c r="S944" i="1"/>
  <c r="AD944" i="1"/>
  <c r="AF944" i="1"/>
  <c r="AH944" i="1"/>
  <c r="AI944" i="1"/>
  <c r="AJ944" i="1"/>
  <c r="AO944" i="1"/>
  <c r="G945" i="1"/>
  <c r="J945" i="1"/>
  <c r="K945" i="1"/>
  <c r="L945" i="1"/>
  <c r="S945" i="1"/>
  <c r="AD945" i="1"/>
  <c r="AF945" i="1"/>
  <c r="AH945" i="1"/>
  <c r="AI945" i="1"/>
  <c r="AJ945" i="1"/>
  <c r="AO945" i="1"/>
  <c r="G946" i="1"/>
  <c r="J946" i="1"/>
  <c r="K946" i="1"/>
  <c r="L946" i="1"/>
  <c r="S946" i="1"/>
  <c r="AD946" i="1"/>
  <c r="AF946" i="1"/>
  <c r="AH946" i="1"/>
  <c r="AI946" i="1"/>
  <c r="AJ946" i="1"/>
  <c r="AO946" i="1"/>
  <c r="G947" i="1"/>
  <c r="J947" i="1"/>
  <c r="K947" i="1"/>
  <c r="L947" i="1"/>
  <c r="S947" i="1"/>
  <c r="AD947" i="1"/>
  <c r="AF947" i="1"/>
  <c r="AH947" i="1"/>
  <c r="AI947" i="1"/>
  <c r="AJ947" i="1"/>
  <c r="AO947" i="1"/>
  <c r="G948" i="1"/>
  <c r="J948" i="1"/>
  <c r="K948" i="1"/>
  <c r="L948" i="1"/>
  <c r="S948" i="1"/>
  <c r="AD948" i="1"/>
  <c r="AF948" i="1"/>
  <c r="AH948" i="1"/>
  <c r="AI948" i="1"/>
  <c r="AJ948" i="1"/>
  <c r="AO948" i="1"/>
  <c r="G949" i="1"/>
  <c r="J949" i="1"/>
  <c r="K949" i="1"/>
  <c r="L949" i="1"/>
  <c r="S949" i="1"/>
  <c r="AD949" i="1"/>
  <c r="AF949" i="1"/>
  <c r="AH949" i="1"/>
  <c r="AI949" i="1"/>
  <c r="AJ949" i="1"/>
  <c r="AO949" i="1"/>
  <c r="G950" i="1"/>
  <c r="J950" i="1"/>
  <c r="K950" i="1"/>
  <c r="L950" i="1"/>
  <c r="S950" i="1"/>
  <c r="AD950" i="1"/>
  <c r="AF950" i="1"/>
  <c r="AH950" i="1"/>
  <c r="AI950" i="1"/>
  <c r="AJ950" i="1"/>
  <c r="AO950" i="1"/>
  <c r="G951" i="1"/>
  <c r="J951" i="1"/>
  <c r="K951" i="1"/>
  <c r="L951" i="1"/>
  <c r="S951" i="1"/>
  <c r="AD951" i="1"/>
  <c r="AF951" i="1"/>
  <c r="AH951" i="1"/>
  <c r="AI951" i="1"/>
  <c r="AJ951" i="1"/>
  <c r="AO951" i="1"/>
  <c r="G952" i="1"/>
  <c r="J952" i="1"/>
  <c r="K952" i="1"/>
  <c r="L952" i="1"/>
  <c r="S952" i="1"/>
  <c r="AD952" i="1"/>
  <c r="AF952" i="1"/>
  <c r="AH952" i="1"/>
  <c r="AI952" i="1"/>
  <c r="AJ952" i="1"/>
  <c r="AO952" i="1"/>
  <c r="G953" i="1"/>
  <c r="J953" i="1"/>
  <c r="K953" i="1"/>
  <c r="L953" i="1"/>
  <c r="S953" i="1"/>
  <c r="AD953" i="1"/>
  <c r="AF953" i="1"/>
  <c r="AH953" i="1"/>
  <c r="AI953" i="1"/>
  <c r="AJ953" i="1"/>
  <c r="AO953" i="1"/>
  <c r="G954" i="1"/>
  <c r="J954" i="1"/>
  <c r="K954" i="1"/>
  <c r="L954" i="1"/>
  <c r="S954" i="1"/>
  <c r="AD954" i="1"/>
  <c r="AF954" i="1"/>
  <c r="AH954" i="1"/>
  <c r="AI954" i="1"/>
  <c r="AJ954" i="1"/>
  <c r="AO954" i="1"/>
  <c r="G955" i="1"/>
  <c r="J955" i="1"/>
  <c r="K955" i="1"/>
  <c r="L955" i="1"/>
  <c r="S955" i="1"/>
  <c r="AD955" i="1"/>
  <c r="AF955" i="1"/>
  <c r="AH955" i="1"/>
  <c r="AI955" i="1"/>
  <c r="AJ955" i="1"/>
  <c r="AO955" i="1"/>
  <c r="G956" i="1"/>
  <c r="J956" i="1"/>
  <c r="K956" i="1"/>
  <c r="L956" i="1"/>
  <c r="S956" i="1"/>
  <c r="AD956" i="1"/>
  <c r="AF956" i="1"/>
  <c r="AH956" i="1"/>
  <c r="AI956" i="1"/>
  <c r="AJ956" i="1"/>
  <c r="AO956" i="1"/>
  <c r="G957" i="1"/>
  <c r="J957" i="1"/>
  <c r="K957" i="1"/>
  <c r="L957" i="1"/>
  <c r="S957" i="1"/>
  <c r="AD957" i="1"/>
  <c r="AF957" i="1"/>
  <c r="AH957" i="1"/>
  <c r="AI957" i="1"/>
  <c r="AJ957" i="1"/>
  <c r="AO957" i="1"/>
  <c r="G958" i="1"/>
  <c r="J958" i="1"/>
  <c r="K958" i="1"/>
  <c r="L958" i="1"/>
  <c r="S958" i="1"/>
  <c r="AD958" i="1"/>
  <c r="AF958" i="1"/>
  <c r="AH958" i="1"/>
  <c r="AI958" i="1"/>
  <c r="AJ958" i="1"/>
  <c r="AO958" i="1"/>
  <c r="G959" i="1"/>
  <c r="J959" i="1"/>
  <c r="K959" i="1"/>
  <c r="L959" i="1"/>
  <c r="S959" i="1"/>
  <c r="AD959" i="1"/>
  <c r="AF959" i="1"/>
  <c r="AH959" i="1"/>
  <c r="AI959" i="1"/>
  <c r="AJ959" i="1"/>
  <c r="AO959" i="1"/>
  <c r="G960" i="1"/>
  <c r="J960" i="1"/>
  <c r="K960" i="1"/>
  <c r="L960" i="1"/>
  <c r="S960" i="1"/>
  <c r="AD960" i="1"/>
  <c r="AF960" i="1"/>
  <c r="AH960" i="1"/>
  <c r="AI960" i="1"/>
  <c r="AJ960" i="1"/>
  <c r="AO960" i="1"/>
  <c r="G961" i="1"/>
  <c r="J961" i="1"/>
  <c r="K961" i="1"/>
  <c r="L961" i="1"/>
  <c r="S961" i="1"/>
  <c r="AD961" i="1"/>
  <c r="AF961" i="1"/>
  <c r="AH961" i="1"/>
  <c r="AI961" i="1"/>
  <c r="AJ961" i="1"/>
  <c r="AO961" i="1"/>
  <c r="G962" i="1"/>
  <c r="J962" i="1"/>
  <c r="K962" i="1"/>
  <c r="L962" i="1"/>
  <c r="S962" i="1"/>
  <c r="AD962" i="1"/>
  <c r="AF962" i="1"/>
  <c r="AH962" i="1"/>
  <c r="AI962" i="1"/>
  <c r="AJ962" i="1"/>
  <c r="AO962" i="1"/>
  <c r="G963" i="1"/>
  <c r="J963" i="1"/>
  <c r="K963" i="1"/>
  <c r="L963" i="1"/>
  <c r="S963" i="1"/>
  <c r="AD963" i="1"/>
  <c r="AF963" i="1"/>
  <c r="AH963" i="1"/>
  <c r="AI963" i="1"/>
  <c r="AJ963" i="1"/>
  <c r="AO963" i="1"/>
  <c r="G964" i="1"/>
  <c r="J964" i="1"/>
  <c r="K964" i="1"/>
  <c r="L964" i="1"/>
  <c r="S964" i="1"/>
  <c r="AD964" i="1"/>
  <c r="AF964" i="1"/>
  <c r="AH964" i="1"/>
  <c r="AI964" i="1"/>
  <c r="AJ964" i="1"/>
  <c r="AO964" i="1"/>
  <c r="G965" i="1"/>
  <c r="J965" i="1"/>
  <c r="K965" i="1"/>
  <c r="L965" i="1"/>
  <c r="S965" i="1"/>
  <c r="AD965" i="1"/>
  <c r="AF965" i="1"/>
  <c r="AH965" i="1"/>
  <c r="AI965" i="1"/>
  <c r="AJ965" i="1"/>
  <c r="AO965" i="1"/>
  <c r="G966" i="1"/>
  <c r="J966" i="1"/>
  <c r="K966" i="1"/>
  <c r="L966" i="1"/>
  <c r="S966" i="1"/>
  <c r="AD966" i="1"/>
  <c r="AF966" i="1"/>
  <c r="AH966" i="1"/>
  <c r="AI966" i="1"/>
  <c r="AJ966" i="1"/>
  <c r="AO966" i="1"/>
  <c r="G967" i="1"/>
  <c r="J967" i="1"/>
  <c r="K967" i="1"/>
  <c r="L967" i="1"/>
  <c r="S967" i="1"/>
  <c r="AD967" i="1"/>
  <c r="AF967" i="1"/>
  <c r="AH967" i="1"/>
  <c r="AI967" i="1"/>
  <c r="AJ967" i="1"/>
  <c r="AO967" i="1"/>
  <c r="G968" i="1"/>
  <c r="J968" i="1"/>
  <c r="K968" i="1"/>
  <c r="L968" i="1"/>
  <c r="S968" i="1"/>
  <c r="AD968" i="1"/>
  <c r="AF968" i="1"/>
  <c r="AH968" i="1"/>
  <c r="AI968" i="1"/>
  <c r="AJ968" i="1"/>
  <c r="AO968" i="1"/>
  <c r="G969" i="1"/>
  <c r="J969" i="1"/>
  <c r="K969" i="1"/>
  <c r="L969" i="1"/>
  <c r="S969" i="1"/>
  <c r="AD969" i="1"/>
  <c r="AF969" i="1"/>
  <c r="AH969" i="1"/>
  <c r="AI969" i="1"/>
  <c r="AJ969" i="1"/>
  <c r="AO969" i="1"/>
  <c r="G970" i="1"/>
  <c r="J970" i="1"/>
  <c r="K970" i="1"/>
  <c r="L970" i="1"/>
  <c r="S970" i="1"/>
  <c r="AD970" i="1"/>
  <c r="AF970" i="1"/>
  <c r="AH970" i="1"/>
  <c r="AI970" i="1"/>
  <c r="AJ970" i="1"/>
  <c r="AO970" i="1"/>
  <c r="G971" i="1"/>
  <c r="J971" i="1"/>
  <c r="K971" i="1"/>
  <c r="L971" i="1"/>
  <c r="S971" i="1"/>
  <c r="AD971" i="1"/>
  <c r="AF971" i="1"/>
  <c r="AH971" i="1"/>
  <c r="AI971" i="1"/>
  <c r="AJ971" i="1"/>
  <c r="AO971" i="1"/>
  <c r="G972" i="1"/>
  <c r="J972" i="1"/>
  <c r="K972" i="1"/>
  <c r="L972" i="1"/>
  <c r="S972" i="1"/>
  <c r="AD972" i="1"/>
  <c r="AF972" i="1"/>
  <c r="AH972" i="1"/>
  <c r="AI972" i="1"/>
  <c r="AJ972" i="1"/>
  <c r="AO972" i="1"/>
  <c r="G973" i="1"/>
  <c r="J973" i="1"/>
  <c r="K973" i="1"/>
  <c r="L973" i="1"/>
  <c r="S973" i="1"/>
  <c r="AD973" i="1"/>
  <c r="AF973" i="1"/>
  <c r="AH973" i="1"/>
  <c r="AI973" i="1"/>
  <c r="AJ973" i="1"/>
  <c r="AO973" i="1"/>
  <c r="G974" i="1"/>
  <c r="J974" i="1"/>
  <c r="K974" i="1"/>
  <c r="L974" i="1"/>
  <c r="S974" i="1"/>
  <c r="AD974" i="1"/>
  <c r="AF974" i="1"/>
  <c r="AH974" i="1"/>
  <c r="AI974" i="1"/>
  <c r="AJ974" i="1"/>
  <c r="AO974" i="1"/>
  <c r="G975" i="1"/>
  <c r="J975" i="1"/>
  <c r="K975" i="1"/>
  <c r="L975" i="1"/>
  <c r="S975" i="1"/>
  <c r="AD975" i="1"/>
  <c r="AF975" i="1"/>
  <c r="AH975" i="1"/>
  <c r="AI975" i="1"/>
  <c r="AJ975" i="1"/>
  <c r="AO975" i="1"/>
  <c r="G976" i="1"/>
  <c r="J976" i="1"/>
  <c r="K976" i="1"/>
  <c r="L976" i="1"/>
  <c r="S976" i="1"/>
  <c r="AD976" i="1"/>
  <c r="AF976" i="1"/>
  <c r="AH976" i="1"/>
  <c r="AI976" i="1"/>
  <c r="AJ976" i="1"/>
  <c r="AO976" i="1"/>
  <c r="G977" i="1"/>
  <c r="J977" i="1"/>
  <c r="K977" i="1"/>
  <c r="L977" i="1"/>
  <c r="S977" i="1"/>
  <c r="AD977" i="1"/>
  <c r="AF977" i="1"/>
  <c r="AH977" i="1"/>
  <c r="AI977" i="1"/>
  <c r="AJ977" i="1"/>
  <c r="AO977" i="1"/>
  <c r="G978" i="1"/>
  <c r="J978" i="1"/>
  <c r="K978" i="1"/>
  <c r="L978" i="1"/>
  <c r="S978" i="1"/>
  <c r="AD978" i="1"/>
  <c r="AF978" i="1"/>
  <c r="AH978" i="1"/>
  <c r="AI978" i="1"/>
  <c r="AJ978" i="1"/>
  <c r="AO978" i="1"/>
  <c r="G979" i="1"/>
  <c r="J979" i="1"/>
  <c r="K979" i="1"/>
  <c r="L979" i="1"/>
  <c r="S979" i="1"/>
  <c r="AD979" i="1"/>
  <c r="AF979" i="1"/>
  <c r="AH979" i="1"/>
  <c r="AI979" i="1"/>
  <c r="AJ979" i="1"/>
  <c r="AO979" i="1"/>
  <c r="G980" i="1"/>
  <c r="J980" i="1"/>
  <c r="K980" i="1"/>
  <c r="L980" i="1"/>
  <c r="S980" i="1"/>
  <c r="AD980" i="1"/>
  <c r="AF980" i="1"/>
  <c r="AH980" i="1"/>
  <c r="AI980" i="1"/>
  <c r="AJ980" i="1"/>
  <c r="AO980" i="1"/>
  <c r="G981" i="1"/>
  <c r="J981" i="1"/>
  <c r="K981" i="1"/>
  <c r="L981" i="1"/>
  <c r="S981" i="1"/>
  <c r="AD981" i="1"/>
  <c r="AF981" i="1"/>
  <c r="AH981" i="1"/>
  <c r="AI981" i="1"/>
  <c r="AJ981" i="1"/>
  <c r="AO981" i="1"/>
  <c r="G982" i="1"/>
  <c r="J982" i="1"/>
  <c r="K982" i="1"/>
  <c r="L982" i="1"/>
  <c r="S982" i="1"/>
  <c r="AD982" i="1"/>
  <c r="AF982" i="1"/>
  <c r="AH982" i="1"/>
  <c r="AI982" i="1"/>
  <c r="AJ982" i="1"/>
  <c r="AO982" i="1"/>
  <c r="G983" i="1"/>
  <c r="J983" i="1"/>
  <c r="K983" i="1"/>
  <c r="L983" i="1"/>
  <c r="S983" i="1"/>
  <c r="AD983" i="1"/>
  <c r="AF983" i="1"/>
  <c r="AH983" i="1"/>
  <c r="AI983" i="1"/>
  <c r="AJ983" i="1"/>
  <c r="AO983" i="1"/>
  <c r="G984" i="1"/>
  <c r="J984" i="1"/>
  <c r="K984" i="1"/>
  <c r="L984" i="1"/>
  <c r="S984" i="1"/>
  <c r="AD984" i="1"/>
  <c r="AF984" i="1"/>
  <c r="AH984" i="1"/>
  <c r="AI984" i="1"/>
  <c r="AJ984" i="1"/>
  <c r="AO984" i="1"/>
  <c r="G985" i="1"/>
  <c r="J985" i="1"/>
  <c r="K985" i="1"/>
  <c r="L985" i="1"/>
  <c r="S985" i="1"/>
  <c r="AD985" i="1"/>
  <c r="AF985" i="1"/>
  <c r="AH985" i="1"/>
  <c r="AI985" i="1"/>
  <c r="AJ985" i="1"/>
  <c r="AO985" i="1"/>
  <c r="G986" i="1"/>
  <c r="J986" i="1"/>
  <c r="K986" i="1"/>
  <c r="L986" i="1"/>
  <c r="S986" i="1"/>
  <c r="AD986" i="1"/>
  <c r="AF986" i="1"/>
  <c r="AH986" i="1"/>
  <c r="AI986" i="1"/>
  <c r="AJ986" i="1"/>
  <c r="AO986" i="1"/>
  <c r="G987" i="1"/>
  <c r="J987" i="1"/>
  <c r="K987" i="1"/>
  <c r="L987" i="1"/>
  <c r="S987" i="1"/>
  <c r="AD987" i="1"/>
  <c r="AF987" i="1"/>
  <c r="AH987" i="1"/>
  <c r="AI987" i="1"/>
  <c r="AJ987" i="1"/>
  <c r="AO987" i="1"/>
  <c r="G988" i="1"/>
  <c r="J988" i="1"/>
  <c r="K988" i="1"/>
  <c r="L988" i="1"/>
  <c r="S988" i="1"/>
  <c r="AD988" i="1"/>
  <c r="AF988" i="1"/>
  <c r="AH988" i="1"/>
  <c r="AI988" i="1"/>
  <c r="AJ988" i="1"/>
  <c r="AO988" i="1"/>
  <c r="G989" i="1"/>
  <c r="J989" i="1"/>
  <c r="K989" i="1"/>
  <c r="L989" i="1"/>
  <c r="S989" i="1"/>
  <c r="AD989" i="1"/>
  <c r="AF989" i="1"/>
  <c r="AH989" i="1"/>
  <c r="AI989" i="1"/>
  <c r="AJ989" i="1"/>
  <c r="AO989" i="1"/>
  <c r="G990" i="1"/>
  <c r="J990" i="1"/>
  <c r="K990" i="1"/>
  <c r="L990" i="1"/>
  <c r="S990" i="1"/>
  <c r="AD990" i="1"/>
  <c r="AF990" i="1"/>
  <c r="AH990" i="1"/>
  <c r="AI990" i="1"/>
  <c r="AJ990" i="1"/>
  <c r="AO990" i="1"/>
  <c r="G991" i="1"/>
  <c r="J991" i="1"/>
  <c r="K991" i="1"/>
  <c r="L991" i="1"/>
  <c r="S991" i="1"/>
  <c r="AD991" i="1"/>
  <c r="AF991" i="1"/>
  <c r="AH991" i="1"/>
  <c r="AI991" i="1"/>
  <c r="AJ991" i="1"/>
  <c r="AO991" i="1"/>
  <c r="G992" i="1"/>
  <c r="J992" i="1"/>
  <c r="K992" i="1"/>
  <c r="L992" i="1"/>
  <c r="S992" i="1"/>
  <c r="AD992" i="1"/>
  <c r="AF992" i="1"/>
  <c r="AH992" i="1"/>
  <c r="AI992" i="1"/>
  <c r="AJ992" i="1"/>
  <c r="AO992" i="1"/>
  <c r="G993" i="1"/>
  <c r="J993" i="1"/>
  <c r="K993" i="1"/>
  <c r="L993" i="1"/>
  <c r="S993" i="1"/>
  <c r="AD993" i="1"/>
  <c r="AF993" i="1"/>
  <c r="AH993" i="1"/>
  <c r="AI993" i="1"/>
  <c r="AJ993" i="1"/>
  <c r="AO993" i="1"/>
  <c r="G994" i="1"/>
  <c r="J994" i="1"/>
  <c r="K994" i="1"/>
  <c r="L994" i="1"/>
  <c r="S994" i="1"/>
  <c r="AD994" i="1"/>
  <c r="AF994" i="1"/>
  <c r="AH994" i="1"/>
  <c r="AI994" i="1"/>
  <c r="AJ994" i="1"/>
  <c r="AO994" i="1"/>
  <c r="G995" i="1"/>
  <c r="J995" i="1"/>
  <c r="K995" i="1"/>
  <c r="L995" i="1"/>
  <c r="S995" i="1"/>
  <c r="AD995" i="1"/>
  <c r="AF995" i="1"/>
  <c r="AH995" i="1"/>
  <c r="AI995" i="1"/>
  <c r="AJ995" i="1"/>
  <c r="AO995" i="1"/>
  <c r="G996" i="1"/>
  <c r="J996" i="1"/>
  <c r="K996" i="1"/>
  <c r="L996" i="1"/>
  <c r="S996" i="1"/>
  <c r="AD996" i="1"/>
  <c r="AF996" i="1"/>
  <c r="AH996" i="1"/>
  <c r="AI996" i="1"/>
  <c r="AJ996" i="1"/>
  <c r="AO996" i="1"/>
  <c r="G997" i="1"/>
  <c r="J997" i="1"/>
  <c r="K997" i="1"/>
  <c r="L997" i="1"/>
  <c r="S997" i="1"/>
  <c r="AD997" i="1"/>
  <c r="AF997" i="1"/>
  <c r="AH997" i="1"/>
  <c r="AI997" i="1"/>
  <c r="AJ997" i="1"/>
  <c r="AO997" i="1"/>
  <c r="G998" i="1"/>
  <c r="J998" i="1"/>
  <c r="K998" i="1"/>
  <c r="L998" i="1"/>
  <c r="S998" i="1"/>
  <c r="AD998" i="1"/>
  <c r="AF998" i="1"/>
  <c r="AH998" i="1"/>
  <c r="AI998" i="1"/>
  <c r="AJ998" i="1"/>
  <c r="AO998" i="1"/>
  <c r="G999" i="1"/>
  <c r="J999" i="1"/>
  <c r="K999" i="1"/>
  <c r="L999" i="1"/>
  <c r="S999" i="1"/>
  <c r="AD999" i="1"/>
  <c r="AF999" i="1"/>
  <c r="AH999" i="1"/>
  <c r="AI999" i="1"/>
  <c r="AJ999" i="1"/>
  <c r="AO999" i="1"/>
  <c r="G1000" i="1"/>
  <c r="J1000" i="1"/>
  <c r="K1000" i="1"/>
  <c r="L1000" i="1"/>
  <c r="S1000" i="1"/>
  <c r="AD1000" i="1"/>
  <c r="AF1000" i="1"/>
  <c r="AH1000" i="1"/>
  <c r="AI1000" i="1"/>
  <c r="AJ1000" i="1"/>
  <c r="AO1000" i="1"/>
  <c r="G1001" i="1"/>
  <c r="J1001" i="1"/>
  <c r="K1001" i="1"/>
  <c r="L1001" i="1"/>
  <c r="S1001" i="1"/>
  <c r="AD1001" i="1"/>
  <c r="AF1001" i="1"/>
  <c r="AH1001" i="1"/>
  <c r="AI1001" i="1"/>
  <c r="AJ1001" i="1"/>
  <c r="AO1001" i="1"/>
  <c r="G1002" i="1"/>
  <c r="J1002" i="1"/>
  <c r="K1002" i="1"/>
  <c r="L1002" i="1"/>
  <c r="S1002" i="1"/>
  <c r="AD1002" i="1"/>
  <c r="AF1002" i="1"/>
  <c r="AH1002" i="1"/>
  <c r="AI1002" i="1"/>
  <c r="AJ1002" i="1"/>
  <c r="AO1002" i="1"/>
  <c r="G1003" i="1"/>
  <c r="J1003" i="1"/>
  <c r="K1003" i="1"/>
  <c r="L1003" i="1"/>
  <c r="S1003" i="1"/>
  <c r="AD1003" i="1"/>
  <c r="AF1003" i="1"/>
  <c r="AH1003" i="1"/>
  <c r="AI1003" i="1"/>
  <c r="AJ1003" i="1"/>
  <c r="AO1003" i="1"/>
  <c r="G1004" i="1"/>
  <c r="J1004" i="1"/>
  <c r="K1004" i="1"/>
  <c r="L1004" i="1"/>
  <c r="S1004" i="1"/>
  <c r="AD1004" i="1"/>
  <c r="AF1004" i="1"/>
  <c r="AH1004" i="1"/>
  <c r="AI1004" i="1"/>
  <c r="AJ1004" i="1"/>
  <c r="AO1004" i="1"/>
  <c r="G1005" i="1"/>
  <c r="J1005" i="1"/>
  <c r="K1005" i="1"/>
  <c r="L1005" i="1"/>
  <c r="S1005" i="1"/>
  <c r="AD1005" i="1"/>
  <c r="AF1005" i="1"/>
  <c r="AH1005" i="1"/>
  <c r="AI1005" i="1"/>
  <c r="AJ1005" i="1"/>
  <c r="AO1005" i="1"/>
  <c r="G1006" i="1"/>
  <c r="J1006" i="1"/>
  <c r="K1006" i="1"/>
  <c r="L1006" i="1"/>
  <c r="S1006" i="1"/>
  <c r="AD1006" i="1"/>
  <c r="AF1006" i="1"/>
  <c r="AH1006" i="1"/>
  <c r="AI1006" i="1"/>
  <c r="AJ1006" i="1"/>
  <c r="AO1006" i="1"/>
  <c r="G1007" i="1"/>
  <c r="J1007" i="1"/>
  <c r="K1007" i="1"/>
  <c r="L1007" i="1"/>
  <c r="S1007" i="1"/>
  <c r="AD1007" i="1"/>
  <c r="AF1007" i="1"/>
  <c r="AH1007" i="1"/>
  <c r="AI1007" i="1"/>
  <c r="AJ1007" i="1"/>
  <c r="AO1007" i="1"/>
  <c r="G1008" i="1"/>
  <c r="J1008" i="1"/>
  <c r="K1008" i="1"/>
  <c r="L1008" i="1"/>
  <c r="S1008" i="1"/>
  <c r="AD1008" i="1"/>
  <c r="AF1008" i="1"/>
  <c r="AH1008" i="1"/>
  <c r="AI1008" i="1"/>
  <c r="AJ1008" i="1"/>
  <c r="AO1008" i="1"/>
  <c r="G1009" i="1"/>
  <c r="J1009" i="1"/>
  <c r="K1009" i="1"/>
  <c r="L1009" i="1"/>
  <c r="S1009" i="1"/>
  <c r="AD1009" i="1"/>
  <c r="AF1009" i="1"/>
  <c r="AH1009" i="1"/>
  <c r="AI1009" i="1"/>
  <c r="AJ1009" i="1"/>
  <c r="AO1009" i="1"/>
  <c r="G1010" i="1"/>
  <c r="J1010" i="1"/>
  <c r="K1010" i="1"/>
  <c r="L1010" i="1"/>
  <c r="S1010" i="1"/>
  <c r="AD1010" i="1"/>
  <c r="AF1010" i="1"/>
  <c r="AH1010" i="1"/>
  <c r="AI1010" i="1"/>
  <c r="AJ1010" i="1"/>
  <c r="AO1010" i="1"/>
  <c r="G1011" i="1"/>
  <c r="J1011" i="1"/>
  <c r="K1011" i="1"/>
  <c r="L1011" i="1"/>
  <c r="S1011" i="1"/>
  <c r="AD1011" i="1"/>
  <c r="AF1011" i="1"/>
  <c r="AH1011" i="1"/>
  <c r="AI1011" i="1"/>
  <c r="AJ1011" i="1"/>
  <c r="AO1011" i="1"/>
  <c r="G1012" i="1"/>
  <c r="J1012" i="1"/>
  <c r="K1012" i="1"/>
  <c r="L1012" i="1"/>
  <c r="S1012" i="1"/>
  <c r="AD1012" i="1"/>
  <c r="AF1012" i="1"/>
  <c r="AH1012" i="1"/>
  <c r="AI1012" i="1"/>
  <c r="AJ1012" i="1"/>
  <c r="AO1012" i="1"/>
  <c r="G1013" i="1"/>
  <c r="J1013" i="1"/>
  <c r="K1013" i="1"/>
  <c r="L1013" i="1"/>
  <c r="S1013" i="1"/>
  <c r="AD1013" i="1"/>
  <c r="AF1013" i="1"/>
  <c r="AH1013" i="1"/>
  <c r="AI1013" i="1"/>
  <c r="AJ1013" i="1"/>
  <c r="AO1013" i="1"/>
  <c r="G1014" i="1"/>
  <c r="J1014" i="1"/>
  <c r="K1014" i="1"/>
  <c r="L1014" i="1"/>
  <c r="S1014" i="1"/>
  <c r="AD1014" i="1"/>
  <c r="AF1014" i="1"/>
  <c r="AH1014" i="1"/>
  <c r="AI1014" i="1"/>
  <c r="AJ1014" i="1"/>
  <c r="AO1014" i="1"/>
  <c r="G1015" i="1"/>
  <c r="J1015" i="1"/>
  <c r="K1015" i="1"/>
  <c r="L1015" i="1"/>
  <c r="S1015" i="1"/>
  <c r="AD1015" i="1"/>
  <c r="AF1015" i="1"/>
  <c r="AH1015" i="1"/>
  <c r="AI1015" i="1"/>
  <c r="AJ1015" i="1"/>
  <c r="AO1015" i="1"/>
  <c r="G1016" i="1"/>
  <c r="J1016" i="1"/>
  <c r="K1016" i="1"/>
  <c r="L1016" i="1"/>
  <c r="S1016" i="1"/>
  <c r="AD1016" i="1"/>
  <c r="AF1016" i="1"/>
  <c r="AH1016" i="1"/>
  <c r="AI1016" i="1"/>
  <c r="AJ1016" i="1"/>
  <c r="AO1016" i="1"/>
  <c r="G1017" i="1"/>
  <c r="J1017" i="1"/>
  <c r="K1017" i="1"/>
  <c r="L1017" i="1"/>
  <c r="S1017" i="1"/>
  <c r="AD1017" i="1"/>
  <c r="AF1017" i="1"/>
  <c r="AH1017" i="1"/>
  <c r="AI1017" i="1"/>
  <c r="AJ1017" i="1"/>
  <c r="AO1017" i="1"/>
  <c r="G1018" i="1"/>
  <c r="J1018" i="1"/>
  <c r="K1018" i="1"/>
  <c r="L1018" i="1"/>
  <c r="S1018" i="1"/>
  <c r="AD1018" i="1"/>
  <c r="AF1018" i="1"/>
  <c r="AH1018" i="1"/>
  <c r="AI1018" i="1"/>
  <c r="AJ1018" i="1"/>
  <c r="AO1018" i="1"/>
  <c r="G1019" i="1"/>
  <c r="J1019" i="1"/>
  <c r="K1019" i="1"/>
  <c r="L1019" i="1"/>
  <c r="S1019" i="1"/>
  <c r="AD1019" i="1"/>
  <c r="AF1019" i="1"/>
  <c r="AH1019" i="1"/>
  <c r="AI1019" i="1"/>
  <c r="AJ1019" i="1"/>
  <c r="AO1019" i="1"/>
  <c r="G1020" i="1"/>
  <c r="J1020" i="1"/>
  <c r="K1020" i="1"/>
  <c r="L1020" i="1"/>
  <c r="S1020" i="1"/>
  <c r="AD1020" i="1"/>
  <c r="AF1020" i="1"/>
  <c r="AH1020" i="1"/>
  <c r="AI1020" i="1"/>
  <c r="AJ1020" i="1"/>
  <c r="AO1020" i="1"/>
  <c r="G1021" i="1"/>
  <c r="J1021" i="1"/>
  <c r="K1021" i="1"/>
  <c r="L1021" i="1"/>
  <c r="S1021" i="1"/>
  <c r="AD1021" i="1"/>
  <c r="AF1021" i="1"/>
  <c r="AH1021" i="1"/>
  <c r="AI1021" i="1"/>
  <c r="AJ1021" i="1"/>
  <c r="AO1021" i="1"/>
  <c r="G1022" i="1"/>
  <c r="J1022" i="1"/>
  <c r="K1022" i="1"/>
  <c r="L1022" i="1"/>
  <c r="S1022" i="1"/>
  <c r="AD1022" i="1"/>
  <c r="AF1022" i="1"/>
  <c r="AH1022" i="1"/>
  <c r="AI1022" i="1"/>
  <c r="AJ1022" i="1"/>
  <c r="AO1022" i="1"/>
  <c r="G1023" i="1"/>
  <c r="J1023" i="1"/>
  <c r="K1023" i="1"/>
  <c r="L1023" i="1"/>
  <c r="S1023" i="1"/>
  <c r="AD1023" i="1"/>
  <c r="AF1023" i="1"/>
  <c r="AH1023" i="1"/>
  <c r="AI1023" i="1"/>
  <c r="AJ1023" i="1"/>
  <c r="AO1023" i="1"/>
  <c r="G1024" i="1"/>
  <c r="J1024" i="1"/>
  <c r="K1024" i="1"/>
  <c r="L1024" i="1"/>
  <c r="S1024" i="1"/>
  <c r="AD1024" i="1"/>
  <c r="AF1024" i="1"/>
  <c r="AH1024" i="1"/>
  <c r="AI1024" i="1"/>
  <c r="AJ1024" i="1"/>
  <c r="AO1024" i="1"/>
  <c r="G1025" i="1"/>
  <c r="J1025" i="1"/>
  <c r="K1025" i="1"/>
  <c r="L1025" i="1"/>
  <c r="S1025" i="1"/>
  <c r="AD1025" i="1"/>
  <c r="AF1025" i="1"/>
  <c r="AH1025" i="1"/>
  <c r="AI1025" i="1"/>
  <c r="AJ1025" i="1"/>
  <c r="AO1025" i="1"/>
  <c r="G1026" i="1"/>
  <c r="J1026" i="1"/>
  <c r="K1026" i="1"/>
  <c r="L1026" i="1"/>
  <c r="S1026" i="1"/>
  <c r="AD1026" i="1"/>
  <c r="AF1026" i="1"/>
  <c r="AH1026" i="1"/>
  <c r="AI1026" i="1"/>
  <c r="AJ1026" i="1"/>
  <c r="AO1026" i="1"/>
  <c r="G1027" i="1"/>
  <c r="J1027" i="1"/>
  <c r="K1027" i="1"/>
  <c r="L1027" i="1"/>
  <c r="S1027" i="1"/>
  <c r="AD1027" i="1"/>
  <c r="AF1027" i="1"/>
  <c r="AH1027" i="1"/>
  <c r="AI1027" i="1"/>
  <c r="AJ1027" i="1"/>
  <c r="AO1027" i="1"/>
  <c r="G1028" i="1"/>
  <c r="J1028" i="1"/>
  <c r="K1028" i="1"/>
  <c r="L1028" i="1"/>
  <c r="S1028" i="1"/>
  <c r="AD1028" i="1"/>
  <c r="AF1028" i="1"/>
  <c r="AH1028" i="1"/>
  <c r="AI1028" i="1"/>
  <c r="AJ1028" i="1"/>
  <c r="AO1028" i="1"/>
  <c r="G1029" i="1"/>
  <c r="J1029" i="1"/>
  <c r="K1029" i="1"/>
  <c r="L1029" i="1"/>
  <c r="S1029" i="1"/>
  <c r="AD1029" i="1"/>
  <c r="AF1029" i="1"/>
  <c r="AH1029" i="1"/>
  <c r="AI1029" i="1"/>
  <c r="AJ1029" i="1"/>
  <c r="AO1029" i="1"/>
  <c r="G1030" i="1"/>
  <c r="J1030" i="1"/>
  <c r="K1030" i="1"/>
  <c r="L1030" i="1"/>
  <c r="S1030" i="1"/>
  <c r="AD1030" i="1"/>
  <c r="AF1030" i="1"/>
  <c r="AH1030" i="1"/>
  <c r="AI1030" i="1"/>
  <c r="AJ1030" i="1"/>
  <c r="AO1030" i="1"/>
  <c r="G1031" i="1"/>
  <c r="J1031" i="1"/>
  <c r="K1031" i="1"/>
  <c r="L1031" i="1"/>
  <c r="S1031" i="1"/>
  <c r="AD1031" i="1"/>
  <c r="AF1031" i="1"/>
  <c r="AH1031" i="1"/>
  <c r="AI1031" i="1"/>
  <c r="AJ1031" i="1"/>
  <c r="AO1031" i="1"/>
  <c r="G1032" i="1"/>
  <c r="J1032" i="1"/>
  <c r="K1032" i="1"/>
  <c r="L1032" i="1"/>
  <c r="S1032" i="1"/>
  <c r="AD1032" i="1"/>
  <c r="AF1032" i="1"/>
  <c r="AH1032" i="1"/>
  <c r="AI1032" i="1"/>
  <c r="AJ1032" i="1"/>
  <c r="AO1032" i="1"/>
  <c r="G1033" i="1"/>
  <c r="J1033" i="1"/>
  <c r="K1033" i="1"/>
  <c r="L1033" i="1"/>
  <c r="S1033" i="1"/>
  <c r="AD1033" i="1"/>
  <c r="AF1033" i="1"/>
  <c r="AH1033" i="1"/>
  <c r="AI1033" i="1"/>
  <c r="AJ1033" i="1"/>
  <c r="AO1033" i="1"/>
  <c r="G1034" i="1"/>
  <c r="J1034" i="1"/>
  <c r="K1034" i="1"/>
  <c r="L1034" i="1"/>
  <c r="S1034" i="1"/>
  <c r="AD1034" i="1"/>
  <c r="AF1034" i="1"/>
  <c r="AH1034" i="1"/>
  <c r="AI1034" i="1"/>
  <c r="AJ1034" i="1"/>
  <c r="AO1034" i="1"/>
  <c r="G1035" i="1"/>
  <c r="J1035" i="1"/>
  <c r="K1035" i="1"/>
  <c r="L1035" i="1"/>
  <c r="S1035" i="1"/>
  <c r="AD1035" i="1"/>
  <c r="AF1035" i="1"/>
  <c r="AH1035" i="1"/>
  <c r="AI1035" i="1"/>
  <c r="AJ1035" i="1"/>
  <c r="AO1035" i="1"/>
  <c r="G1036" i="1"/>
  <c r="J1036" i="1"/>
  <c r="K1036" i="1"/>
  <c r="L1036" i="1"/>
  <c r="S1036" i="1"/>
  <c r="AD1036" i="1"/>
  <c r="AF1036" i="1"/>
  <c r="AH1036" i="1"/>
  <c r="AI1036" i="1"/>
  <c r="AJ1036" i="1"/>
  <c r="AO1036" i="1"/>
  <c r="G1037" i="1"/>
  <c r="J1037" i="1"/>
  <c r="K1037" i="1"/>
  <c r="L1037" i="1"/>
  <c r="S1037" i="1"/>
  <c r="AD1037" i="1"/>
  <c r="AF1037" i="1"/>
  <c r="AH1037" i="1"/>
  <c r="AI1037" i="1"/>
  <c r="AJ1037" i="1"/>
  <c r="AO1037" i="1"/>
  <c r="G1038" i="1"/>
  <c r="J1038" i="1"/>
  <c r="K1038" i="1"/>
  <c r="L1038" i="1"/>
  <c r="S1038" i="1"/>
  <c r="AD1038" i="1"/>
  <c r="AF1038" i="1"/>
  <c r="AH1038" i="1"/>
  <c r="AI1038" i="1"/>
  <c r="AJ1038" i="1"/>
  <c r="AO1038" i="1"/>
  <c r="G1039" i="1"/>
  <c r="J1039" i="1"/>
  <c r="K1039" i="1"/>
  <c r="L1039" i="1"/>
  <c r="S1039" i="1"/>
  <c r="AD1039" i="1"/>
  <c r="AF1039" i="1"/>
  <c r="AH1039" i="1"/>
  <c r="AI1039" i="1"/>
  <c r="AJ1039" i="1"/>
  <c r="AO1039" i="1"/>
  <c r="G1040" i="1"/>
  <c r="J1040" i="1"/>
  <c r="K1040" i="1"/>
  <c r="L1040" i="1"/>
  <c r="S1040" i="1"/>
  <c r="AD1040" i="1"/>
  <c r="AF1040" i="1"/>
  <c r="AH1040" i="1"/>
  <c r="AI1040" i="1"/>
  <c r="AJ1040" i="1"/>
  <c r="AO1040" i="1"/>
  <c r="G1041" i="1"/>
  <c r="J1041" i="1"/>
  <c r="K1041" i="1"/>
  <c r="L1041" i="1"/>
  <c r="S1041" i="1"/>
  <c r="AD1041" i="1"/>
  <c r="AF1041" i="1"/>
  <c r="AH1041" i="1"/>
  <c r="AI1041" i="1"/>
  <c r="AJ1041" i="1"/>
  <c r="AO1041" i="1"/>
  <c r="G1042" i="1"/>
  <c r="J1042" i="1"/>
  <c r="K1042" i="1"/>
  <c r="L1042" i="1"/>
  <c r="S1042" i="1"/>
  <c r="AD1042" i="1"/>
  <c r="AF1042" i="1"/>
  <c r="AH1042" i="1"/>
  <c r="AI1042" i="1"/>
  <c r="AJ1042" i="1"/>
  <c r="AO1042" i="1"/>
  <c r="G1043" i="1"/>
  <c r="J1043" i="1"/>
  <c r="K1043" i="1"/>
  <c r="L1043" i="1"/>
  <c r="S1043" i="1"/>
  <c r="AD1043" i="1"/>
  <c r="AF1043" i="1"/>
  <c r="AH1043" i="1"/>
  <c r="AI1043" i="1"/>
  <c r="AJ1043" i="1"/>
  <c r="AO1043" i="1"/>
  <c r="G1044" i="1"/>
  <c r="J1044" i="1"/>
  <c r="K1044" i="1"/>
  <c r="L1044" i="1"/>
  <c r="S1044" i="1"/>
  <c r="AD1044" i="1"/>
  <c r="AF1044" i="1"/>
  <c r="AH1044" i="1"/>
  <c r="AI1044" i="1"/>
  <c r="AJ1044" i="1"/>
  <c r="AO1044" i="1"/>
  <c r="G1045" i="1"/>
  <c r="J1045" i="1"/>
  <c r="K1045" i="1"/>
  <c r="L1045" i="1"/>
  <c r="S1045" i="1"/>
  <c r="AD1045" i="1"/>
  <c r="AF1045" i="1"/>
  <c r="AH1045" i="1"/>
  <c r="AI1045" i="1"/>
  <c r="AJ1045" i="1"/>
  <c r="AO1045" i="1"/>
  <c r="G1046" i="1"/>
  <c r="J1046" i="1"/>
  <c r="K1046" i="1"/>
  <c r="L1046" i="1"/>
  <c r="S1046" i="1"/>
  <c r="AD1046" i="1"/>
  <c r="AF1046" i="1"/>
  <c r="AH1046" i="1"/>
  <c r="AI1046" i="1"/>
  <c r="AJ1046" i="1"/>
  <c r="AO1046" i="1"/>
  <c r="G1047" i="1"/>
  <c r="J1047" i="1"/>
  <c r="K1047" i="1"/>
  <c r="L1047" i="1"/>
  <c r="S1047" i="1"/>
  <c r="AD1047" i="1"/>
  <c r="AF1047" i="1"/>
  <c r="AH1047" i="1"/>
  <c r="AI1047" i="1"/>
  <c r="AJ1047" i="1"/>
  <c r="AO1047" i="1"/>
  <c r="G1048" i="1"/>
  <c r="J1048" i="1"/>
  <c r="K1048" i="1"/>
  <c r="L1048" i="1"/>
  <c r="S1048" i="1"/>
  <c r="AD1048" i="1"/>
  <c r="AF1048" i="1"/>
  <c r="AH1048" i="1"/>
  <c r="AI1048" i="1"/>
  <c r="AJ1048" i="1"/>
  <c r="AO1048" i="1"/>
  <c r="G1049" i="1"/>
  <c r="J1049" i="1"/>
  <c r="K1049" i="1"/>
  <c r="L1049" i="1"/>
  <c r="S1049" i="1"/>
  <c r="AD1049" i="1"/>
  <c r="AF1049" i="1"/>
  <c r="AH1049" i="1"/>
  <c r="AI1049" i="1"/>
  <c r="AJ1049" i="1"/>
  <c r="AO1049" i="1"/>
  <c r="G1050" i="1"/>
  <c r="J1050" i="1"/>
  <c r="K1050" i="1"/>
  <c r="L1050" i="1"/>
  <c r="S1050" i="1"/>
  <c r="AD1050" i="1"/>
  <c r="AF1050" i="1"/>
  <c r="AH1050" i="1"/>
  <c r="AI1050" i="1"/>
  <c r="AJ1050" i="1"/>
  <c r="AO1050" i="1"/>
  <c r="G1051" i="1"/>
  <c r="J1051" i="1"/>
  <c r="K1051" i="1"/>
  <c r="L1051" i="1"/>
  <c r="S1051" i="1"/>
  <c r="AD1051" i="1"/>
  <c r="AF1051" i="1"/>
  <c r="AH1051" i="1"/>
  <c r="AI1051" i="1"/>
  <c r="AJ1051" i="1"/>
  <c r="AO1051" i="1"/>
  <c r="G1052" i="1"/>
  <c r="J1052" i="1"/>
  <c r="K1052" i="1"/>
  <c r="L1052" i="1"/>
  <c r="S1052" i="1"/>
  <c r="AD1052" i="1"/>
  <c r="AF1052" i="1"/>
  <c r="AH1052" i="1"/>
  <c r="AI1052" i="1"/>
  <c r="AJ1052" i="1"/>
  <c r="AO1052" i="1"/>
  <c r="G1053" i="1"/>
  <c r="J1053" i="1"/>
  <c r="K1053" i="1"/>
  <c r="L1053" i="1"/>
  <c r="S1053" i="1"/>
  <c r="AD1053" i="1"/>
  <c r="AF1053" i="1"/>
  <c r="AH1053" i="1"/>
  <c r="AI1053" i="1"/>
  <c r="AJ1053" i="1"/>
  <c r="AO1053" i="1"/>
  <c r="G1054" i="1"/>
  <c r="J1054" i="1"/>
  <c r="K1054" i="1"/>
  <c r="L1054" i="1"/>
  <c r="S1054" i="1"/>
  <c r="AD1054" i="1"/>
  <c r="AF1054" i="1"/>
  <c r="AH1054" i="1"/>
  <c r="AI1054" i="1"/>
  <c r="AJ1054" i="1"/>
  <c r="AO1054" i="1"/>
  <c r="G1055" i="1"/>
  <c r="J1055" i="1"/>
  <c r="K1055" i="1"/>
  <c r="L1055" i="1"/>
  <c r="S1055" i="1"/>
  <c r="AD1055" i="1"/>
  <c r="AF1055" i="1"/>
  <c r="AH1055" i="1"/>
  <c r="AI1055" i="1"/>
  <c r="AJ1055" i="1"/>
  <c r="AO1055" i="1"/>
  <c r="G1056" i="1"/>
  <c r="J1056" i="1"/>
  <c r="K1056" i="1"/>
  <c r="L1056" i="1"/>
  <c r="S1056" i="1"/>
  <c r="AD1056" i="1"/>
  <c r="AF1056" i="1"/>
  <c r="AH1056" i="1"/>
  <c r="AI1056" i="1"/>
  <c r="AJ1056" i="1"/>
  <c r="AO1056" i="1"/>
  <c r="G1057" i="1"/>
  <c r="J1057" i="1"/>
  <c r="K1057" i="1"/>
  <c r="L1057" i="1"/>
  <c r="S1057" i="1"/>
  <c r="AD1057" i="1"/>
  <c r="AF1057" i="1"/>
  <c r="AH1057" i="1"/>
  <c r="AI1057" i="1"/>
  <c r="AJ1057" i="1"/>
  <c r="AO1057" i="1"/>
  <c r="G1058" i="1"/>
  <c r="J1058" i="1"/>
  <c r="K1058" i="1"/>
  <c r="L1058" i="1"/>
  <c r="S1058" i="1"/>
  <c r="AD1058" i="1"/>
  <c r="AF1058" i="1"/>
  <c r="AH1058" i="1"/>
  <c r="AI1058" i="1"/>
  <c r="AJ1058" i="1"/>
  <c r="AO1058" i="1"/>
  <c r="G1059" i="1"/>
  <c r="J1059" i="1"/>
  <c r="K1059" i="1"/>
  <c r="L1059" i="1"/>
  <c r="S1059" i="1"/>
  <c r="AD1059" i="1"/>
  <c r="AF1059" i="1"/>
  <c r="AH1059" i="1"/>
  <c r="AI1059" i="1"/>
  <c r="AJ1059" i="1"/>
  <c r="AO1059" i="1"/>
  <c r="G1060" i="1"/>
  <c r="J1060" i="1"/>
  <c r="K1060" i="1"/>
  <c r="L1060" i="1"/>
  <c r="S1060" i="1"/>
  <c r="AD1060" i="1"/>
  <c r="AF1060" i="1"/>
  <c r="AH1060" i="1"/>
  <c r="AI1060" i="1"/>
  <c r="AJ1060" i="1"/>
  <c r="AO1060" i="1"/>
  <c r="G1061" i="1"/>
  <c r="J1061" i="1"/>
  <c r="K1061" i="1"/>
  <c r="L1061" i="1"/>
  <c r="S1061" i="1"/>
  <c r="AD1061" i="1"/>
  <c r="AF1061" i="1"/>
  <c r="AH1061" i="1"/>
  <c r="AI1061" i="1"/>
  <c r="AJ1061" i="1"/>
  <c r="AO1061" i="1"/>
  <c r="G1062" i="1"/>
  <c r="J1062" i="1"/>
  <c r="K1062" i="1"/>
  <c r="L1062" i="1"/>
  <c r="S1062" i="1"/>
  <c r="AD1062" i="1"/>
  <c r="AF1062" i="1"/>
  <c r="AH1062" i="1"/>
  <c r="AI1062" i="1"/>
  <c r="AJ1062" i="1"/>
  <c r="AO1062" i="1"/>
  <c r="G1063" i="1"/>
  <c r="J1063" i="1"/>
  <c r="K1063" i="1"/>
  <c r="L1063" i="1"/>
  <c r="S1063" i="1"/>
  <c r="AD1063" i="1"/>
  <c r="AF1063" i="1"/>
  <c r="AH1063" i="1"/>
  <c r="AI1063" i="1"/>
  <c r="AJ1063" i="1"/>
  <c r="AO1063" i="1"/>
  <c r="G1064" i="1"/>
  <c r="J1064" i="1"/>
  <c r="K1064" i="1"/>
  <c r="L1064" i="1"/>
  <c r="S1064" i="1"/>
  <c r="AD1064" i="1"/>
  <c r="AF1064" i="1"/>
  <c r="AH1064" i="1"/>
  <c r="AI1064" i="1"/>
  <c r="AJ1064" i="1"/>
  <c r="AO1064" i="1"/>
  <c r="G1065" i="1"/>
  <c r="J1065" i="1"/>
  <c r="K1065" i="1"/>
  <c r="L1065" i="1"/>
  <c r="S1065" i="1"/>
  <c r="AD1065" i="1"/>
  <c r="AF1065" i="1"/>
  <c r="AH1065" i="1"/>
  <c r="AI1065" i="1"/>
  <c r="AJ1065" i="1"/>
  <c r="AO1065" i="1"/>
  <c r="G1066" i="1"/>
  <c r="J1066" i="1"/>
  <c r="K1066" i="1"/>
  <c r="L1066" i="1"/>
  <c r="S1066" i="1"/>
  <c r="AD1066" i="1"/>
  <c r="AF1066" i="1"/>
  <c r="AH1066" i="1"/>
  <c r="AI1066" i="1"/>
  <c r="AJ1066" i="1"/>
  <c r="AO1066" i="1"/>
  <c r="G1067" i="1"/>
  <c r="J1067" i="1"/>
  <c r="K1067" i="1"/>
  <c r="L1067" i="1"/>
  <c r="S1067" i="1"/>
  <c r="AD1067" i="1"/>
  <c r="AF1067" i="1"/>
  <c r="AH1067" i="1"/>
  <c r="AI1067" i="1"/>
  <c r="AJ1067" i="1"/>
  <c r="AO1067" i="1"/>
  <c r="G1068" i="1"/>
  <c r="J1068" i="1"/>
  <c r="K1068" i="1"/>
  <c r="L1068" i="1"/>
  <c r="S1068" i="1"/>
  <c r="AD1068" i="1"/>
  <c r="AF1068" i="1"/>
  <c r="AH1068" i="1"/>
  <c r="AI1068" i="1"/>
  <c r="AJ1068" i="1"/>
  <c r="AO1068" i="1"/>
  <c r="G1069" i="1"/>
  <c r="J1069" i="1"/>
  <c r="K1069" i="1"/>
  <c r="L1069" i="1"/>
  <c r="S1069" i="1"/>
  <c r="AD1069" i="1"/>
  <c r="AF1069" i="1"/>
  <c r="AH1069" i="1"/>
  <c r="AI1069" i="1"/>
  <c r="AJ1069" i="1"/>
  <c r="AO1069" i="1"/>
  <c r="G1070" i="1"/>
  <c r="J1070" i="1"/>
  <c r="K1070" i="1"/>
  <c r="L1070" i="1"/>
  <c r="S1070" i="1"/>
  <c r="AD1070" i="1"/>
  <c r="AF1070" i="1"/>
  <c r="AH1070" i="1"/>
  <c r="AI1070" i="1"/>
  <c r="AJ1070" i="1"/>
  <c r="AO1070" i="1"/>
  <c r="G1071" i="1"/>
  <c r="J1071" i="1"/>
  <c r="K1071" i="1"/>
  <c r="L1071" i="1"/>
  <c r="S1071" i="1"/>
  <c r="AD1071" i="1"/>
  <c r="AF1071" i="1"/>
  <c r="AH1071" i="1"/>
  <c r="AI1071" i="1"/>
  <c r="AJ1071" i="1"/>
  <c r="AO1071" i="1"/>
  <c r="G1072" i="1"/>
  <c r="J1072" i="1"/>
  <c r="K1072" i="1"/>
  <c r="L1072" i="1"/>
  <c r="S1072" i="1"/>
  <c r="AD1072" i="1"/>
  <c r="AF1072" i="1"/>
  <c r="AH1072" i="1"/>
  <c r="AI1072" i="1"/>
  <c r="AJ1072" i="1"/>
  <c r="AO1072" i="1"/>
  <c r="G1073" i="1"/>
  <c r="J1073" i="1"/>
  <c r="K1073" i="1"/>
  <c r="L1073" i="1"/>
  <c r="S1073" i="1"/>
  <c r="AD1073" i="1"/>
  <c r="AF1073" i="1"/>
  <c r="AH1073" i="1"/>
  <c r="AI1073" i="1"/>
  <c r="AJ1073" i="1"/>
  <c r="AO1073" i="1"/>
  <c r="G1074" i="1"/>
  <c r="J1074" i="1"/>
  <c r="K1074" i="1"/>
  <c r="L1074" i="1"/>
  <c r="S1074" i="1"/>
  <c r="AD1074" i="1"/>
  <c r="AF1074" i="1"/>
  <c r="AH1074" i="1"/>
  <c r="AI1074" i="1"/>
  <c r="AJ1074" i="1"/>
  <c r="AO1074" i="1"/>
  <c r="G1075" i="1"/>
  <c r="J1075" i="1"/>
  <c r="K1075" i="1"/>
  <c r="L1075" i="1"/>
  <c r="S1075" i="1"/>
  <c r="AD1075" i="1"/>
  <c r="AF1075" i="1"/>
  <c r="AH1075" i="1"/>
  <c r="AI1075" i="1"/>
  <c r="AJ1075" i="1"/>
  <c r="AO1075" i="1"/>
  <c r="G1076" i="1"/>
  <c r="J1076" i="1"/>
  <c r="K1076" i="1"/>
  <c r="L1076" i="1"/>
  <c r="S1076" i="1"/>
  <c r="AD1076" i="1"/>
  <c r="AF1076" i="1"/>
  <c r="AH1076" i="1"/>
  <c r="AI1076" i="1"/>
  <c r="AJ1076" i="1"/>
  <c r="AO1076" i="1"/>
  <c r="G1077" i="1"/>
  <c r="J1077" i="1"/>
  <c r="K1077" i="1"/>
  <c r="L1077" i="1"/>
  <c r="S1077" i="1"/>
  <c r="AD1077" i="1"/>
  <c r="AF1077" i="1"/>
  <c r="AH1077" i="1"/>
  <c r="AI1077" i="1"/>
  <c r="AJ1077" i="1"/>
  <c r="AO1077" i="1"/>
  <c r="G1078" i="1"/>
  <c r="J1078" i="1"/>
  <c r="K1078" i="1"/>
  <c r="L1078" i="1"/>
  <c r="S1078" i="1"/>
  <c r="AD1078" i="1"/>
  <c r="AF1078" i="1"/>
  <c r="AH1078" i="1"/>
  <c r="AI1078" i="1"/>
  <c r="AJ1078" i="1"/>
  <c r="AO1078" i="1"/>
  <c r="G1079" i="1"/>
  <c r="J1079" i="1"/>
  <c r="K1079" i="1"/>
  <c r="L1079" i="1"/>
  <c r="S1079" i="1"/>
  <c r="AD1079" i="1"/>
  <c r="AF1079" i="1"/>
  <c r="AH1079" i="1"/>
  <c r="AI1079" i="1"/>
  <c r="AJ1079" i="1"/>
  <c r="AO1079" i="1"/>
  <c r="G1080" i="1"/>
  <c r="J1080" i="1"/>
  <c r="K1080" i="1"/>
  <c r="L1080" i="1"/>
  <c r="S1080" i="1"/>
  <c r="AD1080" i="1"/>
  <c r="AF1080" i="1"/>
  <c r="AH1080" i="1"/>
  <c r="AI1080" i="1"/>
  <c r="AJ1080" i="1"/>
  <c r="AO1080" i="1"/>
  <c r="G1081" i="1"/>
  <c r="J1081" i="1"/>
  <c r="K1081" i="1"/>
  <c r="L1081" i="1"/>
  <c r="S1081" i="1"/>
  <c r="AD1081" i="1"/>
  <c r="AF1081" i="1"/>
  <c r="AH1081" i="1"/>
  <c r="AI1081" i="1"/>
  <c r="AJ1081" i="1"/>
  <c r="AO1081" i="1"/>
  <c r="G1082" i="1"/>
  <c r="J1082" i="1"/>
  <c r="K1082" i="1"/>
  <c r="L1082" i="1"/>
  <c r="S1082" i="1"/>
  <c r="AD1082" i="1"/>
  <c r="AF1082" i="1"/>
  <c r="AH1082" i="1"/>
  <c r="AI1082" i="1"/>
  <c r="AJ1082" i="1"/>
  <c r="AO1082" i="1"/>
  <c r="G1083" i="1"/>
  <c r="J1083" i="1"/>
  <c r="K1083" i="1"/>
  <c r="L1083" i="1"/>
  <c r="S1083" i="1"/>
  <c r="AD1083" i="1"/>
  <c r="AF1083" i="1"/>
  <c r="AH1083" i="1"/>
  <c r="AI1083" i="1"/>
  <c r="AJ1083" i="1"/>
  <c r="AO1083" i="1"/>
  <c r="G1084" i="1"/>
  <c r="J1084" i="1"/>
  <c r="K1084" i="1"/>
  <c r="L1084" i="1"/>
  <c r="S1084" i="1"/>
  <c r="AD1084" i="1"/>
  <c r="AF1084" i="1"/>
  <c r="AH1084" i="1"/>
  <c r="AI1084" i="1"/>
  <c r="AJ1084" i="1"/>
  <c r="AO1084" i="1"/>
  <c r="G1085" i="1"/>
  <c r="J1085" i="1"/>
  <c r="K1085" i="1"/>
  <c r="L1085" i="1"/>
  <c r="S1085" i="1"/>
  <c r="AD1085" i="1"/>
  <c r="AF1085" i="1"/>
  <c r="AH1085" i="1"/>
  <c r="AI1085" i="1"/>
  <c r="AJ1085" i="1"/>
  <c r="AO1085" i="1"/>
  <c r="G1086" i="1"/>
  <c r="J1086" i="1"/>
  <c r="K1086" i="1"/>
  <c r="L1086" i="1"/>
  <c r="S1086" i="1"/>
  <c r="AD1086" i="1"/>
  <c r="AF1086" i="1"/>
  <c r="AH1086" i="1"/>
  <c r="AI1086" i="1"/>
  <c r="AJ1086" i="1"/>
  <c r="AO1086" i="1"/>
  <c r="G1087" i="1"/>
  <c r="J1087" i="1"/>
  <c r="K1087" i="1"/>
  <c r="L1087" i="1"/>
  <c r="S1087" i="1"/>
  <c r="AD1087" i="1"/>
  <c r="AF1087" i="1"/>
  <c r="AH1087" i="1"/>
  <c r="AI1087" i="1"/>
  <c r="AJ1087" i="1"/>
  <c r="AO1087" i="1"/>
  <c r="G1088" i="1"/>
  <c r="J1088" i="1"/>
  <c r="K1088" i="1"/>
  <c r="L1088" i="1"/>
  <c r="S1088" i="1"/>
  <c r="AD1088" i="1"/>
  <c r="AF1088" i="1"/>
  <c r="AH1088" i="1"/>
  <c r="AI1088" i="1"/>
  <c r="AJ1088" i="1"/>
  <c r="AO1088" i="1"/>
  <c r="G1089" i="1"/>
  <c r="J1089" i="1"/>
  <c r="K1089" i="1"/>
  <c r="L1089" i="1"/>
  <c r="S1089" i="1"/>
  <c r="AD1089" i="1"/>
  <c r="AF1089" i="1"/>
  <c r="AH1089" i="1"/>
  <c r="AI1089" i="1"/>
  <c r="AJ1089" i="1"/>
  <c r="AO1089" i="1"/>
  <c r="G1090" i="1"/>
  <c r="J1090" i="1"/>
  <c r="K1090" i="1"/>
  <c r="L1090" i="1"/>
  <c r="S1090" i="1"/>
  <c r="AD1090" i="1"/>
  <c r="AF1090" i="1"/>
  <c r="AH1090" i="1"/>
  <c r="AI1090" i="1"/>
  <c r="AJ1090" i="1"/>
  <c r="AO1090" i="1"/>
  <c r="G1091" i="1"/>
  <c r="J1091" i="1"/>
  <c r="K1091" i="1"/>
  <c r="L1091" i="1"/>
  <c r="S1091" i="1"/>
  <c r="AD1091" i="1"/>
  <c r="AF1091" i="1"/>
  <c r="AH1091" i="1"/>
  <c r="AI1091" i="1"/>
  <c r="AJ1091" i="1"/>
  <c r="AO1091" i="1"/>
  <c r="G1092" i="1"/>
  <c r="J1092" i="1"/>
  <c r="K1092" i="1"/>
  <c r="L1092" i="1"/>
  <c r="S1092" i="1"/>
  <c r="AD1092" i="1"/>
  <c r="AF1092" i="1"/>
  <c r="AH1092" i="1"/>
  <c r="AI1092" i="1"/>
  <c r="AJ1092" i="1"/>
  <c r="AO1092" i="1"/>
  <c r="G1093" i="1"/>
  <c r="J1093" i="1"/>
  <c r="K1093" i="1"/>
  <c r="L1093" i="1"/>
  <c r="S1093" i="1"/>
  <c r="AD1093" i="1"/>
  <c r="AF1093" i="1"/>
  <c r="AH1093" i="1"/>
  <c r="AI1093" i="1"/>
  <c r="AJ1093" i="1"/>
  <c r="AO1093" i="1"/>
  <c r="G1094" i="1"/>
  <c r="J1094" i="1"/>
  <c r="K1094" i="1"/>
  <c r="L1094" i="1"/>
  <c r="S1094" i="1"/>
  <c r="AD1094" i="1"/>
  <c r="AF1094" i="1"/>
  <c r="AH1094" i="1"/>
  <c r="AI1094" i="1"/>
  <c r="AJ1094" i="1"/>
  <c r="AO1094" i="1"/>
  <c r="G1095" i="1"/>
  <c r="J1095" i="1"/>
  <c r="K1095" i="1"/>
  <c r="L1095" i="1"/>
  <c r="S1095" i="1"/>
  <c r="AD1095" i="1"/>
  <c r="AF1095" i="1"/>
  <c r="AH1095" i="1"/>
  <c r="AI1095" i="1"/>
  <c r="AJ1095" i="1"/>
  <c r="AO1095" i="1"/>
  <c r="G1096" i="1"/>
  <c r="J1096" i="1"/>
  <c r="K1096" i="1"/>
  <c r="L1096" i="1"/>
  <c r="S1096" i="1"/>
  <c r="AD1096" i="1"/>
  <c r="AF1096" i="1"/>
  <c r="AH1096" i="1"/>
  <c r="AI1096" i="1"/>
  <c r="AJ1096" i="1"/>
  <c r="AO1096" i="1"/>
  <c r="G1097" i="1"/>
  <c r="J1097" i="1"/>
  <c r="K1097" i="1"/>
  <c r="L1097" i="1"/>
  <c r="S1097" i="1"/>
  <c r="AD1097" i="1"/>
  <c r="AF1097" i="1"/>
  <c r="AH1097" i="1"/>
  <c r="AI1097" i="1"/>
  <c r="AJ1097" i="1"/>
  <c r="AO1097" i="1"/>
  <c r="G1098" i="1"/>
  <c r="J1098" i="1"/>
  <c r="K1098" i="1"/>
  <c r="L1098" i="1"/>
  <c r="S1098" i="1"/>
  <c r="AD1098" i="1"/>
  <c r="AF1098" i="1"/>
  <c r="AH1098" i="1"/>
  <c r="AI1098" i="1"/>
  <c r="AJ1098" i="1"/>
  <c r="AO1098" i="1"/>
  <c r="G1099" i="1"/>
  <c r="J1099" i="1"/>
  <c r="K1099" i="1"/>
  <c r="L1099" i="1"/>
  <c r="S1099" i="1"/>
  <c r="AD1099" i="1"/>
  <c r="AF1099" i="1"/>
  <c r="AH1099" i="1"/>
  <c r="AI1099" i="1"/>
  <c r="AJ1099" i="1"/>
  <c r="AO1099" i="1"/>
  <c r="G1100" i="1"/>
  <c r="J1100" i="1"/>
  <c r="K1100" i="1"/>
  <c r="L1100" i="1"/>
  <c r="S1100" i="1"/>
  <c r="AD1100" i="1"/>
  <c r="AF1100" i="1"/>
  <c r="AH1100" i="1"/>
  <c r="AI1100" i="1"/>
  <c r="AJ1100" i="1"/>
  <c r="AO1100" i="1"/>
  <c r="G1101" i="1"/>
  <c r="J1101" i="1"/>
  <c r="K1101" i="1"/>
  <c r="L1101" i="1"/>
  <c r="S1101" i="1"/>
  <c r="AD1101" i="1"/>
  <c r="AF1101" i="1"/>
  <c r="AH1101" i="1"/>
  <c r="AI1101" i="1"/>
  <c r="AJ1101" i="1"/>
  <c r="AO1101" i="1"/>
  <c r="G1102" i="1"/>
  <c r="J1102" i="1"/>
  <c r="K1102" i="1"/>
  <c r="L1102" i="1"/>
  <c r="S1102" i="1"/>
  <c r="AD1102" i="1"/>
  <c r="AF1102" i="1"/>
  <c r="AH1102" i="1"/>
  <c r="AI1102" i="1"/>
  <c r="AJ1102" i="1"/>
  <c r="AO1102" i="1"/>
  <c r="G1103" i="1"/>
  <c r="J1103" i="1"/>
  <c r="K1103" i="1"/>
  <c r="L1103" i="1"/>
  <c r="S1103" i="1"/>
  <c r="AD1103" i="1"/>
  <c r="AF1103" i="1"/>
  <c r="AH1103" i="1"/>
  <c r="AI1103" i="1"/>
  <c r="AJ1103" i="1"/>
  <c r="AO1103" i="1"/>
  <c r="G1104" i="1"/>
  <c r="J1104" i="1"/>
  <c r="K1104" i="1"/>
  <c r="L1104" i="1"/>
  <c r="S1104" i="1"/>
  <c r="AD1104" i="1"/>
  <c r="AF1104" i="1"/>
  <c r="AH1104" i="1"/>
  <c r="AI1104" i="1"/>
  <c r="AJ1104" i="1"/>
  <c r="AO1104" i="1"/>
  <c r="G1105" i="1"/>
  <c r="J1105" i="1"/>
  <c r="K1105" i="1"/>
  <c r="L1105" i="1"/>
  <c r="S1105" i="1"/>
  <c r="AD1105" i="1"/>
  <c r="AF1105" i="1"/>
  <c r="AH1105" i="1"/>
  <c r="AI1105" i="1"/>
  <c r="AJ1105" i="1"/>
  <c r="AO1105" i="1"/>
  <c r="G1106" i="1"/>
  <c r="J1106" i="1"/>
  <c r="K1106" i="1"/>
  <c r="L1106" i="1"/>
  <c r="S1106" i="1"/>
  <c r="AD1106" i="1"/>
  <c r="AF1106" i="1"/>
  <c r="AH1106" i="1"/>
  <c r="AI1106" i="1"/>
  <c r="AJ1106" i="1"/>
  <c r="AO1106" i="1"/>
  <c r="G1107" i="1"/>
  <c r="J1107" i="1"/>
  <c r="K1107" i="1"/>
  <c r="L1107" i="1"/>
  <c r="S1107" i="1"/>
  <c r="AD1107" i="1"/>
  <c r="AF1107" i="1"/>
  <c r="AH1107" i="1"/>
  <c r="AI1107" i="1"/>
  <c r="AJ1107" i="1"/>
  <c r="AO1107" i="1"/>
  <c r="G1108" i="1"/>
  <c r="J1108" i="1"/>
  <c r="K1108" i="1"/>
  <c r="L1108" i="1"/>
  <c r="S1108" i="1"/>
  <c r="AD1108" i="1"/>
  <c r="AF1108" i="1"/>
  <c r="AH1108" i="1"/>
  <c r="AI1108" i="1"/>
  <c r="AJ1108" i="1"/>
  <c r="AO1108" i="1"/>
  <c r="G1109" i="1"/>
  <c r="J1109" i="1"/>
  <c r="K1109" i="1"/>
  <c r="L1109" i="1"/>
  <c r="S1109" i="1"/>
  <c r="AD1109" i="1"/>
  <c r="AF1109" i="1"/>
  <c r="AH1109" i="1"/>
  <c r="AI1109" i="1"/>
  <c r="AJ1109" i="1"/>
  <c r="AO1109" i="1"/>
  <c r="G1110" i="1"/>
  <c r="J1110" i="1"/>
  <c r="K1110" i="1"/>
  <c r="L1110" i="1"/>
  <c r="S1110" i="1"/>
  <c r="AD1110" i="1"/>
  <c r="AF1110" i="1"/>
  <c r="AH1110" i="1"/>
  <c r="AI1110" i="1"/>
  <c r="AJ1110" i="1"/>
  <c r="AO1110" i="1"/>
  <c r="G1111" i="1"/>
  <c r="J1111" i="1"/>
  <c r="K1111" i="1"/>
  <c r="L1111" i="1"/>
  <c r="S1111" i="1"/>
  <c r="AD1111" i="1"/>
  <c r="AF1111" i="1"/>
  <c r="AH1111" i="1"/>
  <c r="AI1111" i="1"/>
  <c r="AJ1111" i="1"/>
  <c r="AO1111" i="1"/>
  <c r="G1112" i="1"/>
  <c r="J1112" i="1"/>
  <c r="K1112" i="1"/>
  <c r="L1112" i="1"/>
  <c r="S1112" i="1"/>
  <c r="AD1112" i="1"/>
  <c r="AF1112" i="1"/>
  <c r="AH1112" i="1"/>
  <c r="AI1112" i="1"/>
  <c r="AJ1112" i="1"/>
  <c r="AO1112" i="1"/>
  <c r="G1113" i="1"/>
  <c r="J1113" i="1"/>
  <c r="K1113" i="1"/>
  <c r="L1113" i="1"/>
  <c r="S1113" i="1"/>
  <c r="AD1113" i="1"/>
  <c r="AF1113" i="1"/>
  <c r="AH1113" i="1"/>
  <c r="AI1113" i="1"/>
  <c r="AJ1113" i="1"/>
  <c r="AO1113" i="1"/>
  <c r="G1114" i="1"/>
  <c r="J1114" i="1"/>
  <c r="K1114" i="1"/>
  <c r="L1114" i="1"/>
  <c r="S1114" i="1"/>
  <c r="AD1114" i="1"/>
  <c r="AF1114" i="1"/>
  <c r="AH1114" i="1"/>
  <c r="AI1114" i="1"/>
  <c r="AJ1114" i="1"/>
  <c r="AO1114" i="1"/>
  <c r="G1115" i="1"/>
  <c r="J1115" i="1"/>
  <c r="K1115" i="1"/>
  <c r="L1115" i="1"/>
  <c r="S1115" i="1"/>
  <c r="AD1115" i="1"/>
  <c r="AF1115" i="1"/>
  <c r="AH1115" i="1"/>
  <c r="AI1115" i="1"/>
  <c r="AJ1115" i="1"/>
  <c r="AO1115" i="1"/>
  <c r="G1116" i="1"/>
  <c r="J1116" i="1"/>
  <c r="K1116" i="1"/>
  <c r="L1116" i="1"/>
  <c r="S1116" i="1"/>
  <c r="AD1116" i="1"/>
  <c r="AF1116" i="1"/>
  <c r="AH1116" i="1"/>
  <c r="AI1116" i="1"/>
  <c r="AJ1116" i="1"/>
  <c r="AO1116" i="1"/>
  <c r="G1117" i="1"/>
  <c r="J1117" i="1"/>
  <c r="K1117" i="1"/>
  <c r="L1117" i="1"/>
  <c r="S1117" i="1"/>
  <c r="AD1117" i="1"/>
  <c r="AF1117" i="1"/>
  <c r="AH1117" i="1"/>
  <c r="AI1117" i="1"/>
  <c r="AJ1117" i="1"/>
  <c r="AO1117" i="1"/>
  <c r="G1118" i="1"/>
  <c r="J1118" i="1"/>
  <c r="K1118" i="1"/>
  <c r="L1118" i="1"/>
  <c r="S1118" i="1"/>
  <c r="AD1118" i="1"/>
  <c r="AF1118" i="1"/>
  <c r="AH1118" i="1"/>
  <c r="AI1118" i="1"/>
  <c r="AJ1118" i="1"/>
  <c r="AO1118" i="1"/>
  <c r="G1119" i="1"/>
  <c r="J1119" i="1"/>
  <c r="K1119" i="1"/>
  <c r="L1119" i="1"/>
  <c r="S1119" i="1"/>
  <c r="AD1119" i="1"/>
  <c r="AF1119" i="1"/>
  <c r="AH1119" i="1"/>
  <c r="AI1119" i="1"/>
  <c r="AJ1119" i="1"/>
  <c r="AO1119" i="1"/>
  <c r="G1120" i="1"/>
  <c r="J1120" i="1"/>
  <c r="K1120" i="1"/>
  <c r="L1120" i="1"/>
  <c r="S1120" i="1"/>
  <c r="AD1120" i="1"/>
  <c r="AF1120" i="1"/>
  <c r="AH1120" i="1"/>
  <c r="AI1120" i="1"/>
  <c r="AJ1120" i="1"/>
  <c r="AO1120" i="1"/>
  <c r="G1121" i="1"/>
  <c r="J1121" i="1"/>
  <c r="K1121" i="1"/>
  <c r="L1121" i="1"/>
  <c r="S1121" i="1"/>
  <c r="AD1121" i="1"/>
  <c r="AF1121" i="1"/>
  <c r="AH1121" i="1"/>
  <c r="AI1121" i="1"/>
  <c r="AJ1121" i="1"/>
  <c r="AO1121" i="1"/>
  <c r="G1122" i="1"/>
  <c r="J1122" i="1"/>
  <c r="K1122" i="1"/>
  <c r="L1122" i="1"/>
  <c r="S1122" i="1"/>
  <c r="AD1122" i="1"/>
  <c r="AF1122" i="1"/>
  <c r="AH1122" i="1"/>
  <c r="AI1122" i="1"/>
  <c r="AJ1122" i="1"/>
  <c r="AO1122" i="1"/>
  <c r="G1123" i="1"/>
  <c r="J1123" i="1"/>
  <c r="K1123" i="1"/>
  <c r="L1123" i="1"/>
  <c r="S1123" i="1"/>
  <c r="AD1123" i="1"/>
  <c r="AF1123" i="1"/>
  <c r="AH1123" i="1"/>
  <c r="AI1123" i="1"/>
  <c r="AJ1123" i="1"/>
  <c r="AO1123" i="1"/>
  <c r="G1124" i="1"/>
  <c r="J1124" i="1"/>
  <c r="K1124" i="1"/>
  <c r="L1124" i="1"/>
  <c r="S1124" i="1"/>
  <c r="AD1124" i="1"/>
  <c r="AF1124" i="1"/>
  <c r="AH1124" i="1"/>
  <c r="AI1124" i="1"/>
  <c r="AJ1124" i="1"/>
  <c r="AO1124" i="1"/>
  <c r="G1125" i="1"/>
  <c r="J1125" i="1"/>
  <c r="K1125" i="1"/>
  <c r="L1125" i="1"/>
  <c r="S1125" i="1"/>
  <c r="AD1125" i="1"/>
  <c r="AF1125" i="1"/>
  <c r="AH1125" i="1"/>
  <c r="AI1125" i="1"/>
  <c r="AJ1125" i="1"/>
  <c r="AO1125" i="1"/>
  <c r="G1126" i="1"/>
  <c r="J1126" i="1"/>
  <c r="K1126" i="1"/>
  <c r="L1126" i="1"/>
  <c r="S1126" i="1"/>
  <c r="AD1126" i="1"/>
  <c r="AF1126" i="1"/>
  <c r="AH1126" i="1"/>
  <c r="AI1126" i="1"/>
  <c r="AJ1126" i="1"/>
  <c r="AO1126" i="1"/>
  <c r="G1127" i="1"/>
  <c r="J1127" i="1"/>
  <c r="K1127" i="1"/>
  <c r="L1127" i="1"/>
  <c r="S1127" i="1"/>
  <c r="AD1127" i="1"/>
  <c r="AF1127" i="1"/>
  <c r="AH1127" i="1"/>
  <c r="AI1127" i="1"/>
  <c r="AJ1127" i="1"/>
  <c r="AO1127" i="1"/>
  <c r="G1128" i="1"/>
  <c r="J1128" i="1"/>
  <c r="K1128" i="1"/>
  <c r="L1128" i="1"/>
  <c r="S1128" i="1"/>
  <c r="AD1128" i="1"/>
  <c r="AF1128" i="1"/>
  <c r="AH1128" i="1"/>
  <c r="AI1128" i="1"/>
  <c r="AJ1128" i="1"/>
  <c r="AO1128" i="1"/>
  <c r="G1129" i="1"/>
  <c r="J1129" i="1"/>
  <c r="K1129" i="1"/>
  <c r="L1129" i="1"/>
  <c r="S1129" i="1"/>
  <c r="AD1129" i="1"/>
  <c r="AF1129" i="1"/>
  <c r="AH1129" i="1"/>
  <c r="AI1129" i="1"/>
  <c r="AJ1129" i="1"/>
  <c r="AO1129" i="1"/>
  <c r="G1130" i="1"/>
  <c r="J1130" i="1"/>
  <c r="K1130" i="1"/>
  <c r="L1130" i="1"/>
  <c r="S1130" i="1"/>
  <c r="AD1130" i="1"/>
  <c r="AF1130" i="1"/>
  <c r="AH1130" i="1"/>
  <c r="AI1130" i="1"/>
  <c r="AJ1130" i="1"/>
  <c r="AO1130" i="1"/>
  <c r="G1131" i="1"/>
  <c r="J1131" i="1"/>
  <c r="K1131" i="1"/>
  <c r="L1131" i="1"/>
  <c r="S1131" i="1"/>
  <c r="AD1131" i="1"/>
  <c r="AF1131" i="1"/>
  <c r="AH1131" i="1"/>
  <c r="AI1131" i="1"/>
  <c r="AJ1131" i="1"/>
  <c r="AO1131" i="1"/>
  <c r="G1132" i="1"/>
  <c r="J1132" i="1"/>
  <c r="K1132" i="1"/>
  <c r="L1132" i="1"/>
  <c r="S1132" i="1"/>
  <c r="AD1132" i="1"/>
  <c r="AF1132" i="1"/>
  <c r="AH1132" i="1"/>
  <c r="AI1132" i="1"/>
  <c r="AJ1132" i="1"/>
  <c r="AO1132" i="1"/>
  <c r="G1133" i="1"/>
  <c r="J1133" i="1"/>
  <c r="K1133" i="1"/>
  <c r="L1133" i="1"/>
  <c r="S1133" i="1"/>
  <c r="AD1133" i="1"/>
  <c r="AF1133" i="1"/>
  <c r="AH1133" i="1"/>
  <c r="AI1133" i="1"/>
  <c r="AJ1133" i="1"/>
  <c r="AO1133" i="1"/>
  <c r="G1134" i="1"/>
  <c r="J1134" i="1"/>
  <c r="K1134" i="1"/>
  <c r="L1134" i="1"/>
  <c r="S1134" i="1"/>
  <c r="AD1134" i="1"/>
  <c r="AF1134" i="1"/>
  <c r="AH1134" i="1"/>
  <c r="AI1134" i="1"/>
  <c r="AJ1134" i="1"/>
  <c r="AO1134" i="1"/>
  <c r="G1135" i="1"/>
  <c r="J1135" i="1"/>
  <c r="K1135" i="1"/>
  <c r="L1135" i="1"/>
  <c r="S1135" i="1"/>
  <c r="AD1135" i="1"/>
  <c r="AF1135" i="1"/>
  <c r="AH1135" i="1"/>
  <c r="AI1135" i="1"/>
  <c r="AJ1135" i="1"/>
  <c r="AO1135" i="1"/>
  <c r="G1136" i="1"/>
  <c r="J1136" i="1"/>
  <c r="K1136" i="1"/>
  <c r="L1136" i="1"/>
  <c r="S1136" i="1"/>
  <c r="AD1136" i="1"/>
  <c r="AF1136" i="1"/>
  <c r="AH1136" i="1"/>
  <c r="AI1136" i="1"/>
  <c r="AJ1136" i="1"/>
  <c r="AO1136" i="1"/>
  <c r="G1137" i="1"/>
  <c r="J1137" i="1"/>
  <c r="K1137" i="1"/>
  <c r="L1137" i="1"/>
  <c r="S1137" i="1"/>
  <c r="AD1137" i="1"/>
  <c r="AF1137" i="1"/>
  <c r="AH1137" i="1"/>
  <c r="AI1137" i="1"/>
  <c r="AJ1137" i="1"/>
  <c r="AO1137" i="1"/>
  <c r="G1138" i="1"/>
  <c r="J1138" i="1"/>
  <c r="K1138" i="1"/>
  <c r="L1138" i="1"/>
  <c r="S1138" i="1"/>
  <c r="AD1138" i="1"/>
  <c r="AF1138" i="1"/>
  <c r="AH1138" i="1"/>
  <c r="AI1138" i="1"/>
  <c r="AJ1138" i="1"/>
  <c r="AO1138" i="1"/>
  <c r="G1139" i="1"/>
  <c r="J1139" i="1"/>
  <c r="K1139" i="1"/>
  <c r="L1139" i="1"/>
  <c r="S1139" i="1"/>
  <c r="AD1139" i="1"/>
  <c r="AF1139" i="1"/>
  <c r="AH1139" i="1"/>
  <c r="AI1139" i="1"/>
  <c r="AJ1139" i="1"/>
  <c r="AO1139" i="1"/>
  <c r="G1140" i="1"/>
  <c r="J1140" i="1"/>
  <c r="K1140" i="1"/>
  <c r="L1140" i="1"/>
  <c r="S1140" i="1"/>
  <c r="AD1140" i="1"/>
  <c r="AF1140" i="1"/>
  <c r="AH1140" i="1"/>
  <c r="AI1140" i="1"/>
  <c r="AJ1140" i="1"/>
  <c r="AO1140" i="1"/>
  <c r="G1141" i="1"/>
  <c r="J1141" i="1"/>
  <c r="K1141" i="1"/>
  <c r="L1141" i="1"/>
  <c r="S1141" i="1"/>
  <c r="AD1141" i="1"/>
  <c r="AF1141" i="1"/>
  <c r="AH1141" i="1"/>
  <c r="AI1141" i="1"/>
  <c r="AJ1141" i="1"/>
  <c r="AO1141" i="1"/>
  <c r="G1142" i="1"/>
  <c r="J1142" i="1"/>
  <c r="K1142" i="1"/>
  <c r="L1142" i="1"/>
  <c r="S1142" i="1"/>
  <c r="AD1142" i="1"/>
  <c r="AF1142" i="1"/>
  <c r="AH1142" i="1"/>
  <c r="AI1142" i="1"/>
  <c r="AJ1142" i="1"/>
  <c r="AO1142" i="1"/>
  <c r="G1143" i="1"/>
  <c r="J1143" i="1"/>
  <c r="K1143" i="1"/>
  <c r="L1143" i="1"/>
  <c r="S1143" i="1"/>
  <c r="AD1143" i="1"/>
  <c r="AF1143" i="1"/>
  <c r="AH1143" i="1"/>
  <c r="AI1143" i="1"/>
  <c r="AJ1143" i="1"/>
  <c r="AO1143" i="1"/>
  <c r="G1144" i="1"/>
  <c r="J1144" i="1"/>
  <c r="K1144" i="1"/>
  <c r="L1144" i="1"/>
  <c r="S1144" i="1"/>
  <c r="AD1144" i="1"/>
  <c r="AF1144" i="1"/>
  <c r="AH1144" i="1"/>
  <c r="AI1144" i="1"/>
  <c r="AJ1144" i="1"/>
  <c r="AO1144" i="1"/>
  <c r="G1145" i="1"/>
  <c r="J1145" i="1"/>
  <c r="K1145" i="1"/>
  <c r="L1145" i="1"/>
  <c r="S1145" i="1"/>
  <c r="AD1145" i="1"/>
  <c r="AF1145" i="1"/>
  <c r="AH1145" i="1"/>
  <c r="AI1145" i="1"/>
  <c r="AJ1145" i="1"/>
  <c r="AO1145" i="1"/>
  <c r="G1146" i="1"/>
  <c r="J1146" i="1"/>
  <c r="K1146" i="1"/>
  <c r="L1146" i="1"/>
  <c r="S1146" i="1"/>
  <c r="AD1146" i="1"/>
  <c r="AF1146" i="1"/>
  <c r="AH1146" i="1"/>
  <c r="AI1146" i="1"/>
  <c r="AJ1146" i="1"/>
  <c r="AO1146" i="1"/>
  <c r="G1147" i="1"/>
  <c r="J1147" i="1"/>
  <c r="K1147" i="1"/>
  <c r="L1147" i="1"/>
  <c r="S1147" i="1"/>
  <c r="AD1147" i="1"/>
  <c r="AF1147" i="1"/>
  <c r="AH1147" i="1"/>
  <c r="AI1147" i="1"/>
  <c r="AJ1147" i="1"/>
  <c r="AO1147" i="1"/>
  <c r="G1148" i="1"/>
  <c r="J1148" i="1"/>
  <c r="K1148" i="1"/>
  <c r="L1148" i="1"/>
  <c r="S1148" i="1"/>
  <c r="AD1148" i="1"/>
  <c r="AF1148" i="1"/>
  <c r="AH1148" i="1"/>
  <c r="AI1148" i="1"/>
  <c r="AJ1148" i="1"/>
  <c r="AO1148" i="1"/>
  <c r="G1149" i="1"/>
  <c r="J1149" i="1"/>
  <c r="K1149" i="1"/>
  <c r="L1149" i="1"/>
  <c r="S1149" i="1"/>
  <c r="AD1149" i="1"/>
  <c r="AF1149" i="1"/>
  <c r="AH1149" i="1"/>
  <c r="AI1149" i="1"/>
  <c r="AJ1149" i="1"/>
  <c r="AO1149" i="1"/>
  <c r="G1150" i="1"/>
  <c r="J1150" i="1"/>
  <c r="K1150" i="1"/>
  <c r="L1150" i="1"/>
  <c r="S1150" i="1"/>
  <c r="AD1150" i="1"/>
  <c r="AF1150" i="1"/>
  <c r="AH1150" i="1"/>
  <c r="AI1150" i="1"/>
  <c r="AJ1150" i="1"/>
  <c r="AO1150" i="1"/>
  <c r="G1151" i="1"/>
  <c r="J1151" i="1"/>
  <c r="K1151" i="1"/>
  <c r="L1151" i="1"/>
  <c r="S1151" i="1"/>
  <c r="AD1151" i="1"/>
  <c r="AF1151" i="1"/>
  <c r="AH1151" i="1"/>
  <c r="AI1151" i="1"/>
  <c r="AJ1151" i="1"/>
  <c r="AO1151" i="1"/>
  <c r="G1152" i="1"/>
  <c r="J1152" i="1"/>
  <c r="K1152" i="1"/>
  <c r="L1152" i="1"/>
  <c r="S1152" i="1"/>
  <c r="AD1152" i="1"/>
  <c r="AF1152" i="1"/>
  <c r="AH1152" i="1"/>
  <c r="AI1152" i="1"/>
  <c r="AJ1152" i="1"/>
  <c r="AO1152" i="1"/>
  <c r="G1153" i="1"/>
  <c r="J1153" i="1"/>
  <c r="K1153" i="1"/>
  <c r="L1153" i="1"/>
  <c r="S1153" i="1"/>
  <c r="AD1153" i="1"/>
  <c r="AF1153" i="1"/>
  <c r="AH1153" i="1"/>
  <c r="AI1153" i="1"/>
  <c r="AJ1153" i="1"/>
  <c r="AO1153" i="1"/>
  <c r="G1154" i="1"/>
  <c r="J1154" i="1"/>
  <c r="K1154" i="1"/>
  <c r="L1154" i="1"/>
  <c r="S1154" i="1"/>
  <c r="AD1154" i="1"/>
  <c r="AF1154" i="1"/>
  <c r="AH1154" i="1"/>
  <c r="AI1154" i="1"/>
  <c r="AJ1154" i="1"/>
  <c r="AO1154" i="1"/>
  <c r="G1155" i="1"/>
  <c r="J1155" i="1"/>
  <c r="K1155" i="1"/>
  <c r="L1155" i="1"/>
  <c r="S1155" i="1"/>
  <c r="AD1155" i="1"/>
  <c r="AF1155" i="1"/>
  <c r="AH1155" i="1"/>
  <c r="AI1155" i="1"/>
  <c r="AJ1155" i="1"/>
  <c r="AO1155" i="1"/>
  <c r="G1156" i="1"/>
  <c r="J1156" i="1"/>
  <c r="K1156" i="1"/>
  <c r="L1156" i="1"/>
  <c r="S1156" i="1"/>
  <c r="AD1156" i="1"/>
  <c r="AF1156" i="1"/>
  <c r="AH1156" i="1"/>
  <c r="AI1156" i="1"/>
  <c r="AJ1156" i="1"/>
  <c r="AO1156" i="1"/>
  <c r="G1157" i="1"/>
  <c r="J1157" i="1"/>
  <c r="K1157" i="1"/>
  <c r="L1157" i="1"/>
  <c r="S1157" i="1"/>
  <c r="AD1157" i="1"/>
  <c r="AF1157" i="1"/>
  <c r="AH1157" i="1"/>
  <c r="AI1157" i="1"/>
  <c r="AJ1157" i="1"/>
  <c r="AO1157" i="1"/>
  <c r="G1158" i="1"/>
  <c r="J1158" i="1"/>
  <c r="K1158" i="1"/>
  <c r="L1158" i="1"/>
  <c r="S1158" i="1"/>
  <c r="AD1158" i="1"/>
  <c r="AF1158" i="1"/>
  <c r="AH1158" i="1"/>
  <c r="AI1158" i="1"/>
  <c r="AJ1158" i="1"/>
  <c r="AO1158" i="1"/>
  <c r="G1159" i="1"/>
  <c r="J1159" i="1"/>
  <c r="K1159" i="1"/>
  <c r="L1159" i="1"/>
  <c r="S1159" i="1"/>
  <c r="AD1159" i="1"/>
  <c r="AF1159" i="1"/>
  <c r="AH1159" i="1"/>
  <c r="AI1159" i="1"/>
  <c r="AJ1159" i="1"/>
  <c r="AO1159" i="1"/>
  <c r="G1160" i="1"/>
  <c r="J1160" i="1"/>
  <c r="K1160" i="1"/>
  <c r="L1160" i="1"/>
  <c r="S1160" i="1"/>
  <c r="AD1160" i="1"/>
  <c r="AF1160" i="1"/>
  <c r="AH1160" i="1"/>
  <c r="AI1160" i="1"/>
  <c r="AJ1160" i="1"/>
  <c r="AO1160" i="1"/>
  <c r="G1161" i="1"/>
  <c r="J1161" i="1"/>
  <c r="K1161" i="1"/>
  <c r="L1161" i="1"/>
  <c r="S1161" i="1"/>
  <c r="AD1161" i="1"/>
  <c r="AF1161" i="1"/>
  <c r="AH1161" i="1"/>
  <c r="AI1161" i="1"/>
  <c r="AJ1161" i="1"/>
  <c r="AO1161" i="1"/>
  <c r="G1162" i="1"/>
  <c r="J1162" i="1"/>
  <c r="K1162" i="1"/>
  <c r="L1162" i="1"/>
  <c r="S1162" i="1"/>
  <c r="AD1162" i="1"/>
  <c r="AF1162" i="1"/>
  <c r="AH1162" i="1"/>
  <c r="AI1162" i="1"/>
  <c r="AJ1162" i="1"/>
  <c r="AO1162" i="1"/>
  <c r="G1163" i="1"/>
  <c r="J1163" i="1"/>
  <c r="K1163" i="1"/>
  <c r="L1163" i="1"/>
  <c r="S1163" i="1"/>
  <c r="AD1163" i="1"/>
  <c r="AF1163" i="1"/>
  <c r="AH1163" i="1"/>
  <c r="AI1163" i="1"/>
  <c r="AJ1163" i="1"/>
  <c r="AO1163" i="1"/>
  <c r="G1164" i="1"/>
  <c r="J1164" i="1"/>
  <c r="K1164" i="1"/>
  <c r="L1164" i="1"/>
  <c r="S1164" i="1"/>
  <c r="AD1164" i="1"/>
  <c r="AF1164" i="1"/>
  <c r="AH1164" i="1"/>
  <c r="AI1164" i="1"/>
  <c r="AJ1164" i="1"/>
  <c r="AO1164" i="1"/>
  <c r="G1165" i="1"/>
  <c r="J1165" i="1"/>
  <c r="K1165" i="1"/>
  <c r="L1165" i="1"/>
  <c r="S1165" i="1"/>
  <c r="AD1165" i="1"/>
  <c r="AF1165" i="1"/>
  <c r="AH1165" i="1"/>
  <c r="AI1165" i="1"/>
  <c r="AJ1165" i="1"/>
  <c r="AO1165" i="1"/>
  <c r="G1166" i="1"/>
  <c r="J1166" i="1"/>
  <c r="K1166" i="1"/>
  <c r="L1166" i="1"/>
  <c r="S1166" i="1"/>
  <c r="AD1166" i="1"/>
  <c r="AF1166" i="1"/>
  <c r="AH1166" i="1"/>
  <c r="AI1166" i="1"/>
  <c r="AJ1166" i="1"/>
  <c r="AO1166" i="1"/>
  <c r="G1167" i="1"/>
  <c r="J1167" i="1"/>
  <c r="K1167" i="1"/>
  <c r="L1167" i="1"/>
  <c r="S1167" i="1"/>
  <c r="AD1167" i="1"/>
  <c r="AF1167" i="1"/>
  <c r="AH1167" i="1"/>
  <c r="AI1167" i="1"/>
  <c r="AJ1167" i="1"/>
  <c r="AO1167" i="1"/>
  <c r="G1168" i="1"/>
  <c r="J1168" i="1"/>
  <c r="K1168" i="1"/>
  <c r="L1168" i="1"/>
  <c r="S1168" i="1"/>
  <c r="AD1168" i="1"/>
  <c r="AF1168" i="1"/>
  <c r="AH1168" i="1"/>
  <c r="AI1168" i="1"/>
  <c r="AJ1168" i="1"/>
  <c r="AO1168" i="1"/>
  <c r="G1169" i="1"/>
  <c r="J1169" i="1"/>
  <c r="K1169" i="1"/>
  <c r="L1169" i="1"/>
  <c r="S1169" i="1"/>
  <c r="AD1169" i="1"/>
  <c r="AF1169" i="1"/>
  <c r="AH1169" i="1"/>
  <c r="AI1169" i="1"/>
  <c r="AJ1169" i="1"/>
  <c r="AO1169" i="1"/>
  <c r="G1170" i="1"/>
  <c r="J1170" i="1"/>
  <c r="K1170" i="1"/>
  <c r="L1170" i="1"/>
  <c r="S1170" i="1"/>
  <c r="AD1170" i="1"/>
  <c r="AF1170" i="1"/>
  <c r="AH1170" i="1"/>
  <c r="AI1170" i="1"/>
  <c r="AJ1170" i="1"/>
  <c r="AO1170" i="1"/>
  <c r="G1171" i="1"/>
  <c r="J1171" i="1"/>
  <c r="K1171" i="1"/>
  <c r="L1171" i="1"/>
  <c r="S1171" i="1"/>
  <c r="AD1171" i="1"/>
  <c r="AF1171" i="1"/>
  <c r="AH1171" i="1"/>
  <c r="AI1171" i="1"/>
  <c r="AJ1171" i="1"/>
  <c r="AO1171" i="1"/>
  <c r="G1172" i="1"/>
  <c r="J1172" i="1"/>
  <c r="K1172" i="1"/>
  <c r="L1172" i="1"/>
  <c r="S1172" i="1"/>
  <c r="AD1172" i="1"/>
  <c r="AF1172" i="1"/>
  <c r="AH1172" i="1"/>
  <c r="AI1172" i="1"/>
  <c r="AJ1172" i="1"/>
  <c r="AO1172" i="1"/>
  <c r="G1173" i="1"/>
  <c r="J1173" i="1"/>
  <c r="K1173" i="1"/>
  <c r="L1173" i="1"/>
  <c r="S1173" i="1"/>
  <c r="AD1173" i="1"/>
  <c r="AF1173" i="1"/>
  <c r="AH1173" i="1"/>
  <c r="AI1173" i="1"/>
  <c r="AJ1173" i="1"/>
  <c r="AO1173" i="1"/>
  <c r="G1174" i="1"/>
  <c r="J1174" i="1"/>
  <c r="K1174" i="1"/>
  <c r="L1174" i="1"/>
  <c r="S1174" i="1"/>
  <c r="AD1174" i="1"/>
  <c r="AF1174" i="1"/>
  <c r="AH1174" i="1"/>
  <c r="AI1174" i="1"/>
  <c r="AJ1174" i="1"/>
  <c r="AO1174" i="1"/>
  <c r="G1175" i="1"/>
  <c r="J1175" i="1"/>
  <c r="K1175" i="1"/>
  <c r="L1175" i="1"/>
  <c r="S1175" i="1"/>
  <c r="AD1175" i="1"/>
  <c r="AF1175" i="1"/>
  <c r="AH1175" i="1"/>
  <c r="AI1175" i="1"/>
  <c r="AJ1175" i="1"/>
  <c r="AO1175" i="1"/>
  <c r="G1176" i="1"/>
  <c r="J1176" i="1"/>
  <c r="K1176" i="1"/>
  <c r="L1176" i="1"/>
  <c r="S1176" i="1"/>
  <c r="AD1176" i="1"/>
  <c r="AF1176" i="1"/>
  <c r="AH1176" i="1"/>
  <c r="AI1176" i="1"/>
  <c r="AJ1176" i="1"/>
  <c r="AO1176" i="1"/>
  <c r="G1177" i="1"/>
  <c r="J1177" i="1"/>
  <c r="K1177" i="1"/>
  <c r="L1177" i="1"/>
  <c r="S1177" i="1"/>
  <c r="AD1177" i="1"/>
  <c r="AF1177" i="1"/>
  <c r="AH1177" i="1"/>
  <c r="AI1177" i="1"/>
  <c r="AJ1177" i="1"/>
  <c r="AO1177" i="1"/>
  <c r="G1178" i="1"/>
  <c r="J1178" i="1"/>
  <c r="K1178" i="1"/>
  <c r="L1178" i="1"/>
  <c r="S1178" i="1"/>
  <c r="AD1178" i="1"/>
  <c r="AF1178" i="1"/>
  <c r="AH1178" i="1"/>
  <c r="AI1178" i="1"/>
  <c r="AJ1178" i="1"/>
  <c r="AO1178" i="1"/>
  <c r="G1179" i="1"/>
  <c r="J1179" i="1"/>
  <c r="K1179" i="1"/>
  <c r="L1179" i="1"/>
  <c r="S1179" i="1"/>
  <c r="AD1179" i="1"/>
  <c r="AF1179" i="1"/>
  <c r="AH1179" i="1"/>
  <c r="AI1179" i="1"/>
  <c r="AJ1179" i="1"/>
  <c r="AO1179" i="1"/>
  <c r="G1180" i="1"/>
  <c r="J1180" i="1"/>
  <c r="K1180" i="1"/>
  <c r="L1180" i="1"/>
  <c r="S1180" i="1"/>
  <c r="AD1180" i="1"/>
  <c r="AF1180" i="1"/>
  <c r="AH1180" i="1"/>
  <c r="AI1180" i="1"/>
  <c r="AJ1180" i="1"/>
  <c r="AO1180" i="1"/>
  <c r="G1181" i="1"/>
  <c r="J1181" i="1"/>
  <c r="K1181" i="1"/>
  <c r="L1181" i="1"/>
  <c r="S1181" i="1"/>
  <c r="AD1181" i="1"/>
  <c r="AF1181" i="1"/>
  <c r="AH1181" i="1"/>
  <c r="AI1181" i="1"/>
  <c r="AJ1181" i="1"/>
  <c r="AO1181" i="1"/>
  <c r="G1182" i="1"/>
  <c r="J1182" i="1"/>
  <c r="K1182" i="1"/>
  <c r="L1182" i="1"/>
  <c r="S1182" i="1"/>
  <c r="AD1182" i="1"/>
  <c r="AF1182" i="1"/>
  <c r="AH1182" i="1"/>
  <c r="AI1182" i="1"/>
  <c r="AJ1182" i="1"/>
  <c r="AO1182" i="1"/>
  <c r="G1183" i="1"/>
  <c r="J1183" i="1"/>
  <c r="K1183" i="1"/>
  <c r="L1183" i="1"/>
  <c r="S1183" i="1"/>
  <c r="AD1183" i="1"/>
  <c r="AF1183" i="1"/>
  <c r="AH1183" i="1"/>
  <c r="AI1183" i="1"/>
  <c r="AJ1183" i="1"/>
  <c r="AO1183" i="1"/>
  <c r="G1184" i="1"/>
  <c r="J1184" i="1"/>
  <c r="K1184" i="1"/>
  <c r="L1184" i="1"/>
  <c r="S1184" i="1"/>
  <c r="AD1184" i="1"/>
  <c r="AF1184" i="1"/>
  <c r="AH1184" i="1"/>
  <c r="AI1184" i="1"/>
  <c r="AJ1184" i="1"/>
  <c r="AO1184" i="1"/>
  <c r="G1185" i="1"/>
  <c r="J1185" i="1"/>
  <c r="K1185" i="1"/>
  <c r="L1185" i="1"/>
  <c r="S1185" i="1"/>
  <c r="AD1185" i="1"/>
  <c r="AF1185" i="1"/>
  <c r="AH1185" i="1"/>
  <c r="AI1185" i="1"/>
  <c r="AJ1185" i="1"/>
  <c r="AO1185" i="1"/>
  <c r="G1186" i="1"/>
  <c r="J1186" i="1"/>
  <c r="K1186" i="1"/>
  <c r="L1186" i="1"/>
  <c r="S1186" i="1"/>
  <c r="AD1186" i="1"/>
  <c r="AF1186" i="1"/>
  <c r="AH1186" i="1"/>
  <c r="AI1186" i="1"/>
  <c r="AJ1186" i="1"/>
  <c r="AO1186" i="1"/>
  <c r="G1187" i="1"/>
  <c r="J1187" i="1"/>
  <c r="K1187" i="1"/>
  <c r="L1187" i="1"/>
  <c r="S1187" i="1"/>
  <c r="AD1187" i="1"/>
  <c r="AF1187" i="1"/>
  <c r="AH1187" i="1"/>
  <c r="AI1187" i="1"/>
  <c r="AJ1187" i="1"/>
  <c r="AO1187" i="1"/>
  <c r="G1188" i="1"/>
  <c r="J1188" i="1"/>
  <c r="K1188" i="1"/>
  <c r="L1188" i="1"/>
  <c r="S1188" i="1"/>
  <c r="AD1188" i="1"/>
  <c r="AF1188" i="1"/>
  <c r="AH1188" i="1"/>
  <c r="AI1188" i="1"/>
  <c r="AJ1188" i="1"/>
  <c r="AO1188" i="1"/>
  <c r="G1189" i="1"/>
  <c r="J1189" i="1"/>
  <c r="K1189" i="1"/>
  <c r="L1189" i="1"/>
  <c r="S1189" i="1"/>
  <c r="AD1189" i="1"/>
  <c r="AF1189" i="1"/>
  <c r="AH1189" i="1"/>
  <c r="AI1189" i="1"/>
  <c r="AJ1189" i="1"/>
  <c r="AO1189" i="1"/>
  <c r="G1190" i="1"/>
  <c r="J1190" i="1"/>
  <c r="K1190" i="1"/>
  <c r="L1190" i="1"/>
  <c r="S1190" i="1"/>
  <c r="AD1190" i="1"/>
  <c r="AF1190" i="1"/>
  <c r="AH1190" i="1"/>
  <c r="AI1190" i="1"/>
  <c r="AJ1190" i="1"/>
  <c r="AO1190" i="1"/>
  <c r="G1191" i="1"/>
  <c r="J1191" i="1"/>
  <c r="K1191" i="1"/>
  <c r="L1191" i="1"/>
  <c r="S1191" i="1"/>
  <c r="AD1191" i="1"/>
  <c r="AF1191" i="1"/>
  <c r="AH1191" i="1"/>
  <c r="AI1191" i="1"/>
  <c r="AJ1191" i="1"/>
  <c r="AO1191" i="1"/>
  <c r="G1192" i="1"/>
  <c r="J1192" i="1"/>
  <c r="K1192" i="1"/>
  <c r="L1192" i="1"/>
  <c r="S1192" i="1"/>
  <c r="AD1192" i="1"/>
  <c r="AF1192" i="1"/>
  <c r="AH1192" i="1"/>
  <c r="AI1192" i="1"/>
  <c r="AJ1192" i="1"/>
  <c r="AO1192" i="1"/>
  <c r="G1193" i="1"/>
  <c r="J1193" i="1"/>
  <c r="K1193" i="1"/>
  <c r="L1193" i="1"/>
  <c r="S1193" i="1"/>
  <c r="AD1193" i="1"/>
  <c r="AF1193" i="1"/>
  <c r="AH1193" i="1"/>
  <c r="AI1193" i="1"/>
  <c r="AJ1193" i="1"/>
  <c r="AO1193" i="1"/>
  <c r="G1194" i="1"/>
  <c r="J1194" i="1"/>
  <c r="K1194" i="1"/>
  <c r="L1194" i="1"/>
  <c r="S1194" i="1"/>
  <c r="AD1194" i="1"/>
  <c r="AF1194" i="1"/>
  <c r="AH1194" i="1"/>
  <c r="AI1194" i="1"/>
  <c r="AJ1194" i="1"/>
  <c r="AO1194" i="1"/>
  <c r="G1195" i="1"/>
  <c r="J1195" i="1"/>
  <c r="K1195" i="1"/>
  <c r="L1195" i="1"/>
  <c r="S1195" i="1"/>
  <c r="AD1195" i="1"/>
  <c r="AF1195" i="1"/>
  <c r="AH1195" i="1"/>
  <c r="AI1195" i="1"/>
  <c r="AJ1195" i="1"/>
  <c r="AO1195" i="1"/>
  <c r="G1196" i="1"/>
  <c r="J1196" i="1"/>
  <c r="K1196" i="1"/>
  <c r="L1196" i="1"/>
  <c r="S1196" i="1"/>
  <c r="AD1196" i="1"/>
  <c r="AF1196" i="1"/>
  <c r="AH1196" i="1"/>
  <c r="AI1196" i="1"/>
  <c r="AJ1196" i="1"/>
  <c r="AO1196" i="1"/>
  <c r="G1197" i="1"/>
  <c r="J1197" i="1"/>
  <c r="K1197" i="1"/>
  <c r="L1197" i="1"/>
  <c r="S1197" i="1"/>
  <c r="AD1197" i="1"/>
  <c r="AF1197" i="1"/>
  <c r="AH1197" i="1"/>
  <c r="AI1197" i="1"/>
  <c r="AJ1197" i="1"/>
  <c r="AO1197" i="1"/>
  <c r="G1198" i="1"/>
  <c r="J1198" i="1"/>
  <c r="K1198" i="1"/>
  <c r="L1198" i="1"/>
  <c r="S1198" i="1"/>
  <c r="AD1198" i="1"/>
  <c r="AF1198" i="1"/>
  <c r="AH1198" i="1"/>
  <c r="AI1198" i="1"/>
  <c r="AJ1198" i="1"/>
  <c r="AO1198" i="1"/>
  <c r="G1199" i="1"/>
  <c r="J1199" i="1"/>
  <c r="K1199" i="1"/>
  <c r="L1199" i="1"/>
  <c r="S1199" i="1"/>
  <c r="AD1199" i="1"/>
  <c r="AF1199" i="1"/>
  <c r="AH1199" i="1"/>
  <c r="AI1199" i="1"/>
  <c r="AJ1199" i="1"/>
  <c r="AO1199" i="1"/>
  <c r="G1200" i="1"/>
  <c r="J1200" i="1"/>
  <c r="K1200" i="1"/>
  <c r="L1200" i="1"/>
  <c r="S1200" i="1"/>
  <c r="AD1200" i="1"/>
  <c r="AF1200" i="1"/>
  <c r="AH1200" i="1"/>
  <c r="AI1200" i="1"/>
  <c r="AJ1200" i="1"/>
  <c r="AO1200" i="1"/>
  <c r="G1201" i="1"/>
  <c r="J1201" i="1"/>
  <c r="K1201" i="1"/>
  <c r="L1201" i="1"/>
  <c r="S1201" i="1"/>
  <c r="AD1201" i="1"/>
  <c r="AF1201" i="1"/>
  <c r="AH1201" i="1"/>
  <c r="AI1201" i="1"/>
  <c r="AJ1201" i="1"/>
  <c r="AO1201" i="1"/>
  <c r="G1202" i="1"/>
  <c r="J1202" i="1"/>
  <c r="K1202" i="1"/>
  <c r="L1202" i="1"/>
  <c r="S1202" i="1"/>
  <c r="AD1202" i="1"/>
  <c r="AF1202" i="1"/>
  <c r="AH1202" i="1"/>
  <c r="AI1202" i="1"/>
  <c r="AJ1202" i="1"/>
  <c r="AO1202" i="1"/>
  <c r="G1203" i="1"/>
  <c r="J1203" i="1"/>
  <c r="K1203" i="1"/>
  <c r="L1203" i="1"/>
  <c r="S1203" i="1"/>
  <c r="AD1203" i="1"/>
  <c r="AF1203" i="1"/>
  <c r="AH1203" i="1"/>
  <c r="AI1203" i="1"/>
  <c r="AJ1203" i="1"/>
  <c r="AO1203" i="1"/>
  <c r="G1204" i="1"/>
  <c r="J1204" i="1"/>
  <c r="K1204" i="1"/>
  <c r="L1204" i="1"/>
  <c r="S1204" i="1"/>
  <c r="AD1204" i="1"/>
  <c r="AF1204" i="1"/>
  <c r="AH1204" i="1"/>
  <c r="AI1204" i="1"/>
  <c r="AJ1204" i="1"/>
  <c r="AO1204" i="1"/>
  <c r="G1205" i="1"/>
  <c r="J1205" i="1"/>
  <c r="K1205" i="1"/>
  <c r="L1205" i="1"/>
  <c r="S1205" i="1"/>
  <c r="AD1205" i="1"/>
  <c r="AF1205" i="1"/>
  <c r="AH1205" i="1"/>
  <c r="AI1205" i="1"/>
  <c r="AJ1205" i="1"/>
  <c r="AO1205" i="1"/>
  <c r="G1206" i="1"/>
  <c r="J1206" i="1"/>
  <c r="K1206" i="1"/>
  <c r="L1206" i="1"/>
  <c r="S1206" i="1"/>
  <c r="AD1206" i="1"/>
  <c r="AF1206" i="1"/>
  <c r="AH1206" i="1"/>
  <c r="AI1206" i="1"/>
  <c r="AJ1206" i="1"/>
  <c r="AO1206" i="1"/>
  <c r="G1207" i="1"/>
  <c r="J1207" i="1"/>
  <c r="K1207" i="1"/>
  <c r="L1207" i="1"/>
  <c r="S1207" i="1"/>
  <c r="AD1207" i="1"/>
  <c r="AF1207" i="1"/>
  <c r="AH1207" i="1"/>
  <c r="AI1207" i="1"/>
  <c r="AJ1207" i="1"/>
  <c r="AO1207" i="1"/>
  <c r="G1208" i="1"/>
  <c r="J1208" i="1"/>
  <c r="K1208" i="1"/>
  <c r="L1208" i="1"/>
  <c r="S1208" i="1"/>
  <c r="AD1208" i="1"/>
  <c r="AF1208" i="1"/>
  <c r="AH1208" i="1"/>
  <c r="AI1208" i="1"/>
  <c r="AJ1208" i="1"/>
  <c r="AO1208" i="1"/>
  <c r="G1209" i="1"/>
  <c r="J1209" i="1"/>
  <c r="K1209" i="1"/>
  <c r="L1209" i="1"/>
  <c r="S1209" i="1"/>
  <c r="AD1209" i="1"/>
  <c r="AF1209" i="1"/>
  <c r="AH1209" i="1"/>
  <c r="AI1209" i="1"/>
  <c r="AJ1209" i="1"/>
  <c r="AO1209" i="1"/>
  <c r="G1210" i="1"/>
  <c r="J1210" i="1"/>
  <c r="K1210" i="1"/>
  <c r="L1210" i="1"/>
  <c r="S1210" i="1"/>
  <c r="AD1210" i="1"/>
  <c r="AF1210" i="1"/>
  <c r="AH1210" i="1"/>
  <c r="AI1210" i="1"/>
  <c r="AJ1210" i="1"/>
  <c r="AO1210" i="1"/>
  <c r="G1211" i="1"/>
  <c r="J1211" i="1"/>
  <c r="K1211" i="1"/>
  <c r="L1211" i="1"/>
  <c r="S1211" i="1"/>
  <c r="AD1211" i="1"/>
  <c r="AF1211" i="1"/>
  <c r="AH1211" i="1"/>
  <c r="AI1211" i="1"/>
  <c r="AJ1211" i="1"/>
  <c r="AO1211" i="1"/>
  <c r="G1212" i="1"/>
  <c r="J1212" i="1"/>
  <c r="K1212" i="1"/>
  <c r="L1212" i="1"/>
  <c r="S1212" i="1"/>
  <c r="AD1212" i="1"/>
  <c r="AF1212" i="1"/>
  <c r="AH1212" i="1"/>
  <c r="AI1212" i="1"/>
  <c r="AJ1212" i="1"/>
  <c r="AO1212" i="1"/>
  <c r="G1213" i="1"/>
  <c r="J1213" i="1"/>
  <c r="K1213" i="1"/>
  <c r="L1213" i="1"/>
  <c r="S1213" i="1"/>
  <c r="AD1213" i="1"/>
  <c r="AF1213" i="1"/>
  <c r="AH1213" i="1"/>
  <c r="AI1213" i="1"/>
  <c r="AJ1213" i="1"/>
  <c r="AO1213" i="1"/>
  <c r="G1214" i="1"/>
  <c r="J1214" i="1"/>
  <c r="K1214" i="1"/>
  <c r="L1214" i="1"/>
  <c r="S1214" i="1"/>
  <c r="AD1214" i="1"/>
  <c r="AF1214" i="1"/>
  <c r="AH1214" i="1"/>
  <c r="AI1214" i="1"/>
  <c r="AJ1214" i="1"/>
  <c r="AO1214" i="1"/>
  <c r="G1215" i="1"/>
  <c r="J1215" i="1"/>
  <c r="K1215" i="1"/>
  <c r="L1215" i="1"/>
  <c r="S1215" i="1"/>
  <c r="AD1215" i="1"/>
  <c r="AF1215" i="1"/>
  <c r="AH1215" i="1"/>
  <c r="AI1215" i="1"/>
  <c r="AJ1215" i="1"/>
  <c r="AO1215" i="1"/>
  <c r="G1216" i="1"/>
  <c r="J1216" i="1"/>
  <c r="K1216" i="1"/>
  <c r="L1216" i="1"/>
  <c r="S1216" i="1"/>
  <c r="AD1216" i="1"/>
  <c r="AF1216" i="1"/>
  <c r="AH1216" i="1"/>
  <c r="AI1216" i="1"/>
  <c r="AJ1216" i="1"/>
  <c r="AO1216" i="1"/>
  <c r="G1217" i="1"/>
  <c r="J1217" i="1"/>
  <c r="K1217" i="1"/>
  <c r="L1217" i="1"/>
  <c r="S1217" i="1"/>
  <c r="AD1217" i="1"/>
  <c r="AF1217" i="1"/>
  <c r="AH1217" i="1"/>
  <c r="AI1217" i="1"/>
  <c r="AJ1217" i="1"/>
  <c r="AO1217" i="1"/>
  <c r="G1218" i="1"/>
  <c r="J1218" i="1"/>
  <c r="K1218" i="1"/>
  <c r="L1218" i="1"/>
  <c r="S1218" i="1"/>
  <c r="AD1218" i="1"/>
  <c r="AF1218" i="1"/>
  <c r="AH1218" i="1"/>
  <c r="AI1218" i="1"/>
  <c r="AJ1218" i="1"/>
  <c r="AO1218" i="1"/>
  <c r="G1219" i="1"/>
  <c r="J1219" i="1"/>
  <c r="K1219" i="1"/>
  <c r="L1219" i="1"/>
  <c r="S1219" i="1"/>
  <c r="AD1219" i="1"/>
  <c r="AF1219" i="1"/>
  <c r="AH1219" i="1"/>
  <c r="AI1219" i="1"/>
  <c r="AJ1219" i="1"/>
  <c r="AO1219" i="1"/>
  <c r="G1220" i="1"/>
  <c r="J1220" i="1"/>
  <c r="K1220" i="1"/>
  <c r="L1220" i="1"/>
  <c r="S1220" i="1"/>
  <c r="AD1220" i="1"/>
  <c r="AF1220" i="1"/>
  <c r="AH1220" i="1"/>
  <c r="AI1220" i="1"/>
  <c r="AJ1220" i="1"/>
  <c r="AO1220" i="1"/>
  <c r="G1221" i="1"/>
  <c r="J1221" i="1"/>
  <c r="K1221" i="1"/>
  <c r="L1221" i="1"/>
  <c r="S1221" i="1"/>
  <c r="AD1221" i="1"/>
  <c r="AF1221" i="1"/>
  <c r="AH1221" i="1"/>
  <c r="AI1221" i="1"/>
  <c r="AJ1221" i="1"/>
  <c r="AO1221" i="1"/>
  <c r="G1222" i="1"/>
  <c r="J1222" i="1"/>
  <c r="K1222" i="1"/>
  <c r="L1222" i="1"/>
  <c r="S1222" i="1"/>
  <c r="AD1222" i="1"/>
  <c r="AF1222" i="1"/>
  <c r="AH1222" i="1"/>
  <c r="AI1222" i="1"/>
  <c r="AJ1222" i="1"/>
  <c r="AO1222" i="1"/>
  <c r="G1223" i="1"/>
  <c r="J1223" i="1"/>
  <c r="K1223" i="1"/>
  <c r="L1223" i="1"/>
  <c r="S1223" i="1"/>
  <c r="AD1223" i="1"/>
  <c r="AF1223" i="1"/>
  <c r="AH1223" i="1"/>
  <c r="AI1223" i="1"/>
  <c r="AJ1223" i="1"/>
  <c r="AO1223" i="1"/>
  <c r="G1224" i="1"/>
  <c r="J1224" i="1"/>
  <c r="K1224" i="1"/>
  <c r="L1224" i="1"/>
  <c r="S1224" i="1"/>
  <c r="AD1224" i="1"/>
  <c r="AF1224" i="1"/>
  <c r="AH1224" i="1"/>
  <c r="AI1224" i="1"/>
  <c r="AJ1224" i="1"/>
  <c r="AO1224" i="1"/>
  <c r="G1225" i="1"/>
  <c r="J1225" i="1"/>
  <c r="K1225" i="1"/>
  <c r="L1225" i="1"/>
  <c r="S1225" i="1"/>
  <c r="AD1225" i="1"/>
  <c r="AF1225" i="1"/>
  <c r="AH1225" i="1"/>
  <c r="AI1225" i="1"/>
  <c r="AJ1225" i="1"/>
  <c r="AO1225" i="1"/>
  <c r="G1226" i="1"/>
  <c r="J1226" i="1"/>
  <c r="K1226" i="1"/>
  <c r="L1226" i="1"/>
  <c r="S1226" i="1"/>
  <c r="AD1226" i="1"/>
  <c r="AF1226" i="1"/>
  <c r="AH1226" i="1"/>
  <c r="AI1226" i="1"/>
  <c r="AJ1226" i="1"/>
  <c r="AO1226" i="1"/>
  <c r="G1227" i="1"/>
  <c r="J1227" i="1"/>
  <c r="K1227" i="1"/>
  <c r="L1227" i="1"/>
  <c r="S1227" i="1"/>
  <c r="AD1227" i="1"/>
  <c r="AF1227" i="1"/>
  <c r="AH1227" i="1"/>
  <c r="AI1227" i="1"/>
  <c r="AJ1227" i="1"/>
  <c r="AO1227" i="1"/>
  <c r="G1228" i="1"/>
  <c r="J1228" i="1"/>
  <c r="K1228" i="1"/>
  <c r="L1228" i="1"/>
  <c r="S1228" i="1"/>
  <c r="AD1228" i="1"/>
  <c r="AF1228" i="1"/>
  <c r="AH1228" i="1"/>
  <c r="AI1228" i="1"/>
  <c r="AJ1228" i="1"/>
  <c r="AO1228" i="1"/>
  <c r="G1229" i="1"/>
  <c r="J1229" i="1"/>
  <c r="K1229" i="1"/>
  <c r="L1229" i="1"/>
  <c r="S1229" i="1"/>
  <c r="AD1229" i="1"/>
  <c r="AF1229" i="1"/>
  <c r="AH1229" i="1"/>
  <c r="AI1229" i="1"/>
  <c r="AJ1229" i="1"/>
  <c r="AO1229" i="1"/>
  <c r="G1230" i="1"/>
  <c r="J1230" i="1"/>
  <c r="K1230" i="1"/>
  <c r="L1230" i="1"/>
  <c r="S1230" i="1"/>
  <c r="AD1230" i="1"/>
  <c r="AF1230" i="1"/>
  <c r="AH1230" i="1"/>
  <c r="AI1230" i="1"/>
  <c r="AJ1230" i="1"/>
  <c r="AO1230" i="1"/>
  <c r="G1231" i="1"/>
  <c r="J1231" i="1"/>
  <c r="K1231" i="1"/>
  <c r="L1231" i="1"/>
  <c r="S1231" i="1"/>
  <c r="AD1231" i="1"/>
  <c r="AF1231" i="1"/>
  <c r="AH1231" i="1"/>
  <c r="AI1231" i="1"/>
  <c r="AJ1231" i="1"/>
  <c r="AO1231" i="1"/>
  <c r="G1232" i="1"/>
  <c r="J1232" i="1"/>
  <c r="K1232" i="1"/>
  <c r="L1232" i="1"/>
  <c r="S1232" i="1"/>
  <c r="AD1232" i="1"/>
  <c r="AF1232" i="1"/>
  <c r="AH1232" i="1"/>
  <c r="AI1232" i="1"/>
  <c r="AJ1232" i="1"/>
  <c r="AO1232" i="1"/>
  <c r="G1233" i="1"/>
  <c r="J1233" i="1"/>
  <c r="K1233" i="1"/>
  <c r="L1233" i="1"/>
  <c r="S1233" i="1"/>
  <c r="AD1233" i="1"/>
  <c r="AF1233" i="1"/>
  <c r="AH1233" i="1"/>
  <c r="AI1233" i="1"/>
  <c r="AJ1233" i="1"/>
  <c r="AO1233" i="1"/>
  <c r="G1234" i="1"/>
  <c r="J1234" i="1"/>
  <c r="K1234" i="1"/>
  <c r="L1234" i="1"/>
  <c r="S1234" i="1"/>
  <c r="AD1234" i="1"/>
  <c r="AF1234" i="1"/>
  <c r="AH1234" i="1"/>
  <c r="AI1234" i="1"/>
  <c r="AJ1234" i="1"/>
  <c r="AO1234" i="1"/>
  <c r="G1235" i="1"/>
  <c r="J1235" i="1"/>
  <c r="K1235" i="1"/>
  <c r="L1235" i="1"/>
  <c r="S1235" i="1"/>
  <c r="AD1235" i="1"/>
  <c r="AF1235" i="1"/>
  <c r="AH1235" i="1"/>
  <c r="AI1235" i="1"/>
  <c r="AJ1235" i="1"/>
  <c r="AO1235" i="1"/>
  <c r="G1236" i="1"/>
  <c r="J1236" i="1"/>
  <c r="K1236" i="1"/>
  <c r="L1236" i="1"/>
  <c r="S1236" i="1"/>
  <c r="AD1236" i="1"/>
  <c r="AF1236" i="1"/>
  <c r="AH1236" i="1"/>
  <c r="AI1236" i="1"/>
  <c r="AJ1236" i="1"/>
  <c r="AO1236" i="1"/>
  <c r="G1237" i="1"/>
  <c r="J1237" i="1"/>
  <c r="K1237" i="1"/>
  <c r="L1237" i="1"/>
  <c r="S1237" i="1"/>
  <c r="AD1237" i="1"/>
  <c r="AF1237" i="1"/>
  <c r="AH1237" i="1"/>
  <c r="AI1237" i="1"/>
  <c r="AJ1237" i="1"/>
  <c r="AO1237" i="1"/>
  <c r="G1238" i="1"/>
  <c r="J1238" i="1"/>
  <c r="K1238" i="1"/>
  <c r="L1238" i="1"/>
  <c r="S1238" i="1"/>
  <c r="AD1238" i="1"/>
  <c r="AF1238" i="1"/>
  <c r="AH1238" i="1"/>
  <c r="AI1238" i="1"/>
  <c r="AJ1238" i="1"/>
  <c r="AO1238" i="1"/>
  <c r="G1239" i="1"/>
  <c r="J1239" i="1"/>
  <c r="K1239" i="1"/>
  <c r="L1239" i="1"/>
  <c r="S1239" i="1"/>
  <c r="AD1239" i="1"/>
  <c r="AF1239" i="1"/>
  <c r="AH1239" i="1"/>
  <c r="AI1239" i="1"/>
  <c r="AJ1239" i="1"/>
  <c r="AO1239" i="1"/>
  <c r="G1240" i="1"/>
  <c r="J1240" i="1"/>
  <c r="K1240" i="1"/>
  <c r="L1240" i="1"/>
  <c r="S1240" i="1"/>
  <c r="AD1240" i="1"/>
  <c r="AF1240" i="1"/>
  <c r="AH1240" i="1"/>
  <c r="AI1240" i="1"/>
  <c r="AJ1240" i="1"/>
  <c r="AO1240" i="1"/>
  <c r="G1241" i="1"/>
  <c r="J1241" i="1"/>
  <c r="K1241" i="1"/>
  <c r="L1241" i="1"/>
  <c r="S1241" i="1"/>
  <c r="AD1241" i="1"/>
  <c r="AF1241" i="1"/>
  <c r="AH1241" i="1"/>
  <c r="AI1241" i="1"/>
  <c r="AJ1241" i="1"/>
  <c r="AO1241" i="1"/>
  <c r="G1242" i="1"/>
  <c r="J1242" i="1"/>
  <c r="K1242" i="1"/>
  <c r="L1242" i="1"/>
  <c r="S1242" i="1"/>
  <c r="AD1242" i="1"/>
  <c r="AF1242" i="1"/>
  <c r="AH1242" i="1"/>
  <c r="AI1242" i="1"/>
  <c r="AJ1242" i="1"/>
  <c r="AO1242" i="1"/>
  <c r="G1243" i="1"/>
  <c r="J1243" i="1"/>
  <c r="K1243" i="1"/>
  <c r="L1243" i="1"/>
  <c r="S1243" i="1"/>
  <c r="AD1243" i="1"/>
  <c r="AF1243" i="1"/>
  <c r="AH1243" i="1"/>
  <c r="AI1243" i="1"/>
  <c r="AJ1243" i="1"/>
  <c r="AO1243" i="1"/>
  <c r="G1244" i="1"/>
  <c r="J1244" i="1"/>
  <c r="K1244" i="1"/>
  <c r="L1244" i="1"/>
  <c r="S1244" i="1"/>
  <c r="AD1244" i="1"/>
  <c r="AF1244" i="1"/>
  <c r="AH1244" i="1"/>
  <c r="AI1244" i="1"/>
  <c r="AJ1244" i="1"/>
  <c r="AO1244" i="1"/>
  <c r="G1245" i="1"/>
  <c r="J1245" i="1"/>
  <c r="K1245" i="1"/>
  <c r="L1245" i="1"/>
  <c r="S1245" i="1"/>
  <c r="AD1245" i="1"/>
  <c r="AF1245" i="1"/>
  <c r="AH1245" i="1"/>
  <c r="AI1245" i="1"/>
  <c r="AJ1245" i="1"/>
  <c r="AO1245" i="1"/>
  <c r="G1246" i="1"/>
  <c r="J1246" i="1"/>
  <c r="K1246" i="1"/>
  <c r="L1246" i="1"/>
  <c r="S1246" i="1"/>
  <c r="AD1246" i="1"/>
  <c r="AF1246" i="1"/>
  <c r="AH1246" i="1"/>
  <c r="AI1246" i="1"/>
  <c r="AJ1246" i="1"/>
  <c r="AO1246" i="1"/>
  <c r="G1247" i="1"/>
  <c r="J1247" i="1"/>
  <c r="K1247" i="1"/>
  <c r="L1247" i="1"/>
  <c r="S1247" i="1"/>
  <c r="AD1247" i="1"/>
  <c r="AF1247" i="1"/>
  <c r="AH1247" i="1"/>
  <c r="AI1247" i="1"/>
  <c r="AJ1247" i="1"/>
  <c r="AO1247" i="1"/>
  <c r="G1248" i="1"/>
  <c r="J1248" i="1"/>
  <c r="K1248" i="1"/>
  <c r="L1248" i="1"/>
  <c r="S1248" i="1"/>
  <c r="AD1248" i="1"/>
  <c r="AF1248" i="1"/>
  <c r="AH1248" i="1"/>
  <c r="AI1248" i="1"/>
  <c r="AJ1248" i="1"/>
  <c r="AO1248" i="1"/>
  <c r="G1249" i="1"/>
  <c r="J1249" i="1"/>
  <c r="K1249" i="1"/>
  <c r="L1249" i="1"/>
  <c r="S1249" i="1"/>
  <c r="AD1249" i="1"/>
  <c r="AF1249" i="1"/>
  <c r="AH1249" i="1"/>
  <c r="AI1249" i="1"/>
  <c r="AJ1249" i="1"/>
  <c r="AO1249" i="1"/>
  <c r="G1250" i="1"/>
  <c r="J1250" i="1"/>
  <c r="K1250" i="1"/>
  <c r="L1250" i="1"/>
  <c r="S1250" i="1"/>
  <c r="AD1250" i="1"/>
  <c r="AF1250" i="1"/>
  <c r="AH1250" i="1"/>
  <c r="AI1250" i="1"/>
  <c r="AJ1250" i="1"/>
  <c r="AO1250" i="1"/>
  <c r="G1251" i="1"/>
  <c r="J1251" i="1"/>
  <c r="K1251" i="1"/>
  <c r="L1251" i="1"/>
  <c r="S1251" i="1"/>
  <c r="AD1251" i="1"/>
  <c r="AF1251" i="1"/>
  <c r="AH1251" i="1"/>
  <c r="AI1251" i="1"/>
  <c r="AJ1251" i="1"/>
  <c r="AO1251" i="1"/>
  <c r="G1252" i="1"/>
  <c r="J1252" i="1"/>
  <c r="K1252" i="1"/>
  <c r="L1252" i="1"/>
  <c r="S1252" i="1"/>
  <c r="AD1252" i="1"/>
  <c r="AF1252" i="1"/>
  <c r="AH1252" i="1"/>
  <c r="AI1252" i="1"/>
  <c r="AJ1252" i="1"/>
  <c r="AO1252" i="1"/>
  <c r="G1253" i="1"/>
  <c r="J1253" i="1"/>
  <c r="K1253" i="1"/>
  <c r="L1253" i="1"/>
  <c r="S1253" i="1"/>
  <c r="AD1253" i="1"/>
  <c r="AF1253" i="1"/>
  <c r="AH1253" i="1"/>
  <c r="AI1253" i="1"/>
  <c r="AJ1253" i="1"/>
  <c r="AO1253" i="1"/>
  <c r="G1254" i="1"/>
  <c r="J1254" i="1"/>
  <c r="K1254" i="1"/>
  <c r="L1254" i="1"/>
  <c r="S1254" i="1"/>
  <c r="AD1254" i="1"/>
  <c r="AF1254" i="1"/>
  <c r="AH1254" i="1"/>
  <c r="AI1254" i="1"/>
  <c r="AJ1254" i="1"/>
  <c r="AO1254" i="1"/>
  <c r="G1255" i="1"/>
  <c r="J1255" i="1"/>
  <c r="K1255" i="1"/>
  <c r="L1255" i="1"/>
  <c r="S1255" i="1"/>
  <c r="AD1255" i="1"/>
  <c r="AF1255" i="1"/>
  <c r="AH1255" i="1"/>
  <c r="AI1255" i="1"/>
  <c r="AJ1255" i="1"/>
  <c r="AO1255" i="1"/>
  <c r="G1256" i="1"/>
  <c r="J1256" i="1"/>
  <c r="K1256" i="1"/>
  <c r="L1256" i="1"/>
  <c r="S1256" i="1"/>
  <c r="AD1256" i="1"/>
  <c r="AF1256" i="1"/>
  <c r="AH1256" i="1"/>
  <c r="AI1256" i="1"/>
  <c r="AJ1256" i="1"/>
  <c r="AO1256" i="1"/>
  <c r="G1257" i="1"/>
  <c r="J1257" i="1"/>
  <c r="K1257" i="1"/>
  <c r="L1257" i="1"/>
  <c r="S1257" i="1"/>
  <c r="AD1257" i="1"/>
  <c r="AF1257" i="1"/>
  <c r="AH1257" i="1"/>
  <c r="AI1257" i="1"/>
  <c r="AJ1257" i="1"/>
  <c r="AO1257" i="1"/>
  <c r="G1258" i="1"/>
  <c r="J1258" i="1"/>
  <c r="K1258" i="1"/>
  <c r="L1258" i="1"/>
  <c r="S1258" i="1"/>
  <c r="AD1258" i="1"/>
  <c r="AF1258" i="1"/>
  <c r="AH1258" i="1"/>
  <c r="AI1258" i="1"/>
  <c r="AJ1258" i="1"/>
  <c r="AO1258" i="1"/>
  <c r="G1259" i="1"/>
  <c r="J1259" i="1"/>
  <c r="K1259" i="1"/>
  <c r="L1259" i="1"/>
  <c r="S1259" i="1"/>
  <c r="AD1259" i="1"/>
  <c r="AF1259" i="1"/>
  <c r="AH1259" i="1"/>
  <c r="AI1259" i="1"/>
  <c r="AJ1259" i="1"/>
  <c r="AO1259" i="1"/>
  <c r="G1260" i="1"/>
  <c r="J1260" i="1"/>
  <c r="K1260" i="1"/>
  <c r="L1260" i="1"/>
  <c r="S1260" i="1"/>
  <c r="AD1260" i="1"/>
  <c r="AF1260" i="1"/>
  <c r="AH1260" i="1"/>
  <c r="AI1260" i="1"/>
  <c r="AJ1260" i="1"/>
  <c r="AO1260" i="1"/>
  <c r="G1261" i="1"/>
  <c r="J1261" i="1"/>
  <c r="K1261" i="1"/>
  <c r="L1261" i="1"/>
  <c r="S1261" i="1"/>
  <c r="AD1261" i="1"/>
  <c r="AF1261" i="1"/>
  <c r="AH1261" i="1"/>
  <c r="AI1261" i="1"/>
  <c r="AJ1261" i="1"/>
  <c r="AO1261" i="1"/>
  <c r="G1262" i="1"/>
  <c r="J1262" i="1"/>
  <c r="K1262" i="1"/>
  <c r="L1262" i="1"/>
  <c r="S1262" i="1"/>
  <c r="AD1262" i="1"/>
  <c r="AF1262" i="1"/>
  <c r="AH1262" i="1"/>
  <c r="AI1262" i="1"/>
  <c r="AJ1262" i="1"/>
  <c r="AO1262" i="1"/>
  <c r="G1263" i="1"/>
  <c r="J1263" i="1"/>
  <c r="K1263" i="1"/>
  <c r="L1263" i="1"/>
  <c r="S1263" i="1"/>
  <c r="AD1263" i="1"/>
  <c r="AF1263" i="1"/>
  <c r="AH1263" i="1"/>
  <c r="AI1263" i="1"/>
  <c r="AJ1263" i="1"/>
  <c r="AO1263" i="1"/>
  <c r="G1264" i="1"/>
  <c r="J1264" i="1"/>
  <c r="K1264" i="1"/>
  <c r="L1264" i="1"/>
  <c r="S1264" i="1"/>
  <c r="AD1264" i="1"/>
  <c r="AF1264" i="1"/>
  <c r="AH1264" i="1"/>
  <c r="AI1264" i="1"/>
  <c r="AJ1264" i="1"/>
  <c r="AO1264" i="1"/>
  <c r="G1265" i="1"/>
  <c r="J1265" i="1"/>
  <c r="K1265" i="1"/>
  <c r="L1265" i="1"/>
  <c r="S1265" i="1"/>
  <c r="AD1265" i="1"/>
  <c r="AF1265" i="1"/>
  <c r="AH1265" i="1"/>
  <c r="AI1265" i="1"/>
  <c r="AJ1265" i="1"/>
  <c r="AO1265" i="1"/>
  <c r="G1266" i="1"/>
  <c r="J1266" i="1"/>
  <c r="K1266" i="1"/>
  <c r="L1266" i="1"/>
  <c r="S1266" i="1"/>
  <c r="AD1266" i="1"/>
  <c r="AF1266" i="1"/>
  <c r="AH1266" i="1"/>
  <c r="AI1266" i="1"/>
  <c r="AJ1266" i="1"/>
  <c r="AO1266" i="1"/>
  <c r="G1267" i="1"/>
  <c r="J1267" i="1"/>
  <c r="K1267" i="1"/>
  <c r="L1267" i="1"/>
  <c r="S1267" i="1"/>
  <c r="AD1267" i="1"/>
  <c r="AF1267" i="1"/>
  <c r="AH1267" i="1"/>
  <c r="AI1267" i="1"/>
  <c r="AJ1267" i="1"/>
  <c r="AO1267" i="1"/>
  <c r="G1268" i="1"/>
  <c r="J1268" i="1"/>
  <c r="K1268" i="1"/>
  <c r="L1268" i="1"/>
  <c r="S1268" i="1"/>
  <c r="AD1268" i="1"/>
  <c r="AF1268" i="1"/>
  <c r="AH1268" i="1"/>
  <c r="AI1268" i="1"/>
  <c r="AJ1268" i="1"/>
  <c r="AO1268" i="1"/>
  <c r="G1269" i="1"/>
  <c r="J1269" i="1"/>
  <c r="K1269" i="1"/>
  <c r="L1269" i="1"/>
  <c r="S1269" i="1"/>
  <c r="AD1269" i="1"/>
  <c r="AF1269" i="1"/>
  <c r="AH1269" i="1"/>
  <c r="AI1269" i="1"/>
  <c r="AJ1269" i="1"/>
  <c r="AO1269" i="1"/>
  <c r="G1270" i="1"/>
  <c r="J1270" i="1"/>
  <c r="K1270" i="1"/>
  <c r="L1270" i="1"/>
  <c r="S1270" i="1"/>
  <c r="AD1270" i="1"/>
  <c r="AF1270" i="1"/>
  <c r="AH1270" i="1"/>
  <c r="AI1270" i="1"/>
  <c r="AJ1270" i="1"/>
  <c r="AO1270" i="1"/>
  <c r="G1271" i="1"/>
  <c r="J1271" i="1"/>
  <c r="K1271" i="1"/>
  <c r="L1271" i="1"/>
  <c r="S1271" i="1"/>
  <c r="AD1271" i="1"/>
  <c r="AF1271" i="1"/>
  <c r="AH1271" i="1"/>
  <c r="AI1271" i="1"/>
  <c r="AJ1271" i="1"/>
  <c r="AO1271" i="1"/>
  <c r="G1272" i="1"/>
  <c r="J1272" i="1"/>
  <c r="K1272" i="1"/>
  <c r="L1272" i="1"/>
  <c r="S1272" i="1"/>
  <c r="AD1272" i="1"/>
  <c r="AF1272" i="1"/>
  <c r="AH1272" i="1"/>
  <c r="AI1272" i="1"/>
  <c r="AJ1272" i="1"/>
  <c r="AO1272" i="1"/>
  <c r="G1273" i="1"/>
  <c r="J1273" i="1"/>
  <c r="K1273" i="1"/>
  <c r="L1273" i="1"/>
  <c r="S1273" i="1"/>
  <c r="AD1273" i="1"/>
  <c r="AF1273" i="1"/>
  <c r="AH1273" i="1"/>
  <c r="AI1273" i="1"/>
  <c r="AJ1273" i="1"/>
  <c r="AO1273" i="1"/>
  <c r="G1274" i="1"/>
  <c r="J1274" i="1"/>
  <c r="K1274" i="1"/>
  <c r="L1274" i="1"/>
  <c r="S1274" i="1"/>
  <c r="AD1274" i="1"/>
  <c r="AF1274" i="1"/>
  <c r="AH1274" i="1"/>
  <c r="AI1274" i="1"/>
  <c r="AJ1274" i="1"/>
  <c r="AO1274" i="1"/>
  <c r="G1275" i="1"/>
  <c r="J1275" i="1"/>
  <c r="K1275" i="1"/>
  <c r="L1275" i="1"/>
  <c r="S1275" i="1"/>
  <c r="AD1275" i="1"/>
  <c r="AF1275" i="1"/>
  <c r="AH1275" i="1"/>
  <c r="AI1275" i="1"/>
  <c r="AJ1275" i="1"/>
  <c r="AO1275" i="1"/>
  <c r="G1276" i="1"/>
  <c r="J1276" i="1"/>
  <c r="K1276" i="1"/>
  <c r="L1276" i="1"/>
  <c r="S1276" i="1"/>
  <c r="AD1276" i="1"/>
  <c r="AF1276" i="1"/>
  <c r="AH1276" i="1"/>
  <c r="AI1276" i="1"/>
  <c r="AJ1276" i="1"/>
  <c r="AO1276" i="1"/>
  <c r="G1277" i="1"/>
  <c r="J1277" i="1"/>
  <c r="K1277" i="1"/>
  <c r="L1277" i="1"/>
  <c r="S1277" i="1"/>
  <c r="AD1277" i="1"/>
  <c r="AF1277" i="1"/>
  <c r="AH1277" i="1"/>
  <c r="AI1277" i="1"/>
  <c r="AJ1277" i="1"/>
  <c r="AO1277" i="1"/>
  <c r="G1278" i="1"/>
  <c r="J1278" i="1"/>
  <c r="K1278" i="1"/>
  <c r="L1278" i="1"/>
  <c r="S1278" i="1"/>
  <c r="AD1278" i="1"/>
  <c r="AF1278" i="1"/>
  <c r="AH1278" i="1"/>
  <c r="AI1278" i="1"/>
  <c r="AJ1278" i="1"/>
  <c r="AO1278" i="1"/>
  <c r="G1279" i="1"/>
  <c r="J1279" i="1"/>
  <c r="K1279" i="1"/>
  <c r="L1279" i="1"/>
  <c r="S1279" i="1"/>
  <c r="AD1279" i="1"/>
  <c r="AF1279" i="1"/>
  <c r="AH1279" i="1"/>
  <c r="AI1279" i="1"/>
  <c r="AJ1279" i="1"/>
  <c r="AO1279" i="1"/>
  <c r="G1280" i="1"/>
  <c r="J1280" i="1"/>
  <c r="K1280" i="1"/>
  <c r="L1280" i="1"/>
  <c r="S1280" i="1"/>
  <c r="AD1280" i="1"/>
  <c r="AF1280" i="1"/>
  <c r="AH1280" i="1"/>
  <c r="AI1280" i="1"/>
  <c r="AJ1280" i="1"/>
  <c r="AO1280" i="1"/>
  <c r="G1281" i="1"/>
  <c r="J1281" i="1"/>
  <c r="K1281" i="1"/>
  <c r="L1281" i="1"/>
  <c r="S1281" i="1"/>
  <c r="AD1281" i="1"/>
  <c r="AF1281" i="1"/>
  <c r="AH1281" i="1"/>
  <c r="AI1281" i="1"/>
  <c r="AJ1281" i="1"/>
  <c r="AO1281" i="1"/>
  <c r="G1282" i="1"/>
  <c r="J1282" i="1"/>
  <c r="K1282" i="1"/>
  <c r="L1282" i="1"/>
  <c r="S1282" i="1"/>
  <c r="AD1282" i="1"/>
  <c r="AF1282" i="1"/>
  <c r="AH1282" i="1"/>
  <c r="AI1282" i="1"/>
  <c r="AJ1282" i="1"/>
  <c r="AO1282" i="1"/>
  <c r="G1283" i="1"/>
  <c r="J1283" i="1"/>
  <c r="K1283" i="1"/>
  <c r="L1283" i="1"/>
  <c r="S1283" i="1"/>
  <c r="AD1283" i="1"/>
  <c r="AF1283" i="1"/>
  <c r="AH1283" i="1"/>
  <c r="AI1283" i="1"/>
  <c r="AJ1283" i="1"/>
  <c r="AO1283" i="1"/>
  <c r="G1284" i="1"/>
  <c r="J1284" i="1"/>
  <c r="K1284" i="1"/>
  <c r="L1284" i="1"/>
  <c r="S1284" i="1"/>
  <c r="AD1284" i="1"/>
  <c r="AF1284" i="1"/>
  <c r="AH1284" i="1"/>
  <c r="AI1284" i="1"/>
  <c r="AJ1284" i="1"/>
  <c r="AO1284" i="1"/>
  <c r="G1285" i="1"/>
  <c r="J1285" i="1"/>
  <c r="K1285" i="1"/>
  <c r="L1285" i="1"/>
  <c r="S1285" i="1"/>
  <c r="AD1285" i="1"/>
  <c r="AF1285" i="1"/>
  <c r="AH1285" i="1"/>
  <c r="AI1285" i="1"/>
  <c r="AJ1285" i="1"/>
  <c r="AO1285" i="1"/>
  <c r="G1286" i="1"/>
  <c r="J1286" i="1"/>
  <c r="K1286" i="1"/>
  <c r="L1286" i="1"/>
  <c r="S1286" i="1"/>
  <c r="AD1286" i="1"/>
  <c r="AF1286" i="1"/>
  <c r="AH1286" i="1"/>
  <c r="AI1286" i="1"/>
  <c r="AJ1286" i="1"/>
  <c r="AO1286" i="1"/>
  <c r="G1287" i="1"/>
  <c r="J1287" i="1"/>
  <c r="K1287" i="1"/>
  <c r="L1287" i="1"/>
  <c r="S1287" i="1"/>
  <c r="AD1287" i="1"/>
  <c r="AF1287" i="1"/>
  <c r="AH1287" i="1"/>
  <c r="AI1287" i="1"/>
  <c r="AJ1287" i="1"/>
  <c r="AO1287" i="1"/>
  <c r="G1288" i="1"/>
  <c r="J1288" i="1"/>
  <c r="K1288" i="1"/>
  <c r="L1288" i="1"/>
  <c r="S1288" i="1"/>
  <c r="AD1288" i="1"/>
  <c r="AF1288" i="1"/>
  <c r="AH1288" i="1"/>
  <c r="AI1288" i="1"/>
  <c r="AJ1288" i="1"/>
  <c r="AO1288" i="1"/>
  <c r="G1289" i="1"/>
  <c r="J1289" i="1"/>
  <c r="K1289" i="1"/>
  <c r="L1289" i="1"/>
  <c r="S1289" i="1"/>
  <c r="AD1289" i="1"/>
  <c r="AF1289" i="1"/>
  <c r="AH1289" i="1"/>
  <c r="AI1289" i="1"/>
  <c r="AJ1289" i="1"/>
  <c r="AO1289" i="1"/>
  <c r="G1290" i="1"/>
  <c r="J1290" i="1"/>
  <c r="K1290" i="1"/>
  <c r="L1290" i="1"/>
  <c r="S1290" i="1"/>
  <c r="AD1290" i="1"/>
  <c r="AF1290" i="1"/>
  <c r="AH1290" i="1"/>
  <c r="AI1290" i="1"/>
  <c r="AJ1290" i="1"/>
  <c r="AO1290" i="1"/>
  <c r="G1291" i="1"/>
  <c r="J1291" i="1"/>
  <c r="K1291" i="1"/>
  <c r="L1291" i="1"/>
  <c r="S1291" i="1"/>
  <c r="AD1291" i="1"/>
  <c r="AF1291" i="1"/>
  <c r="AH1291" i="1"/>
  <c r="AI1291" i="1"/>
  <c r="AJ1291" i="1"/>
  <c r="AO1291" i="1"/>
  <c r="G1292" i="1"/>
  <c r="J1292" i="1"/>
  <c r="K1292" i="1"/>
  <c r="L1292" i="1"/>
  <c r="S1292" i="1"/>
  <c r="AD1292" i="1"/>
  <c r="AF1292" i="1"/>
  <c r="AH1292" i="1"/>
  <c r="AI1292" i="1"/>
  <c r="AJ1292" i="1"/>
  <c r="AO1292" i="1"/>
  <c r="G1293" i="1"/>
  <c r="J1293" i="1"/>
  <c r="K1293" i="1"/>
  <c r="L1293" i="1"/>
  <c r="S1293" i="1"/>
  <c r="AD1293" i="1"/>
  <c r="AF1293" i="1"/>
  <c r="AH1293" i="1"/>
  <c r="AI1293" i="1"/>
  <c r="AJ1293" i="1"/>
  <c r="AO1293" i="1"/>
  <c r="G1294" i="1"/>
  <c r="J1294" i="1"/>
  <c r="K1294" i="1"/>
  <c r="L1294" i="1"/>
  <c r="S1294" i="1"/>
  <c r="AD1294" i="1"/>
  <c r="AF1294" i="1"/>
  <c r="AH1294" i="1"/>
  <c r="AI1294" i="1"/>
  <c r="AJ1294" i="1"/>
  <c r="AO1294" i="1"/>
  <c r="G1295" i="1"/>
  <c r="J1295" i="1"/>
  <c r="K1295" i="1"/>
  <c r="L1295" i="1"/>
  <c r="S1295" i="1"/>
  <c r="AD1295" i="1"/>
  <c r="AF1295" i="1"/>
  <c r="AH1295" i="1"/>
  <c r="AI1295" i="1"/>
  <c r="AJ1295" i="1"/>
  <c r="AO1295" i="1"/>
  <c r="G1296" i="1"/>
  <c r="J1296" i="1"/>
  <c r="K1296" i="1"/>
  <c r="L1296" i="1"/>
  <c r="S1296" i="1"/>
  <c r="AD1296" i="1"/>
  <c r="AF1296" i="1"/>
  <c r="AH1296" i="1"/>
  <c r="AI1296" i="1"/>
  <c r="AJ1296" i="1"/>
  <c r="AO1296" i="1"/>
  <c r="G1297" i="1"/>
  <c r="J1297" i="1"/>
  <c r="K1297" i="1"/>
  <c r="L1297" i="1"/>
  <c r="S1297" i="1"/>
  <c r="AD1297" i="1"/>
  <c r="AF1297" i="1"/>
  <c r="AH1297" i="1"/>
  <c r="AI1297" i="1"/>
  <c r="AJ1297" i="1"/>
  <c r="AO1297" i="1"/>
  <c r="G1298" i="1"/>
  <c r="J1298" i="1"/>
  <c r="K1298" i="1"/>
  <c r="L1298" i="1"/>
  <c r="S1298" i="1"/>
  <c r="AD1298" i="1"/>
  <c r="AF1298" i="1"/>
  <c r="AH1298" i="1"/>
  <c r="AI1298" i="1"/>
  <c r="AJ1298" i="1"/>
  <c r="AO1298" i="1"/>
  <c r="G1299" i="1"/>
  <c r="J1299" i="1"/>
  <c r="K1299" i="1"/>
  <c r="L1299" i="1"/>
  <c r="S1299" i="1"/>
  <c r="AD1299" i="1"/>
  <c r="AF1299" i="1"/>
  <c r="AH1299" i="1"/>
  <c r="AI1299" i="1"/>
  <c r="AJ1299" i="1"/>
  <c r="AO1299" i="1"/>
  <c r="G1300" i="1"/>
  <c r="J1300" i="1"/>
  <c r="K1300" i="1"/>
  <c r="L1300" i="1"/>
  <c r="S1300" i="1"/>
  <c r="AD1300" i="1"/>
  <c r="AF1300" i="1"/>
  <c r="AH1300" i="1"/>
  <c r="AI1300" i="1"/>
  <c r="AJ1300" i="1"/>
  <c r="AO1300" i="1"/>
  <c r="G1301" i="1"/>
  <c r="J1301" i="1"/>
  <c r="K1301" i="1"/>
  <c r="L1301" i="1"/>
  <c r="S1301" i="1"/>
  <c r="AD1301" i="1"/>
  <c r="AF1301" i="1"/>
  <c r="AH1301" i="1"/>
  <c r="AI1301" i="1"/>
  <c r="AJ1301" i="1"/>
  <c r="AO1301" i="1"/>
  <c r="G1302" i="1"/>
  <c r="J1302" i="1"/>
  <c r="K1302" i="1"/>
  <c r="L1302" i="1"/>
  <c r="S1302" i="1"/>
  <c r="AD1302" i="1"/>
  <c r="AF1302" i="1"/>
  <c r="AH1302" i="1"/>
  <c r="AI1302" i="1"/>
  <c r="AJ1302" i="1"/>
  <c r="AO1302" i="1"/>
  <c r="G1303" i="1"/>
  <c r="J1303" i="1"/>
  <c r="K1303" i="1"/>
  <c r="L1303" i="1"/>
  <c r="S1303" i="1"/>
  <c r="AD1303" i="1"/>
  <c r="AF1303" i="1"/>
  <c r="AH1303" i="1"/>
  <c r="AI1303" i="1"/>
  <c r="AJ1303" i="1"/>
  <c r="AO1303" i="1"/>
  <c r="G1304" i="1"/>
  <c r="J1304" i="1"/>
  <c r="K1304" i="1"/>
  <c r="L1304" i="1"/>
  <c r="S1304" i="1"/>
  <c r="AD1304" i="1"/>
  <c r="AF1304" i="1"/>
  <c r="AH1304" i="1"/>
  <c r="AI1304" i="1"/>
  <c r="AJ1304" i="1"/>
  <c r="AO1304" i="1"/>
  <c r="G1305" i="1"/>
  <c r="J1305" i="1"/>
  <c r="K1305" i="1"/>
  <c r="L1305" i="1"/>
  <c r="S1305" i="1"/>
  <c r="AD1305" i="1"/>
  <c r="AF1305" i="1"/>
  <c r="AH1305" i="1"/>
  <c r="AI1305" i="1"/>
  <c r="AJ1305" i="1"/>
  <c r="AO1305" i="1"/>
  <c r="G1306" i="1"/>
  <c r="J1306" i="1"/>
  <c r="K1306" i="1"/>
  <c r="L1306" i="1"/>
  <c r="S1306" i="1"/>
  <c r="AD1306" i="1"/>
  <c r="AF1306" i="1"/>
  <c r="AH1306" i="1"/>
  <c r="AI1306" i="1"/>
  <c r="AJ1306" i="1"/>
  <c r="AO1306" i="1"/>
  <c r="G1307" i="1"/>
  <c r="J1307" i="1"/>
  <c r="K1307" i="1"/>
  <c r="L1307" i="1"/>
  <c r="S1307" i="1"/>
  <c r="AD1307" i="1"/>
  <c r="AF1307" i="1"/>
  <c r="AH1307" i="1"/>
  <c r="AI1307" i="1"/>
  <c r="AJ1307" i="1"/>
  <c r="AO1307" i="1"/>
  <c r="G1308" i="1"/>
  <c r="J1308" i="1"/>
  <c r="K1308" i="1"/>
  <c r="L1308" i="1"/>
  <c r="S1308" i="1"/>
  <c r="AD1308" i="1"/>
  <c r="AF1308" i="1"/>
  <c r="AH1308" i="1"/>
  <c r="AI1308" i="1"/>
  <c r="AJ1308" i="1"/>
  <c r="AO1308" i="1"/>
  <c r="G1309" i="1"/>
  <c r="J1309" i="1"/>
  <c r="K1309" i="1"/>
  <c r="L1309" i="1"/>
  <c r="S1309" i="1"/>
  <c r="AD1309" i="1"/>
  <c r="AF1309" i="1"/>
  <c r="AH1309" i="1"/>
  <c r="AI1309" i="1"/>
  <c r="AJ1309" i="1"/>
  <c r="AO1309" i="1"/>
  <c r="G1310" i="1"/>
  <c r="J1310" i="1"/>
  <c r="K1310" i="1"/>
  <c r="L1310" i="1"/>
  <c r="S1310" i="1"/>
  <c r="AD1310" i="1"/>
  <c r="AF1310" i="1"/>
  <c r="AH1310" i="1"/>
  <c r="AI1310" i="1"/>
  <c r="AJ1310" i="1"/>
  <c r="AO1310" i="1"/>
  <c r="G1311" i="1"/>
  <c r="J1311" i="1"/>
  <c r="K1311" i="1"/>
  <c r="L1311" i="1"/>
  <c r="S1311" i="1"/>
  <c r="AD1311" i="1"/>
  <c r="AF1311" i="1"/>
  <c r="AH1311" i="1"/>
  <c r="AI1311" i="1"/>
  <c r="AJ1311" i="1"/>
  <c r="AO1311" i="1"/>
  <c r="G1312" i="1"/>
  <c r="J1312" i="1"/>
  <c r="K1312" i="1"/>
  <c r="L1312" i="1"/>
  <c r="S1312" i="1"/>
  <c r="AD1312" i="1"/>
  <c r="AF1312" i="1"/>
  <c r="AH1312" i="1"/>
  <c r="AI1312" i="1"/>
  <c r="AJ1312" i="1"/>
  <c r="AO1312" i="1"/>
  <c r="G1313" i="1"/>
  <c r="J1313" i="1"/>
  <c r="K1313" i="1"/>
  <c r="L1313" i="1"/>
  <c r="S1313" i="1"/>
  <c r="AD1313" i="1"/>
  <c r="AF1313" i="1"/>
  <c r="AH1313" i="1"/>
  <c r="AI1313" i="1"/>
  <c r="AJ1313" i="1"/>
  <c r="AO1313" i="1"/>
  <c r="G1314" i="1"/>
  <c r="J1314" i="1"/>
  <c r="K1314" i="1"/>
  <c r="L1314" i="1"/>
  <c r="S1314" i="1"/>
  <c r="AD1314" i="1"/>
  <c r="AF1314" i="1"/>
  <c r="AH1314" i="1"/>
  <c r="AI1314" i="1"/>
  <c r="AJ1314" i="1"/>
  <c r="AO1314" i="1"/>
  <c r="G1315" i="1"/>
  <c r="J1315" i="1"/>
  <c r="K1315" i="1"/>
  <c r="L1315" i="1"/>
  <c r="S1315" i="1"/>
  <c r="AD1315" i="1"/>
  <c r="AF1315" i="1"/>
  <c r="AH1315" i="1"/>
  <c r="AI1315" i="1"/>
  <c r="AJ1315" i="1"/>
  <c r="AO1315" i="1"/>
  <c r="G1316" i="1"/>
  <c r="J1316" i="1"/>
  <c r="K1316" i="1"/>
  <c r="L1316" i="1"/>
  <c r="S1316" i="1"/>
  <c r="AD1316" i="1"/>
  <c r="AF1316" i="1"/>
  <c r="AH1316" i="1"/>
  <c r="AI1316" i="1"/>
  <c r="AJ1316" i="1"/>
  <c r="AO1316" i="1"/>
  <c r="G1317" i="1"/>
  <c r="J1317" i="1"/>
  <c r="K1317" i="1"/>
  <c r="L1317" i="1"/>
  <c r="S1317" i="1"/>
  <c r="AD1317" i="1"/>
  <c r="AF1317" i="1"/>
  <c r="AH1317" i="1"/>
  <c r="AI1317" i="1"/>
  <c r="AJ1317" i="1"/>
  <c r="AO1317" i="1"/>
  <c r="G1318" i="1"/>
  <c r="J1318" i="1"/>
  <c r="K1318" i="1"/>
  <c r="L1318" i="1"/>
  <c r="S1318" i="1"/>
  <c r="AD1318" i="1"/>
  <c r="AF1318" i="1"/>
  <c r="AH1318" i="1"/>
  <c r="AI1318" i="1"/>
  <c r="AJ1318" i="1"/>
  <c r="AO1318" i="1"/>
  <c r="G1319" i="1"/>
  <c r="J1319" i="1"/>
  <c r="K1319" i="1"/>
  <c r="L1319" i="1"/>
  <c r="S1319" i="1"/>
  <c r="AD1319" i="1"/>
  <c r="AF1319" i="1"/>
  <c r="AH1319" i="1"/>
  <c r="AI1319" i="1"/>
  <c r="AJ1319" i="1"/>
  <c r="AO1319" i="1"/>
  <c r="G1320" i="1"/>
  <c r="J1320" i="1"/>
  <c r="K1320" i="1"/>
  <c r="L1320" i="1"/>
  <c r="S1320" i="1"/>
  <c r="AD1320" i="1"/>
  <c r="AF1320" i="1"/>
  <c r="AH1320" i="1"/>
  <c r="AI1320" i="1"/>
  <c r="AJ1320" i="1"/>
  <c r="AO1320" i="1"/>
  <c r="G1321" i="1"/>
  <c r="J1321" i="1"/>
  <c r="K1321" i="1"/>
  <c r="L1321" i="1"/>
  <c r="S1321" i="1"/>
  <c r="AD1321" i="1"/>
  <c r="AF1321" i="1"/>
  <c r="AH1321" i="1"/>
  <c r="AI1321" i="1"/>
  <c r="AJ1321" i="1"/>
  <c r="AO1321" i="1"/>
  <c r="G1322" i="1"/>
  <c r="J1322" i="1"/>
  <c r="K1322" i="1"/>
  <c r="L1322" i="1"/>
  <c r="S1322" i="1"/>
  <c r="AD1322" i="1"/>
  <c r="AF1322" i="1"/>
  <c r="AH1322" i="1"/>
  <c r="AI1322" i="1"/>
  <c r="AJ1322" i="1"/>
  <c r="AO1322" i="1"/>
  <c r="G1323" i="1"/>
  <c r="J1323" i="1"/>
  <c r="K1323" i="1"/>
  <c r="L1323" i="1"/>
  <c r="S1323" i="1"/>
  <c r="AD1323" i="1"/>
  <c r="AF1323" i="1"/>
  <c r="AH1323" i="1"/>
  <c r="AI1323" i="1"/>
  <c r="AJ1323" i="1"/>
  <c r="AO1323" i="1"/>
  <c r="G1324" i="1"/>
  <c r="J1324" i="1"/>
  <c r="K1324" i="1"/>
  <c r="L1324" i="1"/>
  <c r="S1324" i="1"/>
  <c r="AD1324" i="1"/>
  <c r="AF1324" i="1"/>
  <c r="AH1324" i="1"/>
  <c r="AI1324" i="1"/>
  <c r="AJ1324" i="1"/>
  <c r="AO1324" i="1"/>
  <c r="G1325" i="1"/>
  <c r="J1325" i="1"/>
  <c r="K1325" i="1"/>
  <c r="L1325" i="1"/>
  <c r="S1325" i="1"/>
  <c r="AD1325" i="1"/>
  <c r="AF1325" i="1"/>
  <c r="AH1325" i="1"/>
  <c r="AI1325" i="1"/>
  <c r="AJ1325" i="1"/>
  <c r="AO1325" i="1"/>
  <c r="G1326" i="1"/>
  <c r="J1326" i="1"/>
  <c r="K1326" i="1"/>
  <c r="L1326" i="1"/>
  <c r="S1326" i="1"/>
  <c r="AD1326" i="1"/>
  <c r="AF1326" i="1"/>
  <c r="AH1326" i="1"/>
  <c r="AI1326" i="1"/>
  <c r="AJ1326" i="1"/>
  <c r="AO1326" i="1"/>
  <c r="G1327" i="1"/>
  <c r="J1327" i="1"/>
  <c r="K1327" i="1"/>
  <c r="L1327" i="1"/>
  <c r="S1327" i="1"/>
  <c r="AD1327" i="1"/>
  <c r="AF1327" i="1"/>
  <c r="AH1327" i="1"/>
  <c r="AI1327" i="1"/>
  <c r="AJ1327" i="1"/>
  <c r="AO1327" i="1"/>
  <c r="G1328" i="1"/>
  <c r="J1328" i="1"/>
  <c r="K1328" i="1"/>
  <c r="L1328" i="1"/>
  <c r="S1328" i="1"/>
  <c r="AD1328" i="1"/>
  <c r="AF1328" i="1"/>
  <c r="AH1328" i="1"/>
  <c r="AI1328" i="1"/>
  <c r="AJ1328" i="1"/>
  <c r="AO1328" i="1"/>
  <c r="G1329" i="1"/>
  <c r="J1329" i="1"/>
  <c r="K1329" i="1"/>
  <c r="L1329" i="1"/>
  <c r="S1329" i="1"/>
  <c r="AD1329" i="1"/>
  <c r="AF1329" i="1"/>
  <c r="AH1329" i="1"/>
  <c r="AI1329" i="1"/>
  <c r="AJ1329" i="1"/>
  <c r="AO1329" i="1"/>
  <c r="G1330" i="1"/>
  <c r="J1330" i="1"/>
  <c r="K1330" i="1"/>
  <c r="L1330" i="1"/>
  <c r="S1330" i="1"/>
  <c r="AD1330" i="1"/>
  <c r="AF1330" i="1"/>
  <c r="AH1330" i="1"/>
  <c r="AI1330" i="1"/>
  <c r="AJ1330" i="1"/>
  <c r="AO1330" i="1"/>
  <c r="G1331" i="1"/>
  <c r="J1331" i="1"/>
  <c r="K1331" i="1"/>
  <c r="L1331" i="1"/>
  <c r="S1331" i="1"/>
  <c r="AD1331" i="1"/>
  <c r="AF1331" i="1"/>
  <c r="AH1331" i="1"/>
  <c r="AI1331" i="1"/>
  <c r="AJ1331" i="1"/>
  <c r="AO1331" i="1"/>
  <c r="G1332" i="1"/>
  <c r="J1332" i="1"/>
  <c r="K1332" i="1"/>
  <c r="L1332" i="1"/>
  <c r="S1332" i="1"/>
  <c r="AD1332" i="1"/>
  <c r="AF1332" i="1"/>
  <c r="AH1332" i="1"/>
  <c r="AI1332" i="1"/>
  <c r="AJ1332" i="1"/>
  <c r="AO1332" i="1"/>
  <c r="G1333" i="1"/>
  <c r="J1333" i="1"/>
  <c r="K1333" i="1"/>
  <c r="L1333" i="1"/>
  <c r="S1333" i="1"/>
  <c r="AD1333" i="1"/>
  <c r="AF1333" i="1"/>
  <c r="AH1333" i="1"/>
  <c r="AI1333" i="1"/>
  <c r="AJ1333" i="1"/>
  <c r="AO1333" i="1"/>
  <c r="G1334" i="1"/>
  <c r="J1334" i="1"/>
  <c r="K1334" i="1"/>
  <c r="L1334" i="1"/>
  <c r="S1334" i="1"/>
  <c r="AD1334" i="1"/>
  <c r="AF1334" i="1"/>
  <c r="AH1334" i="1"/>
  <c r="AI1334" i="1"/>
  <c r="AJ1334" i="1"/>
  <c r="AO1334" i="1"/>
  <c r="G1335" i="1"/>
  <c r="J1335" i="1"/>
  <c r="K1335" i="1"/>
  <c r="L1335" i="1"/>
  <c r="S1335" i="1"/>
  <c r="AD1335" i="1"/>
  <c r="AF1335" i="1"/>
  <c r="AH1335" i="1"/>
  <c r="AI1335" i="1"/>
  <c r="AJ1335" i="1"/>
  <c r="AO1335" i="1"/>
  <c r="G1336" i="1"/>
  <c r="J1336" i="1"/>
  <c r="K1336" i="1"/>
  <c r="L1336" i="1"/>
  <c r="S1336" i="1"/>
  <c r="AD1336" i="1"/>
  <c r="AF1336" i="1"/>
  <c r="AH1336" i="1"/>
  <c r="AI1336" i="1"/>
  <c r="AJ1336" i="1"/>
  <c r="AO1336" i="1"/>
  <c r="G1337" i="1"/>
  <c r="J1337" i="1"/>
  <c r="K1337" i="1"/>
  <c r="L1337" i="1"/>
  <c r="S1337" i="1"/>
  <c r="AD1337" i="1"/>
  <c r="AF1337" i="1"/>
  <c r="AH1337" i="1"/>
  <c r="AI1337" i="1"/>
  <c r="AJ1337" i="1"/>
  <c r="AO1337" i="1"/>
  <c r="G1338" i="1"/>
  <c r="J1338" i="1"/>
  <c r="K1338" i="1"/>
  <c r="L1338" i="1"/>
  <c r="S1338" i="1"/>
  <c r="AD1338" i="1"/>
  <c r="AF1338" i="1"/>
  <c r="AH1338" i="1"/>
  <c r="AI1338" i="1"/>
  <c r="AJ1338" i="1"/>
  <c r="AO1338" i="1"/>
  <c r="G1339" i="1"/>
  <c r="J1339" i="1"/>
  <c r="K1339" i="1"/>
  <c r="L1339" i="1"/>
  <c r="S1339" i="1"/>
  <c r="AD1339" i="1"/>
  <c r="AF1339" i="1"/>
  <c r="AH1339" i="1"/>
  <c r="AI1339" i="1"/>
  <c r="AJ1339" i="1"/>
  <c r="AO1339" i="1"/>
  <c r="G1340" i="1"/>
  <c r="J1340" i="1"/>
  <c r="K1340" i="1"/>
  <c r="L1340" i="1"/>
  <c r="S1340" i="1"/>
  <c r="AD1340" i="1"/>
  <c r="AF1340" i="1"/>
  <c r="AH1340" i="1"/>
  <c r="AI1340" i="1"/>
  <c r="AJ1340" i="1"/>
  <c r="AO1340" i="1"/>
  <c r="G1341" i="1"/>
  <c r="J1341" i="1"/>
  <c r="K1341" i="1"/>
  <c r="L1341" i="1"/>
  <c r="S1341" i="1"/>
  <c r="AD1341" i="1"/>
  <c r="AF1341" i="1"/>
  <c r="AH1341" i="1"/>
  <c r="AI1341" i="1"/>
  <c r="AJ1341" i="1"/>
  <c r="AO1341" i="1"/>
  <c r="G1342" i="1"/>
  <c r="J1342" i="1"/>
  <c r="K1342" i="1"/>
  <c r="L1342" i="1"/>
  <c r="S1342" i="1"/>
  <c r="AD1342" i="1"/>
  <c r="AF1342" i="1"/>
  <c r="AH1342" i="1"/>
  <c r="AI1342" i="1"/>
  <c r="AJ1342" i="1"/>
  <c r="AO1342" i="1"/>
  <c r="G1343" i="1"/>
  <c r="J1343" i="1"/>
  <c r="K1343" i="1"/>
  <c r="L1343" i="1"/>
  <c r="S1343" i="1"/>
  <c r="AD1343" i="1"/>
  <c r="AF1343" i="1"/>
  <c r="AH1343" i="1"/>
  <c r="AI1343" i="1"/>
  <c r="AJ1343" i="1"/>
  <c r="AO1343" i="1"/>
  <c r="G1344" i="1"/>
  <c r="J1344" i="1"/>
  <c r="K1344" i="1"/>
  <c r="L1344" i="1"/>
  <c r="S1344" i="1"/>
  <c r="AD1344" i="1"/>
  <c r="AF1344" i="1"/>
  <c r="AH1344" i="1"/>
  <c r="AI1344" i="1"/>
  <c r="AJ1344" i="1"/>
  <c r="AO1344" i="1"/>
  <c r="G1345" i="1"/>
  <c r="J1345" i="1"/>
  <c r="K1345" i="1"/>
  <c r="L1345" i="1"/>
  <c r="S1345" i="1"/>
  <c r="AD1345" i="1"/>
  <c r="AF1345" i="1"/>
  <c r="AH1345" i="1"/>
  <c r="AI1345" i="1"/>
  <c r="AJ1345" i="1"/>
  <c r="AO1345" i="1"/>
  <c r="G1346" i="1"/>
  <c r="J1346" i="1"/>
  <c r="K1346" i="1"/>
  <c r="L1346" i="1"/>
  <c r="S1346" i="1"/>
  <c r="AD1346" i="1"/>
  <c r="AF1346" i="1"/>
  <c r="AH1346" i="1"/>
  <c r="AI1346" i="1"/>
  <c r="AJ1346" i="1"/>
  <c r="AO1346" i="1"/>
  <c r="G1347" i="1"/>
  <c r="J1347" i="1"/>
  <c r="K1347" i="1"/>
  <c r="L1347" i="1"/>
  <c r="S1347" i="1"/>
  <c r="AD1347" i="1"/>
  <c r="AF1347" i="1"/>
  <c r="AH1347" i="1"/>
  <c r="AI1347" i="1"/>
  <c r="AJ1347" i="1"/>
  <c r="AO1347" i="1"/>
  <c r="G1348" i="1"/>
  <c r="J1348" i="1"/>
  <c r="K1348" i="1"/>
  <c r="L1348" i="1"/>
  <c r="S1348" i="1"/>
  <c r="AD1348" i="1"/>
  <c r="AF1348" i="1"/>
  <c r="AH1348" i="1"/>
  <c r="AI1348" i="1"/>
  <c r="AJ1348" i="1"/>
  <c r="AO1348" i="1"/>
  <c r="G1349" i="1"/>
  <c r="J1349" i="1"/>
  <c r="K1349" i="1"/>
  <c r="L1349" i="1"/>
  <c r="S1349" i="1"/>
  <c r="AD1349" i="1"/>
  <c r="AF1349" i="1"/>
  <c r="AH1349" i="1"/>
  <c r="AI1349" i="1"/>
  <c r="AJ1349" i="1"/>
  <c r="AO1349" i="1"/>
  <c r="G1350" i="1"/>
  <c r="J1350" i="1"/>
  <c r="K1350" i="1"/>
  <c r="L1350" i="1"/>
  <c r="S1350" i="1"/>
  <c r="AD1350" i="1"/>
  <c r="AF1350" i="1"/>
  <c r="AH1350" i="1"/>
  <c r="AI1350" i="1"/>
  <c r="AJ1350" i="1"/>
  <c r="AO1350" i="1"/>
  <c r="G1351" i="1"/>
  <c r="J1351" i="1"/>
  <c r="K1351" i="1"/>
  <c r="L1351" i="1"/>
  <c r="S1351" i="1"/>
  <c r="AD1351" i="1"/>
  <c r="AF1351" i="1"/>
  <c r="AH1351" i="1"/>
  <c r="AI1351" i="1"/>
  <c r="AJ1351" i="1"/>
  <c r="AO1351" i="1"/>
  <c r="G1352" i="1"/>
  <c r="J1352" i="1"/>
  <c r="K1352" i="1"/>
  <c r="L1352" i="1"/>
  <c r="S1352" i="1"/>
  <c r="AD1352" i="1"/>
  <c r="AF1352" i="1"/>
  <c r="AH1352" i="1"/>
  <c r="AI1352" i="1"/>
  <c r="AJ1352" i="1"/>
  <c r="AO1352" i="1"/>
  <c r="G1353" i="1"/>
  <c r="J1353" i="1"/>
  <c r="K1353" i="1"/>
  <c r="L1353" i="1"/>
  <c r="S1353" i="1"/>
  <c r="AD1353" i="1"/>
  <c r="AF1353" i="1"/>
  <c r="AH1353" i="1"/>
  <c r="AI1353" i="1"/>
  <c r="AJ1353" i="1"/>
  <c r="AO1353" i="1"/>
  <c r="G1354" i="1"/>
  <c r="J1354" i="1"/>
  <c r="K1354" i="1"/>
  <c r="L1354" i="1"/>
  <c r="S1354" i="1"/>
  <c r="AD1354" i="1"/>
  <c r="AF1354" i="1"/>
  <c r="AH1354" i="1"/>
  <c r="AI1354" i="1"/>
  <c r="AJ1354" i="1"/>
  <c r="AO1354" i="1"/>
  <c r="G1355" i="1"/>
  <c r="J1355" i="1"/>
  <c r="K1355" i="1"/>
  <c r="L1355" i="1"/>
  <c r="S1355" i="1"/>
  <c r="AD1355" i="1"/>
  <c r="AF1355" i="1"/>
  <c r="AH1355" i="1"/>
  <c r="AI1355" i="1"/>
  <c r="AJ1355" i="1"/>
  <c r="AO1355" i="1"/>
  <c r="G1356" i="1"/>
  <c r="J1356" i="1"/>
  <c r="K1356" i="1"/>
  <c r="L1356" i="1"/>
  <c r="S1356" i="1"/>
  <c r="AD1356" i="1"/>
  <c r="AF1356" i="1"/>
  <c r="AH1356" i="1"/>
  <c r="AI1356" i="1"/>
  <c r="AJ1356" i="1"/>
  <c r="AO1356" i="1"/>
  <c r="G1357" i="1"/>
  <c r="J1357" i="1"/>
  <c r="K1357" i="1"/>
  <c r="L1357" i="1"/>
  <c r="S1357" i="1"/>
  <c r="AD1357" i="1"/>
  <c r="AF1357" i="1"/>
  <c r="AH1357" i="1"/>
  <c r="AI1357" i="1"/>
  <c r="AJ1357" i="1"/>
  <c r="AO1357" i="1"/>
  <c r="G1358" i="1"/>
  <c r="J1358" i="1"/>
  <c r="K1358" i="1"/>
  <c r="L1358" i="1"/>
  <c r="S1358" i="1"/>
  <c r="AD1358" i="1"/>
  <c r="AF1358" i="1"/>
  <c r="AH1358" i="1"/>
  <c r="AI1358" i="1"/>
  <c r="AJ1358" i="1"/>
  <c r="AO1358" i="1"/>
  <c r="G1359" i="1"/>
  <c r="J1359" i="1"/>
  <c r="K1359" i="1"/>
  <c r="L1359" i="1"/>
  <c r="S1359" i="1"/>
  <c r="AD1359" i="1"/>
  <c r="AF1359" i="1"/>
  <c r="AH1359" i="1"/>
  <c r="AI1359" i="1"/>
  <c r="AJ1359" i="1"/>
  <c r="AO1359" i="1"/>
  <c r="G1360" i="1"/>
  <c r="J1360" i="1"/>
  <c r="K1360" i="1"/>
  <c r="L1360" i="1"/>
  <c r="S1360" i="1"/>
  <c r="AD1360" i="1"/>
  <c r="AF1360" i="1"/>
  <c r="AH1360" i="1"/>
  <c r="AI1360" i="1"/>
  <c r="AJ1360" i="1"/>
  <c r="AO1360" i="1"/>
  <c r="G1361" i="1"/>
  <c r="J1361" i="1"/>
  <c r="K1361" i="1"/>
  <c r="L1361" i="1"/>
  <c r="S1361" i="1"/>
  <c r="AD1361" i="1"/>
  <c r="AF1361" i="1"/>
  <c r="AH1361" i="1"/>
  <c r="AI1361" i="1"/>
  <c r="AJ1361" i="1"/>
  <c r="AO1361" i="1"/>
  <c r="G1362" i="1"/>
  <c r="J1362" i="1"/>
  <c r="K1362" i="1"/>
  <c r="L1362" i="1"/>
  <c r="S1362" i="1"/>
  <c r="AD1362" i="1"/>
  <c r="AF1362" i="1"/>
  <c r="AH1362" i="1"/>
  <c r="AI1362" i="1"/>
  <c r="AJ1362" i="1"/>
  <c r="AO1362" i="1"/>
  <c r="G1363" i="1"/>
  <c r="J1363" i="1"/>
  <c r="K1363" i="1"/>
  <c r="L1363" i="1"/>
  <c r="S1363" i="1"/>
  <c r="AD1363" i="1"/>
  <c r="AF1363" i="1"/>
  <c r="AH1363" i="1"/>
  <c r="AI1363" i="1"/>
  <c r="AJ1363" i="1"/>
  <c r="AO1363" i="1"/>
  <c r="G1364" i="1"/>
  <c r="J1364" i="1"/>
  <c r="K1364" i="1"/>
  <c r="L1364" i="1"/>
  <c r="S1364" i="1"/>
  <c r="AD1364" i="1"/>
  <c r="AF1364" i="1"/>
  <c r="AH1364" i="1"/>
  <c r="AI1364" i="1"/>
  <c r="AJ1364" i="1"/>
  <c r="AO1364" i="1"/>
  <c r="G1365" i="1"/>
  <c r="J1365" i="1"/>
  <c r="K1365" i="1"/>
  <c r="L1365" i="1"/>
  <c r="S1365" i="1"/>
  <c r="AD1365" i="1"/>
  <c r="AF1365" i="1"/>
  <c r="AH1365" i="1"/>
  <c r="AI1365" i="1"/>
  <c r="AJ1365" i="1"/>
  <c r="AO1365" i="1"/>
  <c r="G1366" i="1"/>
  <c r="J1366" i="1"/>
  <c r="K1366" i="1"/>
  <c r="L1366" i="1"/>
  <c r="S1366" i="1"/>
  <c r="AD1366" i="1"/>
  <c r="AF1366" i="1"/>
  <c r="AH1366" i="1"/>
  <c r="AI1366" i="1"/>
  <c r="AJ1366" i="1"/>
  <c r="AO1366" i="1"/>
  <c r="G1367" i="1"/>
  <c r="J1367" i="1"/>
  <c r="K1367" i="1"/>
  <c r="L1367" i="1"/>
  <c r="S1367" i="1"/>
  <c r="AD1367" i="1"/>
  <c r="AF1367" i="1"/>
  <c r="AH1367" i="1"/>
  <c r="AI1367" i="1"/>
  <c r="AJ1367" i="1"/>
  <c r="AO1367" i="1"/>
  <c r="G1368" i="1"/>
  <c r="J1368" i="1"/>
  <c r="K1368" i="1"/>
  <c r="L1368" i="1"/>
  <c r="S1368" i="1"/>
  <c r="AD1368" i="1"/>
  <c r="AF1368" i="1"/>
  <c r="AH1368" i="1"/>
  <c r="AI1368" i="1"/>
  <c r="AJ1368" i="1"/>
  <c r="AO1368" i="1"/>
  <c r="G1369" i="1"/>
  <c r="J1369" i="1"/>
  <c r="K1369" i="1"/>
  <c r="L1369" i="1"/>
  <c r="S1369" i="1"/>
  <c r="AD1369" i="1"/>
  <c r="AF1369" i="1"/>
  <c r="AH1369" i="1"/>
  <c r="AI1369" i="1"/>
  <c r="AJ1369" i="1"/>
  <c r="AO1369" i="1"/>
  <c r="G1370" i="1"/>
  <c r="J1370" i="1"/>
  <c r="K1370" i="1"/>
  <c r="L1370" i="1"/>
  <c r="S1370" i="1"/>
  <c r="AD1370" i="1"/>
  <c r="AF1370" i="1"/>
  <c r="AH1370" i="1"/>
  <c r="AI1370" i="1"/>
  <c r="AJ1370" i="1"/>
  <c r="AO1370" i="1"/>
  <c r="G1371" i="1"/>
  <c r="J1371" i="1"/>
  <c r="K1371" i="1"/>
  <c r="L1371" i="1"/>
  <c r="S1371" i="1"/>
  <c r="AD1371" i="1"/>
  <c r="AF1371" i="1"/>
  <c r="AH1371" i="1"/>
  <c r="AI1371" i="1"/>
  <c r="AJ1371" i="1"/>
  <c r="AO1371" i="1"/>
  <c r="G1372" i="1"/>
  <c r="J1372" i="1"/>
  <c r="K1372" i="1"/>
  <c r="L1372" i="1"/>
  <c r="S1372" i="1"/>
  <c r="AD1372" i="1"/>
  <c r="AF1372" i="1"/>
  <c r="AH1372" i="1"/>
  <c r="AI1372" i="1"/>
  <c r="AJ1372" i="1"/>
  <c r="AO1372" i="1"/>
  <c r="G1373" i="1"/>
  <c r="J1373" i="1"/>
  <c r="K1373" i="1"/>
  <c r="L1373" i="1"/>
  <c r="S1373" i="1"/>
  <c r="AD1373" i="1"/>
  <c r="AF1373" i="1"/>
  <c r="AH1373" i="1"/>
  <c r="AI1373" i="1"/>
  <c r="AJ1373" i="1"/>
  <c r="AO1373" i="1"/>
  <c r="G1374" i="1"/>
  <c r="J1374" i="1"/>
  <c r="K1374" i="1"/>
  <c r="L1374" i="1"/>
  <c r="S1374" i="1"/>
  <c r="AD1374" i="1"/>
  <c r="AF1374" i="1"/>
  <c r="AH1374" i="1"/>
  <c r="AI1374" i="1"/>
  <c r="AJ1374" i="1"/>
  <c r="AO1374" i="1"/>
  <c r="G1375" i="1"/>
  <c r="J1375" i="1"/>
  <c r="K1375" i="1"/>
  <c r="L1375" i="1"/>
  <c r="S1375" i="1"/>
  <c r="AD1375" i="1"/>
  <c r="AF1375" i="1"/>
  <c r="AH1375" i="1"/>
  <c r="AI1375" i="1"/>
  <c r="AJ1375" i="1"/>
  <c r="AO1375" i="1"/>
  <c r="G1376" i="1"/>
  <c r="J1376" i="1"/>
  <c r="K1376" i="1"/>
  <c r="L1376" i="1"/>
  <c r="S1376" i="1"/>
  <c r="AD1376" i="1"/>
  <c r="AF1376" i="1"/>
  <c r="AH1376" i="1"/>
  <c r="AI1376" i="1"/>
  <c r="AJ1376" i="1"/>
  <c r="AO1376" i="1"/>
  <c r="G1377" i="1"/>
  <c r="J1377" i="1"/>
  <c r="K1377" i="1"/>
  <c r="L1377" i="1"/>
  <c r="S1377" i="1"/>
  <c r="AD1377" i="1"/>
  <c r="AF1377" i="1"/>
  <c r="AH1377" i="1"/>
  <c r="AI1377" i="1"/>
  <c r="AJ1377" i="1"/>
  <c r="AO1377" i="1"/>
  <c r="G1378" i="1"/>
  <c r="J1378" i="1"/>
  <c r="K1378" i="1"/>
  <c r="L1378" i="1"/>
  <c r="S1378" i="1"/>
  <c r="AD1378" i="1"/>
  <c r="AF1378" i="1"/>
  <c r="AH1378" i="1"/>
  <c r="AI1378" i="1"/>
  <c r="AJ1378" i="1"/>
  <c r="AO1378" i="1"/>
  <c r="G1379" i="1"/>
  <c r="J1379" i="1"/>
  <c r="K1379" i="1"/>
  <c r="L1379" i="1"/>
  <c r="S1379" i="1"/>
  <c r="AD1379" i="1"/>
  <c r="AF1379" i="1"/>
  <c r="AH1379" i="1"/>
  <c r="AI1379" i="1"/>
  <c r="AJ1379" i="1"/>
  <c r="AO1379" i="1"/>
  <c r="G1380" i="1"/>
  <c r="J1380" i="1"/>
  <c r="K1380" i="1"/>
  <c r="L1380" i="1"/>
  <c r="S1380" i="1"/>
  <c r="AD1380" i="1"/>
  <c r="AF1380" i="1"/>
  <c r="AH1380" i="1"/>
  <c r="AI1380" i="1"/>
  <c r="AJ1380" i="1"/>
  <c r="AO1380" i="1"/>
  <c r="G1381" i="1"/>
  <c r="J1381" i="1"/>
  <c r="K1381" i="1"/>
  <c r="L1381" i="1"/>
  <c r="S1381" i="1"/>
  <c r="AD1381" i="1"/>
  <c r="AF1381" i="1"/>
  <c r="AH1381" i="1"/>
  <c r="AI1381" i="1"/>
  <c r="AJ1381" i="1"/>
  <c r="AO1381" i="1"/>
  <c r="G1382" i="1"/>
  <c r="J1382" i="1"/>
  <c r="K1382" i="1"/>
  <c r="L1382" i="1"/>
  <c r="S1382" i="1"/>
  <c r="AD1382" i="1"/>
  <c r="AF1382" i="1"/>
  <c r="AH1382" i="1"/>
  <c r="AI1382" i="1"/>
  <c r="AJ1382" i="1"/>
  <c r="AO1382" i="1"/>
  <c r="G1383" i="1"/>
  <c r="J1383" i="1"/>
  <c r="K1383" i="1"/>
  <c r="L1383" i="1"/>
  <c r="S1383" i="1"/>
  <c r="AD1383" i="1"/>
  <c r="AF1383" i="1"/>
  <c r="AH1383" i="1"/>
  <c r="AI1383" i="1"/>
  <c r="AJ1383" i="1"/>
  <c r="AO1383" i="1"/>
  <c r="G1384" i="1"/>
  <c r="J1384" i="1"/>
  <c r="K1384" i="1"/>
  <c r="L1384" i="1"/>
  <c r="S1384" i="1"/>
  <c r="AD1384" i="1"/>
  <c r="AF1384" i="1"/>
  <c r="AH1384" i="1"/>
  <c r="AI1384" i="1"/>
  <c r="AJ1384" i="1"/>
  <c r="AO1384" i="1"/>
  <c r="G1385" i="1"/>
  <c r="J1385" i="1"/>
  <c r="K1385" i="1"/>
  <c r="L1385" i="1"/>
  <c r="S1385" i="1"/>
  <c r="AD1385" i="1"/>
  <c r="AF1385" i="1"/>
  <c r="AH1385" i="1"/>
  <c r="AI1385" i="1"/>
  <c r="AJ1385" i="1"/>
  <c r="AO1385" i="1"/>
  <c r="G1386" i="1"/>
  <c r="J1386" i="1"/>
  <c r="K1386" i="1"/>
  <c r="L1386" i="1"/>
  <c r="S1386" i="1"/>
  <c r="AD1386" i="1"/>
  <c r="AF1386" i="1"/>
  <c r="AH1386" i="1"/>
  <c r="AI1386" i="1"/>
  <c r="AJ1386" i="1"/>
  <c r="AO1386" i="1"/>
  <c r="G1387" i="1"/>
  <c r="J1387" i="1"/>
  <c r="K1387" i="1"/>
  <c r="L1387" i="1"/>
  <c r="S1387" i="1"/>
  <c r="AD1387" i="1"/>
  <c r="AF1387" i="1"/>
  <c r="AH1387" i="1"/>
  <c r="AI1387" i="1"/>
  <c r="AJ1387" i="1"/>
  <c r="AO1387" i="1"/>
  <c r="G1388" i="1"/>
  <c r="J1388" i="1"/>
  <c r="K1388" i="1"/>
  <c r="L1388" i="1"/>
  <c r="S1388" i="1"/>
  <c r="AD1388" i="1"/>
  <c r="AF1388" i="1"/>
  <c r="AH1388" i="1"/>
  <c r="AI1388" i="1"/>
  <c r="AJ1388" i="1"/>
  <c r="AO1388" i="1"/>
  <c r="G1389" i="1"/>
  <c r="J1389" i="1"/>
  <c r="K1389" i="1"/>
  <c r="L1389" i="1"/>
  <c r="S1389" i="1"/>
  <c r="AD1389" i="1"/>
  <c r="AF1389" i="1"/>
  <c r="AH1389" i="1"/>
  <c r="AI1389" i="1"/>
  <c r="AJ1389" i="1"/>
  <c r="AO1389" i="1"/>
  <c r="G1390" i="1"/>
  <c r="J1390" i="1"/>
  <c r="K1390" i="1"/>
  <c r="L1390" i="1"/>
  <c r="S1390" i="1"/>
  <c r="AD1390" i="1"/>
  <c r="AF1390" i="1"/>
  <c r="AH1390" i="1"/>
  <c r="AI1390" i="1"/>
  <c r="AJ1390" i="1"/>
  <c r="AO1390" i="1"/>
  <c r="G1391" i="1"/>
  <c r="J1391" i="1"/>
  <c r="K1391" i="1"/>
  <c r="L1391" i="1"/>
  <c r="S1391" i="1"/>
  <c r="AD1391" i="1"/>
  <c r="AF1391" i="1"/>
  <c r="AH1391" i="1"/>
  <c r="AI1391" i="1"/>
  <c r="AJ1391" i="1"/>
  <c r="AO1391" i="1"/>
  <c r="G1392" i="1"/>
  <c r="J1392" i="1"/>
  <c r="K1392" i="1"/>
  <c r="L1392" i="1"/>
  <c r="S1392" i="1"/>
  <c r="AD1392" i="1"/>
  <c r="AF1392" i="1"/>
  <c r="AH1392" i="1"/>
  <c r="AI1392" i="1"/>
  <c r="AJ1392" i="1"/>
  <c r="AO1392" i="1"/>
  <c r="G1393" i="1"/>
  <c r="J1393" i="1"/>
  <c r="K1393" i="1"/>
  <c r="L1393" i="1"/>
  <c r="S1393" i="1"/>
  <c r="AD1393" i="1"/>
  <c r="AF1393" i="1"/>
  <c r="AH1393" i="1"/>
  <c r="AI1393" i="1"/>
  <c r="AJ1393" i="1"/>
  <c r="AO1393" i="1"/>
  <c r="G1394" i="1"/>
  <c r="J1394" i="1"/>
  <c r="K1394" i="1"/>
  <c r="L1394" i="1"/>
  <c r="S1394" i="1"/>
  <c r="AD1394" i="1"/>
  <c r="AF1394" i="1"/>
  <c r="AH1394" i="1"/>
  <c r="AI1394" i="1"/>
  <c r="AJ1394" i="1"/>
  <c r="AO1394" i="1"/>
  <c r="G1395" i="1"/>
  <c r="J1395" i="1"/>
  <c r="K1395" i="1"/>
  <c r="L1395" i="1"/>
  <c r="S1395" i="1"/>
  <c r="AD1395" i="1"/>
  <c r="AF1395" i="1"/>
  <c r="AH1395" i="1"/>
  <c r="AI1395" i="1"/>
  <c r="AJ1395" i="1"/>
  <c r="AO1395" i="1"/>
  <c r="G1396" i="1"/>
  <c r="J1396" i="1"/>
  <c r="K1396" i="1"/>
  <c r="L1396" i="1"/>
  <c r="S1396" i="1"/>
  <c r="AD1396" i="1"/>
  <c r="AF1396" i="1"/>
  <c r="AH1396" i="1"/>
  <c r="AI1396" i="1"/>
  <c r="AJ1396" i="1"/>
  <c r="AO1396" i="1"/>
  <c r="G1397" i="1"/>
  <c r="J1397" i="1"/>
  <c r="K1397" i="1"/>
  <c r="L1397" i="1"/>
  <c r="S1397" i="1"/>
  <c r="AD1397" i="1"/>
  <c r="AF1397" i="1"/>
  <c r="AH1397" i="1"/>
  <c r="AI1397" i="1"/>
  <c r="AJ1397" i="1"/>
  <c r="AO1397" i="1"/>
  <c r="G1398" i="1"/>
  <c r="J1398" i="1"/>
  <c r="K1398" i="1"/>
  <c r="L1398" i="1"/>
  <c r="S1398" i="1"/>
  <c r="AD1398" i="1"/>
  <c r="AF1398" i="1"/>
  <c r="AH1398" i="1"/>
  <c r="AI1398" i="1"/>
  <c r="AJ1398" i="1"/>
  <c r="AO1398" i="1"/>
  <c r="G1399" i="1"/>
  <c r="J1399" i="1"/>
  <c r="K1399" i="1"/>
  <c r="L1399" i="1"/>
  <c r="S1399" i="1"/>
  <c r="AD1399" i="1"/>
  <c r="AF1399" i="1"/>
  <c r="AH1399" i="1"/>
  <c r="AI1399" i="1"/>
  <c r="AJ1399" i="1"/>
  <c r="AO1399" i="1"/>
  <c r="G1400" i="1"/>
  <c r="J1400" i="1"/>
  <c r="K1400" i="1"/>
  <c r="L1400" i="1"/>
  <c r="S1400" i="1"/>
  <c r="AD1400" i="1"/>
  <c r="AF1400" i="1"/>
  <c r="AH1400" i="1"/>
  <c r="AI1400" i="1"/>
  <c r="AJ1400" i="1"/>
  <c r="AO1400" i="1"/>
  <c r="G1401" i="1"/>
  <c r="J1401" i="1"/>
  <c r="K1401" i="1"/>
  <c r="L1401" i="1"/>
  <c r="S1401" i="1"/>
  <c r="AD1401" i="1"/>
  <c r="AF1401" i="1"/>
  <c r="AH1401" i="1"/>
  <c r="AI1401" i="1"/>
  <c r="AJ1401" i="1"/>
  <c r="AO1401" i="1"/>
  <c r="G1402" i="1"/>
  <c r="J1402" i="1"/>
  <c r="K1402" i="1"/>
  <c r="L1402" i="1"/>
  <c r="S1402" i="1"/>
  <c r="AD1402" i="1"/>
  <c r="AF1402" i="1"/>
  <c r="AH1402" i="1"/>
  <c r="AI1402" i="1"/>
  <c r="AJ1402" i="1"/>
  <c r="AO1402" i="1"/>
  <c r="G1403" i="1"/>
  <c r="J1403" i="1"/>
  <c r="K1403" i="1"/>
  <c r="L1403" i="1"/>
  <c r="S1403" i="1"/>
  <c r="AD1403" i="1"/>
  <c r="AF1403" i="1"/>
  <c r="AH1403" i="1"/>
  <c r="AI1403" i="1"/>
  <c r="AJ1403" i="1"/>
  <c r="AO1403" i="1"/>
  <c r="G1404" i="1"/>
  <c r="J1404" i="1"/>
  <c r="K1404" i="1"/>
  <c r="L1404" i="1"/>
  <c r="S1404" i="1"/>
  <c r="AD1404" i="1"/>
  <c r="AF1404" i="1"/>
  <c r="AH1404" i="1"/>
  <c r="AI1404" i="1"/>
  <c r="AJ1404" i="1"/>
  <c r="AO1404" i="1"/>
  <c r="G1405" i="1"/>
  <c r="J1405" i="1"/>
  <c r="K1405" i="1"/>
  <c r="L1405" i="1"/>
  <c r="S1405" i="1"/>
  <c r="AD1405" i="1"/>
  <c r="AF1405" i="1"/>
  <c r="AH1405" i="1"/>
  <c r="AI1405" i="1"/>
  <c r="AJ1405" i="1"/>
  <c r="AO1405" i="1"/>
  <c r="G1406" i="1"/>
  <c r="J1406" i="1"/>
  <c r="K1406" i="1"/>
  <c r="L1406" i="1"/>
  <c r="S1406" i="1"/>
  <c r="AD1406" i="1"/>
  <c r="AF1406" i="1"/>
  <c r="AH1406" i="1"/>
  <c r="AI1406" i="1"/>
  <c r="AJ1406" i="1"/>
  <c r="AO1406" i="1"/>
  <c r="G1407" i="1"/>
  <c r="J1407" i="1"/>
  <c r="K1407" i="1"/>
  <c r="L1407" i="1"/>
  <c r="S1407" i="1"/>
  <c r="AD1407" i="1"/>
  <c r="AF1407" i="1"/>
  <c r="AH1407" i="1"/>
  <c r="AI1407" i="1"/>
  <c r="AJ1407" i="1"/>
  <c r="AO1407" i="1"/>
  <c r="G1408" i="1"/>
  <c r="J1408" i="1"/>
  <c r="K1408" i="1"/>
  <c r="L1408" i="1"/>
  <c r="S1408" i="1"/>
  <c r="AD1408" i="1"/>
  <c r="AF1408" i="1"/>
  <c r="AH1408" i="1"/>
  <c r="AI1408" i="1"/>
  <c r="AJ1408" i="1"/>
  <c r="AO1408" i="1"/>
  <c r="G1409" i="1"/>
  <c r="J1409" i="1"/>
  <c r="K1409" i="1"/>
  <c r="L1409" i="1"/>
  <c r="S1409" i="1"/>
  <c r="AD1409" i="1"/>
  <c r="AF1409" i="1"/>
  <c r="AH1409" i="1"/>
  <c r="AI1409" i="1"/>
  <c r="AJ1409" i="1"/>
  <c r="AO1409" i="1"/>
  <c r="G1410" i="1"/>
  <c r="J1410" i="1"/>
  <c r="K1410" i="1"/>
  <c r="L1410" i="1"/>
  <c r="S1410" i="1"/>
  <c r="AD1410" i="1"/>
  <c r="AF1410" i="1"/>
  <c r="AH1410" i="1"/>
  <c r="AI1410" i="1"/>
  <c r="AJ1410" i="1"/>
  <c r="AO1410" i="1"/>
  <c r="G1411" i="1"/>
  <c r="J1411" i="1"/>
  <c r="K1411" i="1"/>
  <c r="L1411" i="1"/>
  <c r="S1411" i="1"/>
  <c r="AD1411" i="1"/>
  <c r="AF1411" i="1"/>
  <c r="AH1411" i="1"/>
  <c r="AI1411" i="1"/>
  <c r="AJ1411" i="1"/>
  <c r="AO1411" i="1"/>
  <c r="G1412" i="1"/>
  <c r="J1412" i="1"/>
  <c r="K1412" i="1"/>
  <c r="L1412" i="1"/>
  <c r="S1412" i="1"/>
  <c r="AD1412" i="1"/>
  <c r="AF1412" i="1"/>
  <c r="AH1412" i="1"/>
  <c r="AI1412" i="1"/>
  <c r="AJ1412" i="1"/>
  <c r="AO1412" i="1"/>
  <c r="G1413" i="1"/>
  <c r="J1413" i="1"/>
  <c r="K1413" i="1"/>
  <c r="L1413" i="1"/>
  <c r="S1413" i="1"/>
  <c r="AD1413" i="1"/>
  <c r="AF1413" i="1"/>
  <c r="AH1413" i="1"/>
  <c r="AI1413" i="1"/>
  <c r="AJ1413" i="1"/>
  <c r="AO1413" i="1"/>
  <c r="G1414" i="1"/>
  <c r="J1414" i="1"/>
  <c r="K1414" i="1"/>
  <c r="L1414" i="1"/>
  <c r="S1414" i="1"/>
  <c r="AD1414" i="1"/>
  <c r="AF1414" i="1"/>
  <c r="AH1414" i="1"/>
  <c r="AI1414" i="1"/>
  <c r="AJ1414" i="1"/>
  <c r="AO1414" i="1"/>
  <c r="G1415" i="1"/>
  <c r="J1415" i="1"/>
  <c r="K1415" i="1"/>
  <c r="L1415" i="1"/>
  <c r="S1415" i="1"/>
  <c r="AD1415" i="1"/>
  <c r="AF1415" i="1"/>
  <c r="AH1415" i="1"/>
  <c r="AI1415" i="1"/>
  <c r="AJ1415" i="1"/>
  <c r="AO1415" i="1"/>
  <c r="G1416" i="1"/>
  <c r="J1416" i="1"/>
  <c r="K1416" i="1"/>
  <c r="L1416" i="1"/>
  <c r="S1416" i="1"/>
  <c r="AD1416" i="1"/>
  <c r="AF1416" i="1"/>
  <c r="AH1416" i="1"/>
  <c r="AI1416" i="1"/>
  <c r="AJ1416" i="1"/>
  <c r="AO1416" i="1"/>
  <c r="G1417" i="1"/>
  <c r="J1417" i="1"/>
  <c r="K1417" i="1"/>
  <c r="L1417" i="1"/>
  <c r="S1417" i="1"/>
  <c r="AD1417" i="1"/>
  <c r="AF1417" i="1"/>
  <c r="AH1417" i="1"/>
  <c r="AI1417" i="1"/>
  <c r="AJ1417" i="1"/>
  <c r="AO1417" i="1"/>
  <c r="G1418" i="1"/>
  <c r="J1418" i="1"/>
  <c r="K1418" i="1"/>
  <c r="L1418" i="1"/>
  <c r="S1418" i="1"/>
  <c r="AD1418" i="1"/>
  <c r="AF1418" i="1"/>
  <c r="AH1418" i="1"/>
  <c r="AI1418" i="1"/>
  <c r="AJ1418" i="1"/>
  <c r="AO1418" i="1"/>
  <c r="G1419" i="1"/>
  <c r="J1419" i="1"/>
  <c r="K1419" i="1"/>
  <c r="L1419" i="1"/>
  <c r="S1419" i="1"/>
  <c r="AD1419" i="1"/>
  <c r="AF1419" i="1"/>
  <c r="AH1419" i="1"/>
  <c r="AI1419" i="1"/>
  <c r="AJ1419" i="1"/>
  <c r="AO1419" i="1"/>
  <c r="G1420" i="1"/>
  <c r="J1420" i="1"/>
  <c r="K1420" i="1"/>
  <c r="L1420" i="1"/>
  <c r="S1420" i="1"/>
  <c r="AD1420" i="1"/>
  <c r="AF1420" i="1"/>
  <c r="AH1420" i="1"/>
  <c r="AI1420" i="1"/>
  <c r="AJ1420" i="1"/>
  <c r="AO1420" i="1"/>
  <c r="G1421" i="1"/>
  <c r="J1421" i="1"/>
  <c r="K1421" i="1"/>
  <c r="L1421" i="1"/>
  <c r="S1421" i="1"/>
  <c r="AD1421" i="1"/>
  <c r="AF1421" i="1"/>
  <c r="AH1421" i="1"/>
  <c r="AI1421" i="1"/>
  <c r="AJ1421" i="1"/>
  <c r="AO1421" i="1"/>
  <c r="G1422" i="1"/>
  <c r="J1422" i="1"/>
  <c r="K1422" i="1"/>
  <c r="L1422" i="1"/>
  <c r="S1422" i="1"/>
  <c r="AD1422" i="1"/>
  <c r="AF1422" i="1"/>
  <c r="AH1422" i="1"/>
  <c r="AI1422" i="1"/>
  <c r="AJ1422" i="1"/>
  <c r="AO1422" i="1"/>
  <c r="G1423" i="1"/>
  <c r="J1423" i="1"/>
  <c r="K1423" i="1"/>
  <c r="L1423" i="1"/>
  <c r="S1423" i="1"/>
  <c r="AD1423" i="1"/>
  <c r="AF1423" i="1"/>
  <c r="AH1423" i="1"/>
  <c r="AI1423" i="1"/>
  <c r="AJ1423" i="1"/>
  <c r="AO1423" i="1"/>
  <c r="G1424" i="1"/>
  <c r="J1424" i="1"/>
  <c r="K1424" i="1"/>
  <c r="L1424" i="1"/>
  <c r="S1424" i="1"/>
  <c r="AD1424" i="1"/>
  <c r="AF1424" i="1"/>
  <c r="AH1424" i="1"/>
  <c r="AI1424" i="1"/>
  <c r="AJ1424" i="1"/>
  <c r="AO1424" i="1"/>
  <c r="G1425" i="1"/>
  <c r="J1425" i="1"/>
  <c r="K1425" i="1"/>
  <c r="L1425" i="1"/>
  <c r="S1425" i="1"/>
  <c r="AD1425" i="1"/>
  <c r="AF1425" i="1"/>
  <c r="AH1425" i="1"/>
  <c r="AI1425" i="1"/>
  <c r="AJ1425" i="1"/>
  <c r="AO1425" i="1"/>
  <c r="G1426" i="1"/>
  <c r="J1426" i="1"/>
  <c r="K1426" i="1"/>
  <c r="L1426" i="1"/>
  <c r="S1426" i="1"/>
  <c r="AD1426" i="1"/>
  <c r="AF1426" i="1"/>
  <c r="AH1426" i="1"/>
  <c r="AI1426" i="1"/>
  <c r="AJ1426" i="1"/>
  <c r="AO1426" i="1"/>
  <c r="G1427" i="1"/>
  <c r="J1427" i="1"/>
  <c r="K1427" i="1"/>
  <c r="L1427" i="1"/>
  <c r="S1427" i="1"/>
  <c r="AD1427" i="1"/>
  <c r="AF1427" i="1"/>
  <c r="AH1427" i="1"/>
  <c r="AI1427" i="1"/>
  <c r="AJ1427" i="1"/>
  <c r="AO1427" i="1"/>
  <c r="G1428" i="1"/>
  <c r="J1428" i="1"/>
  <c r="K1428" i="1"/>
  <c r="L1428" i="1"/>
  <c r="S1428" i="1"/>
  <c r="AD1428" i="1"/>
  <c r="AF1428" i="1"/>
  <c r="AH1428" i="1"/>
  <c r="AI1428" i="1"/>
  <c r="AJ1428" i="1"/>
  <c r="AO1428" i="1"/>
  <c r="G1429" i="1"/>
  <c r="J1429" i="1"/>
  <c r="K1429" i="1"/>
  <c r="L1429" i="1"/>
  <c r="S1429" i="1"/>
  <c r="AD1429" i="1"/>
  <c r="AF1429" i="1"/>
  <c r="AH1429" i="1"/>
  <c r="AI1429" i="1"/>
  <c r="AJ1429" i="1"/>
  <c r="AO1429" i="1"/>
  <c r="G1430" i="1"/>
  <c r="J1430" i="1"/>
  <c r="K1430" i="1"/>
  <c r="L1430" i="1"/>
  <c r="S1430" i="1"/>
  <c r="AD1430" i="1"/>
  <c r="AF1430" i="1"/>
  <c r="AH1430" i="1"/>
  <c r="AI1430" i="1"/>
  <c r="AJ1430" i="1"/>
  <c r="AO1430" i="1"/>
  <c r="G1431" i="1"/>
  <c r="J1431" i="1"/>
  <c r="K1431" i="1"/>
  <c r="L1431" i="1"/>
  <c r="S1431" i="1"/>
  <c r="AD1431" i="1"/>
  <c r="AF1431" i="1"/>
  <c r="AH1431" i="1"/>
  <c r="AI1431" i="1"/>
  <c r="AJ1431" i="1"/>
  <c r="AO1431" i="1"/>
  <c r="G1432" i="1"/>
  <c r="J1432" i="1"/>
  <c r="K1432" i="1"/>
  <c r="L1432" i="1"/>
  <c r="S1432" i="1"/>
  <c r="AD1432" i="1"/>
  <c r="AF1432" i="1"/>
  <c r="AH1432" i="1"/>
  <c r="AI1432" i="1"/>
  <c r="AJ1432" i="1"/>
  <c r="AO1432" i="1"/>
  <c r="G1433" i="1"/>
  <c r="J1433" i="1"/>
  <c r="K1433" i="1"/>
  <c r="L1433" i="1"/>
  <c r="S1433" i="1"/>
  <c r="AD1433" i="1"/>
  <c r="AF1433" i="1"/>
  <c r="AH1433" i="1"/>
  <c r="AI1433" i="1"/>
  <c r="AJ1433" i="1"/>
  <c r="AO1433" i="1"/>
  <c r="G1434" i="1"/>
  <c r="J1434" i="1"/>
  <c r="K1434" i="1"/>
  <c r="L1434" i="1"/>
  <c r="S1434" i="1"/>
  <c r="AD1434" i="1"/>
  <c r="AF1434" i="1"/>
  <c r="AH1434" i="1"/>
  <c r="AI1434" i="1"/>
  <c r="AJ1434" i="1"/>
  <c r="AO1434" i="1"/>
  <c r="G1435" i="1"/>
  <c r="J1435" i="1"/>
  <c r="K1435" i="1"/>
  <c r="L1435" i="1"/>
  <c r="S1435" i="1"/>
  <c r="AD1435" i="1"/>
  <c r="AF1435" i="1"/>
  <c r="AH1435" i="1"/>
  <c r="AI1435" i="1"/>
  <c r="AJ1435" i="1"/>
  <c r="AO1435" i="1"/>
  <c r="G1436" i="1"/>
  <c r="J1436" i="1"/>
  <c r="K1436" i="1"/>
  <c r="L1436" i="1"/>
  <c r="S1436" i="1"/>
  <c r="AD1436" i="1"/>
  <c r="AF1436" i="1"/>
  <c r="AH1436" i="1"/>
  <c r="AI1436" i="1"/>
  <c r="AJ1436" i="1"/>
  <c r="AO1436" i="1"/>
  <c r="G1437" i="1"/>
  <c r="J1437" i="1"/>
  <c r="K1437" i="1"/>
  <c r="L1437" i="1"/>
  <c r="S1437" i="1"/>
  <c r="AD1437" i="1"/>
  <c r="AF1437" i="1"/>
  <c r="AH1437" i="1"/>
  <c r="AI1437" i="1"/>
  <c r="AJ1437" i="1"/>
  <c r="AO1437" i="1"/>
  <c r="G1438" i="1"/>
  <c r="J1438" i="1"/>
  <c r="K1438" i="1"/>
  <c r="L1438" i="1"/>
  <c r="S1438" i="1"/>
  <c r="AD1438" i="1"/>
  <c r="AF1438" i="1"/>
  <c r="AH1438" i="1"/>
  <c r="AI1438" i="1"/>
  <c r="AJ1438" i="1"/>
  <c r="AO1438" i="1"/>
  <c r="G1439" i="1"/>
  <c r="J1439" i="1"/>
  <c r="K1439" i="1"/>
  <c r="L1439" i="1"/>
  <c r="S1439" i="1"/>
  <c r="AD1439" i="1"/>
  <c r="AF1439" i="1"/>
  <c r="AH1439" i="1"/>
  <c r="AI1439" i="1"/>
  <c r="AJ1439" i="1"/>
  <c r="AO1439" i="1"/>
  <c r="G1440" i="1"/>
  <c r="J1440" i="1"/>
  <c r="K1440" i="1"/>
  <c r="L1440" i="1"/>
  <c r="S1440" i="1"/>
  <c r="AD1440" i="1"/>
  <c r="AF1440" i="1"/>
  <c r="AH1440" i="1"/>
  <c r="AI1440" i="1"/>
  <c r="AJ1440" i="1"/>
  <c r="AO1440" i="1"/>
  <c r="G1441" i="1"/>
  <c r="J1441" i="1"/>
  <c r="K1441" i="1"/>
  <c r="L1441" i="1"/>
  <c r="S1441" i="1"/>
  <c r="AD1441" i="1"/>
  <c r="AF1441" i="1"/>
  <c r="AH1441" i="1"/>
  <c r="AI1441" i="1"/>
  <c r="AJ1441" i="1"/>
  <c r="AO1441" i="1"/>
  <c r="G1442" i="1"/>
  <c r="J1442" i="1"/>
  <c r="K1442" i="1"/>
  <c r="L1442" i="1"/>
  <c r="S1442" i="1"/>
  <c r="AD1442" i="1"/>
  <c r="AF1442" i="1"/>
  <c r="AH1442" i="1"/>
  <c r="AI1442" i="1"/>
  <c r="AJ1442" i="1"/>
  <c r="AO1442" i="1"/>
  <c r="G1443" i="1"/>
  <c r="J1443" i="1"/>
  <c r="K1443" i="1"/>
  <c r="L1443" i="1"/>
  <c r="S1443" i="1"/>
  <c r="AD1443" i="1"/>
  <c r="AF1443" i="1"/>
  <c r="AH1443" i="1"/>
  <c r="AI1443" i="1"/>
  <c r="AJ1443" i="1"/>
  <c r="AO1443" i="1"/>
  <c r="G1444" i="1"/>
  <c r="J1444" i="1"/>
  <c r="K1444" i="1"/>
  <c r="L1444" i="1"/>
  <c r="S1444" i="1"/>
  <c r="AD1444" i="1"/>
  <c r="AF1444" i="1"/>
  <c r="AH1444" i="1"/>
  <c r="AI1444" i="1"/>
  <c r="AJ1444" i="1"/>
  <c r="AO1444" i="1"/>
  <c r="G1445" i="1"/>
  <c r="J1445" i="1"/>
  <c r="K1445" i="1"/>
  <c r="L1445" i="1"/>
  <c r="S1445" i="1"/>
  <c r="AD1445" i="1"/>
  <c r="AF1445" i="1"/>
  <c r="AH1445" i="1"/>
  <c r="AI1445" i="1"/>
  <c r="AJ1445" i="1"/>
  <c r="AO1445" i="1"/>
  <c r="G1446" i="1"/>
  <c r="J1446" i="1"/>
  <c r="K1446" i="1"/>
  <c r="L1446" i="1"/>
  <c r="S1446" i="1"/>
  <c r="AD1446" i="1"/>
  <c r="AF1446" i="1"/>
  <c r="AH1446" i="1"/>
  <c r="AI1446" i="1"/>
  <c r="AJ1446" i="1"/>
  <c r="AO1446" i="1"/>
  <c r="G1447" i="1"/>
  <c r="J1447" i="1"/>
  <c r="K1447" i="1"/>
  <c r="L1447" i="1"/>
  <c r="S1447" i="1"/>
  <c r="AD1447" i="1"/>
  <c r="AF1447" i="1"/>
  <c r="AH1447" i="1"/>
  <c r="AI1447" i="1"/>
  <c r="AJ1447" i="1"/>
  <c r="AO1447" i="1"/>
  <c r="G1448" i="1"/>
  <c r="J1448" i="1"/>
  <c r="K1448" i="1"/>
  <c r="L1448" i="1"/>
  <c r="S1448" i="1"/>
  <c r="AD1448" i="1"/>
  <c r="AF1448" i="1"/>
  <c r="AH1448" i="1"/>
  <c r="AI1448" i="1"/>
  <c r="AJ1448" i="1"/>
  <c r="AO1448" i="1"/>
  <c r="G1449" i="1"/>
  <c r="J1449" i="1"/>
  <c r="K1449" i="1"/>
  <c r="L1449" i="1"/>
  <c r="S1449" i="1"/>
  <c r="AD1449" i="1"/>
  <c r="AF1449" i="1"/>
  <c r="AH1449" i="1"/>
  <c r="AI1449" i="1"/>
  <c r="AJ1449" i="1"/>
  <c r="AO1449" i="1"/>
  <c r="G1450" i="1"/>
  <c r="J1450" i="1"/>
  <c r="K1450" i="1"/>
  <c r="L1450" i="1"/>
  <c r="S1450" i="1"/>
  <c r="AD1450" i="1"/>
  <c r="AF1450" i="1"/>
  <c r="AH1450" i="1"/>
  <c r="AI1450" i="1"/>
  <c r="AJ1450" i="1"/>
  <c r="AO1450" i="1"/>
  <c r="G1451" i="1"/>
  <c r="J1451" i="1"/>
  <c r="K1451" i="1"/>
  <c r="L1451" i="1"/>
  <c r="S1451" i="1"/>
  <c r="AD1451" i="1"/>
  <c r="AF1451" i="1"/>
  <c r="AH1451" i="1"/>
  <c r="AI1451" i="1"/>
  <c r="AJ1451" i="1"/>
  <c r="AO1451" i="1"/>
  <c r="G1452" i="1"/>
  <c r="J1452" i="1"/>
  <c r="K1452" i="1"/>
  <c r="L1452" i="1"/>
  <c r="S1452" i="1"/>
  <c r="AD1452" i="1"/>
  <c r="AF1452" i="1"/>
  <c r="AH1452" i="1"/>
  <c r="AI1452" i="1"/>
  <c r="AJ1452" i="1"/>
  <c r="AO1452" i="1"/>
  <c r="G1453" i="1"/>
  <c r="J1453" i="1"/>
  <c r="K1453" i="1"/>
  <c r="L1453" i="1"/>
  <c r="S1453" i="1"/>
  <c r="AD1453" i="1"/>
  <c r="AF1453" i="1"/>
  <c r="AH1453" i="1"/>
  <c r="AI1453" i="1"/>
  <c r="AJ1453" i="1"/>
  <c r="AO1453" i="1"/>
  <c r="G1454" i="1"/>
  <c r="J1454" i="1"/>
  <c r="K1454" i="1"/>
  <c r="L1454" i="1"/>
  <c r="S1454" i="1"/>
  <c r="AD1454" i="1"/>
  <c r="AF1454" i="1"/>
  <c r="AH1454" i="1"/>
  <c r="AI1454" i="1"/>
  <c r="AJ1454" i="1"/>
  <c r="AO1454" i="1"/>
  <c r="G1455" i="1"/>
  <c r="J1455" i="1"/>
  <c r="K1455" i="1"/>
  <c r="L1455" i="1"/>
  <c r="S1455" i="1"/>
  <c r="AD1455" i="1"/>
  <c r="AF1455" i="1"/>
  <c r="AH1455" i="1"/>
  <c r="AI1455" i="1"/>
  <c r="AJ1455" i="1"/>
  <c r="AO1455" i="1"/>
  <c r="G1456" i="1"/>
  <c r="J1456" i="1"/>
  <c r="K1456" i="1"/>
  <c r="L1456" i="1"/>
  <c r="S1456" i="1"/>
  <c r="AD1456" i="1"/>
  <c r="AF1456" i="1"/>
  <c r="AH1456" i="1"/>
  <c r="AI1456" i="1"/>
  <c r="AJ1456" i="1"/>
  <c r="AO1456" i="1"/>
  <c r="G1457" i="1"/>
  <c r="J1457" i="1"/>
  <c r="K1457" i="1"/>
  <c r="L1457" i="1"/>
  <c r="S1457" i="1"/>
  <c r="AD1457" i="1"/>
  <c r="AF1457" i="1"/>
  <c r="AH1457" i="1"/>
  <c r="AI1457" i="1"/>
  <c r="AJ1457" i="1"/>
  <c r="AO1457" i="1"/>
  <c r="G1458" i="1"/>
  <c r="J1458" i="1"/>
  <c r="K1458" i="1"/>
  <c r="L1458" i="1"/>
  <c r="S1458" i="1"/>
  <c r="AD1458" i="1"/>
  <c r="AF1458" i="1"/>
  <c r="AH1458" i="1"/>
  <c r="AI1458" i="1"/>
  <c r="AJ1458" i="1"/>
  <c r="AO1458" i="1"/>
  <c r="G1459" i="1"/>
  <c r="J1459" i="1"/>
  <c r="K1459" i="1"/>
  <c r="L1459" i="1"/>
  <c r="S1459" i="1"/>
  <c r="AD1459" i="1"/>
  <c r="AF1459" i="1"/>
  <c r="AH1459" i="1"/>
  <c r="AI1459" i="1"/>
  <c r="AJ1459" i="1"/>
  <c r="AO1459" i="1"/>
  <c r="G1460" i="1"/>
  <c r="J1460" i="1"/>
  <c r="K1460" i="1"/>
  <c r="L1460" i="1"/>
  <c r="S1460" i="1"/>
  <c r="AD1460" i="1"/>
  <c r="AF1460" i="1"/>
  <c r="AH1460" i="1"/>
  <c r="AI1460" i="1"/>
  <c r="AJ1460" i="1"/>
  <c r="AO1460" i="1"/>
  <c r="G1461" i="1"/>
  <c r="J1461" i="1"/>
  <c r="K1461" i="1"/>
  <c r="L1461" i="1"/>
  <c r="S1461" i="1"/>
  <c r="AD1461" i="1"/>
  <c r="AF1461" i="1"/>
  <c r="AH1461" i="1"/>
  <c r="AI1461" i="1"/>
  <c r="AJ1461" i="1"/>
  <c r="AO1461" i="1"/>
  <c r="G1462" i="1"/>
  <c r="J1462" i="1"/>
  <c r="K1462" i="1"/>
  <c r="L1462" i="1"/>
  <c r="S1462" i="1"/>
  <c r="AD1462" i="1"/>
  <c r="AF1462" i="1"/>
  <c r="AH1462" i="1"/>
  <c r="AI1462" i="1"/>
  <c r="AJ1462" i="1"/>
  <c r="AO1462" i="1"/>
  <c r="G1463" i="1"/>
  <c r="J1463" i="1"/>
  <c r="K1463" i="1"/>
  <c r="L1463" i="1"/>
  <c r="S1463" i="1"/>
  <c r="AD1463" i="1"/>
  <c r="AF1463" i="1"/>
  <c r="AH1463" i="1"/>
  <c r="AI1463" i="1"/>
  <c r="AJ1463" i="1"/>
  <c r="AO1463" i="1"/>
  <c r="G1464" i="1"/>
  <c r="J1464" i="1"/>
  <c r="K1464" i="1"/>
  <c r="L1464" i="1"/>
  <c r="S1464" i="1"/>
  <c r="AD1464" i="1"/>
  <c r="AF1464" i="1"/>
  <c r="AH1464" i="1"/>
  <c r="AI1464" i="1"/>
  <c r="AJ1464" i="1"/>
  <c r="AO1464" i="1"/>
  <c r="AK1465" i="1"/>
  <c r="AO1465" i="1"/>
  <c r="AL1466" i="1"/>
  <c r="AM1466" i="1"/>
  <c r="AN1466" i="1"/>
  <c r="AL1467" i="1"/>
  <c r="AM1467" i="1"/>
  <c r="AN1467" i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6" i="2"/>
  <c r="D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V2" i="2"/>
  <c r="D3" i="2"/>
  <c r="V3" i="2"/>
  <c r="D4" i="2"/>
  <c r="V4" i="2"/>
  <c r="D5" i="2"/>
  <c r="V5" i="2"/>
  <c r="D6" i="2"/>
  <c r="V6" i="2"/>
  <c r="D7" i="2"/>
  <c r="V7" i="2"/>
  <c r="D8" i="2"/>
  <c r="V8" i="2"/>
  <c r="D9" i="2"/>
  <c r="V9" i="2"/>
  <c r="D10" i="2"/>
  <c r="V10" i="2"/>
  <c r="D11" i="2"/>
  <c r="V11" i="2"/>
  <c r="D12" i="2"/>
  <c r="V12" i="2"/>
  <c r="D13" i="2"/>
  <c r="V13" i="2"/>
  <c r="D14" i="2"/>
  <c r="V14" i="2"/>
  <c r="D15" i="2"/>
  <c r="V15" i="2"/>
  <c r="D16" i="2"/>
  <c r="V16" i="2"/>
  <c r="D17" i="2"/>
  <c r="V17" i="2"/>
  <c r="D18" i="2"/>
  <c r="V18" i="2"/>
  <c r="D19" i="2"/>
  <c r="V19" i="2"/>
  <c r="D20" i="2"/>
  <c r="V20" i="2"/>
  <c r="D21" i="2"/>
  <c r="V21" i="2"/>
  <c r="D22" i="2"/>
  <c r="V22" i="2"/>
  <c r="D23" i="2"/>
  <c r="V23" i="2"/>
  <c r="D24" i="2"/>
  <c r="V24" i="2"/>
  <c r="D25" i="2"/>
  <c r="V25" i="2"/>
  <c r="D26" i="2"/>
  <c r="V26" i="2"/>
  <c r="D27" i="2"/>
  <c r="V27" i="2"/>
  <c r="D28" i="2"/>
  <c r="V28" i="2"/>
  <c r="D29" i="2"/>
  <c r="V29" i="2"/>
  <c r="D30" i="2"/>
  <c r="V30" i="2"/>
  <c r="D31" i="2"/>
  <c r="V31" i="2"/>
  <c r="D32" i="2"/>
  <c r="V32" i="2"/>
  <c r="D33" i="2"/>
  <c r="V33" i="2"/>
  <c r="D34" i="2"/>
  <c r="V34" i="2"/>
  <c r="D35" i="2"/>
  <c r="V35" i="2"/>
  <c r="D36" i="2"/>
  <c r="V36" i="2"/>
  <c r="D37" i="2"/>
  <c r="V37" i="2"/>
  <c r="D38" i="2"/>
  <c r="V38" i="2"/>
  <c r="D39" i="2"/>
  <c r="V39" i="2"/>
  <c r="D40" i="2"/>
  <c r="V40" i="2"/>
  <c r="D41" i="2"/>
  <c r="V41" i="2"/>
  <c r="D42" i="2"/>
  <c r="V42" i="2"/>
  <c r="D43" i="2"/>
  <c r="V43" i="2"/>
  <c r="D44" i="2"/>
  <c r="V44" i="2"/>
  <c r="D45" i="2"/>
  <c r="V45" i="2"/>
  <c r="D46" i="2"/>
  <c r="V46" i="2"/>
  <c r="D47" i="2"/>
  <c r="V47" i="2"/>
  <c r="D48" i="2"/>
  <c r="V48" i="2"/>
  <c r="D49" i="2"/>
  <c r="V49" i="2"/>
  <c r="D50" i="2"/>
  <c r="V50" i="2"/>
  <c r="D51" i="2"/>
  <c r="V51" i="2"/>
  <c r="D52" i="2"/>
  <c r="V52" i="2"/>
  <c r="D53" i="2"/>
  <c r="V53" i="2"/>
  <c r="D54" i="2"/>
  <c r="V54" i="2"/>
  <c r="D55" i="2"/>
  <c r="V55" i="2"/>
  <c r="D56" i="2"/>
  <c r="V56" i="2"/>
  <c r="D57" i="2"/>
  <c r="V57" i="2"/>
  <c r="D58" i="2"/>
  <c r="V58" i="2"/>
  <c r="D59" i="2"/>
  <c r="V59" i="2"/>
  <c r="D60" i="2"/>
  <c r="V60" i="2"/>
  <c r="D61" i="2"/>
  <c r="V61" i="2"/>
  <c r="D62" i="2"/>
  <c r="V62" i="2"/>
  <c r="D63" i="2"/>
  <c r="V63" i="2"/>
  <c r="D64" i="2"/>
  <c r="V64" i="2"/>
  <c r="D65" i="2"/>
  <c r="V65" i="2"/>
  <c r="D66" i="2"/>
  <c r="V66" i="2"/>
  <c r="D67" i="2"/>
  <c r="V67" i="2"/>
  <c r="D68" i="2"/>
  <c r="V68" i="2"/>
  <c r="D69" i="2"/>
  <c r="V69" i="2"/>
  <c r="D70" i="2"/>
  <c r="V70" i="2"/>
  <c r="D71" i="2"/>
  <c r="V71" i="2"/>
  <c r="D72" i="2"/>
  <c r="V72" i="2"/>
  <c r="D73" i="2"/>
  <c r="V73" i="2"/>
  <c r="D74" i="2"/>
  <c r="V74" i="2"/>
  <c r="D75" i="2"/>
  <c r="V75" i="2"/>
  <c r="D76" i="2"/>
  <c r="V76" i="2"/>
  <c r="D77" i="2"/>
  <c r="V77" i="2"/>
  <c r="D78" i="2"/>
  <c r="V78" i="2"/>
  <c r="D79" i="2"/>
  <c r="V79" i="2"/>
  <c r="D80" i="2"/>
  <c r="V80" i="2"/>
  <c r="D81" i="2"/>
  <c r="V81" i="2"/>
  <c r="D82" i="2"/>
  <c r="V82" i="2"/>
  <c r="D83" i="2"/>
  <c r="V83" i="2"/>
  <c r="D84" i="2"/>
  <c r="V84" i="2"/>
  <c r="D85" i="2"/>
  <c r="V85" i="2"/>
  <c r="D86" i="2"/>
  <c r="V86" i="2"/>
  <c r="D87" i="2"/>
  <c r="V87" i="2"/>
  <c r="D88" i="2"/>
  <c r="V88" i="2"/>
  <c r="D89" i="2"/>
  <c r="V89" i="2"/>
  <c r="D90" i="2"/>
  <c r="V90" i="2"/>
  <c r="D91" i="2"/>
  <c r="V91" i="2"/>
  <c r="D92" i="2"/>
  <c r="V92" i="2"/>
  <c r="D93" i="2"/>
  <c r="V93" i="2"/>
  <c r="D94" i="2"/>
  <c r="V94" i="2"/>
  <c r="D95" i="2"/>
  <c r="V95" i="2"/>
  <c r="D96" i="2"/>
  <c r="V96" i="2"/>
  <c r="D97" i="2"/>
  <c r="V97" i="2"/>
  <c r="D98" i="2"/>
  <c r="V98" i="2"/>
  <c r="D99" i="2"/>
  <c r="V99" i="2"/>
  <c r="D100" i="2"/>
  <c r="V100" i="2"/>
  <c r="D101" i="2"/>
  <c r="V101" i="2"/>
  <c r="D102" i="2"/>
  <c r="V102" i="2"/>
  <c r="D103" i="2"/>
  <c r="V103" i="2"/>
  <c r="D104" i="2"/>
  <c r="V104" i="2"/>
  <c r="D105" i="2"/>
  <c r="V105" i="2"/>
  <c r="D106" i="2"/>
  <c r="V106" i="2"/>
  <c r="D107" i="2"/>
  <c r="V107" i="2"/>
  <c r="D108" i="2"/>
  <c r="V108" i="2"/>
  <c r="D109" i="2"/>
  <c r="V109" i="2"/>
  <c r="D110" i="2"/>
  <c r="V110" i="2"/>
  <c r="D111" i="2"/>
  <c r="V111" i="2"/>
  <c r="D112" i="2"/>
  <c r="V112" i="2"/>
  <c r="D113" i="2"/>
  <c r="V113" i="2"/>
  <c r="D114" i="2"/>
  <c r="V114" i="2"/>
  <c r="D115" i="2"/>
  <c r="V115" i="2"/>
  <c r="D116" i="2"/>
  <c r="V116" i="2"/>
  <c r="D117" i="2"/>
  <c r="V117" i="2"/>
  <c r="D118" i="2"/>
  <c r="V118" i="2"/>
  <c r="D119" i="2"/>
  <c r="V119" i="2"/>
  <c r="D120" i="2"/>
  <c r="V120" i="2"/>
  <c r="D121" i="2"/>
  <c r="V121" i="2"/>
  <c r="D122" i="2"/>
  <c r="V122" i="2"/>
  <c r="D123" i="2"/>
  <c r="V123" i="2"/>
  <c r="D124" i="2"/>
  <c r="V124" i="2"/>
  <c r="D125" i="2"/>
  <c r="V125" i="2"/>
  <c r="D126" i="2"/>
  <c r="V126" i="2"/>
  <c r="D127" i="2"/>
  <c r="V127" i="2"/>
  <c r="D128" i="2"/>
  <c r="V128" i="2"/>
  <c r="D129" i="2"/>
  <c r="V129" i="2"/>
  <c r="D130" i="2"/>
  <c r="V130" i="2"/>
  <c r="D131" i="2"/>
  <c r="V131" i="2"/>
  <c r="D132" i="2"/>
  <c r="V132" i="2"/>
  <c r="D133" i="2"/>
  <c r="V133" i="2"/>
  <c r="D134" i="2"/>
  <c r="V134" i="2"/>
  <c r="D135" i="2"/>
  <c r="V135" i="2"/>
  <c r="D136" i="2"/>
  <c r="V136" i="2"/>
  <c r="D137" i="2"/>
  <c r="V137" i="2"/>
  <c r="D138" i="2"/>
  <c r="V138" i="2"/>
  <c r="D139" i="2"/>
  <c r="V139" i="2"/>
  <c r="D140" i="2"/>
  <c r="V140" i="2"/>
  <c r="D141" i="2"/>
  <c r="V141" i="2"/>
  <c r="D142" i="2"/>
  <c r="V142" i="2"/>
  <c r="D143" i="2"/>
  <c r="V143" i="2"/>
  <c r="D144" i="2"/>
  <c r="V144" i="2"/>
  <c r="D145" i="2"/>
  <c r="V145" i="2"/>
  <c r="D146" i="2"/>
  <c r="V146" i="2"/>
  <c r="D147" i="2"/>
  <c r="V147" i="2"/>
  <c r="D148" i="2"/>
  <c r="V148" i="2"/>
  <c r="D149" i="2"/>
  <c r="V149" i="2"/>
  <c r="D150" i="2"/>
  <c r="V150" i="2"/>
  <c r="D151" i="2"/>
  <c r="V151" i="2"/>
  <c r="D152" i="2"/>
  <c r="V152" i="2"/>
  <c r="D153" i="2"/>
  <c r="V153" i="2"/>
  <c r="D154" i="2"/>
  <c r="V154" i="2"/>
  <c r="D155" i="2"/>
  <c r="V155" i="2"/>
  <c r="D156" i="2"/>
  <c r="V156" i="2"/>
  <c r="D157" i="2"/>
  <c r="V157" i="2"/>
  <c r="D158" i="2"/>
  <c r="V158" i="2"/>
  <c r="D159" i="2"/>
  <c r="V159" i="2"/>
  <c r="D160" i="2"/>
  <c r="V160" i="2"/>
  <c r="D161" i="2"/>
  <c r="V161" i="2"/>
  <c r="D162" i="2"/>
  <c r="V162" i="2"/>
  <c r="D163" i="2"/>
  <c r="V163" i="2"/>
  <c r="D164" i="2"/>
  <c r="V164" i="2"/>
  <c r="D165" i="2"/>
  <c r="V165" i="2"/>
  <c r="D166" i="2"/>
  <c r="V166" i="2"/>
  <c r="D167" i="2"/>
  <c r="V167" i="2"/>
  <c r="D168" i="2"/>
  <c r="V168" i="2"/>
  <c r="D169" i="2"/>
  <c r="V169" i="2"/>
  <c r="D170" i="2"/>
  <c r="V170" i="2"/>
  <c r="D171" i="2"/>
  <c r="V171" i="2"/>
  <c r="D172" i="2"/>
  <c r="V172" i="2"/>
  <c r="D173" i="2"/>
  <c r="V173" i="2"/>
  <c r="D174" i="2"/>
  <c r="V174" i="2"/>
  <c r="D175" i="2"/>
  <c r="V175" i="2"/>
  <c r="D176" i="2"/>
  <c r="V176" i="2"/>
  <c r="D177" i="2"/>
  <c r="V177" i="2"/>
  <c r="D178" i="2"/>
  <c r="V178" i="2"/>
  <c r="D179" i="2"/>
  <c r="V179" i="2"/>
  <c r="D180" i="2"/>
  <c r="V180" i="2"/>
  <c r="D181" i="2"/>
  <c r="V181" i="2"/>
  <c r="D182" i="2"/>
  <c r="V182" i="2"/>
  <c r="D183" i="2"/>
  <c r="V183" i="2"/>
  <c r="D184" i="2"/>
  <c r="V184" i="2"/>
  <c r="D185" i="2"/>
  <c r="V185" i="2"/>
  <c r="D186" i="2"/>
  <c r="V186" i="2"/>
  <c r="D187" i="2"/>
  <c r="V187" i="2"/>
  <c r="D188" i="2"/>
  <c r="V188" i="2"/>
  <c r="D189" i="2"/>
  <c r="V189" i="2"/>
  <c r="D190" i="2"/>
  <c r="V190" i="2"/>
  <c r="D191" i="2"/>
  <c r="V191" i="2"/>
  <c r="D192" i="2"/>
  <c r="V192" i="2"/>
  <c r="D193" i="2"/>
  <c r="V193" i="2"/>
  <c r="D194" i="2"/>
  <c r="V194" i="2"/>
  <c r="D195" i="2"/>
  <c r="V195" i="2"/>
  <c r="D196" i="2"/>
  <c r="V196" i="2"/>
  <c r="D197" i="2"/>
  <c r="V197" i="2"/>
  <c r="D198" i="2"/>
  <c r="V198" i="2"/>
  <c r="D199" i="2"/>
  <c r="V199" i="2"/>
  <c r="D200" i="2"/>
  <c r="V200" i="2"/>
  <c r="D201" i="2"/>
  <c r="V201" i="2"/>
  <c r="D202" i="2"/>
  <c r="V202" i="2"/>
  <c r="D203" i="2"/>
  <c r="V203" i="2"/>
  <c r="D204" i="2"/>
  <c r="V204" i="2"/>
  <c r="D205" i="2"/>
  <c r="V205" i="2"/>
  <c r="D206" i="2"/>
  <c r="V206" i="2"/>
  <c r="D207" i="2"/>
  <c r="V207" i="2"/>
  <c r="D208" i="2"/>
  <c r="V208" i="2"/>
  <c r="D209" i="2"/>
  <c r="V209" i="2"/>
  <c r="D210" i="2"/>
  <c r="V210" i="2"/>
  <c r="D211" i="2"/>
  <c r="V211" i="2"/>
  <c r="D212" i="2"/>
  <c r="V212" i="2"/>
  <c r="D213" i="2"/>
  <c r="V213" i="2"/>
  <c r="D214" i="2"/>
  <c r="V214" i="2"/>
  <c r="D215" i="2"/>
  <c r="V215" i="2"/>
  <c r="D216" i="2"/>
  <c r="V216" i="2"/>
  <c r="D217" i="2"/>
  <c r="V217" i="2"/>
  <c r="D218" i="2"/>
  <c r="V218" i="2"/>
  <c r="D219" i="2"/>
  <c r="V219" i="2"/>
  <c r="D220" i="2"/>
  <c r="V220" i="2"/>
  <c r="D221" i="2"/>
  <c r="V221" i="2"/>
  <c r="D222" i="2"/>
  <c r="V222" i="2"/>
  <c r="D223" i="2"/>
  <c r="V223" i="2"/>
  <c r="D224" i="2"/>
  <c r="V224" i="2"/>
  <c r="D225" i="2"/>
  <c r="V225" i="2"/>
  <c r="D226" i="2"/>
  <c r="V226" i="2"/>
  <c r="D227" i="2"/>
  <c r="V227" i="2"/>
  <c r="D228" i="2"/>
  <c r="V228" i="2"/>
  <c r="D229" i="2"/>
  <c r="V229" i="2"/>
  <c r="D230" i="2"/>
  <c r="V230" i="2"/>
  <c r="D231" i="2"/>
  <c r="V231" i="2"/>
  <c r="D232" i="2"/>
  <c r="V232" i="2"/>
  <c r="D233" i="2"/>
  <c r="V233" i="2"/>
  <c r="D234" i="2"/>
  <c r="V234" i="2"/>
  <c r="D235" i="2"/>
  <c r="V235" i="2"/>
  <c r="D236" i="2"/>
  <c r="V236" i="2"/>
  <c r="D237" i="2"/>
  <c r="V237" i="2"/>
  <c r="D238" i="2"/>
  <c r="V238" i="2"/>
  <c r="D239" i="2"/>
  <c r="V239" i="2"/>
  <c r="D240" i="2"/>
  <c r="V240" i="2"/>
  <c r="D241" i="2"/>
  <c r="V241" i="2"/>
  <c r="D242" i="2"/>
  <c r="V242" i="2"/>
  <c r="D243" i="2"/>
  <c r="V243" i="2"/>
  <c r="D244" i="2"/>
  <c r="V244" i="2"/>
  <c r="D245" i="2"/>
  <c r="V245" i="2"/>
  <c r="D246" i="2"/>
  <c r="V246" i="2"/>
  <c r="D247" i="2"/>
  <c r="V247" i="2"/>
  <c r="D248" i="2"/>
  <c r="V248" i="2"/>
  <c r="D249" i="2"/>
  <c r="V249" i="2"/>
  <c r="D250" i="2"/>
  <c r="V250" i="2"/>
  <c r="D251" i="2"/>
  <c r="V251" i="2"/>
  <c r="D252" i="2"/>
  <c r="V252" i="2"/>
  <c r="D253" i="2"/>
  <c r="V253" i="2"/>
  <c r="D254" i="2"/>
  <c r="V254" i="2"/>
  <c r="D255" i="2"/>
  <c r="V255" i="2"/>
  <c r="D256" i="2"/>
  <c r="V256" i="2"/>
  <c r="D257" i="2"/>
  <c r="V257" i="2"/>
  <c r="D258" i="2"/>
  <c r="V258" i="2"/>
  <c r="D259" i="2"/>
  <c r="V259" i="2"/>
  <c r="D260" i="2"/>
  <c r="V260" i="2"/>
  <c r="D261" i="2"/>
  <c r="V261" i="2"/>
  <c r="D262" i="2"/>
  <c r="V262" i="2"/>
  <c r="D263" i="2"/>
  <c r="V263" i="2"/>
  <c r="D264" i="2"/>
  <c r="V264" i="2"/>
  <c r="D265" i="2"/>
  <c r="V265" i="2"/>
  <c r="D266" i="2"/>
  <c r="V266" i="2"/>
  <c r="D267" i="2"/>
  <c r="V267" i="2"/>
  <c r="D268" i="2"/>
  <c r="V268" i="2"/>
  <c r="D269" i="2"/>
  <c r="V269" i="2"/>
  <c r="D270" i="2"/>
  <c r="V270" i="2"/>
  <c r="D271" i="2"/>
  <c r="V271" i="2"/>
  <c r="D272" i="2"/>
  <c r="V272" i="2"/>
  <c r="D273" i="2"/>
  <c r="V273" i="2"/>
  <c r="D274" i="2"/>
  <c r="V274" i="2"/>
  <c r="D275" i="2"/>
  <c r="V275" i="2"/>
  <c r="D276" i="2"/>
  <c r="V276" i="2"/>
  <c r="D277" i="2"/>
  <c r="V277" i="2"/>
  <c r="D278" i="2"/>
  <c r="V278" i="2"/>
  <c r="D279" i="2"/>
  <c r="V279" i="2"/>
  <c r="D280" i="2"/>
  <c r="V280" i="2"/>
  <c r="D281" i="2"/>
  <c r="V281" i="2"/>
  <c r="D282" i="2"/>
  <c r="V282" i="2"/>
  <c r="D283" i="2"/>
  <c r="V283" i="2"/>
  <c r="D284" i="2"/>
  <c r="V284" i="2"/>
  <c r="D285" i="2"/>
  <c r="V285" i="2"/>
  <c r="D286" i="2"/>
  <c r="V286" i="2"/>
  <c r="D287" i="2"/>
  <c r="V287" i="2"/>
  <c r="D288" i="2"/>
  <c r="V288" i="2"/>
  <c r="D289" i="2"/>
  <c r="V289" i="2"/>
  <c r="D290" i="2"/>
  <c r="V290" i="2"/>
  <c r="D291" i="2"/>
  <c r="V291" i="2"/>
  <c r="D292" i="2"/>
  <c r="V292" i="2"/>
  <c r="D293" i="2"/>
  <c r="V293" i="2"/>
  <c r="D294" i="2"/>
  <c r="V294" i="2"/>
  <c r="D295" i="2"/>
  <c r="V295" i="2"/>
  <c r="D296" i="2"/>
  <c r="V296" i="2"/>
  <c r="D297" i="2"/>
  <c r="V297" i="2"/>
  <c r="D298" i="2"/>
  <c r="V298" i="2"/>
  <c r="D299" i="2"/>
  <c r="V299" i="2"/>
  <c r="D300" i="2"/>
  <c r="V300" i="2"/>
  <c r="D301" i="2"/>
  <c r="V301" i="2"/>
  <c r="D302" i="2"/>
  <c r="V302" i="2"/>
  <c r="D303" i="2"/>
  <c r="V303" i="2"/>
  <c r="D304" i="2"/>
  <c r="V304" i="2"/>
  <c r="D305" i="2"/>
  <c r="V305" i="2"/>
  <c r="D306" i="2"/>
  <c r="V306" i="2"/>
  <c r="D307" i="2"/>
  <c r="V307" i="2"/>
  <c r="D308" i="2"/>
  <c r="V308" i="2"/>
  <c r="D309" i="2"/>
  <c r="V309" i="2"/>
  <c r="D310" i="2"/>
  <c r="V310" i="2"/>
  <c r="D311" i="2"/>
  <c r="V311" i="2"/>
  <c r="D312" i="2"/>
  <c r="V312" i="2"/>
  <c r="D313" i="2"/>
  <c r="V313" i="2"/>
  <c r="D314" i="2"/>
  <c r="V314" i="2"/>
  <c r="D315" i="2"/>
  <c r="V315" i="2"/>
  <c r="D316" i="2"/>
  <c r="V316" i="2"/>
  <c r="D317" i="2"/>
  <c r="V317" i="2"/>
  <c r="D318" i="2"/>
  <c r="V318" i="2"/>
  <c r="D319" i="2"/>
  <c r="V319" i="2"/>
  <c r="D320" i="2"/>
  <c r="V320" i="2"/>
  <c r="D321" i="2"/>
  <c r="V321" i="2"/>
  <c r="D322" i="2"/>
  <c r="V322" i="2"/>
  <c r="D323" i="2"/>
  <c r="V323" i="2"/>
  <c r="D324" i="2"/>
  <c r="V324" i="2"/>
  <c r="D325" i="2"/>
  <c r="V325" i="2"/>
  <c r="D326" i="2"/>
  <c r="V326" i="2"/>
  <c r="D327" i="2"/>
  <c r="V327" i="2"/>
  <c r="D328" i="2"/>
  <c r="V328" i="2"/>
  <c r="D329" i="2"/>
  <c r="V329" i="2"/>
  <c r="D330" i="2"/>
  <c r="V330" i="2"/>
  <c r="D331" i="2"/>
  <c r="V331" i="2"/>
  <c r="D332" i="2"/>
  <c r="V332" i="2"/>
  <c r="D333" i="2"/>
  <c r="V333" i="2"/>
  <c r="D334" i="2"/>
  <c r="V334" i="2"/>
  <c r="D335" i="2"/>
  <c r="V335" i="2"/>
  <c r="D336" i="2"/>
  <c r="V336" i="2"/>
  <c r="D337" i="2"/>
  <c r="V337" i="2"/>
  <c r="D338" i="2"/>
  <c r="V338" i="2"/>
  <c r="D339" i="2"/>
  <c r="V339" i="2"/>
  <c r="D340" i="2"/>
  <c r="V340" i="2"/>
  <c r="D341" i="2"/>
  <c r="V341" i="2"/>
  <c r="D342" i="2"/>
  <c r="V342" i="2"/>
  <c r="D343" i="2"/>
  <c r="V343" i="2"/>
  <c r="D344" i="2"/>
  <c r="V344" i="2"/>
  <c r="D345" i="2"/>
  <c r="V345" i="2"/>
  <c r="D346" i="2"/>
  <c r="V346" i="2"/>
  <c r="D347" i="2"/>
  <c r="V347" i="2"/>
  <c r="D348" i="2"/>
  <c r="V348" i="2"/>
  <c r="D349" i="2"/>
  <c r="V349" i="2"/>
  <c r="D350" i="2"/>
  <c r="V350" i="2"/>
  <c r="D351" i="2"/>
  <c r="V351" i="2"/>
  <c r="D352" i="2"/>
  <c r="V352" i="2"/>
  <c r="D353" i="2"/>
  <c r="V353" i="2"/>
  <c r="D354" i="2"/>
  <c r="V354" i="2"/>
  <c r="D355" i="2"/>
  <c r="V355" i="2"/>
  <c r="D356" i="2"/>
  <c r="V356" i="2"/>
  <c r="D357" i="2"/>
  <c r="V357" i="2"/>
  <c r="D358" i="2"/>
  <c r="V358" i="2"/>
  <c r="D359" i="2"/>
  <c r="V359" i="2"/>
  <c r="D360" i="2"/>
  <c r="V360" i="2"/>
  <c r="D361" i="2"/>
  <c r="V361" i="2"/>
  <c r="D362" i="2"/>
  <c r="V362" i="2"/>
  <c r="D363" i="2"/>
  <c r="V363" i="2"/>
  <c r="D364" i="2"/>
  <c r="V364" i="2"/>
  <c r="D365" i="2"/>
  <c r="V365" i="2"/>
  <c r="D366" i="2"/>
  <c r="V366" i="2"/>
  <c r="D367" i="2"/>
  <c r="V367" i="2"/>
  <c r="D368" i="2"/>
  <c r="V368" i="2"/>
  <c r="D369" i="2"/>
  <c r="V369" i="2"/>
  <c r="D370" i="2"/>
  <c r="V370" i="2"/>
  <c r="D371" i="2"/>
  <c r="V371" i="2"/>
  <c r="D372" i="2"/>
  <c r="V372" i="2"/>
  <c r="D373" i="2"/>
  <c r="V373" i="2"/>
  <c r="D374" i="2"/>
  <c r="V374" i="2"/>
  <c r="D375" i="2"/>
  <c r="V375" i="2"/>
  <c r="D376" i="2"/>
  <c r="V376" i="2"/>
  <c r="D377" i="2"/>
  <c r="V377" i="2"/>
  <c r="D378" i="2"/>
  <c r="V378" i="2"/>
  <c r="D379" i="2"/>
  <c r="V379" i="2"/>
  <c r="D380" i="2"/>
  <c r="V380" i="2"/>
  <c r="D381" i="2"/>
  <c r="V381" i="2"/>
  <c r="D382" i="2"/>
  <c r="V382" i="2"/>
  <c r="D383" i="2"/>
  <c r="V383" i="2"/>
  <c r="D384" i="2"/>
  <c r="V384" i="2"/>
  <c r="D385" i="2"/>
  <c r="V385" i="2"/>
  <c r="D386" i="2"/>
  <c r="V386" i="2"/>
  <c r="D387" i="2"/>
  <c r="V387" i="2"/>
  <c r="D388" i="2"/>
  <c r="V388" i="2"/>
  <c r="D389" i="2"/>
  <c r="V389" i="2"/>
  <c r="D390" i="2"/>
  <c r="V390" i="2"/>
  <c r="D391" i="2"/>
  <c r="V391" i="2"/>
  <c r="D392" i="2"/>
  <c r="V392" i="2"/>
  <c r="D393" i="2"/>
  <c r="V393" i="2"/>
  <c r="D394" i="2"/>
  <c r="V394" i="2"/>
  <c r="D395" i="2"/>
  <c r="V395" i="2"/>
  <c r="D396" i="2"/>
  <c r="V396" i="2"/>
  <c r="D397" i="2"/>
  <c r="V397" i="2"/>
  <c r="D398" i="2"/>
  <c r="V398" i="2"/>
  <c r="D399" i="2"/>
  <c r="V399" i="2"/>
  <c r="D400" i="2"/>
  <c r="V400" i="2"/>
  <c r="D401" i="2"/>
  <c r="V401" i="2"/>
  <c r="D402" i="2"/>
  <c r="V402" i="2"/>
  <c r="D403" i="2"/>
  <c r="V403" i="2"/>
  <c r="D404" i="2"/>
  <c r="V404" i="2"/>
  <c r="D405" i="2"/>
  <c r="V405" i="2"/>
  <c r="D406" i="2"/>
  <c r="V406" i="2"/>
  <c r="D407" i="2"/>
  <c r="V407" i="2"/>
  <c r="D408" i="2"/>
  <c r="V408" i="2"/>
  <c r="D409" i="2"/>
  <c r="V409" i="2"/>
  <c r="D410" i="2"/>
  <c r="V410" i="2"/>
  <c r="D411" i="2"/>
  <c r="V411" i="2"/>
  <c r="D412" i="2"/>
  <c r="V412" i="2"/>
  <c r="D413" i="2"/>
  <c r="V413" i="2"/>
  <c r="D414" i="2"/>
  <c r="V414" i="2"/>
  <c r="D415" i="2"/>
  <c r="V415" i="2"/>
  <c r="D416" i="2"/>
  <c r="V416" i="2"/>
  <c r="D417" i="2"/>
  <c r="V417" i="2"/>
  <c r="D418" i="2"/>
  <c r="V418" i="2"/>
  <c r="D419" i="2"/>
  <c r="V419" i="2"/>
  <c r="D420" i="2"/>
  <c r="V420" i="2"/>
  <c r="D421" i="2"/>
  <c r="V421" i="2"/>
  <c r="D422" i="2"/>
  <c r="V422" i="2"/>
  <c r="D423" i="2"/>
  <c r="V423" i="2"/>
  <c r="D424" i="2"/>
  <c r="V424" i="2"/>
  <c r="D425" i="2"/>
  <c r="V425" i="2"/>
  <c r="D426" i="2"/>
  <c r="V426" i="2"/>
  <c r="D427" i="2"/>
  <c r="V427" i="2"/>
  <c r="D428" i="2"/>
  <c r="V428" i="2"/>
  <c r="D429" i="2"/>
  <c r="V429" i="2"/>
  <c r="D430" i="2"/>
  <c r="V430" i="2"/>
  <c r="D431" i="2"/>
  <c r="V431" i="2"/>
  <c r="D432" i="2"/>
  <c r="V432" i="2"/>
  <c r="D433" i="2"/>
  <c r="V433" i="2"/>
  <c r="D434" i="2"/>
  <c r="V434" i="2"/>
  <c r="D435" i="2"/>
  <c r="V435" i="2"/>
  <c r="D436" i="2"/>
  <c r="V436" i="2"/>
  <c r="D437" i="2"/>
  <c r="V437" i="2"/>
  <c r="D438" i="2"/>
  <c r="V438" i="2"/>
  <c r="D439" i="2"/>
  <c r="V439" i="2"/>
  <c r="D440" i="2"/>
  <c r="V440" i="2"/>
  <c r="D441" i="2"/>
  <c r="V441" i="2"/>
  <c r="D442" i="2"/>
  <c r="V442" i="2"/>
  <c r="D443" i="2"/>
  <c r="V443" i="2"/>
  <c r="D444" i="2"/>
  <c r="V444" i="2"/>
  <c r="D445" i="2"/>
  <c r="V445" i="2"/>
  <c r="D446" i="2"/>
  <c r="V446" i="2"/>
  <c r="D447" i="2"/>
  <c r="V447" i="2"/>
  <c r="D448" i="2"/>
  <c r="V448" i="2"/>
  <c r="D449" i="2"/>
  <c r="V449" i="2"/>
  <c r="D450" i="2"/>
  <c r="V450" i="2"/>
  <c r="D451" i="2"/>
  <c r="V451" i="2"/>
  <c r="D452" i="2"/>
  <c r="V452" i="2"/>
  <c r="D453" i="2"/>
  <c r="V453" i="2"/>
  <c r="D454" i="2"/>
  <c r="V454" i="2"/>
  <c r="D455" i="2"/>
  <c r="V455" i="2"/>
  <c r="D456" i="2"/>
  <c r="V456" i="2"/>
  <c r="D457" i="2"/>
  <c r="V457" i="2"/>
  <c r="D458" i="2"/>
  <c r="V458" i="2"/>
  <c r="D459" i="2"/>
  <c r="V459" i="2"/>
  <c r="D460" i="2"/>
  <c r="V460" i="2"/>
  <c r="D461" i="2"/>
  <c r="V461" i="2"/>
  <c r="D462" i="2"/>
  <c r="V462" i="2"/>
  <c r="D463" i="2"/>
  <c r="V463" i="2"/>
  <c r="D464" i="2"/>
  <c r="V464" i="2"/>
  <c r="D465" i="2"/>
  <c r="V465" i="2"/>
  <c r="D466" i="2"/>
  <c r="V466" i="2"/>
  <c r="D467" i="2"/>
  <c r="V467" i="2"/>
  <c r="D468" i="2"/>
  <c r="V468" i="2"/>
  <c r="D469" i="2"/>
  <c r="V469" i="2"/>
  <c r="D470" i="2"/>
  <c r="V470" i="2"/>
  <c r="D471" i="2"/>
  <c r="V471" i="2"/>
  <c r="D472" i="2"/>
  <c r="V472" i="2"/>
  <c r="D473" i="2"/>
  <c r="V473" i="2"/>
  <c r="D474" i="2"/>
  <c r="V474" i="2"/>
  <c r="D475" i="2"/>
  <c r="V475" i="2"/>
  <c r="D476" i="2"/>
  <c r="V476" i="2"/>
  <c r="D477" i="2"/>
  <c r="V477" i="2"/>
  <c r="D478" i="2"/>
  <c r="V478" i="2"/>
  <c r="D479" i="2"/>
  <c r="V479" i="2"/>
  <c r="D480" i="2"/>
  <c r="V480" i="2"/>
  <c r="D481" i="2"/>
  <c r="V481" i="2"/>
  <c r="D482" i="2"/>
  <c r="V482" i="2"/>
  <c r="D483" i="2"/>
  <c r="V483" i="2"/>
  <c r="D484" i="2"/>
  <c r="V484" i="2"/>
  <c r="D485" i="2"/>
  <c r="V485" i="2"/>
  <c r="D486" i="2"/>
  <c r="V486" i="2"/>
  <c r="D487" i="2"/>
  <c r="V487" i="2"/>
  <c r="D488" i="2"/>
  <c r="V488" i="2"/>
  <c r="D489" i="2"/>
  <c r="V489" i="2"/>
  <c r="D490" i="2"/>
  <c r="V490" i="2"/>
  <c r="D491" i="2"/>
  <c r="V491" i="2"/>
  <c r="D492" i="2"/>
  <c r="V492" i="2"/>
  <c r="D493" i="2"/>
  <c r="V493" i="2"/>
  <c r="D494" i="2"/>
  <c r="V494" i="2"/>
  <c r="D495" i="2"/>
  <c r="V495" i="2"/>
  <c r="D496" i="2"/>
  <c r="V496" i="2"/>
  <c r="D497" i="2"/>
  <c r="V497" i="2"/>
  <c r="D498" i="2"/>
  <c r="V498" i="2"/>
  <c r="D499" i="2"/>
  <c r="V499" i="2"/>
  <c r="D500" i="2"/>
  <c r="V500" i="2"/>
  <c r="D501" i="2"/>
  <c r="V501" i="2"/>
  <c r="D502" i="2"/>
  <c r="V502" i="2"/>
  <c r="D503" i="2"/>
  <c r="V503" i="2"/>
  <c r="D504" i="2"/>
  <c r="V504" i="2"/>
  <c r="D505" i="2"/>
  <c r="V505" i="2"/>
  <c r="D506" i="2"/>
  <c r="V506" i="2"/>
  <c r="D507" i="2"/>
  <c r="V507" i="2"/>
  <c r="D508" i="2"/>
  <c r="V508" i="2"/>
  <c r="D509" i="2"/>
  <c r="V509" i="2"/>
  <c r="D510" i="2"/>
  <c r="V510" i="2"/>
  <c r="D511" i="2"/>
  <c r="V511" i="2"/>
  <c r="D512" i="2"/>
  <c r="V512" i="2"/>
  <c r="D513" i="2"/>
  <c r="V513" i="2"/>
  <c r="D514" i="2"/>
  <c r="V514" i="2"/>
  <c r="D515" i="2"/>
  <c r="V515" i="2"/>
  <c r="D516" i="2"/>
  <c r="V516" i="2"/>
  <c r="D517" i="2"/>
  <c r="V517" i="2"/>
  <c r="D518" i="2"/>
  <c r="V518" i="2"/>
  <c r="D519" i="2"/>
  <c r="V519" i="2"/>
  <c r="D520" i="2"/>
  <c r="V520" i="2"/>
  <c r="D521" i="2"/>
  <c r="V521" i="2"/>
  <c r="D522" i="2"/>
  <c r="V522" i="2"/>
  <c r="D523" i="2"/>
  <c r="V523" i="2"/>
  <c r="D524" i="2"/>
  <c r="V524" i="2"/>
  <c r="D525" i="2"/>
  <c r="V525" i="2"/>
  <c r="D526" i="2"/>
  <c r="V526" i="2"/>
  <c r="D527" i="2"/>
  <c r="V527" i="2"/>
  <c r="D528" i="2"/>
  <c r="V528" i="2"/>
  <c r="D529" i="2"/>
  <c r="V529" i="2"/>
  <c r="D530" i="2"/>
  <c r="V530" i="2"/>
  <c r="D531" i="2"/>
  <c r="V531" i="2"/>
  <c r="D532" i="2"/>
  <c r="V532" i="2"/>
  <c r="D533" i="2"/>
  <c r="V533" i="2"/>
  <c r="D534" i="2"/>
  <c r="V534" i="2"/>
  <c r="D535" i="2"/>
  <c r="V535" i="2"/>
  <c r="D536" i="2"/>
  <c r="V536" i="2"/>
  <c r="D537" i="2"/>
  <c r="V537" i="2"/>
  <c r="D538" i="2"/>
  <c r="V538" i="2"/>
  <c r="D539" i="2"/>
  <c r="V539" i="2"/>
  <c r="D540" i="2"/>
  <c r="V540" i="2"/>
  <c r="D541" i="2"/>
  <c r="V541" i="2"/>
  <c r="D542" i="2"/>
  <c r="V542" i="2"/>
  <c r="D543" i="2"/>
  <c r="V543" i="2"/>
  <c r="D544" i="2"/>
  <c r="V544" i="2"/>
  <c r="D545" i="2"/>
  <c r="V545" i="2"/>
  <c r="D546" i="2"/>
  <c r="V546" i="2"/>
  <c r="D547" i="2"/>
  <c r="V547" i="2"/>
  <c r="D548" i="2"/>
  <c r="V548" i="2"/>
  <c r="D549" i="2"/>
  <c r="V549" i="2"/>
  <c r="D550" i="2"/>
  <c r="V550" i="2"/>
  <c r="D551" i="2"/>
  <c r="V551" i="2"/>
  <c r="D552" i="2"/>
  <c r="V552" i="2"/>
  <c r="D553" i="2"/>
  <c r="V553" i="2"/>
  <c r="D554" i="2"/>
  <c r="V554" i="2"/>
  <c r="D555" i="2"/>
  <c r="V555" i="2"/>
  <c r="D556" i="2"/>
  <c r="V556" i="2"/>
  <c r="D557" i="2"/>
  <c r="V557" i="2"/>
  <c r="D558" i="2"/>
  <c r="V558" i="2"/>
  <c r="D559" i="2"/>
  <c r="V559" i="2"/>
  <c r="D560" i="2"/>
  <c r="V560" i="2"/>
  <c r="D561" i="2"/>
  <c r="V561" i="2"/>
  <c r="D562" i="2"/>
  <c r="V562" i="2"/>
  <c r="D563" i="2"/>
  <c r="V563" i="2"/>
  <c r="D564" i="2"/>
  <c r="V564" i="2"/>
  <c r="D565" i="2"/>
  <c r="V565" i="2"/>
  <c r="D566" i="2"/>
  <c r="V566" i="2"/>
  <c r="D567" i="2"/>
  <c r="V567" i="2"/>
  <c r="D568" i="2"/>
  <c r="V568" i="2"/>
  <c r="D569" i="2"/>
  <c r="V569" i="2"/>
  <c r="D570" i="2"/>
  <c r="V570" i="2"/>
  <c r="D571" i="2"/>
  <c r="V571" i="2"/>
  <c r="D572" i="2"/>
  <c r="V572" i="2"/>
  <c r="D573" i="2"/>
  <c r="V573" i="2"/>
  <c r="D574" i="2"/>
  <c r="V574" i="2"/>
  <c r="D575" i="2"/>
  <c r="V575" i="2"/>
  <c r="D576" i="2"/>
  <c r="V576" i="2"/>
  <c r="D577" i="2"/>
  <c r="V577" i="2"/>
  <c r="D578" i="2"/>
  <c r="V578" i="2"/>
  <c r="D579" i="2"/>
  <c r="V579" i="2"/>
  <c r="D580" i="2"/>
  <c r="V580" i="2"/>
  <c r="D581" i="2"/>
  <c r="V581" i="2"/>
  <c r="D582" i="2"/>
  <c r="V582" i="2"/>
  <c r="D583" i="2"/>
  <c r="V583" i="2"/>
  <c r="D584" i="2"/>
  <c r="V584" i="2"/>
  <c r="D585" i="2"/>
  <c r="V585" i="2"/>
  <c r="D586" i="2"/>
  <c r="V586" i="2"/>
  <c r="D587" i="2"/>
  <c r="V587" i="2"/>
  <c r="D588" i="2"/>
  <c r="V588" i="2"/>
  <c r="D589" i="2"/>
  <c r="V589" i="2"/>
  <c r="D590" i="2"/>
  <c r="V590" i="2"/>
  <c r="D591" i="2"/>
  <c r="V591" i="2"/>
  <c r="D592" i="2"/>
  <c r="V592" i="2"/>
  <c r="D593" i="2"/>
  <c r="V593" i="2"/>
  <c r="D594" i="2"/>
  <c r="V594" i="2"/>
  <c r="E596" i="2"/>
  <c r="G596" i="2"/>
  <c r="I596" i="2"/>
  <c r="K596" i="2"/>
  <c r="M596" i="2"/>
  <c r="O596" i="2"/>
  <c r="Q596" i="2"/>
  <c r="S596" i="2"/>
</calcChain>
</file>

<file path=xl/sharedStrings.xml><?xml version="1.0" encoding="utf-8"?>
<sst xmlns="http://schemas.openxmlformats.org/spreadsheetml/2006/main" count="8377" uniqueCount="4115">
  <si>
    <t>Number of scores fitting n=k exception</t>
    <phoneticPr fontId="7" type="noConversion"/>
  </si>
  <si>
    <t>MHLINLPTALLLLTSVLSTTALPVQNAEAELEARMPEGINRRTWNKPPVDHNYKHHPYKIPQPGALKPPPVVVAAAPPLPGKMGAISKLKKLLGREADGELEARDPLVRINSLGTKMFGGPTLPKAGYPGLRNGASIPPPVARPGSHPHISSKAPPLAPQKNSAPNGLPKREASVGQLRIPSANRKLEYLTRFMTPEQKLRQGASIHAPITRPGSNPHISSKSPPLAPLNKPAPDGLLTLLHKREASTTGQFKIPSQKNKLDYISRYMKGTPGPRPQRAEIPAPKPARVPRVPYPGNSQSRFASEKKSGAVKREAEAEPQFRLPTPRHKQLGKLRLPKDKEGPFSHQVKPPVAKPIPGVPLKIPGSRTGRVEPKVMGGATKRDVEAETPLSILPSKLGGAGVPQTAIRSQSVQLSSFTLPAFKPATEPKKSGIFARSPIYGNNWRKFKEALVRKITKPNLPFAPKKGAW</t>
  </si>
  <si>
    <t>Tribe592</t>
  </si>
  <si>
    <t xml:space="preserve">CHAFR746836.1.1_0102440.1 </t>
  </si>
  <si>
    <t>MRASVLTLLVAAFAVNTIAAPTEPTKAPEPTTVPTPTGTTPVPTAFPEDCLFTCSRPALAAVLNCINILTGLKVDVPISALDGLKKRTGTPPVEGAANYCCKTSLSTLSALTCIDIASGTSLNIPISLLEG</t>
  </si>
  <si>
    <t>Tribe593</t>
  </si>
  <si>
    <t>Y/F/WxC=51</t>
  </si>
  <si>
    <t>APTEPTK#AP-EPTT#VP-TPTG#</t>
  </si>
  <si>
    <t>Average Secreted GC</t>
  </si>
  <si>
    <t>Average Non-secreted GC</t>
  </si>
  <si>
    <t>Size</t>
  </si>
  <si>
    <t>Total Length</t>
  </si>
  <si>
    <t>Average length</t>
  </si>
  <si>
    <t>1. No. of hits HESPs or AVRs</t>
  </si>
  <si>
    <t>1. HESP/AVR proteins score</t>
  </si>
  <si>
    <t>2. Number of proteins with effector motif or NLS</t>
  </si>
  <si>
    <t>2. Effecotr motif or NLS score</t>
  </si>
  <si>
    <t>3. Numer of SCRs</t>
  </si>
  <si>
    <t>3. SCR score</t>
  </si>
  <si>
    <t>4. Number of proteins with internal repeats</t>
  </si>
  <si>
    <t>4. RCP score</t>
  </si>
  <si>
    <t>5. Number of genes with 1FIR≥10Kb ?</t>
  </si>
  <si>
    <t>5. Long FIR genes score</t>
  </si>
  <si>
    <t>6. Number of proteins without PFAM</t>
  </si>
  <si>
    <t>6. PFAM score</t>
  </si>
  <si>
    <t>7. Number with expression during infection</t>
  </si>
  <si>
    <t>7. Expression during infection score</t>
  </si>
  <si>
    <t>8. Number secreted</t>
  </si>
  <si>
    <t>8. Secretion score</t>
  </si>
  <si>
    <t>Combined score</t>
  </si>
  <si>
    <t>Total</t>
  </si>
  <si>
    <t>-VP--#-VPK-#--PT-#-SSK-#-SSP-#-SSS-#-AP--#--SS-#-SSS-#GAP--#-SS--#-SSG-#-AP--#-SS--#-SSG-#-AP--#-SS--#-SSG-#-AP--#-SS--#-SSG-#-AP--#-SS--#-SSG-#-AP--#-SS--#-SSG-#-TP--#-SS--#-SSGN#-SSQ-##-NNG#-NNG#TTGN#-NGD#-NGN#-NGN#-NGN#-NGN#-NGN#-NGA#-NGN#-NGN#-NGN#-NGN#-NGN#-NAA#-NGA#-NGA#-NGN#-NGA#-NGN#-NGG#-NGG</t>
  </si>
  <si>
    <t xml:space="preserve">CHAFR746836.1.1_0099300.1 </t>
  </si>
  <si>
    <t>MLFNILAISALLSAASATPVVARQAFPPLGPLYTWKVDKMIIRNDNVVGYNFDISGPSINATADSPEIPSFSASCIDAGGVNGGSAPCMIQDFLEERGTRNVSAELLKPENLAGGFAIQVTYQFVDRKDPKLAWNYTGISREDVSKIESFEIPTLSFTTVHLDLP</t>
  </si>
  <si>
    <t>Tribe587</t>
  </si>
  <si>
    <t xml:space="preserve">CHAFR746836.1.1_0099430.1 </t>
  </si>
  <si>
    <t>MRASILLTVAQVVAVLAFPTGLNTPIASEIEARAEDIDNAWKASYIKRSEDIDNAWKASYIKRSEDIDNAWKASYIKRNEDIDNAWKASYIKRNEDIDNAWKASYIKRGENIDNAWKASYIKRGEDIDNAWKASYIKRNENIDNAWKASYIKRGEDIDNAWKASYIKREPAEGGENVDLAWKASYI</t>
  </si>
  <si>
    <t>Tribe588</t>
  </si>
  <si>
    <t>ASILL-TVAQVVAVLA#------FPTGLNTPI-#ASEIEARAEDIDNAWK#ASYIK-RSEDIDNAWK#ASYIK-RSEDIDNAWK#ASYIK-RNEDIDNAWK#ASYIK-RNEDIDNAWK#ASYIK-RGENIDNAWK#ASYIK-RGEDIDNAWK#ASYIK-RNENIDNAWK#ASYIK-RGEDIDNAWK#ASYIKREPAEGGENV-#</t>
  </si>
  <si>
    <t xml:space="preserve">CHAFR746836.1.1_0100070.1 </t>
  </si>
  <si>
    <t>MHLPRTLLLTLASSSLASTQQTTSPTTTTLTTLSPFFNPWNPGPVLPFPSQTTEAESPAEPTTTPPLTTFATLPSPSLSPSATSRSVEDVEMLVGQTKEQSRNTDPEGKMWKFRNFAKALGRRGSGIWNPEPCFWCWDWFRWGHTSSSASTPTSTSTSTATATESPEPVETLAKRSPQAWLPPYPYPLTWDEWKKSFESWASYESMMLTRTTLSTSIPAATASPEPVETITKRSTKDWYPRPVDPLWVPGLDWDEWNDLLKSIASQQFEPSTQTTTLSTSIPAATASPEPVDTLAKRSTRDWYPHPIPAPLVPTSDWDEWNDLFKSIASHRSDISTQTTTLSTSTSTATAISQPVDTPTKRSTKDWYPHFDPPLVPKFDWDEFDDRFKFIASHRSEISTQTTTTPNTLPTSQPQSTEPTTSSPQPVDTPTKRSTKDWYPHFDPPLAPKFGWGKYNDLLKEFLASH</t>
  </si>
  <si>
    <t>Tribe589</t>
  </si>
  <si>
    <t xml:space="preserve">CHAFR746836.1.1_0100950.1 </t>
  </si>
  <si>
    <t>MVRLTSLLSLLFISASTALPFEEPTALPRAATTCGSTAYTAAQVNSAAQQAYSYYSRGQTVGSNDYPHTFNNREGFDFAVGGPYQEFPMLASKQVYTGGSPGPDRVVINTSGRLAGAITHTGASGNNFVGCTGTS</t>
  </si>
  <si>
    <t>Tribe590</t>
  </si>
  <si>
    <t xml:space="preserve">CHAFR746836.1.1_0101120.1 </t>
  </si>
  <si>
    <t>MVLGILTSIAACPAIIGTTEAVRSGQKQNAREKHRSRKANLVVSCQDPSRKARDIHGGTVVLRDNKLFVTTVNPKCKFPEDYENDEDRIKGYGHLFAGYFFPYPDSKWGRRGEGYVSTIQDDPPQLNWIYVDKDTYEVKYGLRKEAEGHIVGPWNVSPIDRRLTFDGWEGFIVVEEEEGVWALYFDVDDDGLDDKVPLTKRIMEIELTRRELRMNKGDCIM</t>
  </si>
  <si>
    <t>Tribe591</t>
  </si>
  <si>
    <t xml:space="preserve">CHAFR746836.1.1_0101540.1 </t>
  </si>
  <si>
    <t>MKISSFLLLGFLSIGHAFPAATKPAAFFLAGDSTTAVEGGWGDGFLKLLANGAKGTNFAKSGRTTVSFVSGGFWDQVIAAVKANAASFTPRVTIQFGHNDQKTTANISIDQFKANLKKMVEQVRSAGGIPILVTSLTRRTFDKSTGKVKEDLAPQAKATLEVASETNAQFIDLNKASTAYMNAIGQSNADLYNLDNLPGGDRTHLNPSGEKLFGNMVAKLIGQSPVLELGAQTKGFLAPNAAIVAAIDAGKFILP</t>
  </si>
  <si>
    <t>Tribe579</t>
  </si>
  <si>
    <t xml:space="preserve">CHAFR746836.1.1_0097750.1 </t>
  </si>
  <si>
    <t>MKSHFLTLLVTLALASVGTAVCDFQICVRGCAPAPASREASSCGADGIQRCQCGPTERRDG</t>
  </si>
  <si>
    <t>Tribe580</t>
  </si>
  <si>
    <t xml:space="preserve">CHAFR746836.1.1_0097980.1 </t>
  </si>
  <si>
    <t>MRFSVLSVAVLGPITALAFPASDMALDKRENLCNLKEPPAICKPDPTVTVEETAARAYKFYRAFVVDGDPRTMFSLIDSAYIQHHPGYASGPQAIWPLFCNGKPMGTEATTSHCFDATSNMSYAKYSTTDRWRWVDGCVHEHWDQNEVIPSQDKCFKAKGTKAKLV</t>
  </si>
  <si>
    <t>Tribe581</t>
  </si>
  <si>
    <t xml:space="preserve">CHAFR746836.1.1_0098030.1 </t>
  </si>
  <si>
    <t>MMYPTPNTNLLTLTLLLTTSLASPLIEKRAPPISLGLARTFGALAASTLTSVGNTVVTGDCGTYPGTSITGFPPGPGVCTGKTTSGGLASLNAEASCLLAYNNAKGLVPTRALTSANLGGLVLPPGIYTFPTEAAALSAGSTLTLSGAGNPNGQWVFQIGTTFAAGANSKIVMSNGGQACNVYFVLGTAASIGANASLQGNILAGMTIAASAGASGSGTWCSKNAAVTLINNKLVALSTCTSV</t>
  </si>
  <si>
    <t>Tribe582</t>
  </si>
  <si>
    <t xml:space="preserve">CHAFR746836.1.1_0098110.1 </t>
  </si>
  <si>
    <t>MRFSTRQVLFAALTLFSAVASDCTVDSDCPDCTGFAIKICIPGANFDGGGLCQCSGQ</t>
  </si>
  <si>
    <t>Tribe583</t>
  </si>
  <si>
    <t xml:space="preserve">CHAFR746836.1.1_0098220.1 </t>
  </si>
  <si>
    <t>MFSKLAVTALLFIGLTYAAPAVVEARANECPPGAPYQISYKPENPWFGMCTSYDSTYPFACNRGIGPDPAIGIVYRPCTDPYFQTV</t>
  </si>
  <si>
    <t>Tribe584</t>
  </si>
  <si>
    <t xml:space="preserve">CHAFR746836.1.1_0098290.1 </t>
  </si>
  <si>
    <t>MQFFAILFTLAFVAAPIAAHPFAQVSECGDGAACIPKCAASGGVASIGCRGSNLECTCWGIN</t>
  </si>
  <si>
    <t>Tribe585</t>
  </si>
  <si>
    <t xml:space="preserve">CHAFR746836.1.1_0098590.1 </t>
  </si>
  <si>
    <t>MKYSVAILVTSAAIVNAQGLTYTGETGAFSCGNKPDGQFCGLEGSLNTNVIFTCTNGRPSPKNCNTILQNEFPTGIKFSPCFETSPDAGDAACSKNCLVHGENGSIATLPDSANCVPVPKPTSSKSSPSSSAPSSSSSGAPSSSSGAPSSSSGAPSSSSGAPSSSSGAPSSSSGAPSSSSGTPSSSSGNSSQSGSPTSSGSSSALSSSAKSPSSSMVTSAATSNIASSSVSNSTVTSSSSVRPSMASNSTVLTSAPESATATAPVAPTGPANGNNTGGNGNNGNNGNNGNNGNNGTTGNNGDNGNNGNNGNNGNNGNNGANGNNGNNGNNGNNGNNAANGANGANGQNGANGNNGGNGGNKPTSPSTPPAVEFTGHAVTKAASTALAALGLFIAYFL</t>
  </si>
  <si>
    <t>Tribe586</t>
  </si>
  <si>
    <t>Y/F/WxC=28</t>
  </si>
  <si>
    <t>DH#TN#DH#DH#DH#TH#DH#DH#DH#DH#DH#DH#DH#DH#DH##PQPESVDVPGE#PQPESVDVPGE#PQPESVDVPGE#PQPQPAGQPGE</t>
  </si>
  <si>
    <t xml:space="preserve">CHAFR746836.1.1_0095860.1 </t>
  </si>
  <si>
    <t>MKSPIPTYLLLAIHASTTLSLSPQHPILENPSSSPSPSTTSLLELHKNLIEHQSITGNEDSVTQYLTSYLRSQNFTVELQDVGPQASSGPPRENILAYVGTARKTRVLVSSHIDTVPPFWPYERVGDEIWGRGSVDAKGSVAAQVVAVEELLAANSIQEGDVALLFVVGEEVGGDGMRKANDLGLTWETAIFGEPTELKLASGHKGIMGLQVKAKGKAGHSGYPELGKSANQMLVEALHALLHVELPYNEKYGNTTLNVGRMEGGVAANVIAEDASATIAIRIADGEPGVIRKIVTEAVESIDEDLEVIVTGSGYGPVYIDSDVPGFESMVVNYGTDIPNLKGDHKRYLYGPGTILMAHSDHEHLKVSDLEEAVEGYKKLIEHALK</t>
  </si>
  <si>
    <t>Tribe575</t>
  </si>
  <si>
    <t xml:space="preserve">CHAFR746836.1.1_0096060.1 </t>
  </si>
  <si>
    <t>MHLTNLKLLTLSALATLSTCQSTIPWKVKNFNVHHVPGTMIGVWSFDISDDSPAPYGFKTKCTYYTTAAPHFAVDAAPVNVACEDKSVAFTFEQPVLRRDFVLSVLHTWGGCGTSSQLGCIDIGFWTFSEDDVRGQLFDKDGESVKADFMRSQLMVYPQRFVTEERTKEMVRALEGKDVDAGEEWSSV</t>
  </si>
  <si>
    <t>Tribe576</t>
  </si>
  <si>
    <t xml:space="preserve">CHAFR746836.1.1_0096640.1 </t>
  </si>
  <si>
    <t>MRCILLSSHFLLLAAVGVLSQTTVVSTNLAISAKTSEVESDNTAIYYSAEPLLLGNDGLAATGGFHVYSLPTGSNSTLVEKESKTPGRTKLLATVYDIGSKDLILTIAQPDSVIRVFEVNGLQEVEEAGKSALGDWSALCTWKSTASGNQYFYLFGKKQVVRYLIRKNSAFEIVEIHTLNIPIEANSCSASAVTGQVYFSTDDGKEIYTFKATESTSIPEITALGEAEDEVTGLAIYVSQSSEYLLLGQKDSILVSTINFSILGSMKIAGVEDPEVSGFSIFQGCLPDYPAGYIAFALEDSEKKQFVISSLEPAFQALNLSVNTAYDPSFTSKDLTTPICDECNFSGFCTESLTTSSCECFAGFAGDCCGDFTCKDNCSGHGVCVGANECECQPGWGGLHCSFLLVEPEIETTANGGDGDDPAVWISPISPDQSRIITTTKSEQGAGLGIFDLQGKLLQAFPAGEPNNVDMIYNFPLSDNITTDLAYAACREDNTLCLFAMSPNGTLSNIAGGIQTLPEDYEPYGSCSYKSPKTGTQYLFVNNKKAEYLQYSLKSTLNGTLSTTLVRSFIGGSGGQVEGCVTDEENGYIFIGEEPSALWRYDAEPGTSTPEGTKIASVSTYSDFKPGDLYSDVEGVTHIPGKNSTQGYIIVSCQGVSAYNVYERAPPHAFVKTFTIVNSKGGVDHVSNTDGITAVGNRLNEQFPNGLIVVHDDSNELATGGTSDEASFKLVSLSDVLDELELENIDPEWNPRI</t>
  </si>
  <si>
    <t>Tribe577</t>
  </si>
  <si>
    <t xml:space="preserve">CHAFR746836.1.1_0096740.1 </t>
  </si>
  <si>
    <t>MLFPNFLAATAVLSTLVAAIPVHLAARDNAPLQLLERSASPGMATNAQADGLSEETLSKRMNLNLLSWIDPAIHVHAPKPKPVHHAPPKHMKDPAPPGPNRFENPSWQPSQVKQQKPYFDFLGPQEPHRLPTIPEGAAVL</t>
  </si>
  <si>
    <t>Tribe578</t>
  </si>
  <si>
    <t>VHAPKPKP#VHHAPPKH</t>
  </si>
  <si>
    <t xml:space="preserve">CHAFR746836.1.1_0097600.1 </t>
  </si>
  <si>
    <t>LAPEVIADPLPKRGLGRPIPFRQY---AKRPREPSPSPPRPRPRPARR-----DVKGQV#-----LAESLEKRGLALPIPFRQY---AKRPREPSPSPPRPRPRPARR-----DVKGQV#-----LAESLEKRGLALPIPFRQY---AKRPREPSPSPPRPRPRPARR-----DLKGQA#------AESLEKRGLALPIPFRQY---AKRPREPSPSPPRPRPRPARR-----DLKGQA#------AESLDKRGLV-PIPFRQY---AKRPREPSPSPPRPRPRPARRDLKGRDLKGQV#------AESLDKRGLV-PIPFRQY---AKRPREPSPSPPRPRPRPARRDLKGRDLKGQV#------AESLDKRALMSSFGVRLNKADGKRPRPPPDVSPPPSPPLSPR------LRPD-#</t>
  </si>
  <si>
    <t xml:space="preserve">CHAFR746836.1.1_0095410.1 </t>
  </si>
  <si>
    <t>MKFTLLLSVAFASLAVAAPAALAQKPGSNALGDEKCPGQDTCEARCKNLGGIQKINCNEFGTNCSCNKSG</t>
  </si>
  <si>
    <t>Tribe570</t>
  </si>
  <si>
    <t xml:space="preserve">CHAFR746836.1.1_0095610.1 </t>
  </si>
  <si>
    <t>MKFLATLPIVLLFTGSALAKCAKSDKSASGPNTVCEGQKDGMTIPYTCTLAGEFPFGATGSTTGPATKCSKIKEDGDTSIHCCNK</t>
  </si>
  <si>
    <t>Tribe571</t>
  </si>
  <si>
    <t xml:space="preserve">CHAFR746836.1.1_0095660.1 </t>
  </si>
  <si>
    <t>MRFSTTLIIASVAALAAAAPTTEGDSSLARRSVEVGENVARAVTDVELQEKKRDLNLVKVSEAIPRNLDAQIVERQAKKKNKKKKKAAAAKRDQLDERDEFEARDVEISERQLKKKNKKKKKAAAAKRDELVERDEFEARDVEISERQLKKKNKKKKKAAAAKRDELVERDEFEARDVEISERQLKKKNKKKKKAAAAKRDELVERGEFEAREILERQAKKKNKKKKKAAA</t>
  </si>
  <si>
    <t>Tribe572</t>
  </si>
  <si>
    <t xml:space="preserve">KKKKAAAAKRDELVERGEFEAREILERQAKKKNKKKKK (190), </t>
  </si>
  <si>
    <t>RQAKKKNKKKKKAAAAKRDQLDERDEFEARDVEISE#RQLKKKNKKKKKAAAAKRDELVERDEFEARDVEISE#RQLKKKNKKKKKAAAAKRDELVERDEFEARDVEISE#RQLKKKNKKKKKAAAAKRDELVERGEFEAR--EILE#RQAKKKNKKKKKAAA---------------------#</t>
  </si>
  <si>
    <t xml:space="preserve">CHAFR746836.1.1_0095670.1 </t>
  </si>
  <si>
    <t>MRFTSFVLSGLVAAVSVSAQTPVEQSPAEISKAACLSACSPTDPNCRAKCVVPVAEEVALTNSRNACIAACPQGDGSAAENLAYQTCQTACRIATVATATLTNAPATLPPPTGPATGPATPNPAVNTPGSSPSPPAGSPSPAPTGPSAPSGTSGSSSVTRVPSPTAGSPTSAGSAAASSAAAGAASNSQVGYSMAGLAAIAAVFAL</t>
  </si>
  <si>
    <t>Tribe573</t>
  </si>
  <si>
    <t>AGSPTS#AGSAA-#ASSAA-##PSP-PAGS#PSPAPTG-#PSA-PSG-##ATLT--NAP-#ATLPPPTGP-#ATGP-AT-PN#</t>
  </si>
  <si>
    <t xml:space="preserve">CHAFR746836.1.1_0095800.1 </t>
  </si>
  <si>
    <t>MLFSSVTILTCLIASQAVAAPTGLPPPGSVNGTTEAQPDAANKPVETQPELTVPTPLPQSGSVNVPVVPVPAETQPEAAGTTPLPQPESVDVPGEPQPESVDVPGEPQPESVDVPGEPQPQPAGQPGESQETINLANKLHDGPPHGVPEGQPQEANEPIDIMELLKNIPPSENPADQPQDTEGPPSLLDLLSQGPPSVMPSDAAAPSDCGNVVTVCNTLTGECHETKECSATIPIMGDVNGEAATDATDNDHTNDHDHDHTHDHDHDHDHDHDHDHDHDHAIIISGNNITVNLNYTVSNNNYDGKADSAALKQ</t>
  </si>
  <si>
    <t>Tribe574</t>
  </si>
  <si>
    <t>MQLPTFIAIAALATTVIAAPVDHVEKRFPPKSKCTSVHPQGTAAPAIYPPKMGLPGAFPPQPTGAAPNFPPHPTGAFPGFPQKPTGEWPAKPTGAFPDWPQKPSGEWPPKPPGAQWYDPSKAPQGPPGPPQGPPQGPPPAWPWGNAPQGPPGPPQGPPQGPPPAWPWGNAPKPNFGGPVA</t>
  </si>
  <si>
    <t>Tribe565</t>
  </si>
  <si>
    <t>FPPQPTGAAPN---#FPPHPTGAFPG---#FPQKPTGEWPA---#---KPTGAFPDWPQ##APQGPPGPPQGPPQGPPPAWPWGN#APQGPPGPPQGPPQGPPPAWPWGN#APK--------PNFGGPVA-----#</t>
  </si>
  <si>
    <t xml:space="preserve">CHAFR746836.1.1_0093360.1 </t>
  </si>
  <si>
    <t>MLAPNLLAVSGLLLTLVAAAPTSGVVGLENPQPLAERAVLKISKTPKKKSKEPDDDDYGNTWGAGGLPRPLPPPPSAPPIPNLRRPQGLKARSVEPLAERAVLKISKTPKKKGKEPDDDDYGNTWGAGGLPRPLPPPPSAPPIPNLRRPQGLKERSVETAPKDAGDVESLEKRGLLDGVLAAGLHTTSPKAKRDALFPESLEKRQNFIAGLRNAYKNWRARKQSPPGAAQPPRWVNFAGGDRVRRPGGF</t>
  </si>
  <si>
    <t>Tribe566</t>
  </si>
  <si>
    <t>APTSGVVGLENPQPLA--------ERAVLKISKTPKKKSKEPDDDDYGNTWG--AGGLPRPLPP-------PPS--#APP--IPNLRRPQGLKARSVEPLAERAVLKISKTPKKKGKEPDDDDYGNTWG--AGGLPRPLPP-------PPS--#APP--IPNLRRPQGLK--------ERSV---ETAPKDAGDVESLEKRGLLDGVLAAGLHTTSPKAKRDALFPESLE#</t>
  </si>
  <si>
    <t xml:space="preserve">CHAFR746836.1.1_0093700.1 </t>
  </si>
  <si>
    <t>MIFNLILVATLLSSVSASPVAAPATGLPDDGVYWKVTEYFAE.YKVEGDKFGASVPAFVGECNGTYIKALQDAGQEGVFEACKIADQGSSSRKFFTRILSKGVSSNTLKVQGRLQFQEEDSKKVFNFTSAGLEIQFGVSDLITFNIDNIDNGVEVKP</t>
  </si>
  <si>
    <t>Tribe567</t>
  </si>
  <si>
    <t xml:space="preserve">CHAFR746836.1.1_0094090.1 </t>
  </si>
  <si>
    <t>MHSSILVLVAAFASVMASPQRAGPLPPSTPTAFGSSSVTPARVLPVTPIKSTYSPTTTATGLPLGAECHRKIPGACANGVECYATNVLLKPRCGNYKARCTTDDQCAYHLCVRDMCVGFKQANGTRPSTIGLASGGSVPTPPSNSGGKSGGNSSAILSLTGPNPTGPAQANEVARIGGSLAGLLALAALVALAL</t>
  </si>
  <si>
    <t>Tribe568</t>
  </si>
  <si>
    <t xml:space="preserve">CHAFR746836.1.1_0095390.1 </t>
  </si>
  <si>
    <t>MLLPNILAVAAAVVSLVSAIPAPTGGNLAPEVIADPLPKRGLGRPIPFRQYAKRPREPSPSPPRPRPRPARRDVKGQVLAESLEKRGLALPIPFRQYAKRPREPSPSPPRPRPRPARRDVKGQVLAESLEKRGLALPIPFRQYAKRPREPSPSPPRPRPRPARRDLKGQAAESLEKRGLALPIPFRQYAKRPREPSPSPPRPRPRPARRDLKGQAAESLDKRGLVPIPFRQYAKRPREPSPSPPRPRPRPARRDLKGRDLKGQVAESLDKRGLVPIPFRQYAKRPREPSPSPPRPRPRPARRDLKGRDLKGQVAESLDKRALMSSFGVRLNKADGKRPRPPPDVSPPPSPPLSPRLRPDVSKSILKRGVIPVGRPVRPQRTKSDQPWWGAPPPPPILSGKLPLGRTPKVNLKRDFIADESLEKRGVIRVVRPTGSRPHRSGSDEPVWHPPPQPPVLEGKLPLGRSRKGPNLKRHFIADESLEKRGVFRAVRPTPSRPQRGGSHDPSAETSPPPPILEGKLPLGSTRKGPNLKRDFIADESLEKRETNFGALTNGAAQVPNSPTQKRDVEVVEKDSDLGSDYESEPNE</t>
  </si>
  <si>
    <t>Tribe569</t>
  </si>
  <si>
    <t xml:space="preserve">KRPRP (335), </t>
  </si>
  <si>
    <t>NTDTNF#NTNF--#NTDV--#NTNVN-##TNTIVN#TNTIVN#TNVTTN##SKAYST--SGRYYAA#-----P--TGGYKYV#SKPYYPVATGAYHVP#SKQSYP--TGAYYVP#SKQSYP--TGAYYAH#SKQSYP--TGAYYVH#SKQSHP--TGAYYVH#SKQSHP--TGAYYIH#SQQSYP--TGAYNSS</t>
  </si>
  <si>
    <t xml:space="preserve">CHAFR746836.1.1_0092270.1 </t>
  </si>
  <si>
    <t>MKLIAVLLLPFLTSLTIACPPVHSQPTNSTTSYPKLTPGTDGPADPATTQYQFNHVALLVKDLTETRKFYGDILGMRMIFLYEETEDYSIMYMAHSQGGKNGTGYQTGAEMIAEKNNMQGLIEFTSSKSFTRSREYVPNTRQTLSHLGLIVPDVKALQDRVEAFNATILKRVDDAPSLDNGSVVALGFGIDPASEEAQELIAPTEALGFFQFLVFADPDGNLIEAQQQIGSAAV</t>
  </si>
  <si>
    <t>Tribe560</t>
  </si>
  <si>
    <t xml:space="preserve">CHAFR746836.1.1_0092510.1 </t>
  </si>
  <si>
    <t>MQFINLPTALFLLASALSVTAAPIQNEVALETRDPAGATGIKNLISTTIFRPKGKLHARDELEARVWPKIPRPSSPQSPKSPKSPVPGSPRERNHKRDELEARVWPKIPRPSSPKSPKSPKPVPGSPRDRNHKRTLPSEYFAKDPNEVEQNFDADGWAA</t>
  </si>
  <si>
    <t>Tribe561</t>
  </si>
  <si>
    <t>LIAR=56</t>
  </si>
  <si>
    <t>RDELEARVWPKIPRPSSPQSPKSPKSPVPGSPRERNHK#RDELEARVWPKIPRPSSPKSPKSPK-PVPGSP------#</t>
  </si>
  <si>
    <t xml:space="preserve">CHAFR746836.1.1_0092770.1 </t>
  </si>
  <si>
    <t>MHSVTISKLLAFGLLVAAPLASAKPVAVSELSKKSFREIILPIQARHHTPAQIAAKDAATQKAGGTGTTKAAAPAKNGNAGATKKKNNRAANLKANPTKRDIEVIKKRHHTPAQIAAKKNAGAKKKANKRDVVESRDPHHLPADVAEKQRLAAEKANDGKAANAATAEKEAAEAKATKAKEASEAKKKKGTKREVENDKFSEEPSEPGFGVGP</t>
  </si>
  <si>
    <t>Tribe562</t>
  </si>
  <si>
    <t>AEKEA-#AE-AK-#ATKAK-#-E-AS-#-E-AKK</t>
  </si>
  <si>
    <t xml:space="preserve">CHAFR746836.1.1_0093070.1 </t>
  </si>
  <si>
    <t>MQFSNLLLAFVAANLSLAIPIESTNAIAGREVLKVLEARAGGSVVDTTCTGASATDSKDWTSSEVKSSYNAGKGNVDKKTGAIKAGSAYSYFQSLSRVFTDLLANIGAVKNYGNNAVAVLPAMPASCKTASKLYEYRLKGSNTDRVIWGWSKPAKAGGNGSSFFCLVITHRGKADNDFKPCTKTVEKKDEKKEEKKD</t>
  </si>
  <si>
    <t>Tribe563</t>
  </si>
  <si>
    <t>LIAR=36</t>
  </si>
  <si>
    <t xml:space="preserve">CHAFR746836.1.1_0093110.1 </t>
  </si>
  <si>
    <t>MKYSISQLMAIAIVVFPLVSSIPMEAETKVVARRNVAIRRDINLNSRTPHEGHDDANKAAGTKAGAPATTKGTPVPKGVGSAGAPAGAPAPANNGDPAKNENPTKANKPGTAAQSGVNPKKTSAPKANSEKGSKDVSANKEPAAAPAAAPAGAPAGAPAAAAPAPTGTGATKPKNKPGTAAQSGVNPKKTSAPKANSEKGSKDVSANKEPAAAPAAAPAGAPAGAPAGAPAAAAPAPTGTGATKPKGSAAPQSTGAPKKNGDKEKEKEKAAKEAKKDAA</t>
  </si>
  <si>
    <t>Tribe564</t>
  </si>
  <si>
    <t>KNENPTKANKPGTAAQSGVNPKKTSAPKANSEKGSKDVSANKEPAAAPAAAPA----GAPAGAPAAAAPAPTGTGATKP#-------KNKPGTAAQSGVNPKKTSAPKANSEKGSKDVSANKEPAAAPAAAPAGAPAGAPAGAPAAAAPAPTGTG----#</t>
  </si>
  <si>
    <t xml:space="preserve">CHAFR746836.1.1_0093260.1 </t>
  </si>
  <si>
    <t>MLFPNICAATAVLSTLVAGYPLTANDEILSQLSARTAPPTIAIATSQDPSLSKRVGPISKLFGKKKEKPKGPTIDMINPPPHSAADLAEIARIRKVLNTKPASSAKKPPSAAPADSQTKLGRRSLQKRIGPFTMFGKFKMDKNPQLPVFGKNPAADKAEIERIQHVLDKKFGKSTKDATRFDRPLYGAEAEAQRLESARAKASLDAQLSRKPSPPKAPSGPLKPLYGNDAARERRAMDQLKEKLSKDSGLTRLEDIPVSKSQSLRSRPRPGSQSGRRPGSQSSRRPGSNSGQRPGSKSERRPAPRPHVRPGL</t>
  </si>
  <si>
    <t>Tribe557</t>
  </si>
  <si>
    <t>RPGSQSGR#RPGSQSSR#RPGSNSGQ#RPGSKSER#RPAPRPHV#</t>
  </si>
  <si>
    <t xml:space="preserve">CHAFR746836.1.1_0091730.1 </t>
  </si>
  <si>
    <t>MKPSTNMLLLLAVASTTLAIPVDKKGNAMSMPGIYTVEETHRNNAYPKSEAQVAKEQEHAKISPRMYIVEEGHRDDAYPESEAQIAKEHENMKMSPRMYTVEELHRDDAYPESEAQLAKEQDAKTMPHMYVVEDGHRDNAYPKSEAQLAKEKEHPKLMSRMYMAEEMHRSNAYPKSEAQIMKDEAMMSPRMYVVEEDHIQNAYPESEAQMAKEGVIME</t>
  </si>
  <si>
    <t>Tribe558</t>
  </si>
  <si>
    <t>VEETHRNNAYPKSEAQVAKEQEHAKISPRMYI--#VEEGHRDDAYPESEAQIAKEHENMKMSPRMYT--#VEELHRDDAYPESEAQLAKEQD-AKTMPHMYV--#VEDGHRDNAYPKSEAQLAKEKEHPKLMSRMYM--#AEEMHRSNAYPKSEAQIMKDE--AMMSPRMYVVE#</t>
  </si>
  <si>
    <t xml:space="preserve">CHAFR746836.1.1_0091840.1 </t>
  </si>
  <si>
    <t>MRFSNLLVPLEIALLAGVEQVMAGPGTAHLQYFEYWYHHGDTGDCAAEATYVMQGSPTKQHMTVQARQNGGGKRIEIQYLDSLSSLNNPENSLINLGYVHDGAVQFVLASNDGVSYVSSNPPVAWMQSTLPAIGSKTLRTLSMPASHDAGISELTYQWTGIPHNTQTQSVHVYKQLLYGVRFFDIRPVLYYGNWYSGHFSQLSTDDWVGATGRTLDHIIDDINRFTSEHPGEIIILDITHDASIDRWWARLNEDEWQNLYAKLSAINDLWVPENGNLPYDISTSPISSFIKPGSKSAVIIRIPASAPAPGSNTSKRGLQIAPRNRPDQGTLVDPNIYDTFDHEEIPVLDKENGYGVPNAILSAQELEPAHNLSTVTPRAASGPWQQAFISTNRFPLSGSYAETRWPAIMSANQLDKLSSQGSENDAPHMGFWTLTQYWTDVTDFGTPRHSIINMAKKAYRALFTDLWPAMRRENKWPNLIMADDIHNTEVAALCMAINSYFPHAPAEVKKRQLVSPVQGNGTRSMDHTRCEVQTRERNEAELKHLVSEQENALQSLREYHESQVKTLDFDLVDEDTKTRRVMAQEFEDLHQRQKSETISVNSRLNKDKEMSVEEKKRIRDELIDAQAKERLRVANMHAQALQNMKMRGGDLGTELKARQAAETKAFLERQAKELEELKREQEEFLNQVLKYYFGDGRMPYCPKTRDDFPIPENTYKPARLSYSKKVSKPVYTSAHSSARRYSYVVVPTGASHAAASPYALSKAYSTSGRYYAAPTGGYKYVSKPYYPVATGAYHVPSKQSYPTGAYYVPSKQSYPTGAYYAHSKQSYPTGAYYVHSKQSHPTGAYYVHSKQSHPTGAYYIHSQQSYPTGAYNSSPRPGNAYNRPYYQLPSNQSVIHTNAYGPPKPYQTAPVKALYPNITTATVTQAYGTNVLPPYPTTFCNTTVFPVATQTVTLANGTTTLIQYSTVTTSGNVTEPPLEPTTITVIGGTTTFTVFSTHTVYANDNTNTIVNTNTIVNTNVTTNINVNTDTNFNTNFNTDVNTNVNVNGNVSANSDKVFFVLMSLHT</t>
  </si>
  <si>
    <t>Tribe559</t>
  </si>
  <si>
    <t>MLFPNVFAAAAVLSTLVTGLPVGDRPNGIAIMGIARRNAEPDNPLKKAGKGVLKVIKVATWSAPKKIVALSAEQIRPAIPRPVFGGIGGNKRSVGIVRRNAEPQNPIKKIVTFFKKQSSKVHPLPLPKVIKTKGHRRSEDITYQNAEPVKSIKARNAEPQNPFKKIVKAVKKITKPNTNNKVYPFAMRPTFGGLRVVGRPN</t>
  </si>
  <si>
    <t>Tribe552</t>
  </si>
  <si>
    <t>gifyalstr=33</t>
  </si>
  <si>
    <t xml:space="preserve">CHAFR746836.1.1_0091160.1 </t>
  </si>
  <si>
    <t>MLLPNIVATAALLSTLVAGVPLLDERSSNAMIERRTPPGEPVKNVVKWVKKKIQPPGGVRIAPISFPGVKGPKRRSADPEPEPTKNPIKWIKEAVGPKVYTANGGGKTKPFPYPITFVPKRPGRRSAQPEPDQAFDGPAKKPQRRSANPQPEPGKNPIKWIKEKIQPPGGGKIKPYPRIFTRSAQLEPGKAFDGPVEKPQRRSADPQPEPAKNPLKWIKEKIQPPGGGKINPFPKSQRRSADPTSTETLHQRRNIKKDGASKAPMDI</t>
  </si>
  <si>
    <t>Tribe553</t>
  </si>
  <si>
    <t xml:space="preserve">CHAFR746836.1.1_0091260.1 </t>
  </si>
  <si>
    <t>MQFLNIPTAILLFTSVLSVNAGLQLRSPNQDVSGGIPGVEESWLAKRVAPVERAEASIPRASRVKRAAADKRASGPSNGATGHAVSNKRAVGTKVKRAAADKLGTKVKRAAADKRHSGPSNGATGHAVSDKRAVGTKVKRAAADKRASGPSNGSTGHAVSN</t>
  </si>
  <si>
    <t>Tribe554</t>
  </si>
  <si>
    <t>AVGTKVKRAAADKLGTKVKRAAADKRHSGPSNGATGH#AVSD--KRA----VGTKVKRAAADKRASGPSNGSTGH</t>
  </si>
  <si>
    <t xml:space="preserve">CHAFR746836.1.1_0091380.1 </t>
  </si>
  <si>
    <t>MLSSTIIALFAVTIAASPAINIKTPRDDLQPWQITTLYTHSPSGRPGNDLHLTLNATIVDPNTLPVAQTPTGTAVFPSSTANCSAQWLSRDDIPLGVELPCTPIEFGHWTMKLLPGDGETGTGATTNFGLEFKLVDNVTVLGRVYTRTFTGEGKFKVGDNLSGTCGGSGVCNWGLTTRPYLMTQTEQS</t>
  </si>
  <si>
    <t>Tribe555</t>
  </si>
  <si>
    <t xml:space="preserve">CHAFR746836.1.1_0091550.1 </t>
  </si>
  <si>
    <t>MRLTSFTVAAIVAHAVAAPAPSSVDCAAAPSITTIYLSSEPSTITIHDTPTNTVYVSGAQQPASEYHAHQPSSYIASSEDVTSYLTDAVTLTVEPVPHTSTDPQGHTVVSSGETTIYITQHVTVTGTLSAVGSALSTATAPSFTLTAPGGWNGTAGPYHSGPTASSGAQSNYTFTAKLATPTSFAAQDGFGGGSVDPSIVTSQPTIDVYSSVPVVPLPTLAAQSGFNALTTSSSLYSNTTFTDPQATTSYSLHYYSTLPAVSGSTTSKASLTLPLLNSTTVLPSSSSFVTSVSSSGTASHANSTATVSGSNYPDSTTVAPTIIPTSTAQPTAQNSTSVTSLNQTSTSASSAPSSLATACGEIGDFGLNFDDIPPLSVGDEDPNTVTPQPVFSPYHQFDWSNGFEVVPPPTDPYLPSSPPQLTMFVPNFTQNFSSPSTGPNAADMGWAGDIANGDHDRTGCFRFNFYGASVGCDSRGPDCVFKFTGLRYDSVTGANKQVAQEISRVSACPALENCSLVPITLSRAFKDLTVIRISLTVGGRPKIWFMDDLRMGWSDNSCATGVCRRDAHLRKRQLSKE</t>
  </si>
  <si>
    <t>Tribe556</t>
  </si>
  <si>
    <t>TSV#TS-#LNQ#TS-#TS-#AS-#</t>
  </si>
  <si>
    <t xml:space="preserve">CHAFR746836.1.1_0091710.1 </t>
  </si>
  <si>
    <t>MHFINVSTGLLLLNAFLSTTAIPIQPQAAVLEVRTLPVNTDGSQARLAELQEMKTIRQGPQAQANGIALPEYWDGEIARVSKLLEITRGLKTKRDPQVRTSSSVTLLKEELAEIRRLKEQSEKAGAKAVLPPSYWDHQWNQLNRLLQLVEGAKTSKPKTQRELEARAAPAAISLEALLVQLKQAQIRSEQELSWPPPTYWGREIKNVEQQIALQKSPKAMAPQQGHLEARGVLFESHIVALKNFYNAQRKQLSKIHIAVLEEKLGRLKYKDELRKKGKLASFKTNTWDRRSTAKRKKEIKAMEEKIKAQKASYEQNWPSSPQPHKPDLEARGPPPGMAEQVARLKEQFYFGTHSANRLSVSHFEKEIETLKAKAARLESGGTSSVSDGKTLKNTYIRIHMAEKGLAKARANGPPQKRDLEARAPVSGLPRPTGLRHHLWEGRNKYSVLVFETQIHELKLKVAKLHAKATLGPLGRREKLYLHFMQHRIYLAEMGLANARKWEQRIHKRDLQARGAALPGSAMYRQRLMADYRAGLISAHRVAIGLLEHAIQKLKIKLAQQQGEPKPSWRQRTTLKFTRNRIEKAEKDLKKLKEKEETLLTKIYSRDLEARAAPVPLPGTAASSGRLGEQLHAETSIARATAIELFESEIVRLNTQIARLQSKPNPSYFDEVSLMFRRAQLYTVQMAIARVRAPAPSSPRGPLSPNAPSSPRGPFSPNGPSSPNGPLHKRDLEARGPPVPGALYAGTKTPYMAALDLLEGEVRRFKGQAAIIENKAAPSWFERQRLRYWNYRAGSTEKSLEQLRAKGSSSAHKQDLEAQGLHKRDLEVRAWAPSPDQAARLATAIKSLDASAEKLAASRHGVPPSIASPLNSLEEALTKLRTSLHSLPTNAGGKDAALPPVGKPGKPQKRDLEARGPPLSPDQAARLAASMGNLGASLRKLRTSLQNLQTKIGSKNAALQP</t>
  </si>
  <si>
    <t>Tribe549</t>
  </si>
  <si>
    <t>APSSPRGPLSPN#APSSPRGPFSPN#GPSSPNGPLHKR</t>
  </si>
  <si>
    <t xml:space="preserve">CHAFR746836.1.1_0091080.1 </t>
  </si>
  <si>
    <t>MRSTTVSRLLAALLPLVSPQGVSAAVTCTNKFTVVTAANAIKALHPGWNLGNTLDAVPDEGSWNNAPATPALLSQIKARGFKSIRIPVTWAYHFDTASPSWTVNPTFMTRVETVVDQALAAGFNVVLNVHHDSWVWADQTVAGANTTMILEKFTSLWSQIGTKFACKSSSLIFEAINEPTGSTQAHGDLLNKMNANFLDVINKAGGFNPQRVVSLSGLGQDILKTTQFFKRPTTYPNQPWAIQFHYYSPYDFIFSAWGKTIWGSDADKATLEADFDMLHGNFSGVPAFIGEWDASVSSTEVAARWKYNDFFIKTTNKYGYSAIIWDNGDDQYNRTAAFWKDPVGIDVLFNAAAGKANALADSTTDINAASQNTSAYLWHKVGAAVTDVEVPYILNGNKLSGVKDSKGKTLSSSDYTMSSAGVLKLSKSYLSTLYSATTKPGAIATLTLSFSASPNLTLQVYQFATPILPSSSSTYSLNSLNAAVDLHIPITYQGLPKVAAIRALREDGSILVDDWTQYLGPLQKGRMTYGDWGFDDKGLTVWAAGVAKLKASGGQGVRVLVEFWPRWEGNSVEVRFTV</t>
  </si>
  <si>
    <t>Tribe550</t>
  </si>
  <si>
    <t xml:space="preserve">CHAFR746836.1.1_0091100.1 </t>
  </si>
  <si>
    <t>MVRTLFFFSAVATLLHATHASEIQDSKNVVLVPHVNRGQLDIDVDLRAEMDAEFANLQLRAPPTNFQVFTQSLGGPLPEAITASPDPQRPFQVNGETFTSLADAVQRSCAIQNDLCSKAANAKPQSQNQNGNQNQNQKKAAKPSQGSGGAKGNGQQGAKAEGDELTVPNCEKQQSACRDANKQLAEMRLDEQSSTAEQLVFC</t>
  </si>
  <si>
    <t>Tribe551</t>
  </si>
  <si>
    <t>AKPSQGSGG#AK-GNGQQG#</t>
  </si>
  <si>
    <t xml:space="preserve">CHAFR746836.1.1_0091110.1 </t>
  </si>
  <si>
    <t>MLATSIMALPTPLVTTLLLSILSSLVKAQTDDGNACTCFRTNGSSSGYFTSHRFFDYRNVVSSQAVVPDVTTVLDSTTHSMASSDFFTTDSWTSMWTVQNWTNSDSRASSDASILMANSPSNVYIEKSNDTDPSYSTYLTLRTSRQKDFQSAAEINSAEKNFQYLSARFYARVIGSSGACAGMFTYLAPESDKKPWTVQEADIEILTNGPRNKVQYTNQPSVDKKGNAITKGTVNGTNPENRDWSQWNLYRLDWIPKLSEWYVNGQSVASIKFQAPVDPAGLMINMWSDGGSWTGNMSLYDEAYLQIQWMEVVYNTSGPVEGIRKRNEADEINHAGPLVKRKGKGCKVVCGIDEQVEKTGTPVILINNTASAPAGWKGEGVGWMGWIPLLLGAATVFGFF</t>
  </si>
  <si>
    <t>Tribe545</t>
  </si>
  <si>
    <t xml:space="preserve">CHAFR746836.1.1_0089740.1 </t>
  </si>
  <si>
    <t>MKTNNFFATFAALSALPILTAAYGPYKLPGNLSDGVHEVDLRSENPSPIFIRSFTEEKRHVTNQNMTNTTNQWLGGGAVARQTPNKKKWTFQLPDSTIHNCSWAEINRQDYQSARQQINPIIEEGGTIHPHRALIISLRGTVIYVCAGDAPLKLRIEEFNVIDEYHTAFCDDPDFNKSYVSWVVIKEWQRSYGRTNDGHEICGHKKTPDKLICPLKACHGQP</t>
  </si>
  <si>
    <t>Tribe546</t>
  </si>
  <si>
    <t xml:space="preserve">CHAFR746836.1.1_0090570.1 </t>
  </si>
  <si>
    <t>MILFRFILTVLLFPFTLATQRQIAKYHQLPPLREQAAIQDAWTAERISNIPNILKKYNVDAWLMTQKEYAEDTVFWSLKSATQFSARRRTVDLFIANASPGTKSSYNWIDNTNEVWTELLDILESQNVSRIAINADEGSAFSSGLHVGELEMLKEKLGEGWAEKFVVERMVAVEFVATMVEGRLEWYRKLQETAWAMITEGFSSSVIEPGKTTTADVEWWLREKILQMNYTTWFQPTVSILGEKSPFEIASTGPPVIEFGDLLHVDFGVTALGMNTDTQHLAYVLKPGETEEDIPTGYLDGLKKVNRLQDILKSNMVVGVSGNEVLKKSLAQMRSEGMEGRIYSHPIGDWGHAAGALIGMFNLQDSVATLGDLPILKSMYYSVELYAEHFVPERNVTIPFFLEEDVYWDKETGAFEWVVGRQEKFHLIDTRKKSTIRVLEL</t>
  </si>
  <si>
    <t>Tribe547</t>
  </si>
  <si>
    <t>FVVERMVAVE-#FVAT-MV--EG#</t>
  </si>
  <si>
    <t xml:space="preserve">CHAFR746836.1.1_0090610.1 </t>
  </si>
  <si>
    <t>MKSSLVTLALAIASTKAQELVGGDCASLPPAYQAECYASRASTTAPIPIPTLIGGCAGVAPEYKAECERNNHPLIGGCAGVAPEYKAECERNNHPLIGGCAGVAPEYRAECERRASATSTPTLIGGCAGVAPEYKAECERRASATATPSLIGGCAGVAPEYKSECERRASATATPTLIGGDCASLPPQYQAACYASRSSITASPTPTGSNATLSTAVVPSTTGTASPTEFTGGAGGNVVRVWSLLVGLVVIAIL</t>
  </si>
  <si>
    <t>Tribe548</t>
  </si>
  <si>
    <t>AECYASRASTTAPIPIPTLIGG-CAGVAPEYK#AEC-ERN--------NHPLIGG-CAGVAPEYK#AEC-ERN--------NHPLIGG-CAGVAPEYR#AEC-ERRASATS---TPTLIGG-CAGVAPEYK#AEC-ERRASATA---TPSLIGG-CAGVAPEYK#SEC-ERRASATA---TPTLIGGDCASLPPQY-#</t>
  </si>
  <si>
    <t xml:space="preserve">CHAFR746836.1.1_0091070.1 </t>
  </si>
  <si>
    <t>MSPLFFNLPVLSLFASLATAIPYNTFDGEGSPACNNVSAIYHPSSVNEMISIVKNASASNIPVRASGKGHMWYDTMCSDDPKTVIMVTEAVYGISDFNLEAGSVTIEAGVTFFELAEYLHERGASIGYALVNWNMTIAGAVAMGAHRSSLREDSMVASGVLEMWIIDGTGTLQHIVRDNTNDDWLAASTSLGLLGPIARLKFKIYPDTKLYAQQKSIPEADVLDGDIYGMIAPYATANFWWWPYLKKFHHRYYDLVETASTSQEGFQSTFSITSLEATAAKVLLDSGKILATSNFLSETIFEGLWAQPNFHEKSNDTVIKDWPVYGWNYDVLIGGLYPGMKPEWDYQLAAYTLELAVPVTLANKLLKRVRELFDESASKGLIMTSTYRSGINIKFGRPYEDLLGQVWTNGTKDGADWSKGAIMFDFPSYKPTWGDRLRFNEPFYHNLATTIIDEFPCRPHWTKNTRDVFTQAVKHLDPDHLARFAAVRQKFDPKGIFKSVVGEIIGVS</t>
  </si>
  <si>
    <t>Tribe540</t>
  </si>
  <si>
    <t xml:space="preserve">CHAFR746836.1.1_0088460.1 </t>
  </si>
  <si>
    <t>MRSAFTLPAMAALASSLAQAIQPNLLIFTKSTGWRHLSIPHGINLISSIADAKQWNVTATEDSSIFTKEGLSPFTTLVFISTTGDFLNTSESDALHEYLQNGGSWLGIHAAGDFGNGMPDWYNTLVGGQFASHPCYIEEICSPAQVASYPPDGTIRLDTVNITDATHPSTRGLPSSQLRADEWYSYKTNPTQDATYHVLAEINEDYVDANSPALLRMTPEHPISWYSMFEGKSRAWYTGMGHTNESYTEDYFVKHVTGGLMWVTGLEN</t>
  </si>
  <si>
    <t>Tribe541</t>
  </si>
  <si>
    <t xml:space="preserve">CHAFR746836.1.1_0088780.1 </t>
  </si>
  <si>
    <t>MFSLTILTTLFALVASTPHPSSLKWDVYLQPSVPVVSPPGLPSNLSFSPTAFTLVHSAHHAILIDAPVTFATTEKLANWVETKIPGKKLTHIYITHGHGDHFFGLPILQKRFPGVKAVATQQTIDHMNQQLFPDVFASFWNSLFPGAIPIPANRTEVIAALPKNGIFYIDDEEKKHVVQAVKVGQTDTYNTTILHIPSLDMVVTGDAVYGSCFQYLVDTNTTALRSQWLSALDEIEGLKPKIVVPSHMQEGDGFGPNHLEDTRGYIENWEREADRVGKKGGAKGREELVKRVRKQYPERIGNFILEVSAQEVFTQN</t>
  </si>
  <si>
    <t>Tribe542</t>
  </si>
  <si>
    <t xml:space="preserve">CHAFR746836.1.1_0088960.1 </t>
  </si>
  <si>
    <t>MQFTNAALLSVVSALAAAAPSPQASPAPQAVRAFAVLSQQSGSSVHLANWGATQGAILAGINATVQNAPCDDGNLADKATFNLRKDDGALFLWQDKLEQRVWVDRGMGQGIVRYSANGGTQPSRQAELTGFEISNDQLLFKGQPFVACPNAPGRGHTLFVNGTSARPSGRTDCFGFKAGVVFNDSPVSCNYTNSS</t>
  </si>
  <si>
    <t>Tribe543</t>
  </si>
  <si>
    <t>APSPQASP-#AP--QAVRA</t>
  </si>
  <si>
    <t xml:space="preserve">CHAFR746836.1.1_0088980.1 </t>
  </si>
  <si>
    <t>MRSTLLLTAIFAPLAALAAPGSYENKGAISARQAAPVKPTPCVRIVPEPCEEDTKARFEAFADAFIGPNKDISEAFSYIVQDYINHNPIAEDGFDAAWDVLSPIWPTVEITPIRQTFISPQGWVNYNTSFGTVVDRFRWEGGCIAEHWDEGEVYPEEA</t>
  </si>
  <si>
    <t>Tribe544</t>
  </si>
  <si>
    <t xml:space="preserve">CHAFR746836.1.1_0089530.1 </t>
  </si>
  <si>
    <t>MMKSLFTALALASSVLATYPVFTTVVETTYTTICPVTETKTQKGSTYYHTYTTTSTVITAVPTIIEVTKTGPAVTEKTGTVVYTTYTTLCPVTETKTQKGSTYYHTYTTTSTVITAVPTIIEVTKTGPAVTEKTGTVVYTTSTSLCPITETKVVGGSTVTQVWTSTSIIVTEVPTIIEETATAPPVTKTIETFVYQTSTSLCPVTEVQTISGKPVTIISTLTSLLSVLVPTTIVQYTTQLNTAYETTKVYQTVSELATYYTTVSAGSTITIPTTQYETYHITQAYTVTSTSEPPTTKATINIPITLATSIPVTEIITVPSEKTATSSGSTYYTEIPVPTQSTFTAPAPITTLPPVIISSFHSPPAPITVTPSASTFTPPPVSSTFVPSPSFTTATSSPSTPSSAPPQVSSNAAVATNNPIAFAIAGAVAIVVFG</t>
  </si>
  <si>
    <t>Tribe535</t>
  </si>
  <si>
    <t>VVETTYTTICPVTETKTQKGSTYYHTYTTTSTVITAVPTIIEVTKTGPAVTEKTGT#VVYTTYTTLCPVTETKTQKGSTYYHTYTTTSTVITAVPTIIEVTKTGPAVTEKTGT#VVYTTSTSLCPITETKVVGGSTVTQVWTSTSIIVTEVPTIIEETATAPPVTKTIET</t>
  </si>
  <si>
    <t xml:space="preserve">CHAFR746836.1.1_0087750.1 </t>
  </si>
  <si>
    <t>MIFGALFMAAAVVAQSPSTTLSATTTFGAGVPTDKPLPGDYNGVWRPQTHFSPPSGFMNDPNGCFVDANGTYHMYYQYNPSATVAGNQHWGHATSKDLYHWDNQKIAIFATENSQIFSGSAVIDVNNTSGFFPNQDNGVVAIYTTNTPTAQTQDLAWSVDGGYTFEKYSGNPVLTLSPASTQFRDPKVIKHGDLWVMVIAYSQEFVIGFFTSPDLKSWTHASNFTSHGLLGLQYECPSLVEMPVEGGTTAWVLAISINPGAPLGGSIQEYFIGDFNGTHFTPLDNAARISDFSKDNYAGQFFYGIPPTEEQIYIGWASNWEYAQVVPTGSSEGWRSAMTLPRRTKLAKVQRTGWDMLDVPVDLAPVLETPLAQNSSLGNGTILIDYSSLDSGAIFFQCNVSNIPNITLSKGTLNFTFSSSVTQESISGGFFFGGDNPFWMNRGKVLGFGEINPFFSDKYSIGNPINANGTFTLEGVLDRSILEVFLDHGRSTGTMTFYPEGVLDTMVLKTAGLNEDVVVSVAIWGLKSTWATKANEEGIVLGNVTTSAVAARGFVY</t>
  </si>
  <si>
    <t>Tribe536</t>
  </si>
  <si>
    <t xml:space="preserve">CHAFR746836.1.1_0087920.1 </t>
  </si>
  <si>
    <t>MLPQYLVAALVAGLAAAGPISLESRQAKLCTLVGTQTLPKEVQDAADNLASKVTCDPTKKTIEGVPDAISGTVSFSSIDFSKSKDSSLTFALKEFATAEPLASSDVALFTDRLNVYVATEAGVRSVGGSLQVKAPKFFQSFQLARIKAASGVKETDPGQTVEHLLGKVIKNAPKGESAATLDAIKALATQLS</t>
  </si>
  <si>
    <t>Tribe537</t>
  </si>
  <si>
    <t xml:space="preserve">CHAFR746836.1.1_0088080.1 </t>
  </si>
  <si>
    <t>MFLSAATSFALIGAFASAAPTSSPIFPPRSTSESFRLIANVTANDLTPSINGWELSSYHIGAGQGYAVLTNPTPSVGRIFYTNGTAEDIRYRQSDILSDGGTPLFPFGIVLNQDKSVSVNAGLGTPGVNLALFPDPISALSAVGKDGFYACQTALPFSPIQIYTRAYEEETPAGCADVTLLAQCSESSGAEHPFGATSGCYADVKGIDWSIYSA</t>
  </si>
  <si>
    <t>Tribe538</t>
  </si>
  <si>
    <t xml:space="preserve">CHAFR746836.1.1_0088100.1 </t>
  </si>
  <si>
    <t>MKTFTVLFFLTFASIGLANDDVIPGGMVPLDCKPADCDKKCGGANKVKLFTCLEENGGSTCTCK</t>
  </si>
  <si>
    <t>Tribe539</t>
  </si>
  <si>
    <t xml:space="preserve">CHAFR746836.1.1_0088440.1 </t>
  </si>
  <si>
    <t>MYPLQSVVGATVLAFAQACTATIWVDSVPDYVRPYAIHHYDAGGCVVGKQYYRFPVTGPSSDNAFTLIATNAPESTDLGVLPHRHEVHYENFFNYKGRFQLWTNKDGVEETRVLTPGDYGAVPINTTHTFQILDPDTEMVGVISPGGFETLFYALASENFTSKSAPYDPTAADGSPPPANVTSSLQRFDVFAELAYAPRRDDVNGFAPVNSTWRTGPNALAEDETKPYFVAKDFGPKILNNKAAYQVVQPFVTPAQSDGAFTLSTITIAKETKNSTSVAQYFGGHAAFEVLEGELIIELEDETVCLLQGDVVFIPAYTSYKYYTHVGFTKTLYISQGSGGLDSALIAAGESWSSPIFPLS</t>
  </si>
  <si>
    <t>Tribe530</t>
  </si>
  <si>
    <t xml:space="preserve">CHAFR746836.1.1_0086640.1 </t>
  </si>
  <si>
    <t>MTRTLLPLLSALLLFLTGVQAQFQFFEQMFNGQQQQQQRPEPQNVPSDSSWYQKNYDTAHCSNYLCPDTLACVAVPHHCPCAHPTYEEKFELADGKAICISKGGFKEGEAARKVELARKGLL</t>
  </si>
  <si>
    <t>Tribe531</t>
  </si>
  <si>
    <t xml:space="preserve">CHAFR746836.1.1_0087180.1 </t>
  </si>
  <si>
    <t>MAQSFLAAVAVNFMVFSSVQAELPGVPSYEVPSAFPTAVFSSYYLQPAPTSEPQPAIFDPVLNITYPLNLTDPTTIPSASTDPVFYPVAIANLTNATSETIIQAAIAEIKDIISDNGGLSGNCSKCIAALSVGKVVAQLAPTYIPDAMVSLCQSTGWGTTKSCQTSYNATNFGAIWTQILALADVNGLDGRYICSSLSSTFCPAPALTPLNTTGLFPKPKPLDLYVPEPSGERVKVIHLSDFHLDPRYQVASEANCSSSMCCRYSGSTGTSQAVFPAPLYGAYKCDTPYYLGLAALQSIASLTGTGTTKSNAAWSIYTGDLVSHDPENEMSQAYVEYTETSIYSMFKSYLEGPVFPVLGNHDSSPENIDGPYNLPGPLGQQFSWNYNHVSGLWQHNEWLSAEEASQAAVHYAAYSIVNHYGLRIITLNTDFWYRNNYLNFINISNPDNSGGFNFLINELQAAEDNCERVWIIGHVLSGWDGTNPLLGPSDLFYQIVDRYSPHVIANIFWGHTHEDQIILYYSNNGTVRSSDTAQTVGWIGPSVTPLTNLNSGYRMYSVDTSTFEIYDAYTFYSDISETPTLNSTGPTYQFEYSTRDAYGPSIDWPAEAPLNATFWHKVTEAMETNRTLVETFNGFQGKSSSRSPNCTSDACAQAKVCYMRSGSAPLGRACPQGFASVQSPYTGKNF</t>
  </si>
  <si>
    <t>Tribe532</t>
  </si>
  <si>
    <t xml:space="preserve">CHAFR746836.1.1_0087350.1 </t>
  </si>
  <si>
    <t>MRSSTAAMILAFCAATAVQAVPLNRLRTFAQFNSNSLGLEARNDVTSSVKDANGNPIVIEDRSLGTNEVTSSVKDANGNPIIIEDRSVEEASAINDEEDEEYKRDVADDEDEEYKRDVADDEDEEYKRDVADDEDEEYKRDVADDEDEEYKRDVADDEDEEYKRDVAENAAVNDEEDEEYKRDVADDEDEEDED</t>
  </si>
  <si>
    <t>Tribe533</t>
  </si>
  <si>
    <t>EDEEYKRDVADD------#EDEEYKRDVADD------#EDEEYKRDVADD------#EDEEYKRDVADD------#EDEEYKRDVADD------#EDEEYKRDVAENAAVNDE#EDEEYKRDVADD------#EDEE-----DED------##SLGLEARNDVTSSVKDANGNPIVIEDR#SLG---TNEVTSSVKDANGNPIIIEDR</t>
  </si>
  <si>
    <t xml:space="preserve">CHAFR746836.1.1_0087390.1 </t>
  </si>
  <si>
    <t>MKFAAILFTSFAAFASVSAAPQQKKAPKGKEGGAGGAAGSVVKGSDTLTFFEIGGIPGNECLTFRNNGDMVNAACVDTAADRQMTPSKNAAGDDVLLLQRSFTAGFRPDLVGVQACLGFTDGTFKAIDCASSDPMVSLKGTQLFAGKACHSGHNGKAEVTVDDTGAKCVDVKTKKVKAAAPIE</t>
  </si>
  <si>
    <t>Tribe534</t>
  </si>
  <si>
    <t xml:space="preserve">CHAFR746836.1.1_0087430.1 </t>
  </si>
  <si>
    <t>MKHAAKVFYLAVFALLGTSHAQDAKAPSKSRTKSPDVCAISPKATVSDACASYSTIDNLNRDLSTVLLDVTQNTDFFSYYRLNLFGKECPFWSDSNSMCGNIACAVNTLDNEDDIPKIWRAEELGKLEGPKASHPGKRLQEERGPKKPLQGMLGDDVGESCVVEYDDECDERDYCVPDDEGSGGKGDYVSLVDNPERFTGYAGEGAKQVWDAIYKENCFSKESFPKSASLGSSSPFSFLKGGAANELQSVIRERGRQQALEEQQKLVPDTPFVSETGLEYEDECLEKRVFYRVISGMHTSISTHICAEYLNQTTGKWSPNLECYKQRLHRFPERVSNLYFNYALVLRAVTKLGPYLKEYTFCSGDPAQDEITNAKVQALTSQAAQAPQIFDESLMFVNGEGPSLKEDFKNRFRNISRIMDCVGCDKCRLWGKLQTAGYGAALKVLFEVADDNTKDVPPLQRTELVALFNTLNRISNSLNAIKEFRAMVEAEETAAESVGHHHTMPDRVTKPHNVIPGKDWEGGDEDDFAQFEAERQKEREEEEEESIMEEFYAELRLVWKATKYVFRGWLMFPKALFDIVVLEAARAWEYYVGLPVTPRKWSIKRPNIDEL</t>
  </si>
  <si>
    <t>Tribe525</t>
  </si>
  <si>
    <t xml:space="preserve">CHAFR746836.1.1_0085340.1 </t>
  </si>
  <si>
    <t>MHTSFYSFLSLGLLLLPTVLASPPTKNGDKNVSKPPARNGTSTIGDNCDIVKVVEVESGDSMASISDKEKVKIGQTIFVNPQVKNVRLINPGDKINIPNKACVAPEPEPLAEPTAVCSTGKDKTYTVIAGDNLNIIAKEKIGITLPSFLAANPQIEDPDKIEVGQVFNIPLCGPDGKPIQGGGNNGTTTPPATTKPSKKPKKEKKPKEDKKPKDDKEDEEDKPKAKLVRSRRSRILY</t>
  </si>
  <si>
    <t>Tribe526</t>
  </si>
  <si>
    <t>gi|193506925|gb|ACF19427.1|</t>
  </si>
  <si>
    <t>KPKKEK#KPKEDK#KPKDDK#</t>
  </si>
  <si>
    <t xml:space="preserve">CHAFR746836.1.1_0085450.1 </t>
  </si>
  <si>
    <t>MRFLSLSSILLLLISPSIAIENEQQQKVFFPFPIDLGFKFIRKELKKAQIITQVLDDFLPKCHVLPSYPHHPVHLGNELKNATTQSRPKVRIFCPHLKRRDIKGLTIALTDPDAPSRENPKWGEMCHWIGIVTLGKGKEGVLDVEVGEGVEDELVEYKPPGPPEKTGYHRYIFVLLEGETGNLTAPSERQHWGTGKERHGIRDWASKEGLKVIGANYFVEENEKQ</t>
  </si>
  <si>
    <t>Tribe527</t>
  </si>
  <si>
    <t xml:space="preserve">CHAFR746836.1.1_0085640.1 </t>
  </si>
  <si>
    <t>MHFFIPVVSSLLVSLVAGQTTCAAKPVFDSCMATTMGYVSSCSNQDMGCLCRTWGDVLNCYLQCPEDIGYQTALASKTAYCNSASAYPSTTPAVSSPPSPSPPSGANNAVSSGSPSTTLPAPAATTRPTGTASSSAAPAATSGSSAERVVVGAGGLLMGLIAAVL</t>
  </si>
  <si>
    <t>Tribe528</t>
  </si>
  <si>
    <t xml:space="preserve">CHAFR746836.1.1_0085730.1 </t>
  </si>
  <si>
    <t>MKFSLALASLCLSSLVAADFGFSYGSSQKVLDDKGEAVPGSNPLVHCKKEHSDDLLTLEHVNLTPNPPAPGQNLTIEAVGSISQDVGEGAYVLLTVKYGFIKLLTTKADLCEQVSNVDLKCPIKAGKTTITKDVEIPKQIPGGKYTVNADAYTADAKHIVCLEASVEFP</t>
  </si>
  <si>
    <t>Tribe529</t>
  </si>
  <si>
    <t>SLALA#SLCLS#SLVAA</t>
  </si>
  <si>
    <t xml:space="preserve">CHAFR746836.1.1_0086130.1 </t>
  </si>
  <si>
    <t>MYFSTKIISLVLAISGASFAAPAPISAPTPPNATTVGVAVEELINDVSIVSQSLDSLVQIRNSPAVNDNVTATVELLAEDIQNAETDGANQQAIIFSAAKQKDSEAANRLNDGIALGVSGNTGAAPSKLSFLGRLQAILKNPDADSVSGVAIFMGELRNGNILPDIKSLIELALQATDQDTDLNGQPIDINLETSLVF</t>
  </si>
  <si>
    <t>Tribe521</t>
  </si>
  <si>
    <t xml:space="preserve">CHAFR746836.1.1_0084270.1 </t>
  </si>
  <si>
    <t>MFWTLLAPVFLASVPTVYCLDLVKYGAFTQTATYSIANQLGIFQSIGLNVTYLQIPNSTFAYPNLLNGGYDVLTGTIDNVVNLRFNQNASLTVLGQLDAGPDIVIAAAPNITSVHQLRGKPIIVDSPTSGYAYILRKTLSLYGLRLENGDYFFQTAGSTALRYKYLTAGALPNSTAVHATILTYPFTQFIQALPLSERPTILARVSDVIQPLSSSAITVAESSLSNDLKRDVLIRFFAALYAANKYLARPENKNCATRAIQRQLNVTEEVAKGEYAAATDPISGESINSATNFNVSRQGLLNVIDVRAQFGGLSGIANGEGFDYVQAIEPGIGRMIDYSVRNEAIRTYDGFLEEVIGKGSTLCLGI</t>
  </si>
  <si>
    <t>Tribe522</t>
  </si>
  <si>
    <t xml:space="preserve">CHAFR746836.1.1_0084650.1 </t>
  </si>
  <si>
    <t>MLRDVVTFWLFLIWARLGLSVPVTTITQPPPEASVIARQAITSFDSEVITATIDKVVTTYTIHHGVQLANAGALGTDELVRISDSLAQSLIKLFHDTSLCSTASPLPPTRRSFEKEIFKRVNPLVVTELRPDACTSPRLQRILDGLTPGGEFEALILHADGDGLRQLGGAGAPNHEDLELLVLEGYLVLSRQVQHRYLLEARRRRAVSTLATMLVLAFQKLLAEIIVDAGVQTVHEIIIPAVNFVANAVATKTCEQGEDANSQLALTMIALVRTESVLQLRNQDANAMRLRT</t>
  </si>
  <si>
    <t>Tribe523</t>
  </si>
  <si>
    <t>LIAR=13</t>
  </si>
  <si>
    <t xml:space="preserve">CHAFR746836.1.1_0084770.1 </t>
  </si>
  <si>
    <t>MVKSLSLVLLLGASALTVTDAQRIYRRVSSPVEPVTITEYVSLSPVTVTVTECPSTGSITASSEPTPTSSTGLSSSSLEPTTTFIDDVVSDTITSSDITSPTSSVEITSTFTEPETTTSSFEVTSTSIESTSETLSDFITSTSSVETSSSETITSTSQPTESTSDYDVITSTSSFDTASETITSTSQPTKSASDYDVITSTSSFDTASETTTSTVQPTESTSDYDVITSTSSAESTSETTSSTSQLSESATETIYDVITSTSSTESTSETISSTSPPTESATATVIDITETSSTSKSLETSSVAPSSSASSLVGPVVSSSSVIPTTMSTISTSSSRLATVSTSPTSSVAPANTAAIVNGDFNGAPGKPNSIAPWTEVQGSNANLKIVRAAEGANPAAASGHGPKYLQESIQDGENAAFEQTVLDIVPRQRYTLSLMGKVKAELLAKRKQNICYIWICQKNNICSEQQAVRPGENWTPVSFTFKAGKNQKKAPVTVWTFCQGNNADRINTVYIDAISIKPVPIRFVEKS</t>
  </si>
  <si>
    <t>Tribe524</t>
  </si>
  <si>
    <t>--SETITSTSQPTESTSD--YDVITSTSSFDTA#--SETITSTSQPTKSASD--YDVITSTSSFDTA#--SETTTSTVQPTESTSD--YDVITSTSSAEST#--SETTSSTSQLSESATETIYDVITSTSSTE--#STSETISSTSPPTESATATVIDITETSST----</t>
  </si>
  <si>
    <t xml:space="preserve">CHAFR746836.1.1_0085290.1 </t>
  </si>
  <si>
    <t>MKISSTIYLTVTLAASAAARVTDAVHDAVEGNAHQIHPRGDWADPDPTYKAPYDPGWEPRKEYVGYWPGESGTFSDEYVKLRAAARLWDVTHPILPKNVKIPDPLLPTTDPFVLELYQSSLVSYEQHLRQSPQQKSAATSLRQTNLFYFMKIGNCVASLGDKKFCDASQNKDIKRLGWDVYANRFNGLYQKLFDGMKEEGRILLGRKLREFIMRERWAMEGFDVNGTVKDEETLMRIHMGEKLGLDAKEMGFNDSEVGNWKXXXXXGGERTRRGFLDGSKEESGEFRFEDEWAMEDEKNFEELRKMLEKKKAIKEKSEANAKYSDDDDVPWYTKLLCWIANLKIKTDPICIEKWSFKETEDGRY</t>
  </si>
  <si>
    <t>Tribe516</t>
  </si>
  <si>
    <t xml:space="preserve">CHAFR746836.1.1_0083740.1 </t>
  </si>
  <si>
    <t>MRSQVLLAILPLALAAPAPEPVAVAEPHPMVTPSATLKDRTPSRVDRRDILSSIAGLDGYLGSVLGSFPSYVASGVPQFFQDLPQGDAVLKKLDLNPGDLDAAPTQVLNIPSYANWTQQGWNLRFRGNVFKQPNISESKLNDLANVFLVGTSIDKLQPAEQAQARNLTASIFVVQQGDRQVSFNIEPASSQGTDGSGSGSNAITPGGGSQNITLVGTTTVEGDFDQFLPLQNVSGPGGYLIPGNATLLPQRINVYATGTNTGNATSYLVPEKGLTIISDIDDILRVTRIYQPADGLLNSFAKAFTPWMNMPEIYANWSRSIPDFHFHYLTTTPEQVTRNYMDFIYKTYPGGSFDTRPLNFSDVSATLAIRKFLLTKVFQTYPQRKFILVADTSNADVMKAYPEMAVEFPGQVQCIFLRNTSATDSGDKFPYDTSGFKNLDNKTYMFFKVPDDLRGLDVVGGQCVNSSLVQNVTFSTQGLPFGLGKKGAAGRVEWWSGAFWLVVAAGVFGML</t>
  </si>
  <si>
    <t>Tribe517</t>
  </si>
  <si>
    <t xml:space="preserve">CHAFR746836.1.1_0084030.1 </t>
  </si>
  <si>
    <t>MHNTFALAALAGVAYALPQGVTETIAPQAAAPGGCSPSISGKFQLEAVNITAPAKVKRDSSCGAEGVLTVDLKDGKLTDSKQRTGYIASNYQFQFDAPPQTGTIYSGGFSACSNGSLALGGSAVFYQCYSGGFYNLYDRSWAEQCNPILLQMFPCGGAPAVGQAGDGQPQATTAVAPVSQIPDGQPQATTALPKPAAPINQIGDGQIQATPAAPAAPISQIGDGQIQAPTVVPQPLAPISQIPDGQPQVPTAAPAPPAPPAPTPNAPINQIGDGQIQATPAASPSAPISQIPDGQVQAGNGSAPAAPSSAPPSPSSAPSPPMVAPVSGASKVFGSQVAAVAIGIFAVAFL</t>
  </si>
  <si>
    <t>Tribe518</t>
  </si>
  <si>
    <t>APAVGQAGDGQPQATTAV#AP-VSQIPDGQPQATTAL##---APINQIGDGQIQATPA#APAAPISQIGDGQIQAP--##PAPTPNAPINQIGDGQIQAT#PAASPSAPISQIPDGQV---</t>
  </si>
  <si>
    <t xml:space="preserve">CHAFR746836.1.1_0084050.1 </t>
  </si>
  <si>
    <t>MQLQNIVSVIALATAVSAQGTIYYRTAWCMTGNFDKLDPATISACSGFTAACPDCVTRLPSTGSQNSAGPYCESPSSKLDSAKFLEACKAKGAQNSSGSSGIPRGA</t>
  </si>
  <si>
    <t>Tribe519</t>
  </si>
  <si>
    <t xml:space="preserve">CHAFR746836.1.1_0084140.1 </t>
  </si>
  <si>
    <t>MKFHNITLFAVFILGVAAVPSPKKSDPPPPGLLAAGELCDNNRGQCDGNGNCDDIGGKGKKKDPMCENDNAAPGPGAGKAEAFSVENATSSTPPSERNKPSPELTKLE</t>
  </si>
  <si>
    <t>Tribe520</t>
  </si>
  <si>
    <t xml:space="preserve">CHAFR746836.1.1_0084180.1 </t>
  </si>
  <si>
    <t>MAAATRKPILISGAGLSSLLLAQSLLRASIPFQIFERESSISFRAQGYRLRLSSAGLDAIESVLGPEKWARFWDTCGKTGGGGFSAINATTGETIPEPMHASAKNGEDKTNASKEVLSSRDGKIVGISRGDMRKEFMSGCEPFINWSHRVTSYELTPSGVHAVFADGSKSVEGEMLVGGEGIYSKVAKQVSKGALKVYDTGARGIHGQAPSSAFKGIGEGVWRMIDDTNPKGKVFVITNVRPGEMDDPSVQFGWTMGANPGVINAPNDDYSLIGTPAAKIAKEFTANWHPRLRPLFDEMVESEAAFWKITCSTPTGVPEWDNEPRVTVIGDAAHSMTPAGGIGANTACRDSALLGRLLTEAGGYKEGVTAAYEKEMRVYGSEAVGQSYGMAKVGFGISIDENTKTV</t>
  </si>
  <si>
    <t>Tribe511</t>
  </si>
  <si>
    <t xml:space="preserve">CHAFR746836.1.1_0082110.1 </t>
  </si>
  <si>
    <t>MLSKLTVAFAALLGVFAAVPPGGSTLPSTLVISVVDASGAVLGTLNGYGNFSSPGPSYPYRAYPTTDGYARIAAYNRCSASDVLACGGGTDGSFYQLGGNVVLDGTDGTWSVNARTDAAGGVDAFGRPYGIPVHVGSSAGAIPVTLRATAASG</t>
  </si>
  <si>
    <t>Tribe512</t>
  </si>
  <si>
    <t>gifyalstr=68</t>
  </si>
  <si>
    <t xml:space="preserve">CHAFR746836.1.1_0082230.1 </t>
  </si>
  <si>
    <t>MQFSVLLTLALASISMAAVVQERQQTCNRNECTSRCAPKAVTGADCWGESTICICAE</t>
  </si>
  <si>
    <t>Tribe513</t>
  </si>
  <si>
    <t xml:space="preserve">CHAFR746836.1.1_0082450.1 </t>
  </si>
  <si>
    <t>MVSSTTVLLGFVSGSLAALLPRQTTQCTFYANAVGLDGNPNVRQDTIGQPKIGGTFPLAKYIIENSSLKDTQGHTCIISPEDSQLQCTTGVPQNTVFTFSNDFHILHNDNSKWLACPSSGPGNDGSQLIFSDAKTDKTGCSEIELLAGGFGCTALGRPETTPSPKSARSTPAPIPKVENTSAICPTDISSGTFQFPHLIIPTSLTNPDQVSGTSYTAYISASNTSLYTFDIPATTPYLGTCSLIFQFPYGTDLDPSVPKFYFSGLEQQELSGGGLNFALLQGAVSNETSANATPGVQTDFGTKKMVPGTNMTVGTFPCKNLNGRGTVKVSSVGEVELDYFQDSRRQAVGLYVVPCA</t>
  </si>
  <si>
    <t>Tribe514</t>
  </si>
  <si>
    <t xml:space="preserve">CHAFR746836.1.1_0082650.1 </t>
  </si>
  <si>
    <t>MRGQTFASVALAAFALTAFAAPLEQEVRTDDLLEARQPEKIVGRSNFGIIDYAKKYVQRNQLERRQAKASGGARPSGAGGAAAATGAPKKSAGAAPGAAAATGAPNAPAGADPKKKGKDGKKKGAGAAAGTGAGGAGAGAAAATGAAPKKSAAPAAPAVPGAAAATDAPNAAAGADGKKKGKNKKKAAKAPGAAPPPPAPEAATPPPPPAEAAAPPPPPEGAAPPPPAEGAAPPPAPEAAAPAPTPAASAEDPAAAAVPAGLPAVEGEPIGGDYKKARNALWGQQ</t>
  </si>
  <si>
    <t>Tribe515</t>
  </si>
  <si>
    <t>AGAA#AGTG#AGG-#AGAG#AAAA##GAAP--#GAAAAT#GAPNA-##AAPPPPAPE-#AATPPPPPAE#AAAPPPPPEG#-AAPPPPAEG#-AAPPPAPE-#AAAPAPTP--#AASAEDP---#</t>
  </si>
  <si>
    <t xml:space="preserve">CHAFR746836.1.1_0083730.1 </t>
  </si>
  <si>
    <t>MAPNVFMRSLCFLLLSTSVISAPSQSYYLNGRDDNTAGIGVELEWRGCEMVNSNPGLKPPAVTDDQISKLKGTGVVIKDLSNAINGLREWKMTAEHFGQEDTEGIYKIVPEFIVDGTIVKVGDNKLEQIGQNIMNFLGAWLPYKAHDSAVLVPGFETYGTWNVQRPDKEYKDINTPGLVTFGTQFTVAMPLAGIHACFVHAKGEFPSPDPMDGKKNPLIPDLSLNTRNMHLVEASHVDPKDKKGKVDLSPESLGFFSIVVSYAKAAANGVVKPDAGIKHTIPIMPRTDFAKLYKDYVEPNLKQVFDTDACDYSLYNVVKKLSEYKGDGSNVKNFDSSKLDTEPIKWNSHLVLSKSLKIKEWMDGLQYLDIDKVSEYDKAIDGQIGGYGRKTEKLYSSSVSAPLFEFRDLSTNGIILPKQLKAAEEAVMAFHKAYNQAPPRLRYRDAKSTSKADACTRTSSSRVSTKTDAATKTDSASETTKTGTDTVKETGSSKTATDPASKTGPTSPSATKSCPEGKRPSKDGKDCITKPNADTKGKCPDGKILDPEEGGQTKDTEKPVCINEPGCKDDEVPSQPLYKPLNPADSANCVKKPADDKACGQGQYKLYKADGDGKATAECTDTRKTTAEKKKKDEDDKKKKEEENKKKEEENKKKPEQGKEDDKLKEKKKSRVGFCMALVASSELLPPEEIPGQDDIKDAAAANDAWPKDLEYKEMEMTNSNIEKGRNSITVGAIQMDTAGPNIGALFKAIFGGGKSAAKSAAEAGVEAASRVAAATAKYSVKAGKIGAKAGGSIKKIKEHPSFLECLAAIPTWVENNKLHLGDEVPKGGFKPQATGPYLHMWDAEDGGGSNPEQYLNRQNYDDDFWHVDRLMNDQCVDLNFYNDKVTAFDAHKTCCTFYREKGCKGPLFAAFDREDGELKGKENDVMSSFMCTESGCGGHPK</t>
  </si>
  <si>
    <t>Tribe508</t>
  </si>
  <si>
    <t xml:space="preserve">KKKKEEENKKKEEENKKKPEQGKEDDKLKEK (636), </t>
  </si>
  <si>
    <t>-KKEEEN#KKKEEEN#KKKPEQG</t>
  </si>
  <si>
    <t xml:space="preserve">CHAFR746836.1.1_0081500.1 </t>
  </si>
  <si>
    <t>MLFNTLVAATTLLSSVSALPQPQQPSGNGPVETGYNWTVTNWIATCGVQNDCTWSFEVAGDDFGADAERPPAFSANCTGTHAGLSRDSYETCTPTHASLDFATTGVATRTIKHRILAVPQPHIETGAPKKLALQVSYEFVYSFEGKGPGKIHNITSSPDGTLAPVTEDPTQFIIENLDPAGQPVLDTVESPKRPIIIAK</t>
  </si>
  <si>
    <t>Tribe509</t>
  </si>
  <si>
    <t xml:space="preserve">CHAFR746836.1.1_0082030.1 </t>
  </si>
  <si>
    <t>MKLQLATIMALAISSTAIAGTIPVERNDDLNPLPKRASKNDKSITKRLFIPHPLPSPLPNPDPNYIPRKYPCILNDNGVLRIISDTEDFYKNTKKVPRSPVVGSVNDPLFTNPDGIAFCVIPDTTICLRSIVDAVPPFGKPRNLSPGVKQPIADGIHKRAARIGGPEVIPRMVIKDREAKKKKKKKFGGGGGGGEDSEDEEEEEEEEEKKKEEEKKKEEEVKKEEERKKEEEERNRRGEE</t>
  </si>
  <si>
    <t>Tribe510</t>
  </si>
  <si>
    <t>Y/F/WxC=69</t>
  </si>
  <si>
    <t xml:space="preserve">KDREAKKKKK (174), KKKKKKK (179), KKKKFGGGGGGGEDSEDEEEEEEEEEKKK (182), </t>
  </si>
  <si>
    <t>E#E#E#E#E#E#E#E#E##KKKEEE-#KKKEEEV#-KKEEER#KKEEEER#</t>
  </si>
  <si>
    <t xml:space="preserve">CHAFR746836.1.1_0082050.1 </t>
  </si>
  <si>
    <t>MRSPLPFMLSVLCLVSCTIAANIPRLNREPTSGKLFYTIFPKNGTDTSKTREFVQNIVGTEDLLPWTDLEEHLVSWTVEASPDEVGKLREYADVDNVVDFHPLQVTTEQGTSENITLPVRIMEIIGSLIKREDSMEVPAQKGSIEAEDLGYLVIPRDGRNKDEYDKTEQYLIELLGKKNVQQPLIRKQTQTLLCDGNPEFVFPKDGTNQDETKKTEEFLKSVVTAKYVEQPFIRHGRLRFWIIDKATPDGSQKILNNPGVKSLELNDACEPKDAYGPKDTFEFSEILSSSGPHSISVPQVKVLHNFVYKNVNKHQVVKTLWYYLHSNAGSWERTPGVKMLWHGVNEENDPTITQAAIPAPPALPTVLAPLPTLLPLPPTIEKGCAGVATNRYLSRPNLASLVEKEFCPTAVKQGALDPGSGSLARLYNLGTMEEVTIAMEWAPGLKFQPNTKDCLEYLLSNLVDGCDGNDPKNAEGSKAGGSMTVGEVKYRIDPQGLRQPWDWHPWAGCDSDLKALLNDNVVWGRGFATADFGESLKEAAKKRCALLPDTWHFSYGLGNDGREWTAKFRTGIFQNKCMGHLVSDISGTSVDCQGKG</t>
  </si>
  <si>
    <t>Tribe506</t>
  </si>
  <si>
    <t xml:space="preserve">CHAFR746836.1.1_0081280.1 </t>
  </si>
  <si>
    <t>MRLDSILSLPASILLLIASHTVSAESSDENENPAPWQANLDARDGAQDVFLRRRAVEEHLRMGRRPVGVMKMSEDEGEKFYMEYWQFDGDSAPSLLQASSPLRPRDDEEDILLSNGTMVMSFRSPFALHTQDEVNRMDLRARGAAVLALLEKRAFICPVGTLDCSSIGYPNSCCSTSESCFKIEDTGLGPVGCCPKGSTCGGTISSCDASNTPCAANLGGGCCIPNYTCEGVGCVQISTVIVTATPPAASTSSIVIVPAPTTRPSIASPSNTPISTSQTLITTATGVPPVRPTSESVSTPTSGIETLCPTGFYACSAHYDGGCCRVGRNCEKTSCPTTSSTTIISNGLTIAVPIGPAATSALPTGACATGWTSCAQTDGGNCCPTGFQCGTASCTSLSASATAVVGKGNPNSGTRNECRSVWIFAAAALLPVFLFVM</t>
  </si>
  <si>
    <t>Tribe507</t>
  </si>
  <si>
    <t>LIAR=40</t>
  </si>
  <si>
    <t>SILSLPA#SILLLIA#</t>
  </si>
  <si>
    <t xml:space="preserve">CHAFR746836.1.1_0081450.1 </t>
  </si>
  <si>
    <t>MQFAITAVFALVALLSTLSTAAPPDSLDSLQTSTGTARVQLDGNDPAGEDAIQKDIVLDGSAQRTGDRVLIKVSVVEGNANCQLFSDLNGLKSINKPFSSGKNVVINPPTLVRSIRCKAGAAQPPPQAPKPIVGTITVQLDGNDPPGEDAIQKSIVLDGSAQATGDRVLFAVSIVKGSGNCKLFSDLNGNAPISKPFSPGKLFKINPPTLVRSIRCTA</t>
  </si>
  <si>
    <t>Tribe501</t>
  </si>
  <si>
    <t xml:space="preserve">CHAFR746836.1.1_0079550.1 </t>
  </si>
  <si>
    <t>MHIQSFLPLAFVGSVLGAAYGGPLVTNGRWIENNKGEHVTFAGINWPGAGETMTPEGLQYKSIEAIVSDIKSLGMNVIRLTFATEMIDQQFDKGRDTPLLESFQAALGPENGQAVFDKVLVNNPAFNMETTRLQVFDAIAAEADKQQIWIVLDNHISKGMWCCKEYDGNSWWGDTHFNADNWRRGLNFMATRGKDWKSLVGLGLRNELRRPTSVPAADATYNWATWYKNMIPAADEVNVANPDLLILYSGLNYDTDLSAISTGQHLGEELYFKKSDFAYANKMVLELHNYQTEAKECKEITDGLYWNGFNALDENNSSVQNVMPVLLTEWGHDQTSEAYKGVYATCLATWLPQMQAGWMMWAIAGSYYIREGEQDRDETWALYNHDWSGWRQPAAAEKLRSQVAASLAVQSQ</t>
  </si>
  <si>
    <t>Tribe502</t>
  </si>
  <si>
    <t xml:space="preserve">CHAFR746836.1.1_0080290.1 </t>
  </si>
  <si>
    <t>MTALQVFFLGALALTLASPIQPRVVASLNQAAFAEAQQRDATATRAFSSTSIKTSTGQCLAVDELSGDFRANLTPIKVAECDGSTGQQWDIITAGKHNDKAGTILVVNTLTQACGAVTNSQQFAFAGGAGPVSFEPQNALGTCFAATAGNVLDQAPCKAGDASQTFTFGDGASSPPAPAPVPAKVNTAKPVAPTVIASSVAAPNSAITPVPLTGGNPTTAVPVSRAGGVLQPSAAAEANKKDTTATLAFTSASLKSSTGECLTIDPLAGDFRQNLIPVTLSACTGAPGQKFDLITKGLHNNAANSTLVVSSLTNGCLNFDDRRAKGDTVVLFSCGGRADGEGGTTGSQLFAFDGGKEILLQPQNGNGAVCLAPSGGKLDSGACTGGAGQKFSIEV</t>
  </si>
  <si>
    <t>Tribe503</t>
  </si>
  <si>
    <t xml:space="preserve">CHAFR746836.1.1_0080370.1 </t>
  </si>
  <si>
    <t>MKLSLSLVLGLGGLCLNASVIERRGSTSWAGTNNYYIHGLSAEEQTSYINALKGFGTKVVRLWVTGTSDGCAKSSKTFNVPQYETTIGTYVPATLDALDKVLKQLHDAGIKAIISPHDANLLPPAGADKGYNGIDIYGSTYKSSDNFYSSVTAKGQYDNRLASILDYKSKAFGGKAWKDLSEVILAFDIQNEPMIASKEKLQNNDPDDWICGRAGNMRKVMANSSVKIPPVVLGAQSTQVTN</t>
  </si>
  <si>
    <t>Tribe504</t>
  </si>
  <si>
    <t xml:space="preserve">CHAFR746836.1.1_0080380.1 </t>
  </si>
  <si>
    <t>MLIPIIFVAAAALSTLVAGIPLGPDQLSERTAPSEIATEVDQEALSLSRRLPDNKQPSEENLSKRVTPAPLGGVIKPLLDSKKPPVSKPPLKPKPAPAKHIPGLALPGPVSFRIDAWHPPKKWYELGGPGPRRSAGVARGLRSKVDQRKSAAKFIRKRDDDSSGETLSKKPSAILSHEAEPKKRGLAGKDWVTQIKSMPPFDPKKYQKKPAPKPAPKPAPWSGSVPVSQLPYHLRKKVSEKTSKRPIPKAQKPPDPWDFRKNNKKAPGVGLGLPANAPAIP</t>
  </si>
  <si>
    <t>Tribe505</t>
  </si>
  <si>
    <t>KP-LLDSK#KP-PVS--#KP-PLKP-#KPAPAK--</t>
  </si>
  <si>
    <t xml:space="preserve">CHAFR746836.1.1_0080950.1 </t>
  </si>
  <si>
    <t xml:space="preserve">CHAFR746836.1.1_0077930.1 </t>
  </si>
  <si>
    <t>MHFYTPSILLLAWTVILTEASWIPGRRHIHLFSRSPREYQEPSSIDYSIRRLTPNISSPGNLTSGNLTATTRFSRNASVPLLAPLYDICSTGSNHTTIPASCISALRPARTTTCSTVIIGFYTSITVSDCSQTITFSTENGYSLVSTTASPTPTPFLRARQEEQAQYTSSQEGSPLVQKLRTYYAAPWKELAANNPQDIEVKTCKVNESDKDEDCEVDSREYVLATNYKEVTVTSTLSISTTLSSPIRLRIPPNTTISVPAGSMDLSTELAIPSATPEAKFSPVEIGSTSTIELTTTIEETSTYYVTMTLNQTLTSTRTSTITRTIMLASQTTESVESTSTSGFESSSQTLESTTIPSNSSSTSQTIDATESTPTQSPIESTSSSAATFPRQIAPSNGTASFSAPSAPTTTLT.TNSIKIRHNQPRHSNKIPRIYPLHFFQNESTGRPSHSHMTGSCWL</t>
  </si>
  <si>
    <t>Tribe495</t>
  </si>
  <si>
    <t xml:space="preserve">CHAFR746836.1.1_0078090.1 </t>
  </si>
  <si>
    <t>MWFSSFLLLQVFATAILATPTVYLIRHGEKPADGDDGLNIKGEQRAQCLREVFGIDSGYDIGKIIVQKKEELVFISVLNMSASASLVSDFKASGSSGNILICWEHKALTDIAQALGNKNPPEYPKESFDLIWSDPYPYTHITSSVSEKCEGLDNEPRD</t>
  </si>
  <si>
    <t>Tribe496</t>
  </si>
  <si>
    <t xml:space="preserve">CHAFR746836.1.1_0078140.1 </t>
  </si>
  <si>
    <t>MLVPSIFAATAVLCTVVSGIPLEQYNKATVPPLDTVTGADEVSKKVVPEPVPEPVHLQTYNKATVPPLDTATGADGVSKKVVPEPVYLRTYNTATMPPLRTAMEPAQVDVVPLSQKKHNEPIIQESTIRWEPDEVIQKRGPGIGKPSSPVSGKPGTEKPKPKFQWPWSKKPVYNPPIPPKPKNWANAKHEF</t>
  </si>
  <si>
    <t>Tribe497</t>
  </si>
  <si>
    <t>VVSG-----IPLEQYNKATVPPLDTVTGADEVSKK#VVPEPVPEPVHLQTYNKATVPPLDTATGADGVSKK#VVPEP----VYLRTYNTATMPPLRTAMEPAQVD--</t>
  </si>
  <si>
    <t xml:space="preserve">CHAFR746836.1.1_0078200.1 </t>
  </si>
  <si>
    <t>MKYAFTLAALAFASATIGAALPERPDCGSPYSPPCPKAMSATVEKRQGFIGFEGAHRPPHAEEAGERPDCGSPYSPPCPAEMAYPPGHQSPPPQV</t>
  </si>
  <si>
    <t>Tribe498</t>
  </si>
  <si>
    <t xml:space="preserve">CHAFR746836.1.1_0078760.1 </t>
  </si>
  <si>
    <t>MKFYQVLAFAVEFGVVCASPFALPAPAQLADCLYDKNHSFINSSSSNLIATADIMECTNHKSKRDLPRIDPGPGYSSDEVIAKRGNGSPPLIVPGVQVAAKISERGLETRAPPDVGFFDQTGDRPNVDIIPTNFLEAGNLDREWAIPICREVTKFDPHQTDKSGTFNYNIQGTHKKGLTLIHEKKYLHLLVTFTCADPEVLPNYNLMDLCTNAIHQAAQTTHELKYGFFDKQTVYSVVANHQIRIQSTEPKNQPHKRSYFGKPFGFINIQKFDEPKKRSTFGSPFGVINLQIGDEAQNVALFNINGLPGKK</t>
  </si>
  <si>
    <t>Tribe499</t>
  </si>
  <si>
    <t xml:space="preserve">CHAFR746836.1.1_0079100.1 </t>
  </si>
  <si>
    <t>MFFSAAALLLAGGALASPAAPLEERQANCPKVHVFGARETTAPVGFGTAGVVVDLVLGAFPGATKEAIVYPACGGQASCGGKAYGDSALAGTAAVAKAVNDFNTKCPTTQLVLVGYSQGGQIMDNAYCGGGDTNIGLASTDIPIQASAVTMIKAAIFMGDPRYISGLPYNVGTCTAQGFAPRPAGFNCPSGANIQSYCDSADPFCCKGNDQATHQGYGKEYGQQALKFIQSKVTA</t>
  </si>
  <si>
    <t>Tribe500</t>
  </si>
  <si>
    <t xml:space="preserve">CHAFR746836.1.1_0079300.1 </t>
  </si>
  <si>
    <t>MRVILAYVVILTFCLQDVTAQSWNFLRFYTPSNSVGFTSLSGDMIVPAAPNPNRGTPYLWPGLQDISITGVFQSVLDGRSNNPNYMAGQWYMANGWCCANPSLPWGPGGFHAKKGDSIHFTYNRSTTTPNWDTTLVLNNQPSTKVVDSFPLAYKNFNQVLFAIELYDQAWNFGSVVFKNVVITTNSTDTSWCTKTPENYNSATNYTLGRITSQVNQRDKTMACFIESVNLWGPR</t>
  </si>
  <si>
    <t>Tribe488</t>
  </si>
  <si>
    <t>Y/F/WxC=95</t>
  </si>
  <si>
    <t xml:space="preserve">CHAFR746836.1.1_0076980.1 </t>
  </si>
  <si>
    <t>MKNIFSFALLAAAVSASPSPKDGPSGSCKSTQNANFDDLTGVPAVQYNQIPVPYKGLKYQGFNFLVVVKTGVAPGVVPRSGNNYGVSNAVTRTTGGSPRWTADYPNSAVRRFTPLSFYYGCSIDLQNGVAAAPTACDITIIGYKEGDKRVASQTFAFRPASALSVAQMTKGNFGGSFQEVQYVTVSYTIAPGSPLNANLVLLVDDIQYATCSSGGGRDN</t>
  </si>
  <si>
    <t>Tribe489</t>
  </si>
  <si>
    <t xml:space="preserve">CHAFR746836.1.1_0077110.1 </t>
  </si>
  <si>
    <t>MMFSILVSLALAVNTVVALPATIDAPIPGRYAKTYLPDCAIEGSFVENPTSKHYGPQAVHDIIACQTQCHYTGGCVMYSWDINAKANACYLYAANGSMNVASTVFTDTVARGGSGIFFADRHVRDGTEVCYMATPLP</t>
  </si>
  <si>
    <t>Tribe490</t>
  </si>
  <si>
    <t xml:space="preserve">CHAFR746836.1.1_0077200.1 </t>
  </si>
  <si>
    <t>MHLRHPLYLFLTCLSLTTSTILQNGQVRETNYPDTKIDASLYNFQSFPPNSTELSYKGRWDSKYISWWSAPGLKFGFTGDTVAITFGNHTSNGVLIAYRLSNLDWQFTNISTSSTHLLISPSTPGINTTYPINPHTLELRVTNWAYGLQISSVHLAPSASLVALPKYGRKIEVIGDSLSAGDLATLEGLSSYAFGLGEGIGETEYSITAYPGVCAADRECWGNGRGMVWQWWYTSDTSPRAGELYGREPERWDFGREEEADVVVICLGTNDANEHNQVSEEEFVDAYRRLIMGVKGVWPGTKIVIVSLWNGFYSNGNSYAQAGAFTQPLHTLYTTFNSPTYLQNPILYNHTTNSTYTSTTPFEPFVYYFNTTGILNHNDISPLYHPTDFGHVKVASHLMAFFRWVLGWELRNGGRMVQSGTGYWNDVGEY</t>
  </si>
  <si>
    <t>Tribe491</t>
  </si>
  <si>
    <t xml:space="preserve">CHAFR746836.1.1_0077470.1 </t>
  </si>
  <si>
    <t>MRFSSAIVALVAFASSAIAQEATAGFNPITVPARDQTLQAGSSFDITWIPSGASSDATISITLMQGETPSTLQLADVVAAGVPSAQGKYTWTVPASNFKTYGFKLTLDSQPTTFQYSNPFHIAASEKAPVAAPPAAAPSTSAAPSTPAAAAPQYVAPTTSVKPTVTAKAEAPANTTAPAVEKPAPAANNNGAAKPTVIPAGNGTTPAGPAGNATASGILSVRPTPTGAPGGASTPSTGGATTAQSGAVAKVATGSFGLLAGLVMAFAL</t>
  </si>
  <si>
    <t>Tribe492</t>
  </si>
  <si>
    <t>-AAAPSTS#--AAPSTP#AAAAPQYV</t>
  </si>
  <si>
    <t xml:space="preserve">CHAFR746836.1.1_0077500.1 </t>
  </si>
  <si>
    <t>MRAVQAILFFSAAVGVMAGCQKGTESCSNSNVKAAEGGFHNSWKCEEAGERPCNGECMITGSQAVGPNPGFNNDPNQMLTTMCCKC</t>
  </si>
  <si>
    <t>Tribe493</t>
  </si>
  <si>
    <t xml:space="preserve">CHAFR746836.1.1_0077620.1 </t>
  </si>
  <si>
    <t>MLFPSIFAMAAVLSTLATGIPVPGPQDLQEFTKRSLTTDPALISVTFPKIKQAAQKLGFFKQPPKGPAPPAPVVAHTKRTLPPDPALISVTFPKIKQAAQKLGFFKNQPKGPAPPAPVIAERPNKLQGLP</t>
  </si>
  <si>
    <t>Tribe494</t>
  </si>
  <si>
    <t>PVPGPQDLQEFTKRSLTTDPALISVTFPKIKQAAQKLGFFKQPPKGPAPPA#PVVA------HTKRTLPPDPALISVTFPKIKQAAQKLGFFKNQPKGPAPPA#</t>
  </si>
  <si>
    <t>MIFSTSRCLLCAACLVLPILAQNAPSTPSESPPASNEVICPAETPGECYPRTFVPTENFQIIREGQDIPPGLHVRMNINTGLKEARLNIPIEGETTAEELLEGLPVEQSMVVVEQPEEDPIAEPERTALRDQVPMNPPAFDSAGKIMPPMENPESPNEMGTFQTALLTIKMEARAFDKALDDLMELSHDIYYGVEIAKDGPVLEKLLCLALGAGTERMKSGENGRDHKAAAIIVSAIQNNPTALKEIKGFQKMVMYPTCGESKQSDFVSILRTRLGGETNPALLKTKVGAISGLLKEPSFRDEFIEKGGMELVLAMWLKEGPHFDVVKKKVAQLIMDNFLDEGMGASLGKWPRTARSSVESCKAKDTMLADGCWEHHIQQHTKYSPDDTWANEFFLALRIERAKIPVPDTNREL</t>
  </si>
  <si>
    <t>Tribe481</t>
  </si>
  <si>
    <t xml:space="preserve">CHAFR746836.1.1_0074520.1 </t>
  </si>
  <si>
    <t>MKSFISILFSALLATNVIGAPLQVRDEAVVDATLDENAVDIPTFDCCAGWIKERDATAIEAREEENALDDLVGTVSIEGSPVWLKTREAEEAVSV</t>
  </si>
  <si>
    <t>Tribe482</t>
  </si>
  <si>
    <t xml:space="preserve">CHAFR746836.1.1_0074730.1 </t>
  </si>
  <si>
    <t>MQFSILLTAPLFFLVTSASKNPRNSPEELQKRADVLVACEAGTFQNPGEDMKNVVCKAFAKCQSGSDADEETDPTTGKIINVAQCSGCPTQLGSLVNRCFFVQSTPAGIVRLPAPGSDILDKMAGKNADDTTDNTVDRTVDTTVDNTIDSTVDGEDQ</t>
  </si>
  <si>
    <t>Tribe483</t>
  </si>
  <si>
    <t>TVDR#TVDT#TVDN#TIDS</t>
  </si>
  <si>
    <t xml:space="preserve">CHAFR746836.1.1_0075000.1 </t>
  </si>
  <si>
    <t>MKFTIALTVLSVIAAASAQACTGSFGNCASSVGRPCCAGLSCQPGRGGRGMLCQ</t>
  </si>
  <si>
    <t>Tribe484</t>
  </si>
  <si>
    <t xml:space="preserve">CHAFR746836.1.1_0075480.1 </t>
  </si>
  <si>
    <t>MRISIASTLLVLLASTDLSFSRAIPTYETLKREIDIRNYIKTGEHVANRYVNILKRAGITIPKIGGGAAAGSAAGKAGAFEGARPPKGHESGSNNGEVQGGEHPDKKTSGGDREQPGGTEPILPADRDTSPAPPRVEEPSPAVAPKPNGMNDVDTKFWDSLTENIPPIEPDAGVMLWTGKVTEDQLITLREALIAKTPESRFFSYYDNTGFVPWIDAAKDYLQKGGQLERAIAIESMKLAEAAANTNKPVHILYETPDALNAPENSFLNKAELPIITGPDSKIPIIFRWNLDTFGQEINGGENTVIWRRGDPQMGQLLTDLSTDPILNSRHAPELEPLSFEPLNFNLRRFRRTRGTSDTD</t>
  </si>
  <si>
    <t>Tribe485</t>
  </si>
  <si>
    <t xml:space="preserve">CHAFR746836.1.1_0075760.1 </t>
  </si>
  <si>
    <t>MQLFNFPIVVLLMSSASFISALPVQTASSEQSQPHADIHARYGPWQAQGLWQMRNEAKIAKENASLRKEFAAVLGPGVFKTAPKPAWINLDSAATISAKKGVADTFGSVPPTLRNGLGL</t>
  </si>
  <si>
    <t>Tribe486</t>
  </si>
  <si>
    <t xml:space="preserve">CHAFR746836.1.1_0076380.1 </t>
  </si>
  <si>
    <t>MLPLNLFTAIALLATAVTAIPLPAQQQTTSILTFPLLDRSIPPTSPSITALQKRGGVPNRQAIYNAFHHVGTKVLPAKWVPPHRQLVPGVHTTAVGKKLSSIKASINAKLGRPARKPVTEPGWGSPVKGSTSNPPSPPPLKVETPKKATLEEIPASPKAAPVGEIGSPKAAPVGEIGSPKAAPVGEIGSPKKPTKFGEIEEIGSPKAAPEVPKPKPE</t>
  </si>
  <si>
    <t>Tribe487</t>
  </si>
  <si>
    <t>---EIPASPK-AAPVG#---EI-GSPK-AAPVG#---EI-GSPK-AAPVG#---EI-GSPKKPTKFG#EIEEI-GSPK-AAPEV#</t>
  </si>
  <si>
    <t xml:space="preserve">CHAFR746836.1.1_0076960.1 </t>
  </si>
  <si>
    <t>MQFSHLLITAMTLLTTTAIPLEAREAWGPMKPGEPCPYLPPSVYQYCCFDSIQGPGEPACLQHFRHGDCCPP</t>
  </si>
  <si>
    <t>Tribe476</t>
  </si>
  <si>
    <t>LIAR=21</t>
  </si>
  <si>
    <t xml:space="preserve">CHAFR746836.1.1_0073320.1 </t>
  </si>
  <si>
    <t>MKFQLTTVLALALTSTAIAGVLPAEREHPTVLSKSGKKFPFGFGGNGDADTHGPRFLESLLDDELDDELDDELDDELDDEPDVATYGIADAYSDREADAYTHYALNDDDEGIHLDGADAYTDYAPKDDDEGIQFDGAAGLAGQFGLGIRQEGSDDGGEEDVEGGEVVEESDDIQVQSMDGPAPEEEEPAYGGGDDDDDDDVDDADEEDDYEGDDYDVIASTIPKRSEKAGFEGYFGGDLEGSFGIGKGKKHPFKDFFSDSDLFDLGDSLTSGEEEGGRHSVSHHVGSHHGGSHSGGYGRGGGSQGRGGGSQGRGGRGQGRGGRGQGRGGRVSGSGAREDNGWGIPLAGTPEDDPEEPPRQGRVMGPTTSEESDLDTTIEDPESITSSSPPMGRTGGTVTPEEPLPELEPPLTPTASPTPSSDAIIEVRPSAQGRGAQDGPPYPGRTCGGGYPCEYAVTCAGGQPCGTHKRNLEE</t>
  </si>
  <si>
    <t>Tribe477</t>
  </si>
  <si>
    <t xml:space="preserve">RGGRGQGRG (319), </t>
  </si>
  <si>
    <t>LDDE#LDDE#LDDE#LDDE#LDDE##DD-DV-#DDADEE#DDYEG-#DDYDV-##SHSGGY-#-GRGGGS#QGRGGGS#QGRGGRG#QGRGGRG#QGRGGR-##GGEEDVE-#GGEVVEES##GIADAYSDREADAYTHYALNDDDE#GI---HLD-GADAYTDYAPKDDDE</t>
  </si>
  <si>
    <t xml:space="preserve">CHAFR746836.1.1_0074160.1 </t>
  </si>
  <si>
    <t>MQFSIITSLLAAGTLVSSMPTPSESPIKSDNKTFQIYVFNKTSPNGYLNGPNPQPLDYATPITVKLDEIYTSANAFGGDLVIDACSNYNVPFDLVRCKALTGASVDQYGAGTYFNATTYGPFAGTKDYVKSIFCTKVQGKWDNRVDQFNGDKKVPELKKSQVLCSKGPVEEFLKIDLFQ</t>
  </si>
  <si>
    <t>Tribe478</t>
  </si>
  <si>
    <t xml:space="preserve">CHAFR746836.1.1_0074170.1 </t>
  </si>
  <si>
    <t>MKMLSPLFLVLLLLPLTCTTHQIPLIPSPESFAAKDNFGADAIFARQRASSIFNAIHSSMRQWGSSLQHNGMSYFPATIPENTHLYHGTHQKERVKGMEWLAFEIEHAEAFARWGAFRPSKNSYVPGPDGEYPHSELPSLKLDEDSVKHRYTQTIPPPQNDRPKGYLHIYRTTRDLTKLLYIDGMSAGKTSNGTLDTTDIVLRNDTRPKIPVWGDVKRGEDLCAIGLEWGVEGFIRMEVGFELILCDFEDGLILESSRQKATTKESDNSNMWRFEWFRGVAARYQGITAGRVELDYSFMVSAYFYPLNLTNPDISHSEQPRLVSSDKEGILRLKTDLRRIIQESQSQKHDKIDWQGVVDMIVSRYTDRLMFMKAKSATHKQILSVLESLLGIFIDYENPNILAAENLCAVHYLTPVIPSTSQDTLIYEALLTVTKQICNTLFEVRKSLLEAEEDQESAVEESKSKVGNLVNYLNWSTWLDCGKCAYDEVCYVAAWPWGRPQDHYHSSCLKHNETSDLDGYWEDKRIAPDNL</t>
  </si>
  <si>
    <t>Tribe479</t>
  </si>
  <si>
    <t>LIAR=43</t>
  </si>
  <si>
    <t xml:space="preserve">CHAFR746836.1.1_0074390.1 </t>
  </si>
  <si>
    <t>MQYSSILSIVALVSTVVAAPAPIPEPSKYATVIFHGAAGAQYSVVVPLDGAETPTNNVLSISSVSSDIVNVKEQCVLKTVDQPPVLVAQSSGTWTVGPPQTVKTISCKGKDLDPPVIRPSSISIEFDGADPTLGAKYTVNVPLNGVKVPTNNALSISTLVSTFDALPSKCTFDYVDRPAALVLIAPGKWSVGPPQTIKAVSCVA</t>
  </si>
  <si>
    <t>Tribe480</t>
  </si>
  <si>
    <t xml:space="preserve">CHAFR746836.1.1_0074400.1 </t>
  </si>
  <si>
    <t xml:space="preserve">CHAFR746836.1.1_0072110.1 </t>
  </si>
  <si>
    <t>MQFFTTFLPFTLLLVSVTAQSLCEGKGEVLECRDNQRRYGYICTPEGANVIGADCTRLGPSPSGGIAFCCPT</t>
  </si>
  <si>
    <t>Tribe469</t>
  </si>
  <si>
    <t xml:space="preserve">CHAFR746836.1.1_0072140.1 </t>
  </si>
  <si>
    <t>MIQLITLLFFAAVGSANTPAAVWNNIVGRAEPGNFTADPTLGPGGDVFKDSSHFRLYGTLDEDTSNKTLNMMEAAYDCFVTDLGWRSTGLSVNISAEQDALGPFTKTNIYSVNDLGSGIAGQFNTTDSKGMAWFSVVNRKDILTDPVITISIYAFAMMYHERSWMNNQNSGGWWKVLGGWAADASSVSDLCAPARAKHGVEANVTYIDLKKVLGNAHQVIVGGSNNSSNVYDAWPFFTYLTNNLDNFEGLGKNTIRELMRQYEPNSNETPLHTLSRISTCATVGELVGKYWARMAYWDIGHAPGLELLFNWRYQVNYTNVDLVTEGEYKVIAARQPRYMGANIIPLNVTGAQTVDVEITGSMEFTATLVVRNMKSGVVTYTELENGAGWADVAVGDEASLVVANTPETLHMYKPYALSPEVSKGLDYSFTICGATVLNGYPSPEM</t>
  </si>
  <si>
    <t>Tribe470</t>
  </si>
  <si>
    <t xml:space="preserve">CHAFR746836.1.1_0072240.1 </t>
  </si>
  <si>
    <t>MLIPNVFVAAAVLSTFVASLPFAPSELSERSGTIDPVALERIKAKLNAHKWTLPRPHPRPNKKLKMDPASRPPRPPAPAPRPPPSKRGLVAKRSTPNPKPIDPAALARLKEKLNWESWAFVGRPFKNKKPEPVPWTLPPPRRPGLKRGLVEKRIAPIAPIAPIDLAAVARLKEKLNKGTWAYMPKSPVRQPKPRVGEPMLTYGFDYGQKTSSGYTRFYRAKPNTRPTNARKSKRGLGVGKLPKKRVSLESATPKKPAPEVVQARTPSLRQQVSSKNEEPAHAYRKTPMPVGTNPEHYPQTSRDSQIHPSVPEEATKKSAGAPILENRAATPNPGTGYIAMLKNGPKFRGQALRLKPGNSKIGPFMGRTKLAKAKPN</t>
  </si>
  <si>
    <t>Tribe471</t>
  </si>
  <si>
    <t>--PASRPPRP#PAPAPRPP-P</t>
  </si>
  <si>
    <t xml:space="preserve">CHAFR746836.1.1_0072440.1 </t>
  </si>
  <si>
    <t>MQFSTSLLAATAALLTTASADGVFGISATTVASSPISITLAVLNGLVGEPATCQGTVQVASLPASGTIPCTNAGFSLSFTWADYNQGIQATYATPTSPAFTYNVPRTGCDAAQPQTCTFGFQNIFPGVTALAFRA</t>
  </si>
  <si>
    <t>Tribe472</t>
  </si>
  <si>
    <t xml:space="preserve">CHAFR746836.1.1_0072600.1 </t>
  </si>
  <si>
    <t>MRSFAIFSAAVAVLSSGASAAGVTGAAEGFAKGVTGGGSASPVYPNTNAELVSYLGDSSARVIILTKTFDFRGTEGTSTGSGCLPWGTGSQCQVAINKDNWCGNYQPDAPTTSVTYDNAGSLGITVKSNKSLVGQGSAGKILGKGIRMVSGVKNIIIQNIEISNINPKYVWGGDAITIDGADQVWIDRCTTSLIGRQHIVLGNSASGRVSITNNKIDGVTSWSATCDGYHYWNMYFTGSNDLVTLKGNYIYHTSGRAPKVAGNTLLHAVNNYWYDNSDHAFEITSGGNVLAEGNVFQNIDRVLDTTPTGQLFTAPSTGANSACSASLGRACQVNGFGSSGTFNQADTNFLSNFNGKSIASASAYGGVVASVGKTAGMGHI</t>
  </si>
  <si>
    <t>Tribe473</t>
  </si>
  <si>
    <t>GASAAGVT--#GA-AEGFAKG</t>
  </si>
  <si>
    <t xml:space="preserve">CHAFR746836.1.1_0073010.1 </t>
  </si>
  <si>
    <t>MKFTISITLITLLATASAAVVDLEASGLLPRQACGGFRAYCGQGFVPCCSGRTCGRATSGSTSGWNECS</t>
  </si>
  <si>
    <t>Tribe474</t>
  </si>
  <si>
    <t xml:space="preserve">CHAFR746836.1.1_0073170.1 </t>
  </si>
  <si>
    <t>MKFFTVFALALASVAMAAPSPNTSTKETPKEYGLPDNPDCPKSLCKATCGDTPITTAQCEKEKGKMSSCVCGWPIRNGS</t>
  </si>
  <si>
    <t>Tribe475</t>
  </si>
  <si>
    <t xml:space="preserve">CHAFR746836.1.1_0073230.1 </t>
  </si>
  <si>
    <t xml:space="preserve">CHAFR746836.1.1_0070350.1 </t>
  </si>
  <si>
    <t>MAAIATAVTMAAVTAEAAAETEAAQQRTNREIGHRFDSVNEGLDSIDDIFEERPDSNDDSTDKRRDSIDERLDSLEKATRNTQEELLYLAERVRDAEDRLDAMDEPQVAADSGLSGWFKSMMWNSPTE</t>
  </si>
  <si>
    <t>Tribe461</t>
  </si>
  <si>
    <t>-AVT-MA#-AVTAEA#AAET-EA#</t>
  </si>
  <si>
    <t xml:space="preserve">CHAFR746836.1.1_0070730.1 </t>
  </si>
  <si>
    <t>MHFLTPITLAIIATTASATVDYGTQGGSHVAWLSGDNPCGDSKAITSSSSNPCGINFTLRNGVTYQLRDCGTPSFALWNSDGSYNHIGVTHSGSFGCNSQPDVHREWTF</t>
  </si>
  <si>
    <t>Tribe462</t>
  </si>
  <si>
    <t xml:space="preserve">CHAFR746836.1.1_0071200.1 </t>
  </si>
  <si>
    <t>MRTFFLILGALALTVNANTYPDCEPDNCYRALTPNSNPAVLAAAPAFCKSFLSGVTTTTAGLPDYLVGNPKFVKRSKLALFIHI</t>
  </si>
  <si>
    <t>Tribe463</t>
  </si>
  <si>
    <t xml:space="preserve">CHAFR746836.1.1_0071240.1 </t>
  </si>
  <si>
    <t>MLFKSAIGAGFVAAVGAAPQATYTYNQSPSVNSGALSTVTSIAGIPATEIPGATLPVPPLVSSQVTGATSHGAFNGTPTTTGALSNSPLATVGLTAALPPNPTALVYNPNGTLNNPQPLPYQPAGGLGTNGTEPVYRVQSDFDYQSILLGLYQEWIELDLFHNILATFNESEFTAAGLTPSDRFLIEFMADQESGHATLLSNLLGGPGGATPQCTYNYPFKTVREAFDFTQKLTRFGESGVWGFQAHLDAREVAQLLDQSIATEARQQMIFRQFAGLFPMPVWFETGIPQSWAWTLLAPYISECPANSKRLAWQNFPALKVLNQPNSARMNATQTGLNETTGFGPAAPSSDVPYNESCSSTNTTGFSCLAAISQNRSIPLSYPGRRVQLSWENPGKAVGPNNSYITDTKAGAPRFVIWVSQLNVTYSPLVNVSVQGDVNYGATIQPDVSTYEGDPAINGTMFIALTDVDLPFTAFNLSSVNPHVAAGPFLYQAG</t>
  </si>
  <si>
    <t>Tribe464</t>
  </si>
  <si>
    <t>TAALPPNP#-TALVYNP#</t>
  </si>
  <si>
    <t xml:space="preserve">CHAFR746836.1.1_0071520.1 </t>
  </si>
  <si>
    <t>MQFSHINILTLLILGTSALPNDLDTRSIIEARADCKKINPACFGGNVVGKTDCRCKGQNGPCDLWKCPGDGANSVMVCGQSNTGCVWI</t>
  </si>
  <si>
    <t>Tribe465</t>
  </si>
  <si>
    <t>LIAR=29</t>
  </si>
  <si>
    <t xml:space="preserve">CHAFR746836.1.1_0071810.1 </t>
  </si>
  <si>
    <t>MSPFPVHVPSLAFVLPLLVRCIYAQAVVNGQIFTPGIVLVDAPQPNTPLGGDILHVALDVTSNGQLQLPPYPSRPISAIHNVTIFLSSYDTGKNFTVSNGTAGVGTLGKIMDMEPGSTVKHINWVWPDCLVGDGNSDSSKNSRGAYNISIRQNFRLNDTDMYTIFDLPIHVTNGISSKPDRPSCNSINNPMIDIATLNASANSFTRIPGSPIKTNKKGDGLGSRPEAKPEDGLGGAGALSWYTPLHALWIIFGIVLAL</t>
  </si>
  <si>
    <t>Tribe466</t>
  </si>
  <si>
    <t xml:space="preserve">CHAFR746836.1.1_0072020.1 </t>
  </si>
  <si>
    <t>MKFFTTMTRVSLLGSVSFCSAIPINPANVDSVESPAYYAAPRSVANVDSVESPAYYAAPRSVANVDSVESPAYYAAPRSVANVDSVESPAYYAAPRSVANVDSVESPAYYAAPR</t>
  </si>
  <si>
    <t>Tribe467</t>
  </si>
  <si>
    <t>ANVDSVESPAYYAAPRSV#ANVDSVESPAYYAAPRSV#ANVDSVESPAYYAAPRSV#ANVDSVESPAYYAAPRSV#ANVDSVESPAYYAAPR--</t>
  </si>
  <si>
    <t xml:space="preserve">CHAFR746836.1.1_0072100.1 </t>
  </si>
  <si>
    <t>MYFTSHASRTALLASAFVACAAAVAIPSDYEFHRQVPRQTAAGYATSFIICRDTDFNGGCNYVPILSDACANVPPDWSKVVSSVRTMAEFECYGFSEVDCRGGVIGPIPDTGKYRNLADNGFDNQIASGKCFPVAK</t>
  </si>
  <si>
    <t>Tribe468</t>
  </si>
  <si>
    <t>MHIPPKLLAALLVTCVSAQVSPPPPTSTATSSVSVLSSSSVSSGIVQTTITPFLAGTTSKRVRRTSSVRGASVTGTGVGGGGGGGTDGNRGGGSGGSGGSMDGNGGNGSGGNDPSGVNAGDGGNGGGSGMSTEVDAANTNVDGNGSTDSNSSGSGSGSGSNSGAGAGSGNGNGNGNGSGSNLGTRTTSARVRNRTTSRMRSAATAAATGAATGGGNGNGNGDGSGNGNESGNGSGVNSDPDSASGNANSDGNGNGNGDGNAGPNANIDSQNSNDTEGGNGSNNGSGTNSDPNSANGNGNGNSNGGTDPNSGSGSSSGSGSGSGSGSGTRTTSSRVRKQTTSSRRSSATGVARNSGNGSGSGSGSGTNSDLNSGNTNNGGNDSGSGMNSDLDSAGGNTDGNGNADLNIDSTNLDGNGGTNPDNSNSNSNSNAGTSPTSSNSNTNGGNNQSGGGNGNGGSGGSGNRVTTSSRMKTKTTSSRAFRSTATATAIGGSGNGNGNGNSNNNGGIGDSNNNGGNGDDNAGFGDFDIALQPVPAPGDGGENTGNNGSGGQGDGAGNGNENENGNGNGNGNGNGNGDGNGDGKSGFGDPDIAFQPVPQPGAGGGSTDNVGSRNRGGGGGGGGGVGNGNGNSGANNGSGSGSGSKSGNGNTGNSNNGSGSNPKNDDEADEDDFFQNSDGDEDWNDGSGDDADFDADAFSDDEWNDDDENSRIAGSEGNNGNGNNRNSDLNRNGSGGSRLGSGTGSGSGMGQGQDQNQNQNEGSSSGSGSGSGSDSQRRPGQNFDSDSDHDSKSNLNENSNSNSDGDSNSGSDSQRRPGQNSDSNSNSNQHNSDSPSPSTFQTQTIYPSTLTIYPYPQETSIRHKNAGYKKHPASSPRKAEGYRHRWRKVKKVGGKISKVLKVKRGKGGKGLKRRDGEEKRREIRGMGARGMGGYRRFWGRVGA</t>
  </si>
  <si>
    <t>Tribe459</t>
  </si>
  <si>
    <t>G#G#G#G#G#G#G#G#G##SG-#SNS#GA-#GA-#GS-#GN-#GN-#GN-#GN-#GS-##SG#SG#SS#SG#SG#SG#SG#SG#SG##NS-#NS-#NS-#NS-#NAG#TSP#TS-#SN-##NE#NE#NG#NG#NG#NG#NG#NG#NG#DG##GS-#GS-#GS-#GS-#KS-#GN-#GNT#GN-#SNN#GS-#GS-##GG-GS-#-G-GS-#-G-GSM#DG-NG-#-GNGSG#-G-NDP##GSG-#GSRL#GSGT#GSGS#GMGQ##SSVSVL#SSSSV-#SSGIV-##GNGDGS#GNGNES#GNGSGV##TTSSRVRKQ#TTSSR-RSS##N---GNSNN#NGGIGDSNN#NGGNGDDN-##SNSDGD--#SNSGSDSQ##TTSSRMKTK#TTSSRAFRS</t>
  </si>
  <si>
    <t xml:space="preserve">CHAFR746836.1.1_0070280.1 </t>
  </si>
  <si>
    <t>MFSLVSSSLVVGLALQVAAFPSSSRKLERRNGTEPYSLPYLCVNATERNAAIQVKRDTFLYGPSIAGNTSFYPTGSLGSSIVQADVNAFTADGASQRQAVGEGQQIAAATTRAAGGIKQLSDFELLYKDQWQKAIPDGIATGILTNYTDDLFFSMSRLSVYPYSIVRLDPAKDVLEFEVEDSVVASITGGNTLSELFTSGALFYADHRSQDSLEKIPGRFAATCDAYFYIHPTSGDFLPLAVRTNVGSNLIYTPADLPNDWLLAKMAFNLNDFWDSQWYHFAATHHVVELVYEAAFRSLSDDHPVMAILQRLTPQLFAMRQVAIQTLLSKNGFIDQLFASTGAAAGVSTTQHYHAGAGKFQANYFIKNLEARNLINSFGPELKHFPFLEDATPIHASIQKFITSFVESYYTSPKDFAKDTELQAWISEAVPAKIFDFPTSVDKDTLIDILTHVAFLGSAAHHTMNTNDISEAAATLPLTPVSLYKPLPSTKGVTDLIPFLPNVTQAIGQISVVALFARPNFIGSEKCLVQMFNGTAMLGRMNEDVGEAAKEFAEEMLEQSEVVSSKAFDADGLSQGMPFIWRALDPQRAPYFLTI</t>
  </si>
  <si>
    <t>Tribe460</t>
  </si>
  <si>
    <t>MFNPTLPITFLFLALASAQDGLSSYGFRLTNCSTSATWNATTGRVFYFDNIDAPLTASKPTFNTTIPNFVTWNVADKIVKVNDRFFSFSMADDLSAKAGDVVGRAQYWDIPTEQCGGGRLGYSILDCARGDDSVVTEGGAETYKTPNNNLNHLNPHLATIYLATHTNIKMPPKLGNLERKARKKKQTRLTFEPLDQPASSSPVASTSKLTPSKVRYEIRNKTEPSPTKTAKTLATTKPNATTELSDSDDLPLTPAATRNKRDKKGRQGQDFAVQREKSITISDDDGPSDSPDPPPRHTQISGMFSSTARQAVPNDLGGSDSSDAEDSEPLVRKGRAAVAVDSGDSDDDMVTSSAIHKTPKPIVTATPRKRKTIINVDSDSESDINASPIKRRHIQEDSDEDSDKASDASSGGGHFGRRIGAKPRLSDSPPRTTRQQTGKKKHRTEKEKQMELLKRRRAGEKNPVLTESETEEESDDNVHLSDFEDEEKDEEAPKQNPKRTHKKSKHRRASGSVDEEEDFIVDEDEIGVPTSIPLEFTSGYNKPLKDHFTDAVECYIHKKLNPGFTGKKDVFERAFYKLDDKPSGLKSSKYGSSQWVMDFVLSLDARPEYREVRINAGDAEARCEACNRGGHIPTFRISFVGRPYNRTTLEEVQQRDDESQARSNQSDDDESETGTVDALGRHLPSQDREWLVGRFCRNNANKTHLLSHWRYHLYQWVIDNLEAEGELSAQKLVKREKMKPWKRQRYVENVVERWQADDKIKNLFRDYKNSVEALAEEKEQGRWGAR</t>
  </si>
  <si>
    <t>Tribe456</t>
  </si>
  <si>
    <t xml:space="preserve">KKKHRTEKEKQMELLKRRR (438), </t>
  </si>
  <si>
    <t>VDEEEDFI-#VDEDE--IG#</t>
  </si>
  <si>
    <t xml:space="preserve">CHAFR746836.1.1_0068970.1 </t>
  </si>
  <si>
    <t>MVLSKTVLLSLLPFFLAVDGQSTGKTTRYWDCCKASCGWKGKISLASGANPVGSCDARDNHMSNYDAPSGCNKGGAYMCSNQSPWAVSESLAYGFAATTIAGGKESSWCCACYELTFTSGAVQGKKMIVQTTNTGGDLAANQFDLAIPGGGVGIFNGCTAQWGAPSTGWGAQYGGISSRSQCDSFPENLKAGCYWRFDWFGGSDNPSMTFKEVTCPAALTAKSGCVRQGQTPTGPATTSTWTPGSNPTSTSQGEPTSPTGSAPTSGSGSGTVAQYQQCGGTGYNGPTQCVSPYVCTFSSEYYSQCL</t>
  </si>
  <si>
    <t>Tribe457</t>
  </si>
  <si>
    <t xml:space="preserve">CHAFR746836.1.1_0069400.1 </t>
  </si>
  <si>
    <t>MMVSIQILSLLIWTFGLTAALGDNKRDIIPTGPIYKLIAKGNDGDTRFNGLELTAYHSFAGQADAVFTNKTNFAGGWLNDTTPLFHFGGANDWQAGLNLYYSTVEMYDAWMKVTVDLNYNGEAETAAIVDGKLIYNKSFSVSWVEWLACEWVRLVPQLFYVRYDAQVTIPSNCARIDLIVEYLE</t>
  </si>
  <si>
    <t>Tribe458</t>
  </si>
  <si>
    <t xml:space="preserve">CHAFR746836.1.1_0070240.1 </t>
  </si>
  <si>
    <t xml:space="preserve">CHAFR746836.1.1_0067530.1 </t>
  </si>
  <si>
    <t>MKTVQTLLSVFGLVAAAQASFVARAGGYSNETIIYETVTTNVYTTYCPAATTFVGGTKTYTATASQTLTITDCPCTLTKTKTPTPTPTPTGITLPPPVVNGTVPSPVWVTTVLTAYTTYCPVPTSVVQGNQTYTVTSATTLTIKNCPCTVTYPATTASTTTLSYYTTYCPAPTTLTYGPTFPVTVPVPTPGTYTIPVISVTAVPASPPTPTAPGVPAGPTTPVVGGGSVPGTGKPVGPSATPTGPLQASNGEKTAAGFGAVVFAAFAALVL</t>
  </si>
  <si>
    <t>Tribe452</t>
  </si>
  <si>
    <t>TK#TK#TP#TP#TP#TP#TG</t>
  </si>
  <si>
    <t xml:space="preserve">CHAFR746836.1.1_0067960.1 </t>
  </si>
  <si>
    <t>MHFSLLTTATFLSFSAVAVATPQIVGPGTEHLPIRNKYVWFASNYKASCLKNDAPLEKCTYSYNIIGDEATGGASIVPAFNATCSATNVSPNDPQVPCEFNDNGPAGRSLNSSLIPALRPDATGSIQMQVSYQFVDQGDKTTSYKYIGDVRAPFAFDYFDIMTGEVIKLGNVN</t>
  </si>
  <si>
    <t>Tribe453</t>
  </si>
  <si>
    <t xml:space="preserve">CHAFR746836.1.1_0068230.1 </t>
  </si>
  <si>
    <t>MYFRSLLLLLPVLAAAAPLGHPVPAANALAFRSLPVDEDLGKRADEDLGKRNVIADEDLGKRADEDLGKRADEDLGKRADEDLGKRADEDLGKRADEDLGKRADEDLGKRADEDLGKRADEDLGKRADEGLGKRADEDLGKRADEDLGKRADEDLGKRADEDLGKRADEDLGKRADENLGKRADEDLGK</t>
  </si>
  <si>
    <t>Tribe454</t>
  </si>
  <si>
    <t>EDLGKRAD#EDLGKRAD#EDLGKRAD#EDLGKRAD#EDLGKRAD#EDLGKRAD#EDLGKRAD#EDLGKRAD#EDLGKRAD#EGLGKRAD#EDLGKRAD#EDLGKRAD#EDLGKRAD#EDLGKRAD#EDLGKRAD#ENLGKRAD#</t>
  </si>
  <si>
    <t xml:space="preserve">CHAFR746836.1.1_0068680.1 </t>
  </si>
  <si>
    <t>MYTSTVLVGLFSQAAFSAVLPVPIASRDTPLSFVPGTPAQVPVSNVYDWRAGYVSEFTIHGSCNATERNQISQGLDEAVLLAQHAKEHILVQGNKSEIYQKYFGAGPTGPVIGWFDRIATANRAGVIFRCDDPDQNCATQDNWAGHWRGENASSETVICERSYTTRLPLASLCSRGFTIANGRMADYWGGDLIHRLYHTTPVGEAIIDHHADGYNDCLELAKGENYTLAASNSETLLYFAMEAYAFDISVPGEGCLGKPVASAEDGAPAAAAAVPAPTPTPTDPLAPAETTGTVPGAAEINPVRVIPAESTPAPAPAPAPAAAEPAPAGAPGQECHYHGTTLHCV</t>
  </si>
  <si>
    <t>Tribe455</t>
  </si>
  <si>
    <t>PA-#EST#PA-#PA-#PA-#PA-#PA-#AAE#PA-#PA-#GA-#</t>
  </si>
  <si>
    <t xml:space="preserve">CHAFR746836.1.1_0068780.1 </t>
  </si>
  <si>
    <t>MIFPNLILFLATMSTVQAHRPANTPICDFYASQIFGNNTAISTQCNDIDPQYRHSRKPHLSQHRRPSHRYRLSQYKNVDVDSILLTHVWDYFGVLLNCSLQGNDPSFPAYGGKKSMYEVHKYMKSTPTNKAGSYPNSSSPQNP</t>
  </si>
  <si>
    <t>Tribe445</t>
  </si>
  <si>
    <t xml:space="preserve">CHAFR746836.1.1_0065680.1 </t>
  </si>
  <si>
    <t>MKFLTILSSTTFFVSLVAGFAGDATWYDPAGGIGSCGAQLWHDSDIVALGPAHAGNCGRRIWVYYNNNGRQATINAQVQDLCPGCAGDNIDLSQSKFQEMAGDLGIGRTPITCTQIPTDTPPDPGIFLLTNR</t>
  </si>
  <si>
    <t>Tribe446</t>
  </si>
  <si>
    <t xml:space="preserve">CHAFR746836.1.1_0066990.1 </t>
  </si>
  <si>
    <t>MSSLRVSIRTVVALLAVASAQEQPLLSTIAGIPELSTFSTVVNGSGGNKLNPALEERFNSKIDGRKYTAFVPTNDAFAKIPSAFVGALTAAPAYPLLEAIIRTHIAEGQVNSGNLTSSSPIIAIEGFPLSITTTQTNAILINKQAQRVGDETPASNGVVHRIDQVLNPFTGYFGVSNTSSAPAQSSQVEGTISDILSTDQRLSTIRDVLLALQPDLIQNRLRLSSPQQQQIFTAPSNAAFAAAPPGTPEASKAPSNQPLSFQLFSFGLLNNPNPTAKLADLNLAGGSAQRANSFTGINVTVSQKTPEGAVFVNNAAVEGEVCGSNGCVWLVDRILDPLYLVFGPLDRA</t>
  </si>
  <si>
    <t>Tribe447</t>
  </si>
  <si>
    <t xml:space="preserve">CHAFR746836.1.1_0067040.1 </t>
  </si>
  <si>
    <t>MQYSIVTLGAFVVAAVAQVDTLPSCGQTCINNMLAQAPALGCADTPDASCLCRMPNFGYGIRDCANQACGETVGAQVIAYGGTYCSAAASSLASASIIASATSALGPITVVPTGSAASSVSSAVQSAISTSQIVSVISSQGSAISTAVIGQTTIFSSVPAAASTAASDASGAVSTALSGASSVASGISASASSVLSGASSIASSVLSGASTLASVSSRIPSSAPSGPSSTSSSSAGGARQTAAAGIAAVAGFAAFIL</t>
  </si>
  <si>
    <t>Tribe448</t>
  </si>
  <si>
    <t>ASSL#AS--#ASII#ASA-#TSA-##SGISASASSVL#SGASSIASSVL#SGASTLASVSS</t>
  </si>
  <si>
    <t xml:space="preserve">CHAFR746836.1.1_0067230.1 </t>
  </si>
  <si>
    <t>MKLSFVSLVVALFATSVAADCCSACVEAYTGKGSSDKTVKDFCTRSCRTECK</t>
  </si>
  <si>
    <t>Tribe449</t>
  </si>
  <si>
    <t xml:space="preserve">CHAFR746836.1.1_0067350.1 </t>
  </si>
  <si>
    <t>MKLFSQLLVLGLAAETTIASNWFSKAVYNKWHETELERWLSDHNVPYPTPADRKDLENIVKENWQSKIATPYNDWEAPQLTSFLKQKGVETKDAANSNKDSLISQVKSTWYEAEDKAEDAWSSVKDWVFDSWTDSQLKAFADKHGIPVPQPRKRDTLLQTLRSNYETIVSKAGETAAYPGNWLYETWTESDLKEWLDSHGIPAPQPSTRDKLIASVRRNARIASLRMAETSASASKSAAAAQETLSEKLLEAWSDSQIKEWADKNGIKVPQGSKRNELLAIARKHRAQLFGDNVSDSASSAFGAATSKAANEYARASDSAELKAEDAFNTAVSTWSQSRLKAYLDARGVPVPQSGKKDELLAAVRLNKHKAATGWSAWTFDTWTIENLKAYLLATGDEAAKKTANKAGATREQLLSAVQDSYNSASSASGDAYASVTSYLAKQTDAAKDSVFDTWSESELKNYLDSYGFKVPQGSTKNQLVAYARNARNYFQYGTTTPQGTLYAKLSNGVQWVLNQLSIGAAAGRKEAGYQGQKAADAVKEGVTSATNRAGEAAQKAGDKIKEEL</t>
  </si>
  <si>
    <t>Tribe450</t>
  </si>
  <si>
    <t xml:space="preserve">CHAFR746836.1.1_0067360.1 </t>
  </si>
  <si>
    <t>MLASSITFFGLVAAVFAAPFDLESRQVTLTGCTSTPQCCDVDVLGVADLNCEVPPAIPTSIQNFSDICASVGKQNVCCILPILDQALLCTSPDGN</t>
  </si>
  <si>
    <t>Tribe451</t>
  </si>
  <si>
    <t>MRFVCNRLPVASLLLLIAATAPQQISATSITASPKPTPSSNLPATCEFRTINYITDSLPQLCLRSSWGAEGTSTRVVAVETASGEGMVVDAVVTPASNATKGPGEEKEKNGTEDKQATPSPLHTSVPAAIPASTESGVAEDLEASELNEASFLSFEEWKKQALEKAGQQNAQIGGRKANPAENKRRDPDGLQNSLGPYGEEGEIDIDFGAFRNRGDGQEESKAAESQSTQTPEVQLVEKKERRREHRSKDAGKTCKERFSYASFDAGATVVKTHKGAKNSKAVLIENKDSYMLSECSKENKFIIIELSEDIWIDTVVLANYEFFSSMIRTFRVTVSDKYPLKTEKWRDIGVYEARNSRDIQAFLIENPQIWARYIRIEFLSHYGNEYYCPLSLVRVHGTRMLESWRESEAIGEDDDAEEDIPEIEFVPEAVAEVVQKEERRVAEMRAVAQEMVETAHASALARHDAEEKFRLENGTSPWIRYKFPVSNSTNTPIMDDICLPEQAPIQEPSSKTPPVVPATPEPSAADRSITMDASILTERSITPESSSLKTSTTKVPTPVTSIATHLNVTAPSSDTVVEPPSQQVTTQPSKTHVATSTQKNKTTSTSSSSSSLPTQQESFFKAVSRRLQLLETNSTLSLKYIEEQSRILREAFSKVEKKQTQKSTVFLDTLNNTVLAELRGFRQQYDEIWQSTIISLESQREESRREIFAISARLNILADEVVFQKRMSIVQSVLLLLCLGLVIFSRVSSSGQVEIPNFSARFLRSMASESPMQSPAFSPVFPRMDSMRSERSWGAGPGPSRPQSGEYGISRSRSRDGTQTPISNYSRSDYDYTPPPPEENPLRSTECSPEPPRPERLEPPRTHSFIRRTNSGGSGQSSPRFQSYAQSPPNKRSRKRRGSKNSLRQLASPPATDNDRASTTSRDTPPAPLDIAWVNRSQIGLALSSPPPEEEEGDEAVEERQGPASPTPTNNSFHIARKPLPALPPQS</t>
  </si>
  <si>
    <t>Tribe441</t>
  </si>
  <si>
    <t xml:space="preserve">CHAFR746836.1.1_0065180.1 </t>
  </si>
  <si>
    <t>MMFSTPIIVAYLASLATAARPHCAPPAPPAPPAPPQTVYQTLTETVTSYKEKDPKPTPPPAPAPLPEPVVVTKNGYITSCDYGASITTVYVWPTGSPSYDSTVALFDIYNIAINVYVININVVVNNYGVAETVTKTKKEKPTSTPAPLPPLPPVTTKSASSTSPTSNSTSSTSKPTSSTSKPVSSTSPTSKPTSTPAPSSKPVSTPSPISSSKPAPTPSPIHSPIPSPSLKPTEPAVKPTTPLAGIPVKSSEPASAPKMVRGWDA</t>
  </si>
  <si>
    <t>Tribe442</t>
  </si>
  <si>
    <t>APP#APP#APP#APP#QTV##SKPTSTPAPS--#SKPVSTPSPISS#SKPAPTPSPI--</t>
  </si>
  <si>
    <t xml:space="preserve">CHAFR746836.1.1_0065380.1 </t>
  </si>
  <si>
    <t>MKSHCLTLLVTLALASVGTAVCDIRICLAECGSDPISPGGSVCVNGVQQCVCSKRP</t>
  </si>
  <si>
    <t>Tribe443</t>
  </si>
  <si>
    <t xml:space="preserve">CHAFR746836.1.1_0065400.1 </t>
  </si>
  <si>
    <t>MLSSYIVALTVAGAVNAATPAGFEPASTADLFVAFGQQPAVNGVLVPRAETARMPVIGTKEKLVGTYAIIMTDPDIPGAPADGKTGQFLHWLQTDLVSAETATTIGGQQVFLLTNSTAPSAAYVQPSPPNRAPVSHRYVELLINTTNSPVATTMLNAAGKTRTGFSALQVVNAAAAQVVAGNSFNVTNEQALGGGGGGTGGRAASSGAALPTGTSRPGSGTGSGTGSGNGRAGASGAPLPTGTGRAGSGSGSGSGSGSGSGSGNGRADSTAGRAAPTNPANAATPTTGGRRPSNSTSTNRPVSTGAATSMSQDNGLAMFAGLVAMVASFAML</t>
  </si>
  <si>
    <t>Tribe444</t>
  </si>
  <si>
    <t>GAS#GA-#PLP#TG-#TG-#RA-#GS-#GS-#GS-#GS-#GS-#GS-#GS-#GS-#GN-</t>
  </si>
  <si>
    <t xml:space="preserve">CHAFR746836.1.1_0065420.1 </t>
  </si>
  <si>
    <t>MLVNFLLFQLLLAGITAAHLSPIHYTISRRGGSFHIPGVANLTSLLEELQKIEARFAATTRAFEGNTVVRKPRHLHGTQASTVLLGEVGREGNWFATLELGEPAQRVQMDLDMLTKDFYVKSTQSSLGSFFLDFMSKTYKDSEQPLPFPTCRQPTDILHLNTIERMIPVSFAHCRPSKQWIQALLPSGAYLGLAPAASLSQLNTTSLLSQLIEKGILDTQMWSLVLLNGRDGLFSLGGTPLASIRKVEKETQDLLASQKQEGHEELKREEHLEDRAAIYDPSIAGDPDRDWKWMQVRGIDGFWQIQMHGVWVDGVKNVFNQPAVLDINTPFILAPPMAARTLYSKTQAKRLPPPYDQFHAYPCLRPPQLHLDFAGWGVEVLKGRNKETFAPGGRFSLGRMAEGSGYCIGMIVESRMGLQPSNIRDHRHGGVEKVSGLGDVWILGEPFFRDVQVAFDVESKKVGLQRV</t>
  </si>
  <si>
    <t>Tribe437</t>
  </si>
  <si>
    <t>-SLSQLNTT#SLLSQLIEK#</t>
  </si>
  <si>
    <t xml:space="preserve">CHAFR746836.1.1_0064500.1 </t>
  </si>
  <si>
    <t>MQFNVVALFAVMAAVASAEKTVTVYECGPAPTGVKPSGVAGPTAAAVTSVGVVASTGVVTAPTATGSPIAPFEGAATMNGASAMAMIVAGGVALLL</t>
  </si>
  <si>
    <t>Tribe438</t>
  </si>
  <si>
    <t>Y/F/WxC=24</t>
  </si>
  <si>
    <t xml:space="preserve">CHAFR746836.1.1_0064840.1 </t>
  </si>
  <si>
    <t>MRFSYLLSAFLATLTIASPIANPEAASLSTRATVDTAEYTSAIKAHSGLKKDDWVWFTMEWPRGSVIGDGDTESKEELSQLRDKLGFDHIGLVVGHVTEVTTGRRENLKTKRNFEAHLYHMTEEEDRKTKELKTTFKSPFWKADPSKILKFGGMTTSKKDTAANKAGKNYVNDDAHKKYAVDGNNCNDFVNAVKKAL</t>
  </si>
  <si>
    <t>Tribe439</t>
  </si>
  <si>
    <t xml:space="preserve">CHAFR746836.1.1_0064970.1 </t>
  </si>
  <si>
    <t>MPLPKLSPLQSRLAASLAASLTLLLLYFSFSSSHFAYAAELGSIDPEDHNHERLLERPLLDFDLKELDVEESGYQPDFIGVDRGIVGRASTTDESIPLTNNQRQRNNIPLGTTVTYVFSNASVWGNLSAPASPVLAGRNLAEDETEMQDGKENPDEDQKAVAPQELKSRDVLYRTVYITVTTCTQPAPVDPQAVSLPPPQLQVFVSPSSANRKPGPGNTPQMMIDLVGGYGFMEVNASADVFIGVYGKNDTAYKDVWNAEIAVSIDAPFHTINNDTNLILVDTDSTSAYLVANNPVEFDGDVSDSESLAKVAVPYVIFASKSNGSSIMGMENSYCGLTNKADIVPFGARPGTAPDSVKSWLRKRKDKPVPEQRISLTTLTKGTQYDAILAVAASPNATVGGGGKVFRRAELQTLNDSNCAVVTNLTLCDAVNYAVPSNPKFNITQLEAFYENYTTTYFKFFQRALAQVPCNTTSSAQYSLVANCTSCTQAYKEWFCAVSIPRCTDFGATGLHLQPRNILQPFPNGTSLQSLDQAVFNSGIQSFGMNSSRNLDIDRVLEPGPYKEILPCDDLCYNVVRNCPSKLSFNCPRPGYKGFSTSYRERFLSAKGVDQATTSPVTCNYPGTIPASNGHRWTLSYRTLTVPFLVGIGMMCI</t>
  </si>
  <si>
    <t>Tribe440</t>
  </si>
  <si>
    <t xml:space="preserve">RKRKDK (361), </t>
  </si>
  <si>
    <t xml:space="preserve">CHAFR746836.1.1_0065080.1 </t>
  </si>
  <si>
    <t>MRSSFSFFLAAASFPLSLCAIIYVSPNGSDSGTGTITAPLKSIQSAVNLATAGSTIYLRAGTYGLTTNIQFTKSGTASAPYTISAYESEKVIIDGEALPSTPGELDSSIPGKNRGIFHVEKANYWHFIGLELINGPYGIYHADSSNNYYERLVTRDNYETGFHMQGASAQNTILYLDSYDNRDPRKNGESADGFACKEGSGEGNILRGARLWNNVDDGLDLWEFKSGVTIEDTLSWGNGVNRWGFGEFEGDGNGFKLGGGNKGDIGPANHIITNCIAFENAAGGFVDNSQTGAFTLTDNTAYNNTKTGFSFKTATATLKQNIAVANTQADKSLSSAQKDSRNSWNSGTWSASGFKSVDKTTAISARDPSGKIVGSDFLVPASGADMGATTYW</t>
  </si>
  <si>
    <t>Tribe431</t>
  </si>
  <si>
    <t xml:space="preserve">CHAFR746836.1.1_0062820.1 </t>
  </si>
  <si>
    <t>MKFLATLSILFLTASSAAAAGTPKCVKVNNTKICNAPNDPKTEQFNCDNDELRPEDFGAEGCTFAEGNGTPELKWCCTPII</t>
  </si>
  <si>
    <t>Tribe432</t>
  </si>
  <si>
    <t xml:space="preserve">CHAFR746836.1.1_0063170.1 </t>
  </si>
  <si>
    <t>MMNSFVGLVMLTLLSLGFATPTVSARGACTTKSVTYMRQIFEVQPDTLGNQDMLYSDRVGGGGYGVFQTQVNQTFINGEAHLHSPMPAIINFQVPAGATRCQLALSDSMGTRDFQNPFFQQPPTMNIVSLHANSLHQDNWTYNAVYNTPNVIKNPNFVNKFDLAAWQGELFVWDFKCPAPIGDHGDAFFVVELNRQSSGGDGIWGFKTWQVLETVPGQLTPNDEKYDVYNGFHILIDC</t>
  </si>
  <si>
    <t>Tribe433</t>
  </si>
  <si>
    <t xml:space="preserve">CHAFR746836.1.1_0063460.1 </t>
  </si>
  <si>
    <t>MRPHTSLHVILAAGVAVDAKAWVPNFKNLVAFGDSYTDENRLSYFLDNGVPPPTGTLLPPNNDTTSGGFTWARIVSTDTGTKLYNYAVSGAVCDNKIINRYLSGIKGPFPDVVYEVDAFVADANFVNTTTNSNTLFTDRQSDNTVYSIWIGTNDLGVNGFLTDSSLNGTTIPDYVDCIFDKFDILYQNGARYFVLINNAPLELSPLYGMPEAGGQAVSVRYWPEKPSNTSEISGKMKEYTKLVNEVFNYRTPFEILVQKRYPDASIAVFDVNTLMSDIYHNPTQYFAAPANVTGQYELCEDGSGNRCVNSNGTLDQYFWHDELHPASRTDDAIAKEFAKVVEGTSGYAKYW</t>
  </si>
  <si>
    <t>Tribe434</t>
  </si>
  <si>
    <t xml:space="preserve">CHAFR746836.1.1_0064310.1 </t>
  </si>
  <si>
    <t>MSSVLRYLSVVSLALSSLAQGYSNPGPCTGACWAHDPALIQHSDGTYYKFNTGKGMEIVTASSLAGPWTIQGSVLPSGSKINNAGNKDLWAPDVTKVGDLYYLYYSTSQFGSQVSSIGLATSPSMKPGSWSDLGAVGVDSKAGTAYNAIDANLLKVGSGYELVFGSFWGGIFATPLAADAKKAAGGSPKNIAFKKEGENPSEGAYVFHHSGFYYLTWSFGKCCGLDTSKPAPGGEYKILMCRSESATGGFVDKAGVSCTAGGGTTLLESHGKIYAPGGQGVFQDSKQGLVLYYHYANTDVGLGDGQYLFGYNVLKWADGWPSV</t>
  </si>
  <si>
    <t>Tribe435</t>
  </si>
  <si>
    <t xml:space="preserve">CHAFR746836.1.1_0064420.1 </t>
  </si>
  <si>
    <t>MPAIKPLLILALTALSTASPLYLPIPKNTTLAEALAIEKASLPHLTIVTTPSTPLSTPTPPPVHEEHFSFPRVPVILLSHHTRRGPIADSLPQKTLSSLALLSTRIKALTSSVKDYDSSAPKSAYAIENALQSLHHASLQTNDDALLLAPLSQEDSTKMIEYIRENIVVDVMESVKAMKEKEEDFKKAKLHKIVVVVLKSLREDYDRPSMVLAKKIQKRDLGAARELLKGVDEAIKEGIKEFEED</t>
  </si>
  <si>
    <t>Tribe436</t>
  </si>
  <si>
    <t xml:space="preserve">CHAFR746836.1.1_0064430.1 </t>
  </si>
  <si>
    <t>Tribe426</t>
  </si>
  <si>
    <t xml:space="preserve">CHAFR746836.1.1_0061470.1 </t>
  </si>
  <si>
    <t>MHFSVVATAILLIGLAQAAPNLVARKTLPSCPPGAPTRIGATDLCTKYDSQTNNACTTGATVVDGNTYTKCSEPQWQKRT</t>
  </si>
  <si>
    <t>Tribe427</t>
  </si>
  <si>
    <t xml:space="preserve">CHAFR746836.1.1_0061520.1 </t>
  </si>
  <si>
    <t>MRVTAALTALGASLLVEANSNINPLDMGNLTSPSSTYKCDYSDDCFHYVAGWGDIGKPAKASIASDCSSVLAVTVTPPPLLSTQTQTITVFRGNPSNPPLVYPEAFKPGTAVTQVATQATEIPEVLQKNFCKELDAYKHACLCNEHLPVTYTAPRPLETVIFPEQAEIKAVKIYAKTENHTDFSTVPNWLRVVPNTEMSDAYTIKLITGKDAEKLATIFRFHNADGQLKATFRSRHGVDVVTDLLSYIPKTEDGITRNEGPRPVAFRHLTDNDAKESLWDMLKVYIGEDWNKNEDPTNYNYLDMISKDKNPYNMWTSCNDQLGVATRTWKNDYLKGILAKHPDPERTLSCSLAKLYPVSADEVTPVA</t>
  </si>
  <si>
    <t>Tribe428</t>
  </si>
  <si>
    <t xml:space="preserve">CHAFR746836.1.1_0062010.1 </t>
  </si>
  <si>
    <t>MTPKGLSFVLAAALPLAIASPIAKPYGPYKYSTTLPVVGGLPAIPVPATPPALPPIVPTITVGGADGVTLPAPGLPSLPVSVPSPNGLLSYGGLPPVPTITVGGSDGSFTSLPVVKPIPSLTSTTTIIVTVYPTLPAATIPDIPVPLTTITSLVTVTLPRPPISVGGADGVTFPAPPIATPPIEKPPPPATYGGLPPPPPPPSLPQLPPNVVGGGGILGGLLGNTGGHITPPGTTVPKIGGGGFIGTPNPPSPPNGGTYGGHGSGGGNPGGNSEICDDPFFAEASPLLKQLCSGSGSGSTTSGSSGTSNPSPPPPPPIPSSPAGYNPQYKRDTDSSLIATEDPASSSPPRTPQGLLLQKILEKCVSELGETKGLALCPRALNFIPQSSLPGDGILSDEMIDALIQRGLKMAEEGDKVPASKRGLGGPGQLLSGVSLDEGLGGGALSPEQIEGILAAAVGKTGLPLNGLPLNGLPLNGLPLNGLPLKERAIPTTPDPTTILSACEKAFTQAQTSPTTPKLDPTQICKFLLSYIPKTPLPSNSITPEDLKKIIESVLSSHGLAKRQHYQFGSGGPSESSGNGGLPSTPSTPSNPQYGNGNGNGGGSTSTSGNGGGSSLPQPPPIAPKPPVQPHGNPPYVPTSSGPSPPANGGDLQSSIASSIAAGLAQALGPNGAFNPGTFFGDGNKGGSGSGSNGNGNGKGEGGYY</t>
  </si>
  <si>
    <t>Tribe429</t>
  </si>
  <si>
    <t>SG-#SG-#SG-#STT#SGS#SG-##-GN-#-GN-#-GN-#-GGG#-ST-#-ST-#SG--##PAIPV#PATP-#PALP-#PIVP-##-GGT-Y-#-GGHGS-#GGGN-P-#-GGN-SE##-PPIAT#-PPIEK#PPPPAT#</t>
  </si>
  <si>
    <t xml:space="preserve">CHAFR746836.1.1_0062110.1 </t>
  </si>
  <si>
    <t>MYTTALLLALSALTTALPSPLTSRQCTAPTSFQINGFTTFVPAEGNTNPAFVSFTFASSGTSTRCTRNGDITSTTLATCADGETVFRWSADHVLTVGTSYVDCDGNPAVAAGDLGLSVFCFPVVPPVPFGAGTECETPTGQVGGSFTRSSV</t>
  </si>
  <si>
    <t>Tribe430</t>
  </si>
  <si>
    <t>ALLL#AL-S#ALTT#ALPS#PLTS#</t>
  </si>
  <si>
    <t xml:space="preserve">CHAFR746836.1.1_0062410.1 </t>
  </si>
  <si>
    <t>EHG-GEEGG#EHG-GEEGG#EHG-GGEGG#EHG-GGEGG#ETG-HEKEP#APGTHPAVP</t>
  </si>
  <si>
    <t xml:space="preserve">CHAFR746836.1.1_0060730.1 </t>
  </si>
  <si>
    <t>MSFSLKSSLVLFFAATQFAAALDPKCAPGGNLDLAKWKLQLPTGEPGSPNSIEGSKLNGCTGFQEAGTFFSDPKDGALVLKVAGSPKSAHCVTTKNSLHCRTELRESNPLSWDPKAATNRLKATLVVVKADDSARGTVVGQIHIDDKISSKPVCELYYNSKGVITMGVEKTRAGGSSIYTEIAKVPVGTGFSYEISYEKNVLGVSVNGGAVKTLSTNELNAPLSYFKAGNYNQGDSPSEVHFFDLDVTHTK</t>
  </si>
  <si>
    <t>Tribe422</t>
  </si>
  <si>
    <t xml:space="preserve">CHAFR746836.1.1_0060850.1 </t>
  </si>
  <si>
    <t>MQLLNIPTAILLLASALSVTSIPVGSGDVALQARDVPVVNVADGQEFAENYRREENTLVARQKKILPGLAKIIAKPVVAPTKWVASAVQKAAGKSRYSRRDVQNTLEARQGKILPGLAKIITKPVVAPTKWVASTVKKAAGKSRYSRRDVQNTLEARQRKILPGLAKIITKPVVAPTKWVASTVKKAAGKSRYSRRDVEDTLEARDTETDEDTEVANDDVDDSDDSDAEDSDVEEDLEE</t>
  </si>
  <si>
    <t>Tribe423</t>
  </si>
  <si>
    <t>RRE-ENTLVARQKKILPGLAKIIAKPVVAPTKWVASAVQKAAGKSRYS#RRDVQNTLEARQGKILPGLAKIITKPVVAPTKWVASTVKKAAGKSRYS#RRDVQNTLEARQRKILPGLAKIITKPVVAPTKWVASTVKKAAGKSRYS#RRDVEDTLEARDTETDED-TEVANDDVDDSDD--SDAEDSDVEEDLEE</t>
  </si>
  <si>
    <t xml:space="preserve">CHAFR746836.1.1_0060880.1 </t>
  </si>
  <si>
    <t>MKPQIGSILTAILVLARSCLADAQYKSRPDLSPPRLNITIPATSEVESGFIFTSPYGSSLLPTGKSGPEQPGAYIFTDAGDLVWSSLGYISGFVANFQAGQYEGQDVIYAFQGMIDLLHGHGFGRPVILSQKYELINYVTGGNHKVLDLHEFTIVDGKTALVEIYQQTVADLSAFGANETQNWIVDGVIQELDIATGKLIFEWTSLDHVDPKESYFPLDSDSGYTSRTAWDYIHINSVDKNAQGDYLISGRHTSTIYKISSKTGEILWKLGGKDSTFTLGEGVSFGFQHDARFRSHSEDGQIEIISFFDNSARSNGHQGGGLDKVNDYSSGKIVQINHTDNTATLFHSVVHPDKVLAASQGNLQFLPNGNSFVNWGQSGSITEFNSEGIPVFNAYLDSGDLGYGVQSYRGFRYNWTGIPTETPAIISLKEGSDINIYVSWNGDTETKSWRFYGINSETASEREKRAFLGEVERKSFETRYTFNAAGVSTNLPIVFAEAVDGSGKVITKTDLVSTKISVPSNLMVEEFAYDGSQKLLNSF</t>
  </si>
  <si>
    <t>Tribe424</t>
  </si>
  <si>
    <t xml:space="preserve">CHAFR746836.1.1_0061220.1 </t>
  </si>
  <si>
    <t>MRFGKVFATLAVFTTVGLGYPVGLEADDAIGNTWSESVSNREADENIGNTWSNSVSNADESFVGILTERKSYAQRSTEADENIGNTWSNSVSNAADENIGNTWSASIANN</t>
  </si>
  <si>
    <t>Tribe425</t>
  </si>
  <si>
    <t>EADDAIGNTWSESVSNR-----#EADENIGNTWSNSVSNA-----#--DESFVGILTERKSYAQRSTE#-ADENIGNTWSNSVSNA-----#-ADENIGNTWSASIANN-----</t>
  </si>
  <si>
    <t xml:space="preserve">CHAFR746836.1.1_0061340.1 </t>
  </si>
  <si>
    <t>MTRLTQFFAVAAVLLRHFVSADETITSTTPLATPTNPYSQHCPVPSTLTIASYIGITNLTTVPATPLNVTFRVSYGSSDSQIASLYGNNDFHCPRLDIGTATHWSPYNGQWDLLCDYNGLVRVFTDGEGNFGEGGVRRWYFCEDAPARGKYKYYTVENTASNFTIADSLDCTVSTDGIKTCTQTEPVTFPVQGYALGGTMGYSTMDEEGRWVTGCESRGSGKNPMVLEEDGCVWAAGSVP</t>
  </si>
  <si>
    <t>MFPHLTSSISTFAILGLSLISLAAAQQERLKDGREGAFSNLNANPFDEGFKKLAERELERWRVPGVAVAVVDQGRVWAEGYGIAKFPNTPVTPKTLFFGASTTKAFTAAALALLISSGNHPSLVSGWRTPVSEIIRGDFVMKDPYLTEKITIEDILSHRTGLPGHDMSYGGKDGEGRPYSIGDVVRGLRDLDLTGGLRERFQYCNIMYIVASYVIETITGMWLGDFLRERIWKPLGMESTYFSVKDALAAPEPLAQGYIYYEDKFQEVPIMDFAVVSGAGSIISNVLDYAKWLKALLSHSGPLSKEDITALLTPRSFYSPVYDPDPFTGSSTYALGWKVGVYQGYEFFSHAGGMEAFGAEVIFFPALNYGVVGFGNTGGTSNAVEQVLQWQLIDDKLGIPAEKRVDWNKLNTALHNSLQKSLQNATRTLYPHIPSPPLPLSRPLESYTGTYTHPTYHNLTLALCPPHYSPFIPQKLCAKRANATWKLKMDFVHVSGEFFVVDADSLLAPGGVTKQIVPAEFRLTAEGRVGMLGVGLEREMGVEGRIWFVRVEG</t>
  </si>
  <si>
    <t>Tribe416</t>
  </si>
  <si>
    <t xml:space="preserve">CHAFR746836.1.1_0058220.1 </t>
  </si>
  <si>
    <t>MRFSTTILFAAQLSALLAMPTAEISNVESRDTKDTAANPALLERTPMGASTEKQLDFSSESGAIFKRREINYNLDYSGPSRRGPGHKREINYNLDYSGPSRRGPGHKRETATHAGYQKREFHGSLKNSGPSPRGRGHKRSVGDDKTAGLDSEEY</t>
  </si>
  <si>
    <t>Tribe417</t>
  </si>
  <si>
    <t>LDFSSES-GAIFKRREINYN#LDYSGPSRRGPGHKREINYN#LDYSGPSRRGPGHKRETATH</t>
  </si>
  <si>
    <t xml:space="preserve">CHAFR746836.1.1_0058620.1 </t>
  </si>
  <si>
    <t>MKYFTLLVSLSLASVSIAAAVPGYVNEGLLKRQETPVPIDPSNCARYCGSRPVVNCVRRGNGIGYACG</t>
  </si>
  <si>
    <t>Tribe418</t>
  </si>
  <si>
    <t xml:space="preserve">CHAFR746836.1.1_0058850.1 </t>
  </si>
  <si>
    <t>MHLFNKTPFFLAAAIAVSAIPLDESSTLHRLVSRGAQYDTSCDRKIPGSDKTYKEKAQTALGDAGKLAQNTQNGKDLKGNAFTESTAFSHYFGDGDKDTVKTMMQVIYNERIPSDANHAGEGYNFAILCGDDKDDECGPSVLAATSANPKISSMVLCDRFFSSNTAQTKQDLNTKVFAPDKPRQRGQWCTENEQFPFFEVAGLTIFHEMSHLHIVGHNAGLPVREDPDGFTSEGTEDVYVQGGDSDRDHYKNMEPWQAAREVKKLWDTYNGDNTKYKPTTPTTENAESYAAAALEFYFLSNCKWDVILPK</t>
  </si>
  <si>
    <t>Tribe419</t>
  </si>
  <si>
    <t xml:space="preserve">CHAFR746836.1.1_0059910.1 </t>
  </si>
  <si>
    <t>MLLNVITLALLGSLVGASAIPKNPPRHVFGASYLKSRAAGAQAVDQLLQIAPKSKSCDGASFKDECRTAAEAAPFLIKAMADYQITVPNEIAAVLALIALESGEFQYNTNHFPEPGRPGQGTRNMQMPDFNLAYAKSIPALKEPLEKITTADTTAGMSPDQLNAIRALVLPDEYSWGSAAWFLTTKCASSRSAIQAGGDAGLKAYAACVGVEVDADRTKYYNQAQSAFGLK</t>
  </si>
  <si>
    <t>Tribe420</t>
  </si>
  <si>
    <t xml:space="preserve">CHAFR746836.1.1_0060720.1 </t>
  </si>
  <si>
    <t>MHLLPIILFGTQLTAVLALPQPRKVHKRDGTALQIRQGGVVVARSGVKLANTKTSNAAYRRTVNVVRSGEAGGHSEAPAGTAPGEEGAPKESCESGGGHGSEEEKKKKKEEEEKKKKEEEEKKKEEGCKSGGEHGGEEGGEHGGEEGGEHGGEEGGEHGGGEGGEHGGGEGGEHGGEEGGEHGGGEGGEHGGEEGGEHGGEEGGEHGGGEGGEHGGEEGGEHGGGEGGEHGGEEGGEHGGEEGGEHGGEEGGEHGGGEGGEHGGGEGGETGHEKEPAPGTHPAVPAPHGGAH</t>
  </si>
  <si>
    <t>Tribe421</t>
  </si>
  <si>
    <t xml:space="preserve">KKKKKEEEEKKKK (104), </t>
  </si>
  <si>
    <t>MFQRLFSLPFLAALVRAIDIQVASSGGNASSPIMYGLMFEDINQSGDGGIYAELIQNRAFQGSTPFPSKIYPWTPIGDAALSLQNTDTPLSSALPTSINVASNSTSGSTIGLVNPGWWGIEVKPQRYTGSFWALGSYTGDFTVKLQSSISNETFASLDIPSQTVADKWVEHTFVLEPTVAAENANNTFSIEFTSGSGSVNFNLISLFPPTYKNRRNGLRVDLMEALKALNPKFLRMPGGNNLEGDISHYPWRWNDTIGPLTERPGRPGTWSYQNTDGLGLIEYFHWCEDLEIEPLLAVWAGMYLGDEDDHLLTAEELKPWIQDTMNELEFLLGPSTSTYGALRASLGYEAPFHLKYLEIGNEDNLPKNGASSYMNYRFPMYYEAISAVYPDLIILSSTGDYTAVGGSGANATWTDFHTYSRPDLLVSWFNKFDHASTEHKTLIGEYAIVQENLPGGKLEGVNWSLPKVKFPSWIGAVSEAIWSIGAERNGDKVMGMSYAPGFQNMNSYQWS</t>
  </si>
  <si>
    <t>Tribe411</t>
  </si>
  <si>
    <t xml:space="preserve">CHAFR746836.1.1_0056520.1 </t>
  </si>
  <si>
    <t>MHLPTLALTTLLSITYAQTPSPFTPPSNASQADPTPNQPTSYNVAGVLATSPLTEAQQSSRNTTNWVHVRVEVPEGTVDPHGGVYRGVPLGQLTYLAGDATQNSAVNVQTINYAGGSGSVPLGAAIECRAFKDSIGQVPFGLPFGDAPNGGQFPYPISGSNVTGVELRTVLCINRGIAIVNSTVL</t>
  </si>
  <si>
    <t>Tribe412</t>
  </si>
  <si>
    <t xml:space="preserve">CHAFR746836.1.1_0057070.1 </t>
  </si>
  <si>
    <t>MLSLKNSLSAGLVVVGMLPTALAQIPNADRFSMIVGNTSVDIGDADIPTLVLKYVAPKCNVNGCDEGSPAKFDIKFANYGRISEGSVTITTSGFSYFDAASEEGAGQITTLTDMIQGSLNDGKKCDTRDIKKCYGRRCQTEPFNYCRVPNYIQATMYGTLDLGLGVGILKMKRQNIIPYIDSKVKAQIEIHIKTDEEFDDNESWNNEGEREGSDDWKCEDHIQAISDGAHRDFDSKHEKKENWGLGQVLCLATALDSF</t>
  </si>
  <si>
    <t>Tribe413</t>
  </si>
  <si>
    <t xml:space="preserve">CHAFR746836.1.1_0057150.1 </t>
  </si>
  <si>
    <t>MFSVKSLASVLAISGLSSAAVMHKRADGITLYAYGSNIMANSVYYKNGLAFFGHGNTTQEGQTDITFKTTDDTSVSWTITPTSPSVSFPEPPALYINPSEGSFQQVGFAPNSNVPIGGVTSGFRFFGKSVAYESTSSDLQLQFYGKATETDGVFGLYWNGNVTGSNPDAFPVQVKSTPPNVPATAIGASMPIAKAKGSA</t>
  </si>
  <si>
    <t>Tribe414</t>
  </si>
  <si>
    <t xml:space="preserve">CHAFR746836.1.1_0057320.1 </t>
  </si>
  <si>
    <t>MKMFSTITLVKVLPALASYVSAAASYPPIPADLTTPFQMRIAINGPSAISVGWNTYEKLASPCVQYGLSSDALTLEECSTTSVTYSTSRTWSNSVILPNLTPAITYYYKIVSTNSTIEQFMSPRVAGDKTPFALNAIVDLGVYGADGFTISGDASKRETIPHVMPSLNHTTIGRLATTINDYEFILHPGDLAYADDWYLAPKNWFDGTDAYEAILENFYEQLAPISGRKPYMVSPGNHEADCEEVVLTAQLCPAGQRNFTDFMNRFGQTMPTTFDSTSSNNTVKVLANTAKMLANPPFWFSFEYGMVHVVMFNTETDFPNSPDGPGTTLNSGNFGALGQQLAFLRADLASVDRTITPWVVVAGHRPWYSTGSSGSRCTECQTAFEAIFYQYGVDLEIFGHIHNSQRFLPQFNGVADPNGMNDPKAPMSIISGGTGNIEGLSSVGTVTANNAFAYADDFSYATIKFLNTTDLQIDFINSATGALLDSSVLYKSHTQQFVDQS</t>
  </si>
  <si>
    <t>Tribe415</t>
  </si>
  <si>
    <t>NTVKVLA#NTAKMLA</t>
  </si>
  <si>
    <t xml:space="preserve">CHAFR746836.1.1_0057940.1 </t>
  </si>
  <si>
    <t>MVQLTFATALAFLAAVQASPLTQRQDTPRFLSLPPTPELAAPISTKTFATADGAQLWFQKYNEQAGGDPIVFIHGGLGYSAYFADVMKIIAETRYVIAIDRRGHGRSTYVAGETFTFDKMAEDTFDLLQAEGVKSAIYAGWSDGSAETLAALINPKIAPSISKAFVFGGFQNPEDSNSTFHLATIYSEFVTRCGEEYAVLQPNADFRDFATRVGTLELTLPQFTDAQLGSIDGKKVQIVGADKEEAVNLDVPDKLHRLIPGSSLVMLKDVSHFAPVQDPVGFAAAIEAFVSGTAPKN</t>
  </si>
  <si>
    <t>Tribe406</t>
  </si>
  <si>
    <t xml:space="preserve">CHAFR746836.1.1_0055030.1 </t>
  </si>
  <si>
    <t>MKFTTSLVSAALAITAMAIPTPVAVDKRDQTLCGSFGSIATAGAVVYHNNWGAGQASSGSQCTTFTSVSSSKSFVWSTSWSWAGGQGQVKSYSNVALEKVNKKISEISSIPSTWTWRYTGSNMVADVSYDLWLAPSIGANNQYEIMVWLGSYGGAGPISTTGSTIATPTIAGTKWNLFKGPNGDTTVFSFVAPSNIGNFQADLKLFFNYLTSSQGVSTNSVVTSLQAGTEPFSGSNAVFKTSAYTISVK</t>
  </si>
  <si>
    <t>Tribe407</t>
  </si>
  <si>
    <t xml:space="preserve">CHAFR746836.1.1_0055390.1 </t>
  </si>
  <si>
    <t>MHATTIATVFLTAFISSISAQNVTTGALGNATVVENNPPGVTYVASLPEKPFFNQKNPRGNVRGSISATANPNGIGVTFNVEFENLPLTGGPFSYHLHVDPVPADGNCSKTLAHLDPFIRGETPPCNPNLPQTCQVGDLSGKTVDIRSDPFQATYIDNFASTTEGLGSFFGNRSFVLHYANKTRITCANFVLKGSNTTSGNVTGTPTGPPSAPSQYTGGAVQKAASLGAVAGIMVAALLL</t>
  </si>
  <si>
    <t>Tribe408</t>
  </si>
  <si>
    <t xml:space="preserve">CHAFR746836.1.1_0055490.1 </t>
  </si>
  <si>
    <t>MRARAIYLALALLQISYAKPVAIGSNKEPLQTPLEDLTVPHHRLHASRRLHGKFLHITDLHPDPHYKSHSSTGEDNACHRGKGHSGTFGAETTDCDSPYALINSTFKWIAENIKDELDFVVWTGDSARHDSDEKIPRTAKEVLDTNTWVAQKFSETFSAHDDPQNALSIPIVSTFGNNDILPHNILLSGPNKWLKAYTGIWDKFIPEEQRHGFQRGGWYYVEVIPKKLAVFSLNTLYFFKNNAGVDGCALRSEPGFEHFEWLRIQLQFIRERGMKAILIGHVPPARTESKELWDETCWQKYTLWLQQYRDVIVGGLYGHMNIDHFMLHDTKEIKLLGEEILSSNEPDRVIMEDELNTQSANDYLEELRQDWSDLPNPASLLKDPKQGSNHEDSQRKKSKKDKLLDKIGGPWGERFHVTNVGPSIVPNYFPTLRIIEYNITGLEETPSWADVKYLADSESSSDFMDNSHTSLENEFVSMEEIALESENLSDDSRSTKGKKKHGKKPKKPKKPDFTVPLPPSKSSPPGPAHSPQSLTMLGYTQYFANLTHINNLHSHNNDLKSSSLDNDDDVDQERWREGKHKGEHLDEKSPSPKPFKYEPEYDTFNDSIYKLKDMTVRSYLRLAHRIGRYKPEKGDSIDDLDEFGDVVDEDYRLDEEVDSADSEDEQDLDFDTEKEKKKHKKHKKKKHHRRHEKNKVWLTFVQRAFVGTLEEEDLRAFEAEDANRNSVVKHDGEL</t>
  </si>
  <si>
    <t>Tribe409</t>
  </si>
  <si>
    <t>LH-GKF#LHITD-#LH-PD-##KKKHG#KKP--#KKP--#KKPD-</t>
  </si>
  <si>
    <t xml:space="preserve">CHAFR746836.1.1_0055580.1 </t>
  </si>
  <si>
    <t>MKSFTTIFILAIATLSIAAPSPNPQDSEFQARCEQSCRAVCGSFGSERALCPGDARDTAQCTCGTIGRTTVARKPSGN</t>
  </si>
  <si>
    <t>Tribe410</t>
  </si>
  <si>
    <t xml:space="preserve">CHAFR746836.1.1_0056310.1 </t>
  </si>
  <si>
    <t>MKFTATSIAALSLALTTTAIPNRAPRSENEKGALQHWPVEAAKALNQMISKNANQSNYAVFDADNTSWRYDIEESSIPYLENKGVLSRETMDPSLQLIPFKDTETYKETLYSYYLRLCAMDSLICYPWAAQIYAGLTLRVVKEHIDTMLAEKEKIPVIYWGEGESVCLKYIDPAKVFTGQVELFNELQRNGIDVWVVSASNEEIVRFVMSDPKYGYNVKPERVLGVSTMMKLPDGNLTTSRKQIQEGTYNQTANLDLQFGSYLWTPATWYAGKWAAVTTYIDAWKKPVLAAGDTPGSDTYMHFNVDIEKGGVHLWVNSTEEKMENLQRLIDDAVKGQKANNLPITADKNWVMVKPEDIV</t>
  </si>
  <si>
    <t>Tribe402</t>
  </si>
  <si>
    <t xml:space="preserve">CHAFR746836.1.1_0054120.1 </t>
  </si>
  <si>
    <t>MKLTLAFSALLATTTALSIVSSRSLTEREESDLSSRNLYKPTCPKNGNLPEKNYLSPTLMVPISKSRPDKAFGSTNRPKITPNDICTIFNLEIPGSAFGKDCTLEFLFPKFPLQTSELYVYKGQGHFTFTGYAFGTGATLKTTYNDQPEAGPSPPQPPAVLAPGNAYVINVGPCGIPEGQKSMTVSGALCSTDTTFIFKQDSSTCPIGFFVLIS</t>
  </si>
  <si>
    <t>Tribe403</t>
  </si>
  <si>
    <t xml:space="preserve">CHAFR746836.1.1_0054660.1 </t>
  </si>
  <si>
    <t>MVSFISGLVVPVLALVSLGNAFDFDSVSHRAVPVAHPKLSAVTVRSLLQSREEAFKPKQEATHHYAEETPSLSGGRSRFSKTITTYKLPALVLEDIEMVVGGIQCTQSSITVQFPDSQTLDSFRPSWDNLGAFFIISAHPGCNADGERAPYLVSGIHYDLQKKTAEFAVERIDFKDAYKTMTVKFGSQIGQYPESSFRTHEGLRKRQLIPSLSFSMPATVQSPTFSRPATPTATPKPSNPQPTDNNDRFLTAHGDIAKGLNGTRFNPNQVLFEQTFPAAGGNGVESVKVACKECAIGGTVDIVDGEFTLSDESNPLTASVDFLNDGFLRAMVNNMTAHIALEASLKLSSKKEFERTIIEVGIPGFSIPGIVTIGPIFRPVFTSSIELVGELDFSTGFDIKVPDNSTITLGIAEVQNSTVSGFQRTGVKAIPFQATSASVTLALTAGIRLDLVFGLSFFNGQGKADVGAFFNIPTLKVSISTGTNLDENCKPVVANASTPTTDIVPFKFPSLVLVEFVVILDVGVQAQFDINFPGIDLGTQAMKEIAATTFDLAALCLSFDKEKTRFVKPTVPVTSSARRPTITNSPGTRFELRPNGTSSELPKSMNGSGKARGDAGSSLWWSGAGLVSVFCVALVL</t>
  </si>
  <si>
    <t>Tribe404</t>
  </si>
  <si>
    <t>FSMPATVQSPT#FSRPATPTA--#</t>
  </si>
  <si>
    <t xml:space="preserve">CHAFR746836.1.1_0054860.1 </t>
  </si>
  <si>
    <t>MDPFSIAVGVLAILGAANGVAKVASDFYTVARETKAIRKDVENFASNIHTFGSILDSVYHTISYHCKDSMVVQRLDETLQDLAEQSQQLTDRLQTLQPKVRDHGAGPGFYIRYRWYKGSQKREYNWVWMERIKSYFVMIMLQVILEGLEKKRTSDDSEELKAQIKDHKRIMVKQKKNIKIWTTRCRDAKDSSKNDTYDSMSVILADVERLVLAEVATSIPVRKTSRGSSSRYRYEHYLGDDPNKKKAMGSFTTSPSDLPDHSSVEPQSMQISLSRSVHPALRPTTKQGANQAENITSILISPHDLPGSDTQGWNNSEYMAVRPSENFLRMNPEQASFVITGYLDGNDNPITARLNRDFPENIIWENLAVRLGLHIEHDEDDDQREIELVGIIKSSRQKVRGRVSFSWNGGSGRYRIPVTCLVCEHCPFELVFGSPFISRREYHLRGGPKNVP</t>
  </si>
  <si>
    <t>Tribe405</t>
  </si>
  <si>
    <t xml:space="preserve">CHAFR746836.1.1_0054940.1 </t>
  </si>
  <si>
    <t>MHFQTIASLFLFACVSLVQAAPSVPGVEQFDAHMAAKLTIKYDDGASFDIYVPVTGSPFAVDNLTPPPPNRSDAANITLLTTQFFETNSHPIPDNDPRINAALKPAGNREDGTSASLLANLTCTFFATDKAETTVNAADCPNFQRYPTSNVEGSLVSIECHFQVPITTACSSQQTFFPGADSGPTE</t>
  </si>
  <si>
    <t>Tribe397</t>
  </si>
  <si>
    <t xml:space="preserve">CHAFR746836.1.1_0051690.1 </t>
  </si>
  <si>
    <t>MVALKFGLWVAALVSFVSAQATGGDFNILAFNVAGLPAILNGNEVPGDKATNAETIGTLFTKYDYDIINMQEDFAFHSYIYATDKHPYRTPTSGTVVVGSGLNTISNFNWVDFRREKWDTCSNASGADCLTPKGFTFMRVAVSEGVYVDMYNLHTDAGTESSDLIARAANLKQVADYIDTWSSGNSVIVYGDTNSRYTRIPDKITVFRTQNGMTDAFVELMRGGVEPTVETICTNPPTVRDCETVDKVFYRGSKQLSMTGTYFNYESSKFLQADGSILSDHNPITVNFTWAANPTRRQSPFFGGPHGTWFNDLEALPKSPRATVITFRGGDRVDSVSLALASGQSFTHGGSGGTSRSLVLNSGEYWSSARLCQGQRSGRTRIFSITATTSTGRTLSSGKSTSDCVTYSAPAGWGIVGYLGQGGDEIDQLAFLYAPY</t>
  </si>
  <si>
    <t>Tribe398</t>
  </si>
  <si>
    <t xml:space="preserve">CHAFR746836.1.1_0051810.1 </t>
  </si>
  <si>
    <t>MGVLLAVLLLVLVPVRLPVLGGPPGGNGSAPPPGVPDDLDELEVEFPGGRDDGLLDVAELEEALLEVGILVGKDPDAGIVEFPRVRDDGLLDVAELEEALLEVGILVGRDPDTGIVEFPRVRDADLVGTGEVLREPVPKGTGILLGPFVLVDLVPDDVELDRRLLDDIPLDLDIVELPVLVLKVGFLEKTVEFLLGENVFGLAGVELVLACVG</t>
  </si>
  <si>
    <t>Tribe399</t>
  </si>
  <si>
    <t>VLLA#VLLL#VLVP#VRLP##PDDLDELEVEFPGGRDDGLLDVAEL--EEALLEVGILVGKD#P---DAGIVEFPRVRDDGLLDVAEL--EEALLEVGILVGRD#P---DTGIVEFPRVRDADLVGTGEVLREPVPKGTGILLG--</t>
  </si>
  <si>
    <t xml:space="preserve">CHAFR746836.1.1_0052960.1 </t>
  </si>
  <si>
    <t>MRLSMVQMFLTALTLVSAATPCKKSSDCPDCADGLKKMCRPANPLSQTTAVCVCTK</t>
  </si>
  <si>
    <t>Tribe400</t>
  </si>
  <si>
    <t xml:space="preserve">CHAFR746836.1.1_0053840.1 </t>
  </si>
  <si>
    <t>MLTQSLPPLFLLPAWSAQQLRLLAIRQQLRASASASYQSRDAFPTCSHQRRNIHHEAEAVHVTRGTKQTEQAHGNHAKLEGEGLSPHGGADSSEANSSYIAKYGFHPRYRWSGVRRMIGRPGHQRIPRGAPFPPSVKIKEEKIQAHLSDYDLRLLKAIKRLSDAQIMRILREDSRRPDVQFLEDYALSGTEIASPNLEDKLRKFGRNPVEPDKTKLSQPAMEPIPIEKEDSERDFESDSESAWPVFTPIQESIATLPDSTQHTLTVDSGVPEVDVETMNPRLTTPTESQNPAPEWKTSFKPGRQKTEGLFDEMFPEENNPQTHEPSPESQPVKFPVFDSIDEFEEKTARNEDEERSVDETRLHKVAGTRTSQRDVAHQSVLILNCALHSLEESDFFRLSPKGEHIEGWTSGIIKVIPGRDNKTLEPLDYYFILFTNEYTARAYLDNMFRLKRLAETSTRHQMSLGAIALPPGFLKDGEDVQTIVKNFSLAPSHTKLSMRLLDKPYKPGMLRLLSDGGPAAIASSKSKAENMVLFYTDHGRVSSFDIMEAIYDDGRKRNLLWKLVVGSGEREIITLQEDGASESDNHESANAARQPKRHVISFTDKHEARRFVREWHRRPFPASRMAKMSVNINEPAPIINAEILW</t>
  </si>
  <si>
    <t>Tribe401</t>
  </si>
  <si>
    <t>LLPAWSAQQLR#LLAI--RQQLR#</t>
  </si>
  <si>
    <t xml:space="preserve">CHAFR746836.1.1_0054050.1 </t>
  </si>
  <si>
    <t>MQFFKGATFFLLTLGVSALPTAPNCVNPTATDVENRGTAVNPALVPVFKIQPGSGIGANNVPIPKDCPPSRAEFLQKLSANVAAGNVLGQKITFNTDIKVTDVKTQKDRATAMIITLQSLSGTKGVGCPGASTPELIEQQKTGIQSPA</t>
  </si>
  <si>
    <t>Tribe392</t>
  </si>
  <si>
    <t xml:space="preserve">CHAFR746836.1.1_0050320.1 </t>
  </si>
  <si>
    <t>MPTSILTFLLGALLFSTWTTGLSQAPALAGAGQAISASDRIYTADQTSNTITVIKPLTNEVLGTISLGKTRLTDQLNPQYLSVISSHGLGFSQDGQYISHTSIATNTLTVIRTANNSIVSQTTVDRASHESFFAHDGQTVWVACRGTKFVNLVDPMKGGVIDRIATDDGPSKVLFSPDGKLAYVNHIKSPTINIIDVASRKVIETISGLADVFSSDMMLSPDGLRIWAVHKQVGKTSVINLESKKVIAILDTGAETNHPNFAVINGTTHAFITVASANQTQVWRQDTPNSQPTFVKSIQAKGIEPHGIWGSPDNTRMYYVNEHSDTMDVVDISTLEVINTIPIGQESQALVYVAGAVPDSAVSRATGTEGLTQQGLGRRCENRLINVTGSKEATALFTIRQLDGLDMLQIIGRTLEINQTYVATATCKSCNGGRLQLVSFNATTPMPGKAGCAVAPQVLSFLPFFANYDIDSLELRKA</t>
  </si>
  <si>
    <t>Tribe393</t>
  </si>
  <si>
    <t xml:space="preserve">CHAFR746836.1.1_0050820.1 </t>
  </si>
  <si>
    <t>MLEASYTFPAMVKLSVAQLAFATLTGALTVSVPSPRDLFDDSCAPFRLPPQAVNGTYLDQSTVGQAWIEPPFGFGYGKWALAWSSIEEYWGWSNMQNEWYPLSSTVTGGRVSDLHAMVIADVNSFQLGDNDTVITTPGTDTPLPGQKYAWNYTIPAEIMAETDNTAWVGWGFDFYEQGAPYFVSYDASTVGIKNVSHGVSIYSARERGPSDRTVAEIAECYDKLGSVVFADLFRSMQRTPTDGRRSNELSWRGPSADVENQKKRNGAVRGVSAAVASVNLEKHLQTPEGNNLMCYCKV</t>
  </si>
  <si>
    <t>Tribe394</t>
  </si>
  <si>
    <t xml:space="preserve">CHAFR746836.1.1_0051040.1 </t>
  </si>
  <si>
    <t>MKFIIPAAALFALTSAAVIPQARDVPSLVELDKADPDAFKFFVRSDVKDEAEILSARSSEEQPTPTADELVVRAQTDPLSGDPSPVSQPIRLNSLEDRATPTEDELVVRAQTDPLSGDPSPVTQPHIVTPLPDRATPLKKRAETPPKPIPSTFLVGTDPLPPPKKNGSKKRGASVESAEKREESGTSTSDSISKRSLTDNADLEDVINLLNGGGVSKRQPEGGDKLQKLPRSSSSADSGPNEASLVARNEAADLLAGATLPRPKFATVSGGKGVNVGRP</t>
  </si>
  <si>
    <t>Tribe395</t>
  </si>
  <si>
    <t>LIAR=54</t>
  </si>
  <si>
    <t>TPTADELVVRAQTDPLSGDPSPVSQPIRLNSLEDRA#TPTEDELVVRAQTDPLSGDPSPVTQPHIV-------</t>
  </si>
  <si>
    <t xml:space="preserve">CHAFR746836.1.1_0051180.1 </t>
  </si>
  <si>
    <t>MYSKLTTAALLVGAFSFTSAESCTFGKYSCQGLSLAQCAYTSGAAGPDGKYETGWVNLDICKEGCSVVGGVPQCGAASDSAATPLVKVPTPVAGTTGVAASPTKGAIFAQANVASKPTTLSKVVKTSTTAPVNAPTSPSTPSNSKSILSSASGKPIDATFYYDMHGGGTCGAVNGISAYAEGGGYTYCEPSDVSQAKTLAQRGTNNIVAMPQNLITGNASKYCGKKVVVTWEGKKRTDLELFIWDSCASCTGDGGLDFSSTVFAQLAGEKNCAEGRIENKMTWEIVDETILQWKQ</t>
  </si>
  <si>
    <t>Tribe396</t>
  </si>
  <si>
    <t>Y/F/WxC=27</t>
  </si>
  <si>
    <t xml:space="preserve">CHAFR746836.1.1_0051320.1 </t>
  </si>
  <si>
    <t>MASFIGLTMLVTLSVPPGAQLRGVVSGIDPGKSLTLRDVTCPSNGKYVAEFTINAAEIVELVEAIDDNSAPPPPPPAAIPVSAPVPTLPILEKSKTFEDPAILSMGKRPVPVSRTSLPGQWNGSAMEKTASTQTARAPDDKTLTQITPTPSANLVEPLQNISLEGDVGIEANILEELAADGEVSGQPPPKPGRRTRRRKGQAKHQDFKEPDVIPAKDTTKSKGWRQTPLLEPNPSFQPFSTLKRQKQRGRGHPLGDENGWATEDATDVQDMGDFDFAGSLAKFDKHTVFNQIQAEDSVADEDRLVAHNRLPKTKPGTAGGKNLHYTENVLEIPSSVIRTKSDIWKSEAGESDREERASQRGSGSGRNSRRAGRAESKLSLNRKPVSRKGSSIIAAAAPRTHSAPPAPNKPTFYLVPSDRRCEPISALQMLNLENIADHELGLSEDMMGENAGRGIAEVALSASNASGGGLTKGKASTIPNVIVFAGNNKSGLRALASGRHLRNHGLNVVVCVLGLEREQELLAGVRRQIKVFRGFGGKVITKSELLEYVKTLTSPIELIIDGLLGLTISFEELRTGDQATAYELIEWANRSKAPVLAIDIPTGIDPTSGKVSIIDGRKLYIHARYVVAMGAPKKGLLEAMVLGEGVSDEDGVGMGKEWQLFVADVGLGAAVWRKAGTRVRRGVEFEGSWVLGMRFQGGGGD</t>
  </si>
  <si>
    <t>Tribe386</t>
  </si>
  <si>
    <t xml:space="preserve">RRRKGQAKHQDFKEPDVIPAKDTTKSK (195), </t>
  </si>
  <si>
    <t xml:space="preserve">CHAFR746836.1.1_0049410.1 </t>
  </si>
  <si>
    <t>MNFAYLPLLLSPVAQSTSASFAAYSDPFAKCDDDGDGSVHDNSIHLESLLLQLDKGYLDERPSIVFGQGERNLVFYESREDRSHPKLLLFYTNIKEHRLRFLKLGNHDFERPDQKMGSGKGRLLFDL</t>
  </si>
  <si>
    <t>Tribe387</t>
  </si>
  <si>
    <t xml:space="preserve">CHAFR746836.1.1_0049450.1 </t>
  </si>
  <si>
    <t>MQFTTILFMAAATIVSAQDFSGIPTCAQECIRSSITSAGCALTDASCQCSPSAYLSIQNSASSCLIKSNACKPNELTTAADNGAKLCDQFRASGGAASNATVTAVGTGGTIAPTSNSTALSTSARLTATSTSTTRPSSTGGSGSTSPSSSSSRAGAAPTLIAGLGSVMGIVGGMIAAL</t>
  </si>
  <si>
    <t>Tribe388</t>
  </si>
  <si>
    <t xml:space="preserve">CHAFR746836.1.1_0049460.1 </t>
  </si>
  <si>
    <t>MKFISIAMAVFALATSTMAQVSPDCGTEVIDCQGQCRGRGGPAANWRCGSACRCAQ</t>
  </si>
  <si>
    <t>Tribe389</t>
  </si>
  <si>
    <t xml:space="preserve">CHAFR746836.1.1_0049930.1 </t>
  </si>
  <si>
    <t>MLLHIFQAVIPALLFSTLAEAVPAHDPTIPEYVPATGSLLPVVKGGLSSTPANSRRPTPTPTPKPRPANAPVDAGPIPEYVPVGAPLLPVAPPSRPVNTGKEPSPPILASPSPLPANSVPVNNSAPANPPNNSADKPIPEYVPVGAPLLPVAPPTRPVQTKPANTTENIPTPIPNVAAPPPPAKLPDNASPLPEFTPPGGNLLPVAEPTNKPQKTRTPVPTTPTPSPQPTDAPPTRFTLPGEGQLVPIATITMSPLPAATGKPPPFAKATTLPQLLRMIGEFLGIADVSPAPAPAPAPKGAKDIESARTVGYAEDTKDSE</t>
  </si>
  <si>
    <t>Tribe390</t>
  </si>
  <si>
    <t>PVGAPLL#PVAPPTR##PANSVPVNNSA-#PAN--PPNNSAD#</t>
  </si>
  <si>
    <t xml:space="preserve">CHAFR746836.1.1_0049940.1 </t>
  </si>
  <si>
    <t>MLKSIFAGLLAFAASQVAAQEEPAAPYYDIQSPPFYLTLKSSNASLDGMYLTPCHEGAAIESLCLSGPITTNYTYAHFFYNTSSSEESPTSGLLTWILPAVDLNVPSSLRFDNNNASNVVMPLFYPGDKDAALVYFTAENELRTNWNQDNTLALPIDSQQHWFICTTRFGYLYQTLNWVLGTESPQNPTCQSVTVYRKWA</t>
  </si>
  <si>
    <t>Tribe391</t>
  </si>
  <si>
    <t xml:space="preserve">CHAFR746836.1.1_0050100.1 </t>
  </si>
  <si>
    <t xml:space="preserve">CHAFR746836.1.1_0046650.1 </t>
  </si>
  <si>
    <t>MQFSTIRILAAALTLSATTLAQITGPFFITIVPEDGTPSYPATVATVSRGAQILSSALTYDQEFLFNVTSARLFKADEPTNGSGPMNADAPYLFNNPGGAGSQLEQITVDGKVYLIKAGTASGGIYAWWSIPTPEGFPVNVFWEGAGTDLAIAALRIDLEVPKA</t>
  </si>
  <si>
    <t>Tribe382</t>
  </si>
  <si>
    <t xml:space="preserve">CHAFR746836.1.1_0048150.1 </t>
  </si>
  <si>
    <t>MFSLKVCIALLGLPLAVLSQPADLTDTASSVNVNYSDIVTDKGDRLPDFSFCGYHSSDKPLPSAAPTITLNAGKGDQTKLIQNALDKFSTSGGVVVLSQGTYELLGQLRLHSKTVLRGAGMGKTVLTTKNGSVPLITMGNGDGKAKVGDAVAISDHYVPIGATNFTVKSITGLAVGFEMYIQRAVTPEWVRANGMSDLVRNGKPQLWLEDGRSGKNPRVVQQPRKIASISGNIVTIDIPLTDSLDSRYIAPQLAPYTPPTGSSEMGVENLSITLSPTCSGKVLTDATCKGAALDIASWSTDSFARSLNITEYNSFVTVQPNTFRHTLDNINMHRNGPTDNGAGYAGGIGIEGTQILVSDCSAYGPLDAKFYSIWTTTLTPGPNAIVRFTAQQSSMLIQPHMRWAHGLLIDNSTTPLEFRNRATAGSGHGWPISGGVGWNVRGKFKLKVESPPLGVNWCIGCEGDKQTGTNGTFVEYGKQVSPGSLFEAQLAARKRKQDAVV</t>
  </si>
  <si>
    <t>Tribe383</t>
  </si>
  <si>
    <t xml:space="preserve">CHAFR746836.1.1_0048160.1 </t>
  </si>
  <si>
    <t>MQFTTTIALLLSLTSATLAAESNKMARTADLAALEAADVLPRDVPGITRYEGHVPNIFERWVSPQKRQMPCCKADNQNICVCRANVCAFGNCGPVVVQPPGSPGPGKRSNRAGAKKRDSLKQKWNGSI</t>
  </si>
  <si>
    <t>Tribe384</t>
  </si>
  <si>
    <t>gifyalstr=46</t>
  </si>
  <si>
    <t xml:space="preserve">CHAFR746836.1.1_0048530.1 </t>
  </si>
  <si>
    <t>MKLFCTLFTLAGTLANAAYTGDIVQYWVDQSAILVNGTIIGGLQSPPSGWFEAIVQASVLLAATESTSESLSFQQLAVSHAAHDALLWTFHGTRLYPNVNAKLKAVLPEIGLDPASSSGGKAIKIGRKAAQTVIVARADDGINNFVDYTQQPALPGVYQATPGGSPIPDTPQAQFIRLFGGVGDVKKFRASPPPSVNSTGYEAYFDYVKSQGRRNSTVRKAYDTETAYFWRESSPIQWNRIAHAVIGNSLATDILASAKFYAQLNYALSNAAIASWDSKYFYNSWRPITAIRRPGIWLASGKDVTDTTWEPLLTPTPNHQDYLSTHATFGGAAAAVIRAWNKGDAINVTISSNVTVDNVGVITRRITNLSAAAIENGQSRVFGGIHFSFASEEGNRIGDLVALETLKRFDEHWRDI</t>
  </si>
  <si>
    <t>Tribe385</t>
  </si>
  <si>
    <t>NVTISS#NVTVD-#NVGVI-#</t>
  </si>
  <si>
    <t xml:space="preserve">CHAFR746836.1.1_0048640.1 </t>
  </si>
  <si>
    <t>NG#NG#NG#NG#NG#NG#NG##-EHGKP----#-EHEKP----#-EHEKP----#-EHEKP----#-EHEKP----#-EHEKP----#-EHEKP----#-EHGGHE---#GGHDWP----#-EGPPHC---#EGDDCE----#----PPCVGC#-GPPPPCK--#-GPNCPT---#-CPGCPP---#</t>
  </si>
  <si>
    <t xml:space="preserve">CHAFR746836.1.1_0044930.1 </t>
  </si>
  <si>
    <t>MHHPLSFLLLASTLLPGITAHNTKKSHLDPVLAVPLAHQEQLPLHSGKKDELLKELEDEFSTHMTAHKTSMKSHLASLAETLGMELNSLMKEDLKTLLSTIVLVLGEDDASPISPSELSRDDNDLKRGGKGKVRGGSVSKKSDNKKKRVKGEQEDVEEKMETFVKAMGIVEEMKELHLALNLWLVGIREKIRALKGKGV</t>
  </si>
  <si>
    <t>Tribe375</t>
  </si>
  <si>
    <t xml:space="preserve">CHAFR746836.1.1_0044950.1 </t>
  </si>
  <si>
    <t>MRSELISKALAIVFLVAAPLASAQPVKAGGVQLSARDLISYLNFARSVFSDEAGAESPIENDAYGEVESGDEEDSVVVKRETPAADDAYGNVESDDEEDDEDSD</t>
  </si>
  <si>
    <t>Tribe376</t>
  </si>
  <si>
    <t xml:space="preserve">CHAFR746836.1.1_0045370.1 </t>
  </si>
  <si>
    <t>MRLLRTIFLALQLSLAVQAVALPATKKTEETIKKPDETKDKPATTPKPAAAAKAAATPTPVAKAGPEFDGSFGKKTTLKAGPKTGWHFKTSLGNIEVDMMTDKDLTFTVTENKDPKGTAPTGFKFLDPNSYTIAISDDGQINQVDYIFTGSNIAKGATARTGKLVGGKFVFEGENIFDKAVSELKCKVKSVNGEWAIFTPDKNGGAEKETTGGTDKEKTSGTDKGKTGGKRSIE</t>
  </si>
  <si>
    <t>Tribe377</t>
  </si>
  <si>
    <t>EKETTGGTDK--#--EKTSGTDKGK</t>
  </si>
  <si>
    <t xml:space="preserve">CHAFR746836.1.1_0045510.1 </t>
  </si>
  <si>
    <t>MRFSRLFSALVAASVAVSLPTESSPPSSLLQKVDPSLVGYLGVFFLGAEPSLYFYLSNGNDALSFKPLNGGKAIAKPTLGTGGVRDPSIVNGGGDEAGKKWYIVGTDLDIAKTTWDASQRTGSLCIYVWESTDLINWGNETLVKVENDDAGMVWAPDAIWDPENGMYLVHWSSNSYSISDTNHTGARGPSRIRYAHTSDFKTFTEPKTLVKRSTPIIDLALLHLGENSYARFLKNESATNVYMERSDDGLFGKWTRTGGPGSIIQGGVEGPYAYADNQEPGKAILLLDYYGSDGYRPFTSTDLNANNWVGANRTEFPKNLRHGSVIGITADRWSALDSKWGDGQTKL</t>
  </si>
  <si>
    <t>Tribe378</t>
  </si>
  <si>
    <t xml:space="preserve">CHAFR746836.1.1_0045850.1 </t>
  </si>
  <si>
    <t>MLTLNAFATLAILSTLVAGIPLPRNENEAASSQSYAPTTVTTVGDDEILSGSQKTEKRGYLTIEGLSKLPQELAHLKPRPKPESKPGPKLDRVGRIKSESKGPKLERLPNVREQKYESLVDALPQTRFAPQQRQFQKRAWPTAKEILALENLAKKPKSQNAPIQRINQFPQKPYYQRQNQFVNPVVPATEPAKLQRVNQISKQPEPKAQAPGTLTKSKSI</t>
  </si>
  <si>
    <t>Tribe379</t>
  </si>
  <si>
    <t xml:space="preserve">CHAFR746836.1.1_0046140.1 </t>
  </si>
  <si>
    <t>MRFRNLMSLFCHLVPILALSDGCPKNEVACLDVMNSSQCIEQLILENSAPVTKEALVNCIVNEGSASDLPGETKYCRCPGCHSTPINTKILELFPAPCG</t>
  </si>
  <si>
    <t>Tribe380</t>
  </si>
  <si>
    <t xml:space="preserve">CHAFR746836.1.1_0046330.1 </t>
  </si>
  <si>
    <t>MPSINSLLVLAASVVTSLAVPLDGRSVLEARVPPGIPTAAAARTQLAALTVAAQGPQTGYDRDLFPTWNTISGNCNTRETVLQRDGTNVVTSSSCAATSGSWYSPYDGATWTAASDVDIDHMVPLSNAWKSGAASWTTARRQAFANDLTNPQLWAVTDNVNQAKGDRGPEDWKPPLTSYYCTYARAWVRVKSVYSLTITSAEKTALTSMLGTC</t>
  </si>
  <si>
    <t>Tribe381</t>
  </si>
  <si>
    <t>Tribe369</t>
  </si>
  <si>
    <t xml:space="preserve">CHAFR746836.1.1_0041800.1 </t>
  </si>
  <si>
    <t>MRISHFLLSICLTGFALGANPADLKMSDRFTISPTCNGRDLDGLLAETVVMIKNAITALTALLGVIRNPNDELQGWIRAAQVCWAIPKPEWYQQEFAPVDKNRLRSVRRNFEMVLDVLDDLDYTTPSDNFMYCDSTDLRLTNMADEVFDNAPKGKSIKDYIGSRLPDAASKEWVWFDPNNHHRGMDGLEDHGPFKLFFPDGYAGAQICGSPASMDALTYFRTPKKLFICPNAWLKFRPSNSQNRQDKGRKLYYEWQNMPGLMIHEFMHWLALKPDEFHSMYFYVLKSQLV</t>
  </si>
  <si>
    <t>Tribe370</t>
  </si>
  <si>
    <t xml:space="preserve">CHAFR746836.1.1_0042430.1 </t>
  </si>
  <si>
    <t>MRSILPLLSLGALLAPVQALYFFIDGTAPKCFFEELPKDTLVVGHYTAEEYDENRKTWSKHDGLNIFISVDEVFDSDHRVVSQKGSSSGRFTFSAADSGDHKICFTPSSTSGNSGWLSVLHPSGGIKLTLDMVIGATSAIESTDKSKIDDIVQRVKDLNGRLQDIRREQVFQREREAEFRDQSETTNARVVRWTLIQLVVLGVTCAWQLTHLRAFFIKQKLT</t>
  </si>
  <si>
    <t>Tribe371</t>
  </si>
  <si>
    <t xml:space="preserve">CHAFR746836.1.1_0042560.1 </t>
  </si>
  <si>
    <t>MAVFSGPSVFLSVLLLIASSEVLALPRLSYVSPAAIFPREDLNSPLCTPSCDFGTCGSGGSCSIASILRRRLLADSLFGNNSVYEDDNRFLNKRIFTLLADSQDPADVRTRPTKGQVAGYIEAQGEGQADVYFGLAGSLVTGDERAVSIQREFAANDQPFQIISDSMFGCTAIVLASTRAVWMVSLMILSLWVTLLQPTDMISSLPSQTHLWESYSNGKNAKDENLDTAKDPAFKERVLMFLRGETVTNPSPNGWKDYMAPVGPGINADLFNNADTDQTKLYIFTPSKPNLSMDDSKLVANMKYPTRYGPGGEVVSAITDILGGQVPKLIIQIYKPLNSLRPGENARIGTGGYGAVLFQYDPAPTTAKKAEKAWRLFMETGFPIIQKWTPAT</t>
  </si>
  <si>
    <t>Tribe372</t>
  </si>
  <si>
    <t xml:space="preserve">CHAFR746836.1.1_0043510.1 </t>
  </si>
  <si>
    <t>MFSKLSIAALLAIASTIAALPQQTAVPSLGPLIGEEAIIDKTNYPHKHGAIAHADGVAPLAPSPTAPPQKRAASQLVIEVINKFGKDVYTRHAHNQGGPGAISGNVADGVLKNGASAAFAVPTGWAGNIAVVENGGGRQIVGDESLIEGSFVAQAGVGSGAIIDVDVSYVSGFSVPIVCSCDEVGHVVTGCNKNLWGLNSCPNDNRVGSCKNPQRTQDFDNAQPSKFFAPCAHQAFTVPRDPGANANNICTRGVVRCCIGTSCPGHP</t>
  </si>
  <si>
    <t>Tribe373</t>
  </si>
  <si>
    <t xml:space="preserve">CHAFR746836.1.1_0044320.1 </t>
  </si>
  <si>
    <t>MKFSSVAALAMAVTIVGALPGQWGEEDPENNGPPGLELPNFGSFGLEHEDHKSKDDGLSLLNDHGEGIALGPGAEETARENHEGGEEHGKPEHEKPEHEKPEHEKPEHEKPEHEKPEHEKPEHGGHEGGHDWPEGPPHCEGDDCEPPCVGCGPPPPCKGPNCPTCPGCPPPCIGDHCPPYPPPSPPCEGPDCGAIIDNTRVFSPDEDIRSHSPDNGNGNGNGNGNGNGAEVNVTQTNDQTNKQVQSNSQTQIANPNINISNINNIGPITGPGSNVSWTPDYVHHYVEIVKELTTVCEEATTIHQNGKEYPATKGETITISDCPCTVTKTEPKKQTATPVTSYVTECGDALPTLAPEPPCHECDKHKEEPVAPSTPDTPDTPVAPVAPVSPPANSPAAPPAAKSPMTPAQTTGAAAAEFTGAASVKSVGKLVGAVAGLIFLL</t>
  </si>
  <si>
    <t>Tribe374</t>
  </si>
  <si>
    <t>MNPAFFLALLQALLVYAKPLPQASDNGSEFFAPIPGFVPSTSSVVPSVQVTTVPTSSGTVQILPEPSTQLPATQGIIVTQLDPAGIHTGNPLLRTSIPSPTTTLGGGQPTAVPGPKPLGALADNIFQPVSTDPPPGNIPQRADHPVPRLNVLPSQQEPIGTNKFWQNFLLGSQTSGTWTHPYSIAWSKGKGATGSWGMSISHIEDNQKVFGEGNPARYFANPIGVQSIVISALELGGDTILSSERLTAFSAHISLHARAGDRPLIQLPIVQGMGFVTAGCNVVTPILQSGVLFRSIKKASQNPKPGVMKFIIELEDNNKWFLYAWSPSGNNLDFTVVNNELIQATSTFDGVLQFAKDPGNGEALYDAASGAWPVTVDLSGTADGAIGAYTFTFRKEGYTSNPPTLLMYALPHHIASFSQGTRANVKDLQLDTTTKGRATAVVADSWTLSESLPTSMGFGPWDPDQGEKKGLSGDAKRIVHAIAEKEISQDMNAQSNLNSMYYSGKALAKFAQIVYVLNDMLDDKGLAQSGLSKLKQAFAVFIENRQQFPLFYESAWHGLVSSSTYATADAGTDFGNTYYNDHHFHYGYFVYAAAIIGHVDPSWIDPNKAYINALVRDYANPSPLDTFFPQHRNFDWYHGHSFAHGLYETADGRDEESSSEDIMSLLALKLWGSVIGDRNLEARGNLQLAIASRALQNYFLYDSTNANQPSNFIGNKVSGILFENKIDHVTYFGTNIEYIQGIHMIPLIPASGLARTKRFVTEEWNAFFNNGRAEGTAGGWRGILMANLALINPKASWDWFVNGAFDAAGLDGGASQTWYAAMAGALAGV</t>
  </si>
  <si>
    <t>Tribe366</t>
  </si>
  <si>
    <t xml:space="preserve">CHAFR746836.1.1_0041200.1 </t>
  </si>
  <si>
    <t>MRPFFLLVAGLAVAAPLCSPAKKQSVYVPLNQYFNNKGIGKVPGEANYDGLGNAYVGTSLPQGGYYNSTKTGISYLFPGYQSGNASDNVIMSGQVVELPEGEYFSVHMLIASDTDSSIENVTFTYTDGSTALSEVRASPYSSFLSILSGEIISPSYFTHNSTNFNSTHIFEFIAAMDPMKTLSSVTLPDTSQKKDERIHLFSMSLWEQSGVQIQYVRPTQKQATEGVQTVELIIDNAGPAWISGAGVEVSIHGYGIRTVQPGYIKRLRPGDQKKINVGVTGCGTVNGSVTLKGSMNATFTYENVKFGLEEFSSDLESIAKHESPDWFNEAKYGIFIHWGVYAVPGWGNSTPWEIYAEWYWWYGHHRIADKADVYNYHLRTYGPDVVYDDFFSNFTAENWDAKSWVDLFADAGAQYFVLTTKHHDGFALFDTEDTTHRNSLNYGPKRDILKELFDAAKRYQPQLKRGTYFSLPEWFNPLYGKYGFSQFDTPGSTTWPGIIANNPYTQEVEPYTGATNVSDFIDDLMVPQMEMLAYNYETDIMWCDCGGANGTAPFAAEWFNNAASSGRQVAINNRCGLAVSDFDTPEYSTFSSISERKWESNQGMDPYSYGYNRATPPELYMNATTLVGILVDMVSKNGNLLLDVGPKADGTIDVTQVAHLLEAGIWIKANAEAIFNTSYYFVGAEDPSGNLRFTRTTEAIYVISLVKPAETLLVDVPLPIMEGDVVTMIGAGNGTKLEWKSAGRGIEITVPMALIDAGSYAWVFKITYAG</t>
  </si>
  <si>
    <t>Tribe367</t>
  </si>
  <si>
    <t xml:space="preserve">CHAFR746836.1.1_0041330.1 </t>
  </si>
  <si>
    <t>MKVFANSFLLAIVAMVSAQDLPPDLPACAQACALPYFDSTFEKFAGCPARAVACVCTNTDFVAEISCCIYQNCTAAEQQTSVDFGNNLCSQVVLPGTPPLPSSASCPASSSPTPTPTPTPYPTSPPAVTVTVSPSACSAPTSTPVGYRIKGRVVRSE</t>
  </si>
  <si>
    <t>Tribe368</t>
  </si>
  <si>
    <t xml:space="preserve">CHAFR746836.1.1_0041720.1 </t>
  </si>
  <si>
    <t>MRFSIATSVFALFTLATALAPFNENRSLEARQNENRPVPNGTCCVPNTSLKQDVCNTEGTTGRCVPGDKEGVQCNGALNCVADAKLTCDPNTLERGRPRCRAT</t>
  </si>
  <si>
    <t xml:space="preserve">CHAFR746836.1.1_0039470.1 </t>
  </si>
  <si>
    <t>MQFTVAAAAFMASAVMAHDHPGATVYSTMEVTITSCAPTVTNCPARSTVVSTTSFPVVPTPNPYPVPSPSPVPTVPSPAPYVHHNASIPAASPTKNTGTPYNPVSVAEESPAPSEPAVPEKPVGEKPVGPGPQISVVAITSCVPTVIYETITVSPTLKPSAPVPSSTGSINPPKNVTTPLASPTPTAFTGSAAGLQGSAAFAAVAGLVAILFV</t>
  </si>
  <si>
    <t>Tribe362</t>
  </si>
  <si>
    <t>VPT-PNPYP#VPS-PSP--#VPTVPSP--</t>
  </si>
  <si>
    <t xml:space="preserve">CHAFR746836.1.1_0039960.1 </t>
  </si>
  <si>
    <t>MGFLPSWSCLLILQLAATAPALPDSISSTTNKISLQFTAVVSAYHRILPRLSQGKLDIWEMVLCASLPLLVWWTQRRWRESNSASLTSTEETKYGASNSRVISGNVDTEAEANDPQLLKKHSKLQTYTTSKYTYTNIRVFFREHPQYEKLPTTPAPLPLLVFIHGLGGSVAQFNPLLTSLVNLASCLAIDLPGCGLSEFDERSWDAYKIENLAELVGIAIAEHRAPGQGVVLIGHSLGCSIAALIASKTFTSPNLVRDHIIGLVAICPRAEPPTEKEVALFNKLLLIPSPVFNLWRRWDRRGGKDSASVQRFVGPDADDQTKLLQCRFNEQSRTPVWRRMASGTLPKYQNGIAKDGIPGRNIWAGVNMPVFLVAGEADHVTKPENIEKISSFLSKSTDIQERPSDEREPTVMDAAAPIDSEVTTDERFSVPPPNKRTISGIRDQDFLEHEDLTLEDPHEDPSTPNETLTATPPQESKPKKTLKTSILPAPASHAMLYQPAEVRILGGLISDFLAKHISPRLDLGWQLSYLSSSGKWDVKNLAKWQAVKPVSEPINSVFRAMKTLREVDPTHSPLVFVKDWGSQIKDIVDISHEAPVYDPKGLEKGGIRYHKFPTVSKIPPTEAEVDEFILFIDKIREEQKTRAVEEGWDMNDVYIGVHCHYGFNRTGFFLVSYLKERCGFTLEGAIAEFAKKRPKGIKHAHFLDTLYVRYCKGLKRAPTI</t>
  </si>
  <si>
    <t>Tribe363</t>
  </si>
  <si>
    <t xml:space="preserve">AKKRPKG (689), </t>
  </si>
  <si>
    <t xml:space="preserve">CHAFR746836.1.1_0040400.1 </t>
  </si>
  <si>
    <t>MTTIELPLASIILFAVVARGTRFEIILACGIGLLYSRNAVGEVFQTLTRLLNVPLIVLSFIIFQLVRYVITLSVSTPSNGDHPAKAMFFPCKTSHIRLYPKKNSFEYSYLMVGIPIGWKGTAGGLLSADVEKSQSPWYLRLFSLGPSTSWWSVDGDNYLARGSGSLKAKLEGYLKSEGIDPQNYPYACLFTAAECLGHSSNPVSFWHLYSPSKELAAVIYEVNNTFDERHMYFLEPQPGTVENPKPNIINQTNKSPRVHGKIPKEFFVSPFNFRNERYSMSLYDPFFPSMTGTGPLNHAIALSSRHGRPKLAARIWSTAPGTDPSELSLWQKTVFIWSWWWVGLMTLPRTVVQAYILKFRRKLDYSLQPEPRLNSIGRQADAFETFMQRIFFAFLTNLVSRLTIPVKITYAPVGIKDTQERILYSPPAQSIFSEFPGKRSSIKDLKIQFLTPKFYSRLIFYAFSPIRDILRDESQLLNQTLQLSDTEVFETIFDPKNQGRFCNPIEIMKQSRFERTAVFILALLTGNTTRNPAPLIENWERGPNNPPYPDMTKTTTSNKLTPDSFLEFFMRNAATEERKEFYTQALKARIAPYIAFGSLLLLDVEVWVFRSLCVRFSVSTLFRYVGLV</t>
  </si>
  <si>
    <t>Tribe364</t>
  </si>
  <si>
    <t xml:space="preserve">CHAFR746836.1.1_0040520.1 </t>
  </si>
  <si>
    <t>MQFFKVLPVVFAVVTGVSSLALEHEVPEGTAMVFKRESEVLEVLQGRQCMACSECPSCVERCPWVKCSKNCSVCGCGAICICTAGGSCP</t>
  </si>
  <si>
    <t>Tribe365</t>
  </si>
  <si>
    <t xml:space="preserve">CHAFR746836.1.1_0040700.1 </t>
  </si>
  <si>
    <t>MHSSWSFTAGVVLLSTCSAKALTPRAEPSDCSVVPHVYYPKVINTCCDKATTITVEECSTEIVLPTGGCIDTTITQTVTKERHHSKTETAEATSSSESTISSPTSYLESSTTTEAEPTSTVVYKRGEQGQGGNRANDFYNRKRPWQDMRVYNPTFEGKNFDSDGNGDNRGNKLKVTDKSTTTKHDNSRILAVDESGDYRDNDLKYHGGEGNGDGSMYNTGSDSGNNRDKGDYRDNDLKYFDASKKNKVDVDVNKNRYANKKIDLKNSANEGSQNSLKKETEFKNSGNQASQNELKNSANEDSQNSLKKETEFKNSGNQGSQNALKKTNNQLNSGNEGSQNSLKKELEFKNSGNDQSKGGSYAIGNKQLKNVDNDGSGNKLTKVDKSSKKLSVDVDNSVTVVKLENYRRNRDHYRERVDAWYTTGLAAASRCTTQRPGDDYDFQYTLTGFYSKVLRDCIELPIETGDIIVDQNYNTHIQPTRTIFITQEIFDNIKAELEQAGLDELGLPMAVPQPPLVDDGDDRR</t>
  </si>
  <si>
    <t>Tribe356</t>
  </si>
  <si>
    <t>SQNSLKKETEFKNSGNQG#SQNALKKTNNQLNSGNEG#SQNSLKKELEFKNSGNDQ</t>
  </si>
  <si>
    <t xml:space="preserve">CHAFR746836.1.1_0038260.1 </t>
  </si>
  <si>
    <t>MQIQITTLLMMISTAMASTPRLQFCNTGQQTAPEGTSCSGSVLCCTDDSQDTFFNQQITCERIFAPPSGFAHTCKNKPVGSDPNKERLSCCPAVQ</t>
  </si>
  <si>
    <t>Tribe357</t>
  </si>
  <si>
    <t xml:space="preserve">CHAFR746836.1.1_0038310.1 </t>
  </si>
  <si>
    <t>MQFTSFFLLVLGATTVLPAPVDIELSQVASPLSSLNKREPTTPLSEFLPTVHARGKGKGKNGDNDNDGIPNSLDNDSDNDGVVNDLDNDSDNDGVPNALDNDSDNDGVPDGIDTDSDDDDVGNINGNCSNDRALCNPNQGACSRSGNDATNCCCV</t>
  </si>
  <si>
    <t>Tribe358</t>
  </si>
  <si>
    <t>LD--NDSDNDGVVND-#LD--NDSDNDGVPNA-#LD--NDSDNDGVPDG-#IDTDSDDDDVGNINGN</t>
  </si>
  <si>
    <t xml:space="preserve">CHAFR746836.1.1_0038370.1 </t>
  </si>
  <si>
    <t>MHSWNLLVPFAVGSLAAALPQSAQVESRTYGHDGGYEHQHSINAQLGPRPYYLIDDMDDSPLKEKLQSCSEGPFHTTEMAIGHRGAPLEFPEETKESLTAAARMGAGILECDVTFTQDQKLVCRHSQCDLHTTTNILAIPELAAKCTQNFTPAGNGTDASANCCTSDITEAEFKTLCGKMDGSNPKATTVAEYLAGTPTWRTDLYSTCGTVLTHKEYIQFVDSLGLKFTPELKTPVVAMPFPDPSSNYTQEVFAQQMIDEYKEAGISADRVFPQSFAINDLYYWLEAEPCFGEQALYLDEPTINVDGMAAAIGNLTIYAENGVKTIAPSIPGVLTTDANNKIVPSEYALEAKRLGLDIVVWSFERSGLLKDVAANGDYYYASFNSAVKKDGDAMVALDVMIREVGVRGVFADWVASVVYYANCFGY</t>
  </si>
  <si>
    <t>Tribe359</t>
  </si>
  <si>
    <t xml:space="preserve">CHAFR746836.1.1_0038630.1 </t>
  </si>
  <si>
    <t>MLFSTLSLSLFGFASIVFSAPTSASKRDTPVGERSTWAPRKRETVISVSQQQQTELILQFNNANGLSNNNNLFQNNLNSFAQNTVIVINQNPNQRLNQQQLLQEQQLTQLLQEQLFFRQVQSLMCDNVRRNHFNALAGQNVNTVIVILQEVIDNRPGINQRRLITRQINSGIASDQQQNVVIIQENLPIVINGRSLFQNGQFVGNNVNTLANLDNSNNVNKSAILSKATAPGAPPNKLLPRRSIPVQDYQPSILSAFQSKNNLIPAGVVQPQLSFGILSEDPAAIVLQNQQLFVAR</t>
  </si>
  <si>
    <t>Tribe360</t>
  </si>
  <si>
    <t>QQ--QLLQE#QQLTQLLQE</t>
  </si>
  <si>
    <t xml:space="preserve">CHAFR746836.1.1_0039010.1 </t>
  </si>
  <si>
    <t>MQFSKIFVFAMAAMGVTACVDRDSQPNGTCQGTQNAFRCRRPDGQNVCCPNRECDDNGGN</t>
  </si>
  <si>
    <t>Tribe361</t>
  </si>
  <si>
    <t>MRLSTAALLALSLPFSLAIPIVTAPTTNAAGTAFIVTITDSGAAPLLTSLAGYQLQLFAGNDATRAVVWTDPVPGTFPAGTTKTVTIPAAIGGNLPNAYFFGVLATATSGGTITTFSNRFTMSGMTGTFPANVVATGITSTAGPPPVNAIAAAPQDNQPIREGVSSDFAIPYTMQTGTVRYAPMQPVPPTKITATNTNPLWPTSAVQFAATFMPIPTIVTTKTQAATFSVSSHPNPVPASTPPANDMQKFLNRWKD</t>
  </si>
  <si>
    <t>Tribe352</t>
  </si>
  <si>
    <t xml:space="preserve">CHAFR746836.1.1_0036300.1 </t>
  </si>
  <si>
    <t>MVANTAFLLTAVSVLSLTAAQTFQRLGACPTLGCVLPPDQTDFLAGQYFDIRLEVHAPVNGSEANGGVPDTNFVFTIAKKDGAPQPAATFFKIAEPALERWNFTWFEDLFAQELKQPSLVQVASKAYRRVALYEPGEYVATLTYYNGTNTTANWLVRPIQQQKKAKNVILFIGDGMTTNMITAARLIGHKSINGKYQSRMQMDKFPVLGHQMTHSLDSYMTDSANSASALYSGHKSTVNAMGVYADSSADAFDDPKVETIVELLTRIWGCAIGVVSTAFLADATPIALTGHTRTRAAYAPLIEQSLRGVQNYTWTNYTGADVFFGAGAEQFYPGATSYQGKDYYQEYANAGYSVSLNKTSLLSVPNTQKALGVFSTSSLPVWLDRNVYKNYLNTTTNHPSGNKKPALDLPGLKEMTLKAIDILHERGGEKGFFMMSEAASIDKQMHALDYDRALGDLLELDDTVRATIEKLTQMGVINDTLIIVTADHGHGFDVYGSADTKYLASKSDDREKRNAIGVYQNSGLSQYQVPNASISYDTGVNFPVNWDPRYTLAQGVGAMPDHRENYRVHKDAPRLAATNITGKPIDDFYVNPKDNPDGMIINGTLPTHEAQGVHSLTDVPVFAMGPCQELFGGVYGNIDVFFNMANCLGLGRPDDKPGVLGASGSGSVPVTTSASADPVTRTQRGMWFGMLVFMGSIGWVALNL</t>
  </si>
  <si>
    <t>Tribe353</t>
  </si>
  <si>
    <t xml:space="preserve">CHAFR746836.1.1_0037040.1 </t>
  </si>
  <si>
    <t>MFPSIKLLSVLAVACSVTSALPLDARASGTGITLINKSGKTQLYSFFDNLWNGVGTAGANFDHPMANPPTLKPGESRFIPLPSSFKGRVQRGNSGLIPATWVEFQLNDGTGKAWGDVSVQQGNDGAATLKGNVVVGFTQDLIKDAPAGAFAKDAAGAAFKRPDGTVAHVLGSTVGNWIPKNVEALNWYKKRITDGKTYFMDGAAGASGTTVASSNGQFTVEFY</t>
  </si>
  <si>
    <t>Tribe354</t>
  </si>
  <si>
    <t>KDAPAGAFA#KDAAGAAFK</t>
  </si>
  <si>
    <t xml:space="preserve">CHAFR746836.1.1_0037170.1 </t>
  </si>
  <si>
    <t>MFFNFLLVGTLLSASAAVATPATGLPEDGIYRWKVSLWNAGCVFNTDGDFTIEGDLFKLSNVDIPPFVALCNSTGPKWAPEVDGPWAPCSVTENGGRKTVAAKLLAAPPDDRANLLFQVEYRFLDDRNFEWDFTGGPTPGPIDSDVANRTFNIDNIHKGT</t>
  </si>
  <si>
    <t>Tribe355</t>
  </si>
  <si>
    <t xml:space="preserve">CHAFR746836.1.1_0037490.1 </t>
  </si>
  <si>
    <t>MLPFNIFTAAAVLSTFVAGLPLPSTQYGIDNVQFSIPPIIATEVNHDALSKRAPFAPIRMGSFKNMMAKIKPLVPKKGPFWTDPNRVPKVKTPNRYKEKLQKLNPWKNGILGPKQPISPLKTPPKPVRPEGAGPEPPTGPKFQPSMFPKTPAGANQDFHFAKPPSSKENKAAPPPEAPLPKPLPADAPGPQFRESMFPQMPAGANQDFHFAKPPKKQDDAKSEAAEDTPLSPPKKEETPKTGQEQAKAATPPPPPPPQNPAPVSPAPLPAQAPAVAQAPAAAQAAPLSPPPPAALPAQAPGPQFRPSMFPKIPAGANNNFGFATPNNVL</t>
  </si>
  <si>
    <t>Tribe348</t>
  </si>
  <si>
    <t>APLPAQ-#APAVAQ-#APAAAQA#APLSPP-</t>
  </si>
  <si>
    <t xml:space="preserve">CHAFR746836.1.1_0035630.1 </t>
  </si>
  <si>
    <t>MALQLTFPTTLVAILGFLVSKSTASHGFYVGKNLTADGSVMLGGTGEEVSSHWLQIFPAKDHPPNATITVGVTKDATLPGELMTIPQVAHTLRYISMQYSDFEGFPAPLTNGGVNEKGVAIRDIWASNRDELYYMTPNPQHGLQYSDLARIALERASAAREAVEIMGDLIAKYGYATYGGNSHLIADAEEGWVIWQFAGGAKLWAAERLGPNQVRVSYPGYIEDFPTNFTGNPDYMGSPNLVSFAIEQGWYHPENETFNIFKVYGVQGLDVSARDGGFKYMSQAQLEDATLAMVPVTEEDLIERVRDPRISDDQAGYGQVVSLKAGMDPDMISIWIAPTGSVTAPYVPWWLGVKDDAVPPEFAEHRYLTKGSPSSFLNPDFQLQEASLFAGRLFKRVLYYTCSNPDAFLPVVTTMLKGFENQSRSDLGWVEKSAQILIDAGQRESARELLTYFSQTRAGKALDIGKAIVEILDSYIKLTSQWVGPIGTAINDANEGAETVNCLVGIDPDQPPNKQGLARMRMKNRGMKEKGEK</t>
  </si>
  <si>
    <t>Tribe349</t>
  </si>
  <si>
    <t xml:space="preserve">CHAFR746836.1.1_0035650.1 </t>
  </si>
  <si>
    <t>MLLPSLIGVATVLSTLVSGLPVAVPQSHEVSLHPKRDPPLMPLNEVLIASQASFKREAAPEPLFGPKTASAVTAAKERVKTAASKGKVKAKAKAASGKAKAKDKGLMLFGAGMKKVYGNVPRKREAAPEPLFGPKTASAFTAAKERIKTAASKGKVKAKAKAASAKEKAKHKGLMLSGWGMKKVYGNVPRKREAAPEPQFRMKAMSALGAAKDTIKIAAKQGWNKGKTMFGAGKAKTKSMYGTGKAKTKSAYTSGKAKTKSAYTSGKAMTKSAYASTKAQVKNLPKLPEDIVRKIYKDPRPPKTAKREAAPPTPITTPQAPKFVTEPVKKGAIDSKKKVPNVVQSAKRKMWYNMATSVGKATKREASPEPGTKIDGIKALIRPVKQSVVSSKQKVTSKVKEKYKAKKASRKSKKVDKKMAKWEAQRMKDVHATL</t>
  </si>
  <si>
    <t>Tribe350</t>
  </si>
  <si>
    <t>KA-#KA-#KA-#ASG#KA-#KA-#KD-##--KTMFGAGKA#KTKSMYGTGKA#KTKSAYTSGKA#KTKSAYTSGKA#MTKSAYASTKA</t>
  </si>
  <si>
    <t xml:space="preserve">CHAFR746836.1.1_0035880.1 </t>
  </si>
  <si>
    <t>MKTYTVSLLAIAAITTTTNAWTDSEVYKTVLPSVEPTTTRDPWQCVVANLTQYFDVPKPTGGLLDALNSYGDKLIESCTKTGLDRLTGCFPAKEEWCKFTTAAPASVRPDYQLYGSAASAWWAGHSSSAVRLAQSCPNGWYDAMLEYPGGPTWLNETIIFAACHAEAVTTTTASGSISAPTGTNSIASTLPGVSGIPMASVTPAPTAKNGVAGRGEDLEMWMAAGTGFVAAAANSMWNGM</t>
  </si>
  <si>
    <t>Tribe351</t>
  </si>
  <si>
    <t xml:space="preserve">CHAFR746836.1.1_0036230.1 </t>
  </si>
  <si>
    <t>MFERSNRAFLGCVALACLELVAAGPCDLYSSGGTPCYAAHSTTRALYNSFSGALYQVKRGSDNTTTTIAPRSAGGVANAATQDSFCAGTTCLITIIYDQSGKGNHLTQAPVGAFRGPETNGYDNLASATGAPVTLNGQKAYGVFVSPGTGYRNNAINGAIVGDAAEGMYAVLDGTHYNDGCCFDYGNAETNNRDTGNGHMEAIYFGDNRVWGTGAGNGPWVMADLENGLFSGVTTGYNAGSPTITSRFITAILKGEPNHWAIRGANAASGSLSTYYSGVRPSASGYNPMKKEGALILGIGGDNSVGAQGTFYEGVMVTGYPTDAVEAQVQANIVAAKYATTSLTSGPGLTVGSTISLRATTPGYTTSYLSHSGTSVLITPITSSSPSTLKRQSSWIIHTGLANSGCYSFESVATA</t>
  </si>
  <si>
    <t>Tribe343</t>
  </si>
  <si>
    <t xml:space="preserve">CHAFR746836.1.1_0034730.1 </t>
  </si>
  <si>
    <t>MGFSKHALVLATITLLAQAQQPANNPGN.NTYKINCDHAADVTVLSRGARPYFGVCIDVCGVTPGCKGVDYTPETKSCVFLSTGQRGTRAVVGTHNAFLEDDPSKVVPPGPSSNPAPPGPSSGGTGSGSSAAAGPSSGTGSSPSSGTGSGAPNPSSGTTPPISSPPANPPSGGPGPGPTDPNIRITTNPSCPNTDGQAYKTDDGTYYKLQCGYHAQGNTLATYEGVPTWADCMTKCSQTNGCISVHYIAPPGSPGYTNYQCVLADGEGPGATTCAHWFAYTIDPPATEEDKPFPHTLCETSCPISDGLVYESEGGENFRMSCGKRHGTKILWTSTQETFQDCMDSCGKIVPCHSVDYQARTKKCYYGQHHGEPSVPAPGFSSATSVGCGGACKKGCCGGGKGKDEL</t>
  </si>
  <si>
    <t>Tribe344</t>
  </si>
  <si>
    <t>P-SKVVPPG#PSSNPAPPG##SGSSAAAGPS#SGTGSS--PS#SGTGSGA-PN#</t>
  </si>
  <si>
    <t xml:space="preserve">CHAFR746836.1.1_0035010.1 </t>
  </si>
  <si>
    <t>MRISNFVAVAWLACQTSAFALPSAEDGVLIEREEVEFAQSGFVERDLDDAEASQLYKRKGGGGGGGKGGGGSSSGGSSSGSGSGRGSSGGSSSGSRGSGSNVGGASRSGSGAPRGFGGGRYYGGGAATPYSSGGRSPGGILPLAVGVVGIGAVVALASYPGSWPYGLYSYPYSNPYTYYNRTGRRNRTATSTSASPTATPTLNPRNLYERQDDGQGVNETKPVDCVCAAYAVCGCDDNGNSTFLADIIGDGTNLNASLVTIAVINGTEMFVLNGTLPNGTTAADPNAPEDAESGASTTVPTPSLGGIFKSTGYLFMVALVGCTVFLA</t>
  </si>
  <si>
    <t>Tribe345</t>
  </si>
  <si>
    <t xml:space="preserve">KGGGGGGGK (58), GGRYYGGG (117), </t>
  </si>
  <si>
    <t>GSSSG#GSSS-#GSGSG#RGSSG#GSSS-#GSRGS#</t>
  </si>
  <si>
    <t xml:space="preserve">CHAFR746836.1.1_0035160.1 </t>
  </si>
  <si>
    <t>MQFNAILLLAASASVATAIKSATCLDGAGKAQVSTTMTACDDLKFFPPVNKCSDCKMSGNNCVSDKDLITADDLAKQCKDAGASGSKAN</t>
  </si>
  <si>
    <t>Tribe346</t>
  </si>
  <si>
    <t xml:space="preserve">CHAFR746836.1.1_0035250.1 </t>
  </si>
  <si>
    <t>MKFFAVLATLALASTAAAQCGDGRFCIEECAPALVQRVSCRGDKLVCTCMPEITTTVNLPTPAPVPFKA</t>
  </si>
  <si>
    <t>Tribe347</t>
  </si>
  <si>
    <t xml:space="preserve">CHAFR746836.1.1_0035480.1 </t>
  </si>
  <si>
    <t>MWFNFSLLLFFLALVASTIGVPDTQAEDFSVLDKSNYKWNESTWSLTTEKFRPGQYQSRLSLSNGYHGGSLAAIGPFFEREVNQTDPDGKQPTNGWPLFTDRISFYTISGFYGIQPNGSGTNYPELNENGWESFISGLPHPTSVLFSFGNQTLDATVNKSAISNFASTVSFKTGVGEWSFTWSPDNSTSSFNVTYQTIFSRERANVAAVKATITSTSDINGTITDLLDGRSAVRTDFNEKGLSDNGVIYTSVHPTGLPNITAYIVSGLNVSNPWTDTASRAPASGPNIPLDNSTIGQSYAITLKAGQTVEFFKYVGVASTDKFTDAKTTAQTEQARAQSSGWDALLQKHITSWSKIISTDSVDDFTDPTTGALPTDPDILALHIQSKANSYYLLQSLQPDGSGLNDNSISVGGLPSDSYGGLIFWDADYWMSPGLILTHPNWVKQIANFRVKQHQQALDNAAFNEYPNGSSLYSWTAGRYGNCTGTGPCVDYEYHLNYDITANILQLYNVTDNKTWLDNGPRNVLESTAVMTNHLLTYNTTTKTYWIKNMTDPDEYANNKDNGIFTIASASDLLKQMNSLRTRDGLPINETWQDLSEQIAFPVAASGISKEYETMNNSVKVKQADVVLLNFPLNYMQNYSTEAKLKDLDYYSNKQSAEGPAMTYSSFSINANQLSPSGCAAYPYFLAGVLSYSRGPWFQFSEQSVDDVKTNGNQNPAFPFLTGHGGANQVVLFGFLGVRTDQRLLFLDPSLPPQIPHIKVRNFHYKGVTLSASMNNTHTKLTRLTTPVAVGVPDAYANTSFPFILGSPANPENTHTSYTIVLNQTLELPNRLYWQNLTVPDNLLQCLPVTSPSPYIPGQFPSAATDGATATRWQPARNNTAELLINMTTIPPQPIRGIFFDWGARPPVKATVYLGNMTDGEVVVNRATAFVVRDVGVERPFDASEAEASGDEVVPVVGNTTMYLDVGGAWTGGFAMLAVEGCREDDGVGATVGEFVILKG</t>
  </si>
  <si>
    <t>Tribe340</t>
  </si>
  <si>
    <t xml:space="preserve">CHAFR746836.1.1_0034590.1 </t>
  </si>
  <si>
    <t>MKFHSLVVTALLGSATARVANTATKGGTAKPTGTGLSGGYEKPPKGAGIPGVAKPTGYVNNFAAVPTGNGGGGGGYAMPTGSPECGGKKGVKGDPAKKAKEETGGMKKGCAKATGKNPTGSKPTGKGDGYVGGGGGGGGGGGGGNEGGDEYSPPKPTGTTKPLGTGDDGNKGGYQPYKAPPKPTGDGGDGEDTGGDFTPAKPTGTGKPKDTGDGGDGGDTGGGYSPAKPTGTGKPKDTGDGGDGGDGGDGGGGDFTPSKPTGTGASKPKGTGSGSGCKAKKGAAKPSGSGPPKAKGTGGGGCKAKKGAAKATGGGSKYDDSPSGSKPTGVKPGGAKPTGSLPKYGEPGDTKPLGSEPKDTKPKTTGGSPKATGTARPTGTATAKVGY</t>
  </si>
  <si>
    <t>Tribe341</t>
  </si>
  <si>
    <t>G#G#G#G#G#G#G#G#G#G#G#G#G##--TG#-TGK#PKDT#-GDG#-GDG#-GDG#-GDG#-GGG##TGKNP-#TGSKP-#TGKGDG##EPGDTKPLGS#EPKDTKPKT-##GASKPKGTGSGSGCKAKK#GAAKPSGSG---PPKAKG#</t>
  </si>
  <si>
    <t xml:space="preserve">CHAFR746836.1.1_0034630.1 </t>
  </si>
  <si>
    <t>MVLFKLLLLLGSVVCVMSAAIERAAPPPMEAGCGELNVIATGIPPFHPIVTQLGFDPKVVDAALRADAANITKLGYNLKVVLMGPEQDLGVLKNKINGTQWQATGVGFGIRGAPREDTTIQFTDLINLYRSEVPNAPIVFDYSPTTMSWALQRAFRLPADCQPGKDLGIEVICDICTGG</t>
  </si>
  <si>
    <t>Tribe342</t>
  </si>
  <si>
    <t xml:space="preserve">CHAFR746836.1.1_0034660.1 </t>
  </si>
  <si>
    <t>MRPSQFKRAVVASVVVSGAVNGLNILITNDDGFGTANIRELYKAIKAYGHQAYIVASSSNQSGMGGITTYAGSKNLTADTEFGIVKAGAPSIGPDPNDSHVWYFNGTPSACVQVGLDYVLPRHANFSVPDLVLSGPNYGLNLGPFLYTLAGTLGATYTAVERGIPAIGYSGGYSIQTAYYHVNETTAAGLQDPATIYGQLAADLAQQLITNVAANGGGRLLPFGYGINVNIPYITSFTNDSCISPPFVLSRMTGGAVVDKAVYNETTGLFRYGDVVTEGLNTCINGDCTLPGETDVLAEGCRSSVSVFTVDYDAPVVGECGGVDVRGLLRPLVGSVNFTARGNGTVGGGAAVLSPVTSAVGKNSVSWTNIAGVVGLMVCVVFGL</t>
  </si>
  <si>
    <t>Tribe335</t>
  </si>
  <si>
    <t xml:space="preserve">CHAFR746836.1.1_0033500.1 </t>
  </si>
  <si>
    <t>MHLLNLPTALILLTSLLSATATPLPTKTTSNALQRRDSPQRFAPPPEEEPINYCKPPQATPTPVPSFEYEPDVIIPIPKQETGTPANDPIAYPDEPYEKRDSAPVVPEEPPCVPLPKEEPQPHNPNWHRSVDEPEPEEQILRPFY</t>
  </si>
  <si>
    <t>Tribe336</t>
  </si>
  <si>
    <t xml:space="preserve">CHAFR746836.1.1_0033640.1 </t>
  </si>
  <si>
    <t>MQFPSSLLIFSSLVALSTAVEINVGGSSCPGVGEISRACREKCGNNPGSMSCYIRPGQNYAIITCSGC</t>
  </si>
  <si>
    <t>Tribe337</t>
  </si>
  <si>
    <t xml:space="preserve">CHAFR746836.1.1_0033970.1 </t>
  </si>
  <si>
    <t>MQSLTVLLALALASFSAAAALPQSTCDMSYCHDECAKHGLKYVANYCGIGKSCTCE</t>
  </si>
  <si>
    <t>Tribe338</t>
  </si>
  <si>
    <t xml:space="preserve">CHAFR746836.1.1_0034070.1 </t>
  </si>
  <si>
    <t>MVRLQHLAIAITAFQIVYANAVDDEWHSQLLKRQEPGTNSYKCHDTCGQAIIGSRSTGYCTNPTFKTNYENCLACAGPDNVNIWNMYGNTLTRAATTCGDLSTTPLSGTQPDIPDAIPATGGVTPSASPPRPSGRPNSTNATAPVEEGSTSRSNSSATATSTSAGVTPTRGPQSTSSPTTSSGGATATGAGSNTLPHSFVVLAMAAIMAVCVTI</t>
  </si>
  <si>
    <t>Tribe339</t>
  </si>
  <si>
    <t xml:space="preserve">CHAFR746836.1.1_0034130.1 </t>
  </si>
  <si>
    <t>MKPRVCIVGAGPAGFALAADLQSHGTDVLVYSHPKHRRDATAVLSKGYLEATGAISGFTMPRITFDMRDVVEFSKILILTVPSTGQETLLRLLKNFDLHQHTIIAIPGNLFSLVAEAELNAGCILEANLSPYACRMEDGVLQVFGMKRSFSIAARHKTPTAAFKAKIQKIFPQELRWCSNVVEVSLTNINGVFHPLMMLMNAGRIENTGGDFLLYCDGLTRSVANAILAVDRVRVEVGEAFGFQMDGVVETSNACYGASFKDLVDLAQNSKPHRTLKAPAGIQNRNITEDVPDLLVAWHGLAQKLGIDASPLEAVINLASMTTGTNYMESGRNLKRLHLQNQSKDELLEQFSIGSM</t>
  </si>
  <si>
    <t>Tribe330</t>
  </si>
  <si>
    <t xml:space="preserve">CHAFR746836.1.1_0032800.1 </t>
  </si>
  <si>
    <t>MRFSILATAGLSMFLGKSMAFNLTLEFMHELLDPAATGNTTLFGQTLDPAVRWWIANDVKSDVTLTGIRNASEWNTEVNTPLIEKLTSPPNTTVEYMYVIPERNIAIMEATGHAIRKLNGQPYSNRFCWHFFFSFESGKIVEIHEYLDTNMVRELMTEANAVKHY</t>
  </si>
  <si>
    <t>Tribe331</t>
  </si>
  <si>
    <t xml:space="preserve">CHAFR746836.1.1_0032850.1 </t>
  </si>
  <si>
    <t>MLFPLTLLFAAQALATSAPTCPDSKNGYQVEKAFFLYRTFCHGLASKGFESQVAFTGSDTDPWISFGYEKASDATGCDENSCARDYESLVAACALRNHTVFGGGNVGSSCGTYNFTIYEPNFTPGGEAKPEIPSGPEITSIVSLVKAKYGLEPGPTTAPSSSSSSVPATTTSHATTTSSSSLGTSSTSITPAVSSFTSTPTAFPSPVINSTLTPTQGPYGNGTRTTILPTGTKSPVAWSTGSAGLGPGATNAPSIPAAKSEGNVNVVGGLVVMAAVLVSGLLL</t>
  </si>
  <si>
    <t>Tribe332</t>
  </si>
  <si>
    <t xml:space="preserve">CHAFR746836.1.1_0033310.1 </t>
  </si>
  <si>
    <t>MHFLKFVTLFTSAAAATGFTVPEDQEDGVYAVVYDNNGEAVFNLLRGPATEKELAEIKSRSPAQSLNERDVDQYNCPGYSLDSGNTDAAVAALKGQCNPGAVGSGYDFYSISGSTVAYFCNFGSSATNCLANELGEQYARITDHCGRYNAGWWTRQDPGRWISIGYEGSGSRFCGRGA</t>
  </si>
  <si>
    <t>Tribe333</t>
  </si>
  <si>
    <t xml:space="preserve">CHAFR746836.1.1_0033330.1 </t>
  </si>
  <si>
    <t>MRYLFGILVGAIGICVAADKDGIVALASQNTRVSPIDGSIIALPTQKQLDYQDKEITALIHFEIATWLDIKFDGCNRDPKLVPNVKRFAPTALNTDQWMEAMTALGAKSATLVAKHNCGFATWPSEVKFQTIDGNTTSYGYTIANSPVGGVDMVKDFVTSANKYGLGTGLYYSTVVNNLFNVQKSKVQGGQGPHQLKVTEEVYDEIVLEQLTELWKNYGPLTEIWFDGGYSAAQGAKITTMLAELQPDAAVFNACDQKSGTCLTPHSIRWVGNERGEAPEPNWSTGNTDDGGDPKSPFFNPAECDTTLYTPTRWFFGDGFPLRNISELVGVYHTTVGRNCILELDFSPDTRGLIPDSHVALYKQLGDFVRTCYNNPINSTETTPQGSDGSYSFKYDTPTLIDRIVLMEDQTNGQVIRSYSVYVKMADVPDAPWTLVSQGTSVGHKRIDLFASQVSVMEVMVNSTFVDVPKWRSVAAYFCDRF</t>
  </si>
  <si>
    <t>Tribe334</t>
  </si>
  <si>
    <t xml:space="preserve">CHAFR746836.1.1_0033430.1 </t>
  </si>
  <si>
    <t>MKFIQPTLASLFGAAIAVAAEDVLVSRQNLHKRFIDSEGNYNISFYHINDVHAHLDEFRSSGLDCPNKTVGCFGGYARVSQVLKDTRPGHSDSLFLNVGDEFQGTLFYSYYGGEKIAETINQLGFDGMTLGNHEFDAGDDKLGEFLQNLTFPIISANIVSDHPILNCTIKPFHIYEEYGLAVIGVTTESVPSISNPGEGTIFTDVVTAVQDTINLIKSTTNITRIAAITHIGYEEDQRLARSVSGLQLIMGGHSHTPLGDFEGAEGKYPTIVENLDGDEVFIVTAFTGWGEYLGYIDVTYSPSGKILAYNGAPIHLTNTTAQDPELQAQILEWRKPFEAFAGQEVGFSDVELDQSRCALQECLLGNFMTDAMLDYRQNQSTAVSFALINAGGIRSTIDAGPITRGEILTAFPFGNAIVEISISGDELWNTLEGAFSKVNFYNGRPVTSALQVSKGIKISWTNSGNGTTTGRLVSVEIGGEALDRERMYDVVTLDFLAGGGDNIFQIKTDVVVLDTQDEVLTRRSEGKVGRGLRDRASRRGLY</t>
  </si>
  <si>
    <t>Tribe326</t>
  </si>
  <si>
    <t>gifyalstr=75</t>
  </si>
  <si>
    <t xml:space="preserve">CHAFR746836.1.1_0031990.1 </t>
  </si>
  <si>
    <t>MQFPTFSVVAALIASASAITVSYDNAYDDAGRSLASVSCSDGSNGFLSKGYTTQGSLRNFPYIGGASTVAGWNSPNCGECYQLSYEGRSVNVLIVDHAAEGFNIALGAMGVLTGGRAIDLGRIDAGYTLVDKSQCGL</t>
  </si>
  <si>
    <t>Tribe327</t>
  </si>
  <si>
    <t xml:space="preserve">CHAFR746836.1.1_0032070.1 </t>
  </si>
  <si>
    <t>MLIPNIIAAAAVAATFVSGLPSVTDANYAVLAAREAVPDWSTQAHTVSKRGFGFGSKSKRPSSPPRGSNPKPDDFTRRPISSPPRQRPAPPSGPRPGEYGNPLPYGAKPSWGKRDVADEPLEKRVLSGGFRKLFGKKKKPSSPPAAKNEPEPPAYPEAPPPRADGNPFPAYSSRPHRVQVPPKPYEPNWAAMSPPRPGTVGGGPLPYGAKPSYGKRDVADEPLVKRQGRFSLLKNGPTYRGAHAPVVGAPGVPPRVHILDVMEKSRVNPGAFRKPSPPSPKKTTQKTTQKRDVADEPLEKRQGRFNMLKNGPGFRGAHAPAVGAPGVPSRIHITDMMKHAQANPGAFRKPLPSSPKSPKKTTQKRDVEDESLEKRQGRFNMLKNGPGFRGPHAPAVGANGVPSRIHITDMIKHSQANPGAFRKPLPSSPKSPKKTTQKRDVEDTDDSDYESDQEDYEEELESDDEDNVTV</t>
  </si>
  <si>
    <t>Tribe328</t>
  </si>
  <si>
    <t>PPAAKNEPE-#PPAY---PEA##LKNGPTYRGAHAPVVGAPGVPPRVHILDVMEKSRVNPGAFRKPSPPSPKKTTQKTTQKRDVADEPLEKRQGRFNM#LKNGPGFRGAHAPAVGAPGVPSRIHITDMMKHAQANPGAFRKPLPSSP-KSPKKTTQKRDVEDESLEKRQGRFNM#LKNGPGFRGPHAPAVGANGVPSRIHITDMIKHSQANPGAFRKPLPSSP-KSPKKTTQKRDVEDTDDSDYESDQED#</t>
  </si>
  <si>
    <t xml:space="preserve">CHAFR746836.1.1_0032690.1 </t>
  </si>
  <si>
    <t>MAPLTKILSILTASTLVTSSIIQIPSTTSKPRTTSDDDDNDTPLPLIIWHGLGDNYAAEGLQSVATLAEEINPGTLTYIIRLGADPSADRSATFFGNTTLQIEQVCADLAAHPILSTAPAVDALGFSQGGQLLRGYIERCNFPPVRSLVTFGSQHNGISEFQKCGSMDWLCKGAEGLLRSNTWSSFVQSRLVPAQYFRDPTQMEDYLLYSNFLADINNERALKNQTYKENLEKLERFVMYLFEDDETVIPKETGWFAEVNGTEVTQLKDRDIYTEDWIGLKTLDKKGALKFERTEGGHMSLSDELLESVFKKYYGPYGRKFDTEGEEVLSYSWQQDL</t>
  </si>
  <si>
    <t>Tribe329</t>
  </si>
  <si>
    <t xml:space="preserve">CHAFR746836.1.1_0032730.1 </t>
  </si>
  <si>
    <t>MKITSTMLVAALAGLSSARITYTISKAANPTADQTDAYSKITVAMDAAIKRHESLGSTATKKITVEYSPGTPTADGSSDGRIRFGSGREFMTERTALHEIAHTLGVGTTAKFNDNCKTGNWPAANPVLKGFDGANAKFSCGGGHFWPYGLNFESEMSATAADHHVMIINAMIKDGISP</t>
  </si>
  <si>
    <t>Tribe321</t>
  </si>
  <si>
    <t xml:space="preserve">CHAFR746836.1.1_0031200.1 </t>
  </si>
  <si>
    <t>MKFTNIPTTILLLASVLSANATPIAKPISNHLEQAKRQDHHAKAPEFGTPPGSNNPTFTGGAVTVVGREAIEERSVDTPAKRDEQLATRNEDEGLKAERPPSKVIRLSTTDKRAKLAASSKRSPQATRTLDARKNKDIGNHIVVPAPLTSDLPLHQEPHVVGNL</t>
  </si>
  <si>
    <t>Tribe322</t>
  </si>
  <si>
    <t xml:space="preserve">CHAFR746836.1.1_0031300.1 </t>
  </si>
  <si>
    <t>MQPINFSTSLVLLASILSATALPMVPPGGLPTAATAYKVKVTPEYLYHYHGGPFERFEPQWARDAYKYIKVVKNKLTGTPEPPPFRVEIWKTPDQPHIGPA</t>
  </si>
  <si>
    <t>Tribe323</t>
  </si>
  <si>
    <t xml:space="preserve">CHAFR746836.1.1_0031310.1 </t>
  </si>
  <si>
    <t>MHFINISTGLLLLNAIISITAIPLQLQDVALEARTLPVNTVPKRDLEPRARPLNFDAMREQIAMFERFKMESIQGNNYWKAIRHWDREIARVKADLALEKKPNGHPAPLPSKRGLEARAPPSTYAEVKSHIEYMRTRKAIAKNQKQGEAAVQYWKGEIQSMKAKLKEMDPPDAHPASLPRKR</t>
  </si>
  <si>
    <t>Tribe324</t>
  </si>
  <si>
    <t xml:space="preserve">CHAFR746836.1.1_0031480.1 </t>
  </si>
  <si>
    <t>MRFSPTVIALCVAFESSLTSALTISQINGDKYLSSYNGQNVTAIEGVVTAKGPSGFWIRSATLDLDYRSSNSIYVFSNTAGRNLTVGDLITLDATVTEYRSSAAYLYLTQLTAPKNVAVIRSGQDVTPIVLGGPMWPPSERFSSLDDGDVFSIPNNSSLISVVNPSLEPLLYGLDFWESMSGELVQVQMPKALSKPNNFGDTWVTGSWNVSGRNKRGGLTASDRDANPEAILIGAPLDGTDNPDSAKLGDDLEEITGVVTQAFGYYRILPLTAINVTASAQPELPPATTLISSGDCKQLTIGSYNVENMSPNSSHLPNIAKHIVEYLKTPDLIFLQEIQDNNGATNDGVVDANETLSALVASISTQSNTTYLFTDISPVSNQDGGQPGGNIRVAYLYKPSILRLRNANPGSSTDANVVLPGPELKYNPGRIDPLNTEAWSDSRKPLAAAWETLDGKNKFFTVNVHFGSKGGSSSIEGDARPPVNGGVDDRMLQMNVTASFISSILAQDPDAKIISSGDFNEFTFVAPLRSFMERSGLEDLDEVAEIEKSERYSYVFDMNCQELDHMFVSKALAKKGEAEFEHVHVNTWATVADETSDHDPSVARFNMCE</t>
  </si>
  <si>
    <t>Tribe325</t>
  </si>
  <si>
    <t xml:space="preserve">CHAFR746836.1.1_0031490.1 </t>
  </si>
  <si>
    <t>MKLTLPITLLTVLATASAAAVNTGTLLERQFPTCQSFQQYCGEGWLPCCAGLRCGASRTGGSQTECQ</t>
  </si>
  <si>
    <t>Tribe316</t>
  </si>
  <si>
    <t xml:space="preserve">CHAFR746836.1.1_0029780.1 </t>
  </si>
  <si>
    <t>MQLLNFPTTLLLLTSAVAVTAAPAQSSEKAGVEAREPNAPIDKPTGYRAFNPDHIKKSTSKATHRSVQVSRRDTGAIKARQYPAPAPYPGYAYPAPAAYPAGYPQAAAPYYPQAAAPYAADPAAAAAAEPQTASESESDREEAGEISSEDDRQKEAAKAAAAPVRRSLNYRIVGRRSVARRAARALAARQEPAPETVDPATKAIEEDSISESESNSDEEAGEISSESDREEAAEKEAEDAEKAGTPVVRRGLNYRFIGRRSVPRRSARALAARQEPAPETVDSAVKPIEDEDYSESQSESDSDREEAGEISSESDREEAAEKEAEKEAEKAVKPVVRRGLNYRFIGRRSVARRATRAIAARQEPGPEPNVETAEVEEEKTSESSSESSESETEETTTSPVVRRDTGVIAARQELGPNTVDPTQINAEDSETEVSSESESETEESTTAITRRDFGDIHGGDPAIHAENELSEAESEMEENEKSSSESESDTEDAEDKPVVV</t>
  </si>
  <si>
    <t>Tribe317</t>
  </si>
  <si>
    <t>LIAR=77</t>
  </si>
  <si>
    <t>YPAPAP#YPGYA-#YPAPAA#YPAG--#YPQAA-##GRRSVARRAARALAARQEPAPETVDPATKAIEEDSISESESNSDE---EAGEISSESDREEAAEKEAED-AEKAGTPVVRRGLNYRF-I#GRRSVPRRSARALAARQEPAPETVDSAVKPIEDEDYSESQSESDSDREEAGEISSESDREEAAEKEAEKEAEKAVKPVVRRGLNYRF-I#GRRSVARRATRAIAARQEPGPEP-NVETAEVEEEKTSESSSESSESETEETTTSPVVRRDTGVIAARQELGPNTVDPTQINAEDSETEV</t>
  </si>
  <si>
    <t xml:space="preserve">CHAFR746836.1.1_0030230.1 </t>
  </si>
  <si>
    <t>MRRSSVVTAIISCLSSLPTTTASLIPIDARSSVSLIDSPQIIEERDSETFKAIGKEIGKEIQKQVISAVVSSAIAGAIGGGNPLFSFVAKQAVKQAVDVLQDLGEWDGARQKFTQEVTSQMWGMNPSPETIVATVCYNKGYDVSDKSKIVSLMDVDFKLGKFNTDYDCMYLEGPIQFWTRGDGGYQNLCYRKGPSCSYDDNTGDLNCAAIGQPPPGNGDPEHNRIHSKLHGRTELDVF</t>
  </si>
  <si>
    <t>Tribe318</t>
  </si>
  <si>
    <t>LIAR=27</t>
  </si>
  <si>
    <t xml:space="preserve">CHAFR746836.1.1_0030330.1 </t>
  </si>
  <si>
    <t>MHSLHFALACVATFASLAASQGTITITRTAITVIITEPESTTIKTTTSKKPTTSSKEITTTKSTAGPVTVTITVTSTVKESTKSTKSTTSKKPTSTTKPPATTPKPEDPNTTKCPVPLYYPCGGIRYAGGCTVCVAGATCLSQNEYYYQCTTV</t>
  </si>
  <si>
    <t>Tribe319</t>
  </si>
  <si>
    <t>IT--#ITR-#TA--#ITVI#ITE-##STVKE#STK--#STK--#STTS-##TTTSKKP#TTSSKEI#</t>
  </si>
  <si>
    <t xml:space="preserve">CHAFR746836.1.1_0030990.1 </t>
  </si>
  <si>
    <t>MLFSITLAATAVISLANAAVMGKRALKGEATFYGGNVQGGTCSFSTYTIPSSLYGAALSDSNWENSGNCGACISVTGPSGNVITAMIVDQCPGCGTNHLDLFPTGFSALADPSKGIIPVSWSYVDCPITGPLQLHNKEGVSAYWFSMQVVNANKAVKSLEVSTDGGSTWKSTSRQTYNFFENSAGFGTTTVDVKVTSSSGETVVVKNVVISPGASTTAGSNFGSSGNVVAAVPPPVLPPSPPTAPVLETPVVPTPAPVLEAPVLEAPVVPTPAPVVPATPNVPAPATTSSSKKATTLAWIPKPTSVELDACGQEI</t>
  </si>
  <si>
    <t>Tribe320</t>
  </si>
  <si>
    <t>PVVPTPA#PVLEA--#PVLEA--#PVVPTPA#PVVPAT-#PNVPAP-</t>
  </si>
  <si>
    <t xml:space="preserve">CHAFR746836.1.1_0031190.1 </t>
  </si>
  <si>
    <t>MKYSVIAALALAAPAIMASPTKEMVQKRSTLYTDTINVDEKLTGKPGSDLFNDGRVPNFVATELGKRQENNTFEPDPNRPIVTPALIFVLQCTDAGFRGNCIVFGARPGRCVDYNDFDPFNSTFISGVYNNNVSSISTNTGGKCQFHQYLGCNDKGDDPGITMEYEYNLRNLTGGNSGDSDDRFTSWRC</t>
  </si>
  <si>
    <t>Tribe311</t>
  </si>
  <si>
    <t xml:space="preserve">CHAFR746836.1.1_0028070.1 </t>
  </si>
  <si>
    <t>MRLPVIQLLLAAMAIGNAQAVTYCSTNADCPECSEGISRCNNAPGGFNTCGPCF</t>
  </si>
  <si>
    <t>Tribe312</t>
  </si>
  <si>
    <t>gifyalstr=36</t>
  </si>
  <si>
    <t xml:space="preserve">CHAFR746836.1.1_0028120.1 </t>
  </si>
  <si>
    <t>MVRSLLTAIVAAAAASLVAADDPDPSTIPFNEYARGTNQSLLWNPYRPNVYFGVRPRIPKSFVGGLMWSKVDNFQDVQHNFRHTCEQGDDMKGYGWEEFDARAGGQQTIYDERNGIDISTMFVKIPGGSHGGSWATRVRGVVRKDGPPDLKTTVLFYASLEGLGSLQLENENDPLGYTGDVVLAGDSDGLGTYKVVVTAGRGHHPKHSHPSYEQKPLDRTIVRSIKVPADALWQVKPIVFKELKEQIEEYIAEFTQENPPPPPQAYTIKNNGEDSKGTGNMHLIQKVFEGNFEFDIIFNSGSAPKELFSEDVTGHINQASKNYWARFVNTFDPKPPFDVENLQRFASSMFANLLGGLGYFQGDSVVDRSYAPEYDEENEGFWEETAEARAKHQEALEGPSELLTTVPSRPFFPRGFLWDEGFHLMPIVEWDLDLTLEIVKSWFNLMDEDGWIGREQILGAEARSKVPQEFQTQYPHYANPPTLFFILDTFVSKLGSHNGTEPPAKEKLGPLLNSEHLKSRDLALHYLGELYPKLKKHYEWFRKTQSGDLKSYDREAFSSKEGYRWRGRTPQHILTSGLDDYPRPQPPHPGELHVDLISWMGMMTKSLKNIATLLSIDEDVAELKTIETAILRNIDDLHWSEKEKCYCDATIDDFEENELVCHKGYISLFPFLTGLLDPESEKLGHVLKLLGDEEELWSEFGLRSLSKKDKFYGTDENYWRGPIWMNINYLAVVQLLKYAELPGPSQELAKDLYVRLRLNLIKTVYDGWQETGFAWEQYNPETGKGQRTQHFTGWTSLVVKIMGMPDLSGGKYVAEGKDEL</t>
  </si>
  <si>
    <t>Tribe313</t>
  </si>
  <si>
    <t xml:space="preserve">CHAFR746836.1.1_0029640.1 </t>
  </si>
  <si>
    <t>MHLMNILLSTLWVASTSLASHIARTSAHSCQHAQRTVDPNSKVTPKVVIITMFPPESDSWLLETNKTGGIGSLFGLNVTVPGFSPIFPHAHCLADGSVCLITTGEGEINAASTMTALLFSPLFDLRKTYFLIAGIAGVNPHHGTLSDVAFAKFAVQVSLQYEFDAREVPGHWSTGYVPLGSNHPDQYPGASYGTEVFELSGGLRDWAWSIAKNVSLTDSSTSAAYRANYQTGPQTSMVAAKYRQAVRKPSIIKGDVVTSDVYFSGTLLGESVENTTKLFTNGSAIYTMTAQEDNATLETILRAHLAKLADFRRVILMRSAADFDRPYPGLSCLENLFNSTQGAFQPSLRNLYLAGEPVVRGILREWKRFEGGVEAG</t>
  </si>
  <si>
    <t>Tribe314</t>
  </si>
  <si>
    <t xml:space="preserve">CHAFR746836.1.1_0029740.1 </t>
  </si>
  <si>
    <t>MKFNLSLVTMALAMAISAAPSQPIDFEASQIIAREKAAYAYAPNEKREKAAYAYAPNEKREKAAYAYAPNEKREKAAYAYAPNEKREKAAYAYAPNEKREKAAYAYAPVEEREEKREKAAYAYAPQEKREKAAYAYAPNERREKAAYAY</t>
  </si>
  <si>
    <t>Tribe315</t>
  </si>
  <si>
    <t>----REKAAYAYAPNEK#----REKAAYAYAPNEK#----REKAAYAYAPNEK#----REKAAYAYAPNEK#----REKAAYAYAPNEK#----REKAAYAYAPVEE#REEKREKAAYAYA----#PQEKREKAAYAYA----</t>
  </si>
  <si>
    <t xml:space="preserve">CHAFR746836.1.1_0029770.1 </t>
  </si>
  <si>
    <t xml:space="preserve">CHAFR746836.1.1_0026460.1 </t>
  </si>
  <si>
    <t>MHFLHSFALATTLYTAQLSSAAVIFPKPTPSSSAAPAEFPTFPFSSTTVQNISSFLNIVAAIPDDVLASDESLADYFTEKSKCLIDHNHKSNPNHKSKRGNPMANLPRKKPEQPKNNPQEPGSPQGKGAFSWLGFSGKKSEKQPEPKPETTPEKDQGSKGFRFPGFSGKKPEQESEVKPGNDQGKEGVSILESGKVSGKESDPKPDETSKDDQGRKGFSFFGLGKQSEKQPDPKPDETSKDDQGKKGFDFFGLGKHTGKPGQTTSKSPQQTTSKAPQQTNDVQSSTAPQAPTMTPPPTPEQDTGSGLPEIPAGELPAVAGALPAVVGALPAVAGALPALAGVPSLLGGLINPIEATPTPTPTPTPTPATDLGSQTTPGGFVSVPTAALPKISAAIANYQSRMGGAKPTGAMDTKLYDEATAAMDSLIAPFASAVIDKIEHKITAAPPSATGLAGDFKTAVPAFNTKLAGFLDGIVLKRRDEKKCFEAEKMKGIKGCVDALATSPASKQLVALKAALLGAGGVAEVEAGARSLTLEHPVLSVLKKVAEVGKEVGACQILA</t>
  </si>
  <si>
    <t>Tribe307</t>
  </si>
  <si>
    <t>AGELPAV#AGALPAV#VGALPAV#AGALPAL#AGVPSLL##KSKCLIDHNH#KSN----PNH##QTTSKSPQ#QTTSKAPQ#QTNDVQSS##-SSAA-VIFPKPTP-#SSSAAPAEFPT-FPF##GKES----DPKPDETSKDDQGRKGFSFFGL#GKQSEKQPDPKPDETSKDDQGKKGFDFFGL#</t>
  </si>
  <si>
    <t xml:space="preserve">CHAFR746836.1.1_0026660.1 </t>
  </si>
  <si>
    <t>MHFSTLFIAAIATGAPFAFAEEQKHGEHNFSKSGKASGSVRPFPSPSGKPHFTVSHHAPTFKPSGHPKPSGLPKPSGLPKPSAISISIEDTPMDAAEKPKASGKPSGKPSLVAHSGKSAPTVSFKLPTHSIKAHASGKPTLKPLTNLPLPSGKPKTRPSPLSTATVIPLPEETTTETSEKTKRFNMNAREIDDYESPPIIAASASTKVKPTHTKAVHSSVKSAHAVHTGKAHSIKSSPGHAHATGGFAHPSAHHGHHGGPSGFVTSKKIVTRTVSATASGKKGKPTLKAE</t>
  </si>
  <si>
    <t>Tribe308</t>
  </si>
  <si>
    <t>---KPHFTV#SHHAPTF--#---KPSGHP#---KPSGLP#---KPSGLP#---KPSAIS#</t>
  </si>
  <si>
    <t xml:space="preserve">CHAFR746836.1.1_0027300.1 </t>
  </si>
  <si>
    <t>MRVSTFSTLALMPLLALATEQYQQPTTPPVTTQTSTQTMTKTITVSEVVATVIHTSSRSSTSTSSSSSSTSTSTPSSTPTPAASTFTPPVSVGTISKYTSAATGTGGIIAVPTPASSLLPVSTVNSGAGNLKMSSAGLVVAVVVAAGFL</t>
  </si>
  <si>
    <t>Tribe309</t>
  </si>
  <si>
    <t>SSTST#-SSSS#SSTST#-STPS#-STPT</t>
  </si>
  <si>
    <t xml:space="preserve">CHAFR746836.1.1_0027590.1 </t>
  </si>
  <si>
    <t>MKLSILLSVSSALAVVNASLPAYAQCGGVNWSGDSSCASGFYCLKQSEWYSQCVPGAATVTAKPTTTTRGPPVPTTSVPPAASITSFAKADGNVFNINGKSQYFMGTNSYWIGFFTSNSDVDLVFSHLASTGLKVLRVWGFNDVTTIPGAGTVWFQSFVRGSAPTINTGPEGLQRLDYVVESAGKHGVSLIINFVNNWADYGGIPAYNTYYGLSSTNRTEWYTSAAAQSQYQKYISTVVARYKNNPTVFAWELANEPRCNGCPTSVLTNWIKTTSAYIKSLDSKHMVTTGDEGFGIAGGTSYVWGPGEGIDWVENLKISTIDFGTAHLYPESWGEQDSFGKPWIDAHAAAAKALGKPFILEEYGSSTKPSILTWEQAVLDSGTAGDMYWQYGDSFSWGQTHNDGNSIYYGTDMYKTYVQDHAAAMAAKKV</t>
  </si>
  <si>
    <t>Tribe310</t>
  </si>
  <si>
    <t xml:space="preserve">CHAFR746836.1.1_0027900.1 </t>
  </si>
  <si>
    <t>MLPSIVFGLVAVLLVGVQGDLCEKGSTQIEGNVYCQPVEAIRYSNVGASGTYNEVTKMGIDGTCASTPKDFNGPLAPLDEELSLHFRGPVHLKQLATYQLSTTNRFKRDTLQEKKHKRHRHQIIHQARVNNPIVERQEVVTATIDGRVVSWINQYTGGPGGDGPKATNQIVTATIDGVVQTWVNNWFGESTSASPKTVSTATPVAPQPKVPSSGPVVPIHQQNVVPTSSPKAPSAEHRVSSSTGNFERTGYYNAEEQTVDNLVFLGNYGGQGSGVFDYHFGASLAYANRSGTGGASSPQILSDEIVPSDAEIIVMLDKKCKGDSCGYVRPGTVAHHGFDGSDKLFLMEFSMPSDGKSGFNADMPAIWLLNAKIPRTLQYGKAECSCWESGCGEFDIVEALHSGSTYLKSTIHTNAPAGDSDYILRPSSSTMKLAVIFSSADSSIHVEMLPSGTEFAAQLSAGDLDKLCNSAAGRTVSRLHL</t>
  </si>
  <si>
    <t>Tribe302</t>
  </si>
  <si>
    <t xml:space="preserve">CHAFR746836.1.1_0025880.1 </t>
  </si>
  <si>
    <t>MRYSTATALFVAAMSASDAMAGPAHAHLHQRIHQKRNVDWKNVDYSKIDFSKLDVDWVKAYAKGLGEKGSTISAADLGTSLLASKPKLSASPSPSPSPTKDSEKGDDDKDDKEDKDDKDDKEDKDDKKPAKPTATPKPSSGDDDVGELLGGVVGVSNDRKKFGGKSTQVYALGDFAENNVGSPYGSNVMKVDKIGDYPFTITFTNPQKKAITINLWNKKGPDMATLSGSTAAPKDTTLTFVLKPGSEQVVAVDENSNIAWAEATTKLRKDSGQFDTSFGEVTFLAKGSGYNLSAIPNTAGNKYDMSISSKEVKCVSDMTQNYWLTPTQPIGTSDGSCYIPDATATLRVVMAGNA</t>
  </si>
  <si>
    <t>Tribe303</t>
  </si>
  <si>
    <t>DDDK#-DDK#-EDK#-DDK#-DDK#-EDK</t>
  </si>
  <si>
    <t xml:space="preserve">CHAFR746836.1.1_0025990.1 </t>
  </si>
  <si>
    <t>MKTSNILITMALAAISTAMPQLPWERPAQDPCTVPDLCDGQCAPPLKAVGVTCANGVVTCECK</t>
  </si>
  <si>
    <t>Tribe304</t>
  </si>
  <si>
    <t xml:space="preserve">CHAFR746836.1.1_0026000.1 </t>
  </si>
  <si>
    <t>MKFLISLVGACALQTLVSAIPAFPGAEGFGANAVGGREGGTVHVVTNLEDKGAGSLRDAVSGKNRIVVFAVGGLINIKERIVVSERVTILGQTAPGDGISVYGNGWSFSNADNTIIRYVRIRMGKVGTGKKDCVGIAEGDNMIFDHLSVTWGRDETFSINGPVNNITIQNSIIGQGLETHSAGGLIQSDGGISLFRNLYIDNKTRNPKVKGTNDFTNNVVYNWGGGGGYIAGGDSSGSSNVNIIGNFFISGPSTSATAFTRGNEGFKGFVDGNFYDSDKDGTLNGVLLSAESANFGGMSIAPTRFDYPAPAKILTAQEALDLAFESVGTSLARDSVDKQLIDEVKSFGKVGELISDENASPMNGPGTIAPGTVAIDTDGDGIPDAEETKLGTDPNVADSMTIAANGYTNLENWANSLVPAS</t>
  </si>
  <si>
    <t>Tribe305</t>
  </si>
  <si>
    <t xml:space="preserve">CHAFR746836.1.1_0026280.1 </t>
  </si>
  <si>
    <t>MLFFSYLSLSILTLLFATKASSWQMPAEYPIQASPNGRHFVTSTGEPFFWQADTAWVMFHRLTLSEVESYLEDRAAKGFNMLLAVAVNQFGDQDPNRAGDLPLLNRDPTNPNEPYWTHVDEVVQLAWERGIRIAMVPSWGNYIHDNVDNSKSINASNAREFDTWIGKRYPGLPKMLVADTNPYWTNKSAVSNNYKLGGRHGTLKYTDYSPVYDELAAGLIEGEGSKAMITIHCTNQWFEGGPIAFSSAFFGDRKWLTFDTSQSGHASYPQNPPIPWWNAVRGYEPVELMHASTTPRPVLDNEAKYENRYDNGKPVNPYWNASDMVLMLSEVFSGAAGLTYGADNVMQFYIPDLFAPANSGPARSWAEDIHLPGSSQMQYIKKVIMDRSPPLDRVPDQSIIVGNSGTDAKHVTAVRDGNGRWLMVYTPTGKAFTIGV</t>
  </si>
  <si>
    <t>Tribe306</t>
  </si>
  <si>
    <t>MTIFNILALTLCAFSPVSSRLLPRQVFPNSTSESSPNPIGHLYPNSVTGTLNGTVSLVPIPYSVARSIIPSQYGILTKAYEALLPGFPKDSYPLLIRVPLDHDLEFGGLNLVPDFQSVHISYPFVDIFGDGYTSFQYQEYILLTSTSPIGLAGTAAYGTIPVPAVFNPDLQAYKYVHPHSHDITVEAFAVNTTYPTRIAKTRFSPLEEEGRWPLAFYKNATNQPAFTNPAIGCDNQILFYNTTLSTGVNEPVHIKGDIEIAAPYFPGGAKFKKAYGIKVDVAFIENNMIPCQDLKGYHGTGPGDSGA</t>
  </si>
  <si>
    <t>Tribe296</t>
  </si>
  <si>
    <t xml:space="preserve">CHAFR746836.1.1_0024980.1 </t>
  </si>
  <si>
    <t>MRSATLFVAIASLGLAAAHYGSTVTQTSVSTILSCGPDVHNCPGHPSSSAPAPPVATPPVVAPSSVPCESAPAPPASSAPPAPPASYSQPPPPASSPAAPSSAPAPPATYSQPPAPPASSQAPSPSAPAPSASSPGPASSAPVPSPSAPAPSGSAPAPSPSGYGSPPAPAPSASTLAPSETAPAPSPSGYASPPASTSTAANEGYSQSAAPTGSWPHTNSTITTVQTPTAAPYTPPPPATSAPATAPASGASSNMVVSGVLMGLVAVGAYVLA</t>
  </si>
  <si>
    <t>Tribe297</t>
  </si>
  <si>
    <t>PSASTLA#PSETAPA##ASSAPPAPP#ASYSQPPPP##SP----SAPAPSAS#SPGPASSAPVP---#SP----SAPAPSG-#SA----PAPSPSG-#</t>
  </si>
  <si>
    <t xml:space="preserve">CHAFR746836.1.1_0025370.1 </t>
  </si>
  <si>
    <t>MHFSSALLFTLLTAVLAAPVPGPTQTESRDLLSSLTSPLKPVTSTLDGATSKLLGSILKREEASSLTEEEKRSLLDSLTEPLEPVTSTVGNVVNGATSGLLGGILKREEPSSAPEEAKRGLLDSLTEPLEPVTSTVGNVVNGATSGLLGGILKREEAPSRAEEEKRALLDSLTAPLQPVTSTLGSVVGGAGGLLGGGGDDEEENEEEDGKRGGGVLGGIL</t>
  </si>
  <si>
    <t>Tribe298</t>
  </si>
  <si>
    <t>GATSKLLGSILKREEASSLTEEEKRSLLDSLTEPLEPVTSTVGNVVN#GATSGLLGGILKREEPSSAPEEAKRGLLDSLTEPLEPVTSTVGNVVN#GATSGLLGGILKREEAPSRAEEEKRALLDSLTAPLQPVTSTLGSVVG#GA-GGLLGG-GGDDEEENEEEDGKRG------------GGVLGGIL-#</t>
  </si>
  <si>
    <t xml:space="preserve">CHAFR746836.1.1_0025520.1 </t>
  </si>
  <si>
    <t>MQLFNFPTILLLAASILSSTALPINSEATALENRGLFGKPPPGNPTMLNGIPMPKEENRFWYWLNGIPLSLRPKQPNPKQTPLQKRLTNPFAKKVVPKLNGIPVPAQKSRWWYIRNGVPLSLRPSSKEYAKPAKRALLANALIKLGLKSKPKARPGTPGFINEQAAARAYAAKAAKAAQKPKGLKKIFGRDGEMKPDGGNFEG</t>
  </si>
  <si>
    <t>Tribe299</t>
  </si>
  <si>
    <t xml:space="preserve">CHAFR746836.1.1_0025610.1 </t>
  </si>
  <si>
    <t>MRFATIQFFFVTLATFSGVANGQQVENNCKSDWDCADRCDVGESLCRNGG</t>
  </si>
  <si>
    <t>Tribe300</t>
  </si>
  <si>
    <t xml:space="preserve">CHAFR746836.1.1_0025650.1 </t>
  </si>
  <si>
    <t>MKLTLPFTLLTILTTASAAVGNTGTLVERQGAPACASLNQNCGGSFVQCCNGFRCVARGGGRPDICVR</t>
  </si>
  <si>
    <t>Tribe301</t>
  </si>
  <si>
    <t xml:space="preserve">CHAFR746836.1.1_0025870.1 </t>
  </si>
  <si>
    <t xml:space="preserve">CHAFR746836.1.1_0023500.1 </t>
  </si>
  <si>
    <t>MQILKLMGTALILSDFVVAGAWVLRPRKSNEHNTYAPEDNPSFTRRRGIMARSTSPFPKDSLPRTKIFEDHGALLMSAEQNAKQVDFITNYGHYKIHQVSRAYPDGQIPVKLIYAMTKDIAKIVLRLFEFVPSGGSMKPAETRQEKRGYREVTDVGRRPNFAYDTNRVEYANHPEQHEEHSYEPKDHGEYEFHPEPVYDPKSHGQYEYHPEQHEYEPQSQGGYEYQTEPVYDQHKQGDYDYHPEQQEYYPQNHEEYEHRPEHVYEPKDYGDHPYEQVQQGDHAYDPQYHGDYSVDTHGHTHNDNTDHTVFDGTNFNATQSGISQNSGFPYDIVYQLLNNTLGNEMAHEISLRVTEMTIKSQANNSTTTTTVVTTDAGNQTTTEVVTDAGADALNETTSDTEAQ</t>
  </si>
  <si>
    <t>Tribe291</t>
  </si>
  <si>
    <t>LIAR=49</t>
  </si>
  <si>
    <t xml:space="preserve">CHAFR746836.1.1_0023650.1 </t>
  </si>
  <si>
    <t>MQFSSALVAAAALAVANAVSFTNPAFNDVTAGQPFTFTWKDNQGPVTIRLKNGPSTDLKDVSVITSAQTGGSYVWNVPATLSQDTYAFDIVDSTGVPNYSSQFELIGGAAPSPSAPSASVSSAVSSVSASVSSVLSSVSASVTSVASSAIPTISSNTTTSAPTSAPTSGGNSTVTSGRPSSTLGSSASRTAPGGAATGTTTAAPSSGAADIASPLALVFLTVAALISLN</t>
  </si>
  <si>
    <t>Tribe292</t>
  </si>
  <si>
    <t>ASVSSAVSSVS#ASVSSVLSSVS#ASVTSVASS--#</t>
  </si>
  <si>
    <t xml:space="preserve">CHAFR746836.1.1_0023660.1 </t>
  </si>
  <si>
    <t>MQLSKLLLAFAFSATAYAQNPFTFPGDIGTISAGSPFNITWAPSPATVSVTIVLRQSLGDVNNLATIVTIAANLPNNGCYMWTPDAALPKGSGYAFQIVDDANKDLTTYSSQFTLDTPTTHGYKVPEVVPSPPVHPVATPEPTPMHPYGEAPPTKPYAEVPPVKPHAEVPPANTETKPYAAPQVTPEVTPTPVPESYPQVTPEVTPEVKPKDKPDHTPGYPLLPTTTGGPRLNRSTTAGTPLATATGAAAGLSVGKAGVLALGLGGLVALL</t>
  </si>
  <si>
    <t>Tribe293</t>
  </si>
  <si>
    <t>PEVTPTPV#PESYPQVT#PEVTPEVK##--PPVHPVATP#EPTPMHPYGEA#--PPTKPYAEV#--PPVKPHAEV</t>
  </si>
  <si>
    <t xml:space="preserve">CHAFR746836.1.1_0023940.1 </t>
  </si>
  <si>
    <t>MLSRISHLVILALFLTCFSGIDAKRSKSDKQKWIPTWGSMPQLTEPQNLPPAPFNETDRVFFNSTIRQTIRTSIGGSQIRLRFSNAFGPEDLLISDVTVALSRDGNSGSNVIQRETLRDAMFSGQSSYIVPQGALVVSDPIDFQVAPLAILTVTMYLKRGQWGHSITSHPGSRTTSWIAFGNQVSEAEMGGECLQKVDHWYFLSNVEVFAPRDSKAFIIVGDSITDGRGSEINKNNRWPDLLLNRLQRDDATSNIAIINQAAGGNRILNDGLGPNVLSRLDRDVLSQAGVKYAMIFEGVNDIGTADVDPTTQEGVGNRIISAYEQFATRLEAFDIRLFAGTITPFSAPANFTGQPYSHPEREKTRQRVNKWIRESDVFDEVIDFDKFISDEKVRSQLSDVYDSGDYLHPNVVGYQKLADEFPLDSFKR</t>
  </si>
  <si>
    <t>Tribe294</t>
  </si>
  <si>
    <t xml:space="preserve">CHAFR746836.1.1_0024380.1 </t>
  </si>
  <si>
    <t>MKFSIALTFLSVFTAAYAQNCGTRGANCGGPGDRACCGGTFCRNTLAPVGGVGKICQK</t>
  </si>
  <si>
    <t>Tribe295</t>
  </si>
  <si>
    <t xml:space="preserve">CHAFR746836.1.1_0024640.1 </t>
  </si>
  <si>
    <t>MVAIKNLLLLVSTVTAAAISKREIYAYFNYLDSINTKCVDIVPIVYRYYGTVDQTIAVKNAQDAIYTGILQATTETTKTTGPITEEQANELLAKLDTLHPNVVAVMKSFQDKKPEFDKARTSAEVVVLITAAFESFRVLQTNTLPLVSEKYKTAAQARGDAIDEAFADTLRFYGKGV</t>
  </si>
  <si>
    <t>Tribe284</t>
  </si>
  <si>
    <t xml:space="preserve">CHAFR746836.1.1_0021800.1 </t>
  </si>
  <si>
    <t>MSFYSRSVTTLWFVQTALAALIPWEEWDHQLVALEDSSILFHYAGSGPPLLLVHGFPEHSTMWDRIGPILAQNYTVIAVDNRGCGDSSLAISGNYTASAASEDLYGVLKFLNITEAHVVGHDKGVGIVTALAANHRSLVKRLSIIEYALPGYDIYEAAATPSHSWTLRSNWQLAFFSLPDVAEYFIRDREKRMLSWYFYHASYTGNSAITEDRLNKYATAISKPGFLRAGFEYFAAQYQDAEFFTSRLGANPLTIPMLVMGGEASFGDIALLKQGMGIAGTNVIYDVVPKAGHWICDENPMWVANRLGEFFQAGEVIPAVDLGYLKNVVTVPQQLAMGLTLGG</t>
  </si>
  <si>
    <t>Tribe285</t>
  </si>
  <si>
    <t xml:space="preserve">CHAFR746836.1.1_0022030.1 </t>
  </si>
  <si>
    <t>MRFTTVLFSLALASATMAWHCTISEAVCNEAAENQGTYLQAWLCDPTNKINTCTYGDGQTFTGGQE</t>
  </si>
  <si>
    <t>Tribe286</t>
  </si>
  <si>
    <t xml:space="preserve">CHAFR746836.1.1_0022330.1 </t>
  </si>
  <si>
    <t>MQIFNTAACLLLLSSGVAVNALPITDQAAALSPRAGTPQNLYIGKGWKYLFTTHPKALKKTHDFVFGKPKTPKKIQGPVKAPEPSKKGPALFPRAAALQNPWIGKGWPKYPDMFTKDPKTLKKTHDLLFGKPKAPNTPPLKVKGPVKAPKTFPLVPRTGALQNLWIGKGWPKYPDMFTKDPKTLKKTHDLLFGKPKAPNTPPLKVKGPVKAPKTFPLVPRTGPVKAPTPVKGL</t>
  </si>
  <si>
    <t>Tribe287</t>
  </si>
  <si>
    <t>THDFVFGKPKTPK----KIQGPVKAPEPSKKGPALFPRAAALQNPWIGKGWPKYPDMFTKDPKTLKK#THDLLFGKPKAPNTPPLKVKGPVKAP----KTFPLVPRTGALQNLWIGKGWPKYPDMFTKDPKTLKK#THDLLFGKPKAPNTPPLKVKGPVKAP----KTFPLVPRTGPVKAPTPVKGL----------------#</t>
  </si>
  <si>
    <t xml:space="preserve">CHAFR746836.1.1_0022600.1 </t>
  </si>
  <si>
    <t>MHSTTFLGLMTAALMPLSTLACGNYRAEMTKDGDPNEPSISKIRVEWEDDCRIFCGTDGQYIESTSDNEWIVPCRTNEVILVVKDRGNTVEFRRNGGEGNEENYSFNTKSLTESDTGGKLFAHNPYCPPLVNGFLVAGGPIPWPKTGWQLATCPAPPAATPGSKLKARSKGTPFSA</t>
  </si>
  <si>
    <t>Tribe288</t>
  </si>
  <si>
    <t xml:space="preserve">CHAFR746836.1.1_0022750.1 </t>
  </si>
  <si>
    <t>MPSFINNIVTLALASLVLVSNVAGDKLIFRNRSDQVRWIDFTPNTDGTNGIGDVRVEPRQDVEFSMDGYGPEWDRGRGWRGNFRAHRDGAPREYDHIVWGEVCFHCDSQHPEFNTFDVSVVRDPNTQEGIHWMYPRGDPGAGLSGCDHFPCSTCYVNSGDNWQTKTTTSNDIYVEIRNS</t>
  </si>
  <si>
    <t>Tribe289</t>
  </si>
  <si>
    <t xml:space="preserve">CHAFR746836.1.1_0023060.1 </t>
  </si>
  <si>
    <t>MPSPSAKMILSAFFLLNLTLPVLSAGTQFITGACTSDADCAAGCCGFNSGKCAGAIIALQRDGGCGFGSGTPNDNAAKAMGFTGGITSGKGSSTGMASGTGTGASPSPAVGATAAKGTQFITGACTSDANCASGCCGFNTGKCAGPIIALQRDGGCGFGATPNDNAAKAMGFTGGITSASKGASGTSTSGTTSTPAVAASAAKGTQFITGPCTSDADCAAGCCGFNSGKCAGPIIAQTRDGGCGFGNATPNDDAAKKLRGAKRGIRGWNF</t>
  </si>
  <si>
    <t>Tribe290</t>
  </si>
  <si>
    <t>MGVLGMPWGLTGALLASTYLHSLCASASPSINVNLKASFAPAPYLLELLETAADENATSYFPLLDRIAEGHFSKPTTDQELYELFIKVLKDDGHMADSEALSSYKFALSMRSAAPRIEAHYQYYHTAAEPSLAAQEGTSCPAWVLFHGKQYCSPSLDASHGEVTGKTQTQELQFDRVLGNLSAPASILYADITSSDFGKFHKTLVKTAREGKTSYRVRHRKGRSTKIHRSLMVPGYGVELALKRTDYIVIDDREGEENQPAKDVKEKEVKFEDEELADLKPLSTSELVSLGIKASSFIMQSDKPFETLVKLSQDFPKYSSAIASHNATKEFVAEHEYNRAQMVPGGYNVWWMNGIQMIDRQIEALSILGMLRAERKLINGVRNLGLTGREAIDLLSHENIALVKSEKEPLRFDWRDDIEGGNAIIWLNDIEKDTRYEGWPSSLQAFLQRTYPGQLPSVRRECFNLVVPVDFTNIEDLLLVTQTLASFVKRKLNIRIGVVPKSNTQNSLDQARVLYYLLDTYGLSTAISYLEKAFVAEKTSAPSKAIADEAVDGRNVKPEKVARSIDEIVKSEDYQEQIQASKNWMSRLSADGKTRIALVNGIVIPRVDNWLQAMQQKVSADIQSIQQAIFQDKFASDAWLPSHFLSNAVTHRNALIIPEDEKDLKIFDISKLLGDKPDLLNTFPGVKAHPDSAKKDWAHMVLITDLESEAGSTLLAATLAFREAAPSIEITILHNPGSPDIGTGLSHDFYAHVLENPEKPDTVNGLTEVIASDKKKDDGPTVQQSTDFWDNAAPFIKSLGLLPGQGAILLNGRFVGPILEANTLTHGDFEQLLEYERSKRILPAYTAMEELGFAEKVSNPLSLAKISSLVALSTISDTPEGMFEEASTIRMSKFNLLNSSHTALEVGDKSTASIQMILLVDPASQQAQKWVPILKAISELDGVYVKLYLNPKDKLEELPVKRFYRYVIDSKPTFTDTGSLRPVGATFSGVPQEALLTMGMDIPPAWLVAPKQSVHDLDNIKLSSVKSDVEALYELEHILIEGHSREVSDNGAPRGAQLVLGTEKNPHFADTIIMANLGYFQFKANPGFYKIDLQEGRSSEIFNVDSIGSLGWSPVPGDESTEVVLMSFQGATLYPRLSRKPGMETEDVLVSNEDSVMDFVSRGLNFAQGLLGKKPVMAKKEHAEINIFSVASGHLYERMLNIMMVSVMKNTKHTVKFWFIEQFLSPSFKDFIPYLAEEYGFEYEMVTFKWPHWLRAQTEKQREIWGYKILFLDVLFPLSLDKVIFVDADQIVRTDMIELVNHDLQGAPYGFTPMCDSRVEMEGFRFWKQGYWANFLRGLPYHISALYVVDLHRFREIAAGDRLRQQYHALSADPNSLSNLDQDLPNHMQSILPIHSLPQEWLWCETWCSDESLEDAKTIDLCNNPQTKEPKLDRARRQVPEWTVYDDEIAAVDRKRRGVPEPTAEKKNEKSRTVEELPKTSSATDEKDEL</t>
  </si>
  <si>
    <t>Tribe282</t>
  </si>
  <si>
    <t xml:space="preserve">CHAFR746836.1.1_0021690.1 </t>
  </si>
  <si>
    <t>MMLLRSFAVLLLGPVAAVNALTYKGVDWSSTLMLENSGKTFKTSSGVTQPFEKILKSSGVNTVRQRLWVNPSDGVYNLDYNIKLGKRAVAAGLNVYLDLHYSDTWADPAHQTTPKGWPSNIDDLAWEVYNYTLASCNAFQSNGIPLSIISIGNEITDGMLFPLGKSANAYNFARLLHSASSGVKDSNLSPKPKIMVHTDNGWNWETQKWFYNLILNQGIFLNTDFDMIGLSYYPFYSANAQLASIKSSMVNIANTFKKQIVIAETNWPVSCSNPLYPFPSDTSSIAKSVDGQTSWMKTVAAAVAAVPSSLGAGIFYWEPGWVGNGGLGSSCADNLMVEYSGNARSSLSVFGSI</t>
  </si>
  <si>
    <t>Tribe283</t>
  </si>
  <si>
    <t xml:space="preserve">CHAFR746836.1.1_0021740.1 </t>
  </si>
  <si>
    <t>MQFISFSTVVLLASALSVNALPTPAPEGAIAILATRTPQPASDGLFPSTIDEVNEALEKRAALPPPTGELAPVLNKIKDLKPKKGAEIQGLRGPQWNNVANKPKGPVPFENPTKKSSWLKPWSKIPKSGASKRPVWINSAHPPQPKPQKPYKSKMQKFNPFKNGMFGGKKAPKDTTPAPGTPKDTTPGTPKDTTPGTSTPETPRDTTPGTSTPGTPRDGAAPPPPQ</t>
  </si>
  <si>
    <t>Tribe280</t>
  </si>
  <si>
    <t>DTTPGTSTPETPR#DTTPGTSTPGTPR#</t>
  </si>
  <si>
    <t xml:space="preserve">CHAFR746836.1.1_0021100.1 </t>
  </si>
  <si>
    <t>MKLTNTLCVLILAFTASAAPNASPNPEANPFAAAVAEAEACYSVGGACYNAKRAATPEALAEAEACRYAGQGCWKAKRTAEALANPEACKYAGQGCWKIKREAEAEPEPEAHPAAEACRYAGQGCWKAKREAAAAAEAEACKYVGQGCWKAKREASALAEAEACKYAGQGCWKAKRAAAADAEAEACKYVGQGCWKAKREADAEACQYVGQGCWKAKRAAEAFAEALAEPFAEPNEKISARCDLVGGACYNAKRDALAMAEAVAAAQPNPEEFLATLKLRNPDIDALEAAKKIKREPCRYAGQGCWKRDAEAVEKRSPSPEALAEADAKADAEACKYVGQGCWKVKRAAEALAEAAANPEPCLRVGGACFQAKRDLHAFENVARSVIASQA</t>
  </si>
  <si>
    <t>Tribe281</t>
  </si>
  <si>
    <t>AKRAATPEALAEAEACRYAGQGCWK----------#--AKRTAEALANPEACKYAGQGCWKIKRE------#AEAEPEPEAHPAAEACRYAGQGCWKAK--------#----REAAAAAEAEACKYVGQGCWKAK--------#----REASALAEAEACKYAGQGCWKAKRAAA----#--------ADAEAEACKYVGQGCWKAKREADAEAC</t>
  </si>
  <si>
    <t xml:space="preserve">CHAFR746836.1.1_0021340.1 </t>
  </si>
  <si>
    <t>MKFTLLSTLAFTAAVIASPTLIAQRSDDDGGKCAAAGGTTSCCSRVESVNPNDPQSIKKLSAPGGLLTNLIGLDIGALVKDTTAQVGLDCNVLSFTKCGNNNVCCGNTQKVQSANPLGGLLGLQILQNVPINVCGVVVPVNVL</t>
  </si>
  <si>
    <t>Tribe274</t>
  </si>
  <si>
    <t xml:space="preserve">CHAFR746836.1.1_0019950.1 </t>
  </si>
  <si>
    <t>MYLAPFIGFALASTCATVSASALIPRALSVDEMLAFVDGEIQVVNKAAYLTETDNLMPPPNFTHSLHNRDTFDSSLVKRDCKRKQDIIVSTNIQRFLGDDVPMSTAIKADSTDVTIAVTDGYEIGNSITTSTTGSLNFFSEMLGISFGVEKGRTWTSSYSTAYTFTVPKGKYGVVVSNLWTNRHEGYKMTGCVGEVGEKISYSSDSYESGEYSKLSWPKGTISICISEEYPVKKCRGDGFVDS</t>
  </si>
  <si>
    <t>Tribe275</t>
  </si>
  <si>
    <t xml:space="preserve">KRDCKRKQ (77), </t>
  </si>
  <si>
    <t xml:space="preserve">CHAFR746836.1.1_0020040.1 </t>
  </si>
  <si>
    <t>MQFFNLSTGVLLLSAVLSTTALPTLTPNAIALQARDEVPEAKIIPRAGIWEALKSGWKEGLARGEAKHVKKVLLKAEKEYQARRLLKAEKEYQARRLLKAEKEYQARLLKKEKDYQARLAPGAVKNPAEKATKPTIHRRMWGALKNAWRVDRVRALALQWERYEAKREKEAKFKSVAAKSAAAQAAKITRRTPIWEGMVKGWKKGIDAVRKKKGVDAASKKKAADREALKAEQKAQAQRDRQEIEEEEAALKKWAAKTRKKEAYEAKMIQRHGSRAKWQEFEAEMKTNTEARKKAGLDKSDIHLTASRPRIQRRTPIWGGFVEGWKKGWKKGIDATRKKKAAHREALEAKQRARAQRDRQEEEPLFFSEKLAAKTAERGERDAYEAKMILGYGSNAKWQEFEARKKADLDKSDIHLTASPPRIQRRTPIWGGIVKGYKEAAAAREAARREKSYAEHMALRKAEAEAREKAKAEKMAAEAERKAAEKKAQEEADDADWAEHLAKQEADMIAKHGSKEAWEAQKIEDRKKINREIAADFAAKNRQREWAHNYYAEMHNPPGFRTQTEKNAYLDSLYKFHHPKVPESFYRKGSSAEQARKEAWRERRKTFERPPM</t>
  </si>
  <si>
    <t>Tribe276</t>
  </si>
  <si>
    <t>LIAR=32</t>
  </si>
  <si>
    <t>-KKGIDAVR#KKKGVDAAS##LLKAEKEYQARR#LLKAEKEYQARR#LLKAEKEYQAR-#LLKKEKDYQARL#</t>
  </si>
  <si>
    <t xml:space="preserve">CHAFR746836.1.1_0020530.1 </t>
  </si>
  <si>
    <t>MSTSKIALATLTGAGALLAVNSWTKPSRTHSIANGMRHQLDDYNSRIHPEQEKSDTMMDRTRLMEDAKQRKPWNMTLAEREQSEK</t>
  </si>
  <si>
    <t>Tribe277</t>
  </si>
  <si>
    <t xml:space="preserve">CHAFR746836.1.1_0020860.1 </t>
  </si>
  <si>
    <t>MKFTIATLFVASVLGMAIAAPVKREEAALPVVPGAFEENKSIVLVRVKGDVVEESES</t>
  </si>
  <si>
    <t>Tribe278</t>
  </si>
  <si>
    <t xml:space="preserve">CHAFR746836.1.1_0021010.1 </t>
  </si>
  <si>
    <t>MLLPNALVATALLSTLIAGIPIPNPEPVGAQWTKLQNVVLATEHTKPQPAVNPAVLSPTPAKTSQNADLSQAGKNWAKLKNVLTATKQTKPQQPAAPAARKNWAKLKNVLTADKQLKNVLTSTKQSKRQPATVLPKAPLARRITPPVTPKYSPESLEVAQTLFKLQLDKSKTGMSRQQKDKWLWKGAGEPIEKWPKNPSWKELFWPFGQKKPAAKPESPSGSPSGSSSGRLSISSSDSPPLSPLAAKPEALPVGPAHIAPPKFN</t>
  </si>
  <si>
    <t>Tribe279</t>
  </si>
  <si>
    <t>--PAV-N#--PAVLS#PTPAK-T##-SGS-P#-SGS-S#-SGRLS#ISSS-D##LKNVLTADKQ#LKNVLTSTKQ#</t>
  </si>
  <si>
    <t xml:space="preserve">CHAFR746836.1.1_0021020.1 </t>
  </si>
  <si>
    <t>MGLSRQIGAFLLLGSSLVSSKQLWTETPALYEGVLRQTYPIGNGKLAAIPFGNPGSETLSLNLDSLWTGGPFESDSYTGGNPQTELHSALPEIREWIFQNSTGNVSGLLGKGDNYGHFFPLGNLTVTLENRTSTTGYVRALDLDTGVHSTNYTANDGQFYATSAFCSQSDNVCVYTLSTRNGTLPNISITLQNLLADSTVQVSSCGPNYVRVAGNLQAGPPLGMRYDTIARVISNSTLNFCESASVGTMLIPASAALSSVSLVIGAESNYNQTKGNAASNYTFKGADPAAAVERTTSEAAIKAPKALLEAHIADYTSLTQLFTLDLPDTKNSSLLSTSSIISRYTTSSDDPYLDSLLFDYGRHLFISSARANSLPTNLLGKWSEKQDAPWSADYHANINIQMNYWFADQVGLGSLQDGLWDYIQNTWVPRGSETAKLLYDAPGWVVHDEMNIFGHTGMKEGAEWANYPVAAAWLMQHVWDHYEYSQNITWYQEQGYPLIKGVAEFWLSQLQQDAYTHDGSLVVNPCNSPEHGPTTFACTHYQQLIYQVLTYIDLTAKDPLLAVDPDEEFMSNVATALATIDKGLHINSLNEIKEWKLPMSSGYEFQNDTHRHLSHLYGWYPGYSIASFQNGYTDRTVQEAVANSLWSRGIGGEPNDNEANCGWRKVWRSACWARLNETERAYYALRYYIQENVADNGLSMYSGHDEPFQIDANFGYLGAVLSMLVVDMPINTGASCRPVILGPAIPSAWVGGKVSGLVLRGGGKVGFSWDEEGIVHSVSSFEGLKGVRIFNKNGDVLHDC</t>
  </si>
  <si>
    <t>Tribe270</t>
  </si>
  <si>
    <t xml:space="preserve">CHAFR746836.1.1_0019440.1 </t>
  </si>
  <si>
    <t>MHFQNLIFYSAPFLLLSLSQATKLYPNPKIPRQSIIQQFNPIRLASSNNTPIQVGNGDFAFGADVTGLQTFYPFGTLSSWGWHNFSLPTEQGQNSVESFRGMDWWTHGRLVNYAQPNPTQPKISNWLIQNPQRINLGRIGLYFGDNINITESQLESKTQTLDLYSGTIISSFAVLGQKVSVETTADPDSSTLGVKVESELVKTGKIGVFFDYPYPDVLKFDAPFVGVWNNVSLHTTSLQQDGSSAQIRHDIDTTTYFTNIKWSSCSASISGPLLGTHRYVLQPKEDENADGKLDLTVNYTPRIENASNQTASSISQKSKRWWQNYWETGAFISLPTSIPDAKELMRRTILSQYLLAVNSAGQDPPQESGLVNNGWYGKFHLEMTPWHLVHWNLWGKLDLLNRSVPGVYERFLESSRERAMNQGYEGAKWGKMSDPSGRSAPGEINSLVIWQQPHPMYFAELEWRSVGDGVLGKWDEVLSETAEYMVSFAWWNETTCVYDLGPPMYPVSENTNPNSTINPVFELAYWRFGLRIASTWKTRQNLPIPPSWTHVLENLAPLPITNGTYPIYENTPLMWIDPVTYTDHPAMIGIYGLLPPTPDLNLTIIQNTADKIEQIWDFENLYGWDFPMLAMNAVRLGRKEKAVRYLLDANFAFNDVGMPIGGPRVATPYFPGSGGLLWAMGMVAGGWEGVEGQQFPEGWEVSVEGFGKVM</t>
  </si>
  <si>
    <t>Tribe271</t>
  </si>
  <si>
    <t xml:space="preserve">CHAFR746836.1.1_0019450.1 </t>
  </si>
  <si>
    <t>MRSFSLQALAIFFASASVASASLNVHNFCSYPIYIKQSHNGGCNKGTNTKTCDGASPPFVVKAGATYNLPMFTDKNSATSVKIAREQNMGKVTQFEYTPTDNTMFWDLSDIDGAGAARTGSPFKEANLKVSPVGKDLGAGTCKAIKCKKNEVCKDAYQFPDQTATHSCPMSTTTFTLDICVPDAQFTRREVEVGFSA</t>
  </si>
  <si>
    <t>Tribe272</t>
  </si>
  <si>
    <t xml:space="preserve">CHAFR746836.1.1_0019820.1 </t>
  </si>
  <si>
    <t>MHALAASSLLPFLYPGARVLDIGSGSGYLTAVLAELVCADDEGGRVVGLEHIQELRDLGERNMR</t>
  </si>
  <si>
    <t>Tribe273</t>
  </si>
  <si>
    <t xml:space="preserve">CHAFR746836.1.1_0019850.1 </t>
  </si>
  <si>
    <t xml:space="preserve">CHAFR746836.1.1_0017630.1 </t>
  </si>
  <si>
    <t>MHFVNIAFLSLVAAAVASPITIPQRLDDKIARDIAARRPQTETEASVMTNANGEVVSFDSTAVFKPAVDKRQTETEASVMTNANGEVVSFDSTAVFKPAVDKRQINDDLPTMTNAAGEVVNFDSTAVHKPAVDDAPPAVKARSPQINDDLPTMTNAAGEVVNFDPTAVFKPVVDDAPPPAVEARSPQINDDLPTMTNAAGEVVNFDPTAVFKPVVDDAPPPAVEARSPQINDDLPTMTNANGEVVSFDATAVYQPVTAAGE</t>
  </si>
  <si>
    <t>Tribe265</t>
  </si>
  <si>
    <t>QINDDLPTMTNAAGEVVNFDSTAVHKPAVDDAP-PAVKARSP#QINDDLPTMTNAAGEVVNFDPTAVFKPVVDDAPPPAVEARSP#QINDDLPTMTNAAGEVVNFDPTAVFKPVVDDAPPPAVEARSP#QINDDLPTMTNANGEVVSFDATAVYQPVTAAGE---------</t>
  </si>
  <si>
    <t xml:space="preserve">CHAFR746836.1.1_0018080.1 </t>
  </si>
  <si>
    <t>MKFTTSLSVLALAAVALGATVPHKAVIVSYPDETPDEVIQEAMTAIKSAGGLITHEYKLIKGFAAKAPAKILEQVQTLGNDYHAVVEEDQMVSIVGGVQ</t>
  </si>
  <si>
    <t>Tribe266</t>
  </si>
  <si>
    <t xml:space="preserve">CHAFR746836.1.1_0018100.1 </t>
  </si>
  <si>
    <t>MKHLAAYLLLSLGGNTSPSEKDIKTVLESVGIESEDERLSSLISELKGKDINELIAEGSSKLASVPSGGSGGGAPAAGGAAAGGAAAEEKVEEKEEEKEESDEDMGFGLFD</t>
  </si>
  <si>
    <t>Tribe267</t>
  </si>
  <si>
    <t>GAPAAG#GAAAG-#GAAAE-#</t>
  </si>
  <si>
    <t xml:space="preserve">CHAFR746836.1.1_0018470.1 </t>
  </si>
  <si>
    <t>MHIKNFLLAAFASVSVVAQDSTVPFPTGSNVTSTTISSSSLSTVSATVIISGNETTTVIPSGTTSAINSIITDSSITTIPVFPNSTITTIPVFPNSTITSTPSPAPSRSVRFTTAVTVINGMTTSVVVEVAATTDFGSGPTPTGSTPIQGAGTANGARLGTTFLSVLSVMFFLF</t>
  </si>
  <si>
    <t>Tribe268</t>
  </si>
  <si>
    <t>TVIISGNETT#TVIPSG--TT##ITTIPVFPNST#ITTIPVFPNST#ITSTPSPAPSR#</t>
  </si>
  <si>
    <t xml:space="preserve">CHAFR746836.1.1_0019320.1 </t>
  </si>
  <si>
    <t>MHRKCTSAGRVTSQCLLSFLVLTTPITAVGDDRLHPQQQPLPLLPDLPFPPKSEVPAGDYDHVFKLRHVFNHKNINRPAEHIRIDIPKTESPVWIESEEGGILVQETRPLVVKSSSMNIHRLKDRRPSVVDPMVAAAREYSDVWAMGPEAWTLDDVYGPDVTDKETILSLAQMAANAYCPIPGSGNWKDVEGGFNRTNDEGFGWQGNTLQGYLYADESNSTIVISIKGTSLAIWDGQDTTTNDKENDNLYFSCCCGQQGSAFYRTVCDCATATYTCNLTCLKKSLKKENRYYAMARQLYSNVTAMYPDSDIWLTGHSLGGAISSLVGLTYGIPAITFEAVPDALPANRLGLPVPPGVDPDRPGQRDWTGAFHFGQNADPIYLGTCNGATASCSFAGYALESSCHSGRECVYDVVKNNGTGVSIYTHKIIYVIENVIKKYTEVPECKFTPECYDCPLWKEVTGNSSQTTSSTTSSTRTQTRTETCKTPGWWGCLDETTTTSATTTSSSTTTTSTSTCKTPGWFGCNDEKTTTTSASKTSLPTATSTPTTTCATPGWWGCNDPTTTSQGAASPTSSICHSPGLFWGCYDQSTVTVTTTTTTTLSHAITSPPPVPTSTRIRATASPSPSTTQSACTPYFFGLICLGASPTPIPDSKEGKRMKVEI</t>
  </si>
  <si>
    <t>Tribe269</t>
  </si>
  <si>
    <t>SSQTT#SSTT-#SSTRT##TTSA--#TTTSSS#TTTTS-#</t>
  </si>
  <si>
    <t xml:space="preserve">CHAFR746836.1.1_0019350.1 </t>
  </si>
  <si>
    <t xml:space="preserve">CHAFR746836.1.1_0016610.1 </t>
  </si>
  <si>
    <t>MQFTTATVFLAALIAGVSAVPHPPTCTFGQYECADPAHFNGIVQCGYASDNTLQKLKIGDCPTNTHCGYIGDVPYCLAN</t>
  </si>
  <si>
    <t>Tribe259</t>
  </si>
  <si>
    <t xml:space="preserve">CHAFR746836.1.1_0017220.1 </t>
  </si>
  <si>
    <t>MQFFTIITVLFATAAAAAPYSSESPLSAREIAEAKALGVAHAERSIGSTICKGACAIACNSTILALAQTKCLKICNSKC</t>
  </si>
  <si>
    <t>Tribe260</t>
  </si>
  <si>
    <t>LIAR=26</t>
  </si>
  <si>
    <t xml:space="preserve">CHAFR746836.1.1_0017230.1 </t>
  </si>
  <si>
    <t>MQFFATAALLFVAVSAVAIPPPAPSSTPAPDPAAIAKQYADFDFTPMAKAIAEADDIAIAEAKAAKKGTATIKTSATEEEEDATFDQSSEIQDRDLTKRGCFGLSPTSKIGKICIEACVGTCTLASAGLASTLCAKACSIQL</t>
  </si>
  <si>
    <t>Tribe261</t>
  </si>
  <si>
    <t>AIAEADDI#AIAEAKAA#</t>
  </si>
  <si>
    <t xml:space="preserve">CHAFR746836.1.1_0017450.1 </t>
  </si>
  <si>
    <t>MHISTLLPLSLLALPVLGTPLFQNPGTITGWDETPVPEHDGTISEVSNIFYKGPTALKMTQTYDSSYSGRYHSEVKKYNVEKRGDEGFYGFAFRLHSEWDFQGTQSYDISQFIADFSNTGCDDYMPSTMIYLRGNQLATRRKYGDVCPKSAQKTEAFENLATVSAGTWHRIVVQARWRSDNTGFLKLWFDGTKVLEKFDVATTVTDGRAFQFRVGLYANAWFDEKRLVGSGDRQVWFDSIGAGSEFKDADPDQWS</t>
  </si>
  <si>
    <t>Tribe262</t>
  </si>
  <si>
    <t xml:space="preserve">CHAFR746836.1.1_0017560.1 </t>
  </si>
  <si>
    <t>MSPTTLKSLLTLTLTTTAFSSFSQAQTTGPENGTLVIVGGGTLADSIFERIIEFAGGPDSPIVTIPTADGGPEYDQNAASAATFRRLGATNVTVLHTYDPKVADTDEFIAPLLEARGVWFGGGRQWRLVDAYAGTKTEAAFHDVLARGGVVGGSSAGASIIGSFLARGDTQTNQVIIGDHIVGFGFLQNSAIDQHVLVRNRMFDMADILKLRPELWGVACDEGTAFIVANRTDAVVDGRSYCVIHDGGFWSREEGSAGPVNPDPTEVFYLVRAGDRYDLATRKVVE</t>
  </si>
  <si>
    <t>Tribe263</t>
  </si>
  <si>
    <t xml:space="preserve">CHAFR746836.1.1_0017620.1 </t>
  </si>
  <si>
    <t>MRFSNVPSVVLLLASILSVEAGPLPANGVQPRRNVHGTPPAAPPTEGKRAIEERDAVMSGASDESPAVKRSLLIHIKRDGYRTNPKEKRGARTIVERRKPTPAPKPPNPLIIHKPNNKRTLTSYFSRNKRSDGEGPEATIEERNPGKEIFGRAPAKGPKKPANPLIIHGSSKRTLTSYLSTDKRDGDRPEAIKERNPGKEIFSRAPAKGPKKPPNPLVISNHSKRKATSYLSTDKRDSDRPEAIKERNLGKEIFGRAPAKGLKKPANPLVISNHSKRKATSYLSTDKRDSDRLEAIKERNLGKEIFGRAPAKGPKKPANPLIISTHSKRKATSYLSTDKRDSDRPEAIKERNLGKEIFGRAPAKGPKKPPNPLVISNHSKRKATSYLLPEKRSGGLQIPKGPGIPIGERNLGEGVFGRADAPKNSANTGNPLIIRSESKIASALSAVKRWSGLLSIEKRDPENANEVKPAHPPIKDGVEKRWNGLLPRSNSNLESLDESSVSAIKRNPKTKPDPTKLHPGGS</t>
  </si>
  <si>
    <t>Tribe264</t>
  </si>
  <si>
    <t>GPKKPANPLIIHGSSKRTLTSYLSTDKRDG--DRPEA----IKERNPGKEIFSRAPAK#GPKKPPNPLVISNHSKRKATSYLSTDKRDS--DRPEA----IKERNLGKEIFGRAPAK#GLKKPANPLVISNHSKRKATSYLSTDKRDS--DRLEA----IKERNLGKEIFGRAPAK#GPKKPANPLIISTHSKRKATSYLSTDKRDS--DRPEA----IKERNLGKEIFGRAPAK#GPKKPPNPLVISNHSKRKATSYLLPEKRSGGLQIPKGPGIPIGERNLGEGVF------#</t>
  </si>
  <si>
    <t>MQFSTLSIWIAILSTAATLPTQPNAHLAQIAARNVAENENGNAVSIATPSVLLRRTLWPGRPDFLGGNRLAYKEAQMDKKRKAYVDADRKANEDYDAIEISAAHREDKANTKWAEYLAAQRKFQKAQEKAAKKATNKPKGKESEVLSRRLVWPGFLGGGRTVAYREAEAAKKAQAYEASQKKVSEAYGAWRKASDKDKEVKLNTVIDLEHGANKLFQKKLAATKKLQKAHEKAAKKAAKSKGKS</t>
  </si>
  <si>
    <t>Tribe253</t>
  </si>
  <si>
    <t xml:space="preserve">CHAFR746836.1.1_0015260.1 </t>
  </si>
  <si>
    <t>MLALTKYLCISAICGLAIAAPVSLDGTIQSLGSETVSRDITYASGASNRHVIAKRCLGKRCVEVIIINEGAVADVEAAKVTKRCAGYKCLEATIISEERAVEVANKKVVTRGCLGTKCVEIIIVKEESVVEDTD</t>
  </si>
  <si>
    <t>Tribe254</t>
  </si>
  <si>
    <t xml:space="preserve">CHAFR746836.1.1_0015410.1 </t>
  </si>
  <si>
    <t>MVSKHILVSLFASLLPLFIQAEKHCPLLGPSYPSPKHLSSSPAIAKASATLHKILNQTIKTGSSSAGPFESTNTSFALEIWTAADLNPLFSRYYSAPSLNHSKQGVKVVNADTVFRVGSVTKLLTVYTWLIKAGGMSLFNEPITKYIPELKAAAAAKNATYNPIDYVSWEDITIGDLAAQTANIGREYSAYGDLAGALVTDGKMKATAMNLPVLGKGDIPICGGGGACTRAQFFEGFINRHPIYAPSTAATYSNVEYMIFAYALENITGIPIQTLVESAIFSPLNLTGSSWFLPKDNSSSIIYPGTYDLPFGDETAAGGAYMTPRNLSSLGRSILRNQLISPSLTRHWMKPRAFTSDPTSHLGAPWEIRRLEIGPSKRLVDVYTKSGDLPGYSSLLLLIPDWDLGITLMAAGPTGTPDIAVLSGLIAEHFLPAVEIAARNEAQENLAGSYSTGNSTLVLTTDPLLPGLGVDTWIHNHTDILALPKKITIFGSQVRLYPTGLKREMDDETTLLGFRAVFTDPMAEAVGGLLGVECFSWAQVDGRGWGLVGSDEFLVRVGKDGRAVGVMPRVMREELRRVVVVGAAGEGVGNA</t>
  </si>
  <si>
    <t>Tribe255</t>
  </si>
  <si>
    <t xml:space="preserve">CHAFR746836.1.1_0015600.1 </t>
  </si>
  <si>
    <t>MQFSILAIVAVVAPFVAAQGDIPECARPCVVASTSGSSIGGCTNTDVKCICSAPQFLSDISCCVSTACSLEDQNKAIAFANNLCSISGVTNLPTAASCAATPAATTPGAPATAPPPTGTTPPTASAPTSAASTSATPTAASGAQKILGMGAGVWGFMMGAAALL</t>
  </si>
  <si>
    <t>Tribe256</t>
  </si>
  <si>
    <t>PTASA#PTSAA#STSAT</t>
  </si>
  <si>
    <t xml:space="preserve">CHAFR746836.1.1_0015660.1 </t>
  </si>
  <si>
    <t>MQKPQTAFWTTLVIQTIVLALPTTPRTPSVAQFALQKVLKDASPIFGAYATISHSPTADWMKLYPDKIPITQMNLPGAHDAATWNYTIETQKALEHVTDLNGVTSQRPEIYRCQESPLINMLNDGIRVFDLRFAFDATNTTLVFYHGQALQSEKTTVEDLLFGLYTWLDDHPSETLITSFQYEGSTKKYAANNADVQMEMFRTLTSPVARKYYVQKKGELGTLGEARGKITLFRRFNLDKLPESYEDALPGLHFPPSLWPDNGLDIELAYNDEKNLTAYIEDFYEPGGPIGSSAAYNIDLKFNATVSHLEKATTHYPESLFWTWASSEYDANIPPDYPRIMALGNGTELTPLGGVNQRLLPVLKRLQGKRLGIVMLDFFGTPGNLVETILGLDEN</t>
  </si>
  <si>
    <t>Tribe257</t>
  </si>
  <si>
    <t xml:space="preserve">CHAFR746836.1.1_0015910.1 </t>
  </si>
  <si>
    <t>MQFLAALAVFLTTALAAPSPLAPSPEVAALPPMAPEALARFSAKEVTSANISSEAVAVVGKRAITHLYYCQNANFVQPCDNFEARTGTCYNFINGWNDKVSSAGPDAGTTCTLYWDSGCSGRSVSFVNPGISNLVDVGFNDQASSWRCS</t>
  </si>
  <si>
    <t>Tribe258</t>
  </si>
  <si>
    <t>FLA-ALAV#FLTTALA-#</t>
  </si>
  <si>
    <t>MKSSIIAVASLLAVATVAQPHGHQHRHQHQHAKKAAPPAPPVVVVTEMVSTTTTVGITTTIWVSEGQTPSPTPTPTPSPTPSPAPSSPPEPAAPSVAPPAPPVAPPVAPPAPPAEPKPEPTKPQGAQFFEPDPSPPSPPPAAPTKPNDAPPAAPTIAAAPVPENKPAPVPENKPAPEPEAQAPPPIPVVVPSPSLAPVVQPQVVAAPPAPAPSPETAPAPAPAPAPAPVSYGGSSGGGSSSGGSSGGKTSYGKCTKGSPCTGSTSYYDIDGLTACGTQPDGKSEPVVAMSSLLMGTKSNGNEYCDKTITVTYKGSSVVARIVDKCPSCAIEGLDLSHAAFKALTPDYQVIGRDQTSWYFN</t>
  </si>
  <si>
    <t>Tribe248</t>
  </si>
  <si>
    <t>GSSGG-#GSSSG-#GSSGGK#-TSYGK##PA-PSSP-PE--#PAAPSVA-P---#PAPPVAP-PVAP#PAPPAEPKPE--##APVPENK--P#APVPENK--P#APEPEAQAPP</t>
  </si>
  <si>
    <t xml:space="preserve">CHAFR746836.1.1_0013390.1 </t>
  </si>
  <si>
    <t>MLSKSLVVATLLSLSSAIPFAAPQDAPSDGVRRWQVKGWLVTCGAASTNNCSYELRIRGEETSGIAALNTSCTGKFFDGGEKDGKFQPCANENVSIRITPSTDGDPVNVILQASLKRGGTGFTSSGTKARLITRDNPQTFDVEGIEERLPSADAGEI</t>
  </si>
  <si>
    <t>Tribe249</t>
  </si>
  <si>
    <t xml:space="preserve">CHAFR746836.1.1_0013410.1 </t>
  </si>
  <si>
    <t>MQLLNLPTGVLLLASVVSITALPVQHDIAALEAREPLVIPPGMTGLHKPVTKKKPGGTGMTGLHKLITKREPEPIIVIPPGMTGLHKLKPIERQNVPTFPTWKGDKVSWSTLPKRPTKEKAKAVKAKREPEPIIVKPPGMTGLHKLEPIKTTNIAAFEKWRAEDVAWSTMKENIAKARAKAAQRKSAVKPPQAVRNPQAALKARGIIRAGGMTGLHKLKTPQNPGPIVKPPGMNGLHPLGIKKPPNYPVHNQWLADQKAWASLPKRPTKEQAKAAKARIAQAKANAAARPPVVKPPQAAPNPAGGFPRKPTPAETQARNARIAQHKAGLDAARLDRLAYASLPRRPTQAEAAAAKARIAQSRRPDGPIAKRDVSDEANTLEARTTPTASGWGEFLRNQKTMASTSAAKSKSKLKVDTPKAKDFAQYVRTGEVKQSPPTTPKAEEFAQWMRNRQKGNQ</t>
  </si>
  <si>
    <t>Tribe250</t>
  </si>
  <si>
    <t>QAKA-AKARIA#QAKANAAAR--##P---GMTGLHKPVTKKK#PGGTGMTGLHKLITKRE</t>
  </si>
  <si>
    <t xml:space="preserve">CHAFR746836.1.1_0013860.1 </t>
  </si>
  <si>
    <t>MPSLSLPSLLIAGAFLATSASAAIDPQLVGTWSSKSAKVITGPGFYNPVNDSFIEPTHTGISYSFTEDGFYESAYYRAVSNPAEPQCPMGMMQWQHGTVVMNADLSLSLTPFTSDGRQLQSNPCTSTTHATFTRYNQSEVMAKWQVYEDPYTKMQRLDLYMFDGSPIQPLFLAYKPPMMLPTQILNPTAAATGASKAKRTLGAELPLPLNQNAKHVKRGLEQHSLMQRVDLSIVWWTGLGMIVFGGTAYML</t>
  </si>
  <si>
    <t>Tribe251</t>
  </si>
  <si>
    <t xml:space="preserve">CHAFR746836.1.1_0014620.1 </t>
  </si>
  <si>
    <t>MKITIVASLFIAAVSAATVPSELLGRQACFPNETPCRYGDDCCTGYCVQKGNQLFCGASSAGVCTNDGDRCLSSGKCCSGYCGFPNGDQSGGLKCTTSPF</t>
  </si>
  <si>
    <t>Tribe252</t>
  </si>
  <si>
    <t xml:space="preserve">CHAFR746836.1.1_0014940.1 </t>
  </si>
  <si>
    <t>MLKLNVLTALAVFFTLTAGVPIPTTQQDATFQLMGRSPAMATTATDAPIDKRFLGAIMGAGRIGLGLGKKVIPKVLEKGKGLFGKKPPKGLEGPKPPPIAKPGSIPPPPPYSPPLAAAAPKAPIPPPPPPPPLPAGAAAAAPKAPIPPPPPPPPLPAGAAAAAPKAPIPPPPPPPPLPAGAAGAAPKAPIPPPPPPPPLPAGAAGAAPATGAVGAAGAVPATGAVGAAGAGTAGVAAPGAAGAAGAGAEGATGVAAKTADGLPAPATPPGALAKEGDEVVEGAEEEVKKGWRPTASDAITLGVTGAMMAPMLIPMGGGSKEAAPAAGAAAAAGAGGPPPPGFGPPPPGFAPPPPGFAPPPPPPMYAPPAALAGGIPGKHPM</t>
  </si>
  <si>
    <t>Tribe241</t>
  </si>
  <si>
    <t>--G#-PP#-PP#GFG#-PP#-PP#GFA#-PP#-PP#GFA#-PP#-PP#-PP##KGLFGKKPP#KGLEGPKPP##--KAPIPPPPPPPPLPAGAAAAAP----#--KAPIPPPPPPPPLPAGAAGAAP----#--KAPIPPPPPPPPLPAGAAGAAP----#ATGAVGAAGAVPATGAVGAAGAG-----#--TAGVAAPGAAGAAGAGAEGATGVAAK</t>
  </si>
  <si>
    <t xml:space="preserve">CHAFR746836.1.1_0012030.1 </t>
  </si>
  <si>
    <t>MRFSMTQVFLTALAVFSVAEAQRCNTPDASNCGGCPPLNDRVCNNGNCGCNPY</t>
  </si>
  <si>
    <t>Tribe242</t>
  </si>
  <si>
    <t xml:space="preserve">CHAFR746836.1.1_0012180.1 </t>
  </si>
  <si>
    <t>MKLFTLFSFGLASVSIVAAIPARGGLEARQAVPLSECQEECPDQKVLSCRLENFSLIYTCAPP</t>
  </si>
  <si>
    <t>Tribe243</t>
  </si>
  <si>
    <t xml:space="preserve">CHAFR746836.1.1_0012280.1 </t>
  </si>
  <si>
    <t>MAETFGVVAGIVGLAGAFSGCVDCFEYIQLGRRFAQDYGACQLKLDILSLRLSRWGLAVGLSDNSNENGRVQPKVTATEQELQRLADVLEELYEDLREASKKSERFRTKTERNATTENSNQCLQVLDPEKELRNDYRLLHVSTTNIVARRKRNDLKSGFWNNTKWALYEKKAFDHLVDNITGHIDTLENVFPAVNEALAETSKAELSGITDDDDLKLLAITAGDSDKTLVETVKKTLAERGDTWTDFNISLEESGQVQVGHEFGAGMRPTAASSWSTFKIGGKGFTQVGHRFSGGGDMSSDI</t>
  </si>
  <si>
    <t>Tribe244</t>
  </si>
  <si>
    <t xml:space="preserve">CHAFR746836.1.1_0012330.1 </t>
  </si>
  <si>
    <t>MKCTYFALALSGLASLVAAQIPSCATKCIADAIASKTSCSATDEVCQCQPSNQQAIATDPTTVTCVITACGDQALAVQAAAAEACKAVLASPPASSAHATSAPAPTSAPAPTSAPASSAPASAPASHSHESTWTPPDSFWSTVNQPKPSSSGGSPPSGTPYASPPPSASASHTSDTGGNTSAPTSTGASPPQVTNGGGKQLAIGAGSLLAAGLAALAML</t>
  </si>
  <si>
    <t>Tribe245</t>
  </si>
  <si>
    <t>SAHAT-#SAPAPT#SAPAPT#SAPAS-#SAPA--#SAPAS-#</t>
  </si>
  <si>
    <t xml:space="preserve">CHAFR746836.1.1_0013060.1 </t>
  </si>
  <si>
    <t>MAVRRVLALCATSLALVTAHGGGNSHQKPIQVADDADWATRHMAEEHHIGNFDPGAFFTLHDFDSNGFWDQSEILKFYGMEDPSAKDTPQSKKDEIVDTVMRLIDTNHNKIIEKEEWMNFCEGWVGKSKGPPGKLPDFGTGPGHHWDMEMEYEIHHWEKYHDENTKEEDLIHPEDIEHFKQHDDLEDEAEKQAAEDRLAIVEHNIPAKFRRE</t>
  </si>
  <si>
    <t>Tribe246</t>
  </si>
  <si>
    <t xml:space="preserve">CHAFR746836.1.1_0013210.1 </t>
  </si>
  <si>
    <t>MKIFSVILLLTLASIGLAEEQGGGVGGPPCEQRRKECEAKCSGKVANFECFSNGTKCNCKQ</t>
  </si>
  <si>
    <t>Tribe247</t>
  </si>
  <si>
    <t xml:space="preserve">CHAFR746836.1.1_0013220.1 </t>
  </si>
  <si>
    <t>MRSTSFILPALAVVCHGAALPFHIRDVIEAREPQILEPGPTRTVIVGPTPPSWPWTLPPHPNPTWPPKPPKPSSKSSSTKQEPTTWLTYTYPACPQPTQSTPVLTVPIDKREPQTLGWPTRSASVPVASPTKACISQPYATPSRSTSWGGADTTRTIPVITVPISDFAPIPTIEAEAREYTRTIQWEGADTTRRIPPMTVPITARNVEYTRSVDWQGAGTIRTVPVFTVPIEKRQILGEPTRTVIVGPTPDPPAPPTTKPSHTKTTSKSTIKPSHTKTTSKPTSKPTSKSTVKPTSKPTSAPTSKSTSIATSKPTTSTSSKPRPISTEPHPPQTTRLDINEEDETNQKRQEIGIPGYTIVWPSNIPRPTNIPMMTVPVNNKRQELPTGSWPTRTAITWGDSPPGATDLPPIEVPPLDLPPVDVPPVETGVLEEKR</t>
  </si>
  <si>
    <t>Tribe237</t>
  </si>
  <si>
    <t>TSKP-#TSKP-#TSKS-#TVKP-#TSKP-#TSAP-#TSKS-#TSIA-#TSKPT#TSTS-##PPIEV#PPLDL#PPVDV#PPVET#</t>
  </si>
  <si>
    <t xml:space="preserve">CHAFR746836.1.1_0010050.1 </t>
  </si>
  <si>
    <t>MHFTSSLITFLPLMASLAIAAPLTESNLPLKARTALPKECSFLNDHKMLCVYTSSNAAAAPVVKSNIPDACKPDLTGASDIVCKLPAGAKGFSLSHKRDVAAEAYKFSLVCDATGCHTGNVARDVAAVEAEAYKFEVVVELKKRDEVAIAERAVAAPAQEAYKFSVTVEI</t>
  </si>
  <si>
    <t>Tribe238</t>
  </si>
  <si>
    <t xml:space="preserve">CHAFR746836.1.1_0010630.1 </t>
  </si>
  <si>
    <t>MKPSVIAGFLVQVSLSLAQASRLNISALAEEYFQNDAPWYIDNIPFFETSDSHIQDVYYYRWKIFRSHQRDLGAKGFISTEFLDDVSWQTQPYGSLNDATALHLQEARWANNRRYKNDYASFIYSQDSNPRQFSESIAGAVWKGYLVDGDASFPISLLDNMQSLFVAWNDSFDASKGLYYVEPLRDATEYSIASIDASGGQDGFRDGEAFRPSINSYQFSNAKAIANIAALNNLTNITDEYNKYAANIKQSLQSQLWNSTYQHFIDRFQVQNDFVKYFDFIRGRELVGYVPWAHDLPDDNKDYAQAWRHILDTNELRAPYGLRTVEPSYEYYMRQYRYEGTRPECQWNGPIWPFHTTLALTGLGNFLDHYNTSGIINTSDFVSLLRNYTQLHYNHGILNLQENYDPATGNPIVGLDRSPHYFHSGYVDIILNHLVGIRARADDTLEINPLVDESIAYFRVEKVPYHGQQISVQWDSTGNKYGAVGLVVEVNDLVVATQPNLERLVIPVARIPPPEILRPISKSTQPQTNTPYPRGNVSIPDQNMEQIHDVIDGRVQFFTEYINGWTTPVGNGVAELWYQVDFGNATEISRAEIAWFGDSGTFDVPTSYKIQVSKGWNWTDVSNATYAPSVSSGITHVSWGTETTQQVRLVFVPKNATRSRLVEFTLF</t>
  </si>
  <si>
    <t>Tribe239</t>
  </si>
  <si>
    <t xml:space="preserve">CHAFR746836.1.1_0010730.1 </t>
  </si>
  <si>
    <t>MISWAIWIRGAVFLQATAMAQQLPSTVELDIIFPRNETYQRQSSFPIIFAIQNAATAIPYGFWVQWTLQDLDHQNNTATHTLDHDTWQNTNLTASGAYLLATNTPEIQSSTAKKWSFNWSMGFHQNCTAGHAIVSSSPMSASGYEISGSMVFTVSAIGNTPDFLTSRCPEFGGAIGIKENLTTTRGEACPVLEEEPKGNPCGFLVDGSVVGDISARLNGSLVCAGNNGTCERLSSVGTFLKPRNMLLGVGMMVLGVLWG</t>
  </si>
  <si>
    <t>Tribe240</t>
  </si>
  <si>
    <t>TLQDLDHQNNTATH#TL-DHDTWQNTNLT#</t>
  </si>
  <si>
    <t xml:space="preserve">CHAFR746836.1.1_0011620.1 </t>
  </si>
  <si>
    <t>MRLHAPSLIVPFFLSATATSQNILIPPETFTDCTVFDTMFKQLYPWGPDHNGAARMNASQVSFPGNNTLKITAKRVTGEKPARFENKDLQIKYLSGAVHAKQHFTVEKGGGLEFEAEFNAPVAKGTWPAFWLTAVKGWPPEIDIAEWKGSGKISFNSFNTSKEVDAKDVHYPNPGGWNSIRARLRDDGKGNVATKYFMNGKEVTTQTGKGFTGKAFWFIINMQMEGSSGAPGPNEDVTYQVRNLKITSMNKRTSNDPQIPPPPPPTIVPITPNITSPNITLPSNFTLPPEVTLPPTATLPPNVTLPPDATLPPDATLPPDATLPPNVTLPSNVALPPDPTLPPDAALQPHPQFPDVTLNDVLPEQ</t>
  </si>
  <si>
    <t>Tribe234</t>
  </si>
  <si>
    <t>IT-PN#ITSPN#ITLPS##TLPPEV#TLPPTA#TLPPNV#TLPPDA#TLPPDA#TLPPDA#TLPPNV#TLPSNV#</t>
  </si>
  <si>
    <t xml:space="preserve">CHAFR746836.1.1_0008810.1 </t>
  </si>
  <si>
    <t>MRTSLFATSQLAALALLLCATPSQAHTWVEALQLIGSNGAFTGPEGFMRGFIARTDDGFDDRLMTNRFTGPEISDKSPMCRQTGDRGDQGVGKQFGKPLLKAAPTDWLAIKYSDNGHVTLPLGPRPAGNGTIYVYGTKNSQNSDTLLGIHKKWNAAGDGGDKRGKLLATRFYDDGQCHEDSGNPIAVQRKAAQEGMPRLFCQTDVQLPEDAGTDGLYTLYWVWDYALMTDAGAVANQEMYTSCMDISMTSQKTTNKIDFKPAKGKGVENVAIKAQLDSAFIADPLAKPVLESKLTPYVPNNPPKGPNDPKDSAPAAPPAPAPAPSPSSSKKPEASNPPPKEIPTLPTSSQEACKTVTVTYTPAAVTVYMTATAPPPGVLPTKPTTSPSLAPNQRPAPTNGTGPAPTTSLSAPNNLQTSKPPAPDQAKPTPAAKPAVTPFLQAGQNYPKFIRAARAFHE</t>
  </si>
  <si>
    <t>Tribe235</t>
  </si>
  <si>
    <t>APA-#APP-#APAP#APSP##PAPTNGTG#PAPTTSL-##KP--TPAA#KPAVTPFL#</t>
  </si>
  <si>
    <t xml:space="preserve">CHAFR746836.1.1_0009590.1 </t>
  </si>
  <si>
    <t>MRSLTSALLAVAPVAFASQSTFSVHDDILAYPQYEVIFSESLISDTAAKLIVEQASSHVRETAPSSSTGIESRNHATKEPDKADEDRPFDPAKETFEIMKLDGEQYLCTIPIVDTPPRNETAEAEAKAAQQKELARASDRGWELLQDLEGNCLYFVDGWWSYAFCYNSQLTQFHQLPPQPGKPALPPVRDTNTKEFVLGRAKKPKAKSDEWSNAVSPQKSSRHDAPKTELQVKGDTRYLVQRMEEGTICDLTGKPRQVEIQFHCSPQITDRIGYIKEVQTCSYLLVVYTPRLCNDVAFMPPKTDIAHPINCRTIIPSSEIETETALKAALASVEAEIKAATPTKSSTPRVNVGGLILGGGRWATKDGSKLAIPSNFGVGNIGKQVEIIAKAKSKSEGGQVEMASPEELKKMDLDPEMVMELRTEVEKMAKEKGWQIRVVDQAGEERAIFGILDSDDDDKESSDGGDGDGKKEGAGAGSGSGVGEKKKKEKEMEKEKEKGNEKEEESEVGSEEVFKDEL</t>
  </si>
  <si>
    <t>Tribe236</t>
  </si>
  <si>
    <t>EKKKK#EKEM-#EKEK-#EKGN-#</t>
  </si>
  <si>
    <t xml:space="preserve">CHAFR746836.1.1_0009840.1 </t>
  </si>
  <si>
    <t>MARFCVLFALCGLFGSVVPQTFGNSTTSNSSESVVTVNWLGEKPAYQSGTTFGIPWARGKHFPETTKFTISDGSTLQSWVTGYWPDGSVKWSGHAIGKTESSLDSYTVKATPIANTSSPGYLNSTSLVVIDSAEKVTVDTGKIVASFPKTGSFLIDSIQTKTGKTIGKNGKLVLQSQSGVPADSSNRGNSSIQYFNFESSIEEVTVGEDSSARALVTVRGKHQVTNGGSHENWLPFVVRFYLYANSESIKLVHSIVFDGAAEKDLITGIGLRFSVPLAGEKLYNRHVRIAGVDGGLLSESVQGITGLRRDPGAVVRTGQFDGVELPDEATWDVRVTSRLKWIPAFGDYILSQLTPDGFTLKKRTKAGQGWVKIPGGTRAGGLAYLGGATQGGLAIGLRDFWKRYPSGLEISNAATDEGEVTLWLYSPEAEPLDLRPFHDGLGQEGYVDQLDALEITYEDWEGGFNTPYGIARTSEISLFAFESTPSRETLANLSTHIDNPPVLVAEPKYIRESEAIGTYWDLPDTSSAASAEIEGHLEFLFKYYENQIEQRKWYGFLDYGDFMHTYDTDRHTWRYDIGGYAWDNSELSPDLFFWLFFLRTGREDVYRFAEALTRHTGEVDVYHIGQWKGLGTRHGVQHFGDSAKQARISQPQYRKYFYYLSGGDERIGELMQELLDTDKTYGILDPIRKVRTDGWTPTPNSTVTFQLGTDWSSLAGGWLIEWERRGSRWEEAKSKLNSTMTGIANLKNGFVTGTGLYDLSTGSLGPPPADPQNLGNVSVSHLSSVFGLPEVVSEAIIYFGTDLPKGFQDAWLDYCYYYQAASHAEQIARYGASFGSLNLYQGHSRLTAYYSRERGNATAARAAWREFFTTDGFKATSPWNTTRVGGADALVGVDEAAWVSTNDVAQYGLAAIQNLALAREGLDAYFS</t>
  </si>
  <si>
    <t>Tribe232</t>
  </si>
  <si>
    <t xml:space="preserve">CHAFR746836.1.1_0007530.1 </t>
  </si>
  <si>
    <t>MRYSTLFSSILATSVACVSANPVLTTFKDSFALTASFDGTIPAYWTGLPHHRRTPFSVSPDGKSAYLAYLDATLKTVHVQQVDTETFTAVGTPFSTPGFEAAGLVAQDDGFALLATVKAAEKTTNEDAPIVSLIRVKGGAEAWRTSLNGPGVNAAAGLTATPDANGDLVYSAASGLYAAYFVVTAYTGYAAGHFGDSIQYVDDTGARQDIPSASTFGCSHNTGIALEAADAPPFASICAEDHGAIWLNTETRSMSGVKIANENTTNGVSGEPMGGMSGSYSNLALFPGTTEYIFAWQSRGAVDLYTDSWMGAPYVQSAPRWLNHNVAIAILASKSKLAGEEASSVVGAKDGDSQVIWLTKTDTVDHDNVRVGALNATLALVTWETLENPTCEPVPMSCTGTFAGTSFQFVDDSGKKVGTETVDPEVTVSGDMAVINGKICWPYVAQPWDLSKARAKGTPTSSMSFACAGVDGAGGAAAVASPPSTASPTSSPGPSVPTESPEVANEYYALPPAKTPVPKPTTTPATFVSGNAGAARTSTKPLPTPTPSPTGIRPIYMFPNGTRSNNVTNPTPSGGYASGGSRLYPTGISKPVPEDDDDVCENEDA</t>
  </si>
  <si>
    <t>Tribe233</t>
  </si>
  <si>
    <t>SPPSTA#SP--TS#SP-GPS#</t>
  </si>
  <si>
    <t xml:space="preserve">CHAFR746836.1.1_0008540.1 </t>
  </si>
  <si>
    <t>Tribe228</t>
  </si>
  <si>
    <t xml:space="preserve">RKREHDGDFRGGRERKKRKK (102), KKRKK (117), RRVRHKRKRE (297), </t>
  </si>
  <si>
    <t>HR-HS#HRRHS#HREDE##SGLTTA#SGTDEA#SGTTGG</t>
  </si>
  <si>
    <t xml:space="preserve">CHAFR746836.1.1_0007160.1 </t>
  </si>
  <si>
    <t>MKRVEALVLLSTLASSVPVTVAAETARPRGVGPEFSKYYKSPETFTCISHPSIVLLPTQINDEFCDCPDGSDEPGTAACTYLSTLSPPQPGALSTKENQSLALPGFYCKNKGHIPGYVPHMYVNDGVCDYESCCDGSDEWAGVGGVKCKDKCVEIGKEWRRADEERGKRMREAMRRRGEMVKLARERKEEVVREIGEKEAKIKGLEVRERELKVIYEDIERRERGKVTKGGEGKGSKVTILAGLAKDRVEELLSTLNGVVAKKNGLQEKVKELEGILAKFKEERNPNFNDEGVKRAVKSWEDYAANRMSVDDDEATQKDLEAVMRPDSETEGINWAEWEADEEGDTDAIYAFEEYLPAPVRVWVHQKIVDFRIMLVENGILADNANSGHESKAVTTARSAHQAVNDELTSAQSSLSDLERDRDTDYGPQDIFRALKDECISRDSGEYEYELCWLGGTTQKSKKGGGHTGMGQFKRFDVQVFDEEV</t>
  </si>
  <si>
    <t>Tribe229</t>
  </si>
  <si>
    <t xml:space="preserve">CHAFR746836.1.1_0007220.1 </t>
  </si>
  <si>
    <t>MLLPNVLAVVAVASTLVAGVPVQSGEHLVARAAPPPRTANAVDKIIAFLTPKNSPAVFVQHGGRTQKLPGPPPQARPAADAKKPELMPLPQIIRGPFRKREPGLVPGYNRPPFTKVAGQKWWGGGIKASFNRMGAGFKKLGGQAKAGYNTAKETARRPKAPKGAATVPKGATTVDTPTGPAVIFRA</t>
  </si>
  <si>
    <t>Tribe230</t>
  </si>
  <si>
    <t>PKGAATV#PKGATTV#</t>
  </si>
  <si>
    <t xml:space="preserve">CHAFR746836.1.1_0007350.1 </t>
  </si>
  <si>
    <t>MKLSSFLQLPIVLASLLASSPVVAEHTSNWAVLVSTSRFWFNYRHLANVLSLYRTVKRLGIPDSQIILMLPDDMACNPRNAFPGTVYSNADRAVDLYGDNIEVDYRGYEVTVENFIRLLTDRVGEEMPRSKRLLTDDRSNILVYMTGHGGNEFLKFQDAEEISAFDLADAFEQMWEKKRYHEILFMIDTCQANTMYSKFYSPNIIATGSSEIDQSSYSHHADNDVGVAVIDRYTYYNLDFLETQVREPSSKQTLSDLFNSYDESKIHSHPGVRWDLFPGGEQAGRERLVMDFFGNVQNVEVDSVGNATEFEEDLLALGRKIAEIKERADAQEKNVSSPEPAVTSSQSRRKIRAAKVQADDKSWGKTAVGVWALAGCSMVWWFGSHMESK</t>
  </si>
  <si>
    <t>Tribe231</t>
  </si>
  <si>
    <t xml:space="preserve">CHAFR746836.1.1_0007360.1 </t>
  </si>
  <si>
    <t>MLINTTIAVAIMAFLANAAPAPQAPAPSASSMPSATPTSNRTDSAPAAPLPSDITRQLFLADTAADRYTLLPENRNFVFNFNDSTRLGRGGRGGDLIPANRKTFAPLVGTGSGMAVGFLKGCGFNTPHVHPRATELQIVVKGRVITEMVPENGVFNVPGQPSSGRRVIRNELGPFQMQPFYQGSVHSQYNPDCEETQFVASFNSEDFGTGPVADELAALDAETFTAAFGEAVNAEDLERFRRQIPASIALGVASCLQKCNLTRSY</t>
  </si>
  <si>
    <t>Tribe223</t>
  </si>
  <si>
    <t xml:space="preserve">CHAFR746836.1.1_0005600.1 </t>
  </si>
  <si>
    <t>MQLSVRAVALLLGVTIAAPASYTPASYNTTTPFSTFSQVTIFTPDENYTDPRVLYPRTVELDNGVLLATWENYSPEPPLVYFPIYRSADGGASWEEISRIQDTVNNYGLRYQPMLYRLPIAIGKFKAGTILCAGNSIPTDLSVTKIDVYASEDDGYNWNFVSHVAVGGRAVPDNGVPAIWEPFLLAYEGSIVLYYSDQRDTERYGQKLVHTVSEDLLTWGPDVEDVTYPVYTARPGMTTIIQLPNKQYMMTYEYGGGPTQSSSYQFPVYYRINDSPLAFLDSVGLPIISKDGIQPTGSPTITFSPTGGENGTIIVSSGSNTQVFINRALGDSNAWETVETPEKAAYTRHVRVLESDPTHLLIMGAGVLPPSTTNNVTVSVMEIPQ</t>
  </si>
  <si>
    <t>Tribe224</t>
  </si>
  <si>
    <t xml:space="preserve">CHAFR746836.1.1_0005760.1 </t>
  </si>
  <si>
    <t>MRTQSTLFFALAALSATVFASPIHTSQLATTEPLINRQVSVSDEELAAILAANEANHDGEAYDKRQISVSDEELAEIMAANEANHDGEAYDKRQISVSDEELAEIMAANEANHDGEAYDKRQVSVSDEELAEIMAANAANHEGEAED</t>
  </si>
  <si>
    <t>Tribe225</t>
  </si>
  <si>
    <t>RQVSVSDEELAAILAANEANHDGEAYDK#RQISVSDEELAEIMAANEANHDGEAYDK#RQISVSDEELAEIMAANEANHDGEAYDK#RQVSVSDEELAEIMAANAANHEGEAED-#</t>
  </si>
  <si>
    <t xml:space="preserve">CHAFR746836.1.1_0006140.1 </t>
  </si>
  <si>
    <t>MLASYYFQVLLAAGCISAAPSPVEKRDTWGGALSLGPTKSHIVSAVTTLIPGVAPQKQNGMLFLWPGMSNGTGDLVQTTLESWPDNAWCGAKPGEWCVRASLFGGFGQLDASASVVKGTDKVKIEYTKATDSDTWTQMVTNADTGAQLSTFSRLSGPMTGWGTGTECNNGCTGTVAEQVYIDTKITLASADTTFIKTVGVSQGTTYTNMKMSSDNKILTIDRINVPKMG</t>
  </si>
  <si>
    <t>Tribe226</t>
  </si>
  <si>
    <t xml:space="preserve">CHAFR746836.1.1_0006160.1 </t>
  </si>
  <si>
    <t>MLILNFFAATALLSSTVAGLPIGPAAFGVIPPTIKAHPNAPFNRHNGDLSLLLGHPPSPKKVPARKPFDFDLEMGKLAILMGVRKSPPKAAAAPAVPAAAAAAAVPKAPAAPSRWVKTSHGVWQKKRPEGSILRGPADRPDPSAPKKKVTWSPSVVGKRSEKNEDVEVLDGGDLEKRMGGHRLRLKVKAAFMRKPRPVSPSVPVPKYPEHRPEGSVVLYPAGHPDAKVQKEKKVNWAPGF</t>
  </si>
  <si>
    <t>Tribe227</t>
  </si>
  <si>
    <t xml:space="preserve">CHAFR746836.1.1_0006950.1 </t>
  </si>
  <si>
    <t>MQVIKWLVPALCYLSGLTTASGTDEASGTTGGQRGHLLGKKSWNVYNTANIEKVQRDEAIEAARIAAEEQSMQELDATRRLQILRGEEPTPLPAIEDSSHGDRKREHDGDFRGGRERKKRKKAGENDTDFEMRLAHEQTVSASNNKGRELVLAKKVDAPIVDETGHISLFPQEAPKQSQQISKSAEAERETAKKRKEYEDQYTVKFSDAAGFKQGLENPWYSKQNNTTTEEMDAMPGKDVWGNEDPRRKEREAKRIVSNDPLAMMRQGAKQVREVEKERKKWREEKEKEMKALEDEARRVRHKRKRERDCEDDLEDFKLDSERSDKHSSRRKEDEREKRHRHSHRRHSHREDERRHRHKSRRHSHD</t>
  </si>
  <si>
    <t>MKTTSTLIALVAFFGTSITTVSADCYTGGDFWQDKGAARYHAERACRGYDGHQGAFQGTFGGGEKKSACIQFSPTQAIDLSIQNLNGNSAIDLADADCILRLSNEINACDRGGDSTIANWRFIADPNNRIC</t>
  </si>
  <si>
    <t>Tribe217</t>
  </si>
  <si>
    <t xml:space="preserve">CHAFR746836.1.1_0002510.1 </t>
  </si>
  <si>
    <t>MKNFAQILAFAALSATIVSGRALPDSQNAVQARAPYPVIGGVVGRSPKKNEEDPTGVKPGTAAATDAAKPKLTPEEKAAKKEAKKKAKEEKLAAKKGAQDGNKGNDTNVAEDGEKKKKKKAGKANLEAAKNGTASEPPNEKGGEKEKGAEKEKGAEKEKGAEKEKGAEKEKGGEKEKGGEKEKGGEKENGAEEQEGGEEVNGKKGNKEKVDPAKNGTENAKPKETRDSGKADIKAILLGL</t>
  </si>
  <si>
    <t>Tribe218</t>
  </si>
  <si>
    <t xml:space="preserve">KKKKAGKANLEAAKNGTASEPPNEKGGEKEK (116), </t>
  </si>
  <si>
    <t>KGGEKE#KGAEKE#KGAEKE#KGAEKE#KGAEKE#KGGEKE#KGGEKE#KGGEKE</t>
  </si>
  <si>
    <t xml:space="preserve">CHAFR746836.1.1_0002860.1 </t>
  </si>
  <si>
    <t>MRIPTTFAILASLSLISAQSFTDALDGAAPVSQNVAGVAVLALRQAVDLCGNGRQCVNSLCCQVNYCIPLDAQCCTTGKYCPSGTECVLVNGRQRCRDPNGSDVGDESDGSGTKSSAERREGGVMGALVVAGIAALL</t>
  </si>
  <si>
    <t>Tribe219</t>
  </si>
  <si>
    <t xml:space="preserve">CHAFR746836.1.1_0003910.1 </t>
  </si>
  <si>
    <t>MHTYSTLFLAAVIAIRGCASLDIPANVKSFRDGLKTGTCKKPLATGFYAHDDGPNTFSYCGDHVDDFKIVYLQGAGGALADMDIDCDGIQKGPGDDGRCGSSSDTQSQTSFQDVVQGYGQGVKDLNAFVHPYVVFGNVGTRAGYKNYNPRNNDINPLSLMAVVCGNKMFYGIWGDENGDDGPKAVIGESSISMATLCFGNSVNGNSGHDETDVLYIAFTGNDAVPGSKAKWNAANVAEFSASIKTLGDTLVQRIGGGSAPGTPTTLVTSSTPTSTAGPPAATCAWTGHCAGATCQSADDCDGELVCKSGKCASGSTPPPCEWTGHCAGATCQSGDDCDGELVCRSGKCAV</t>
  </si>
  <si>
    <t>Tribe220</t>
  </si>
  <si>
    <t>LVTSSTPTSTAGPPAATCAWTGHCAGATCQSADDCDGE#LVCKSG-KCASGSTPPPCEWTGHCAGATCQSGDDCDGE#</t>
  </si>
  <si>
    <t xml:space="preserve">CHAFR746836.1.1_0004290.1 </t>
  </si>
  <si>
    <t>MHCTFIFSLLVLQGVLSFKTAVDHNKEMTETIRAKSGYKPEEFNDLVDSVLDACDSNGCDSGTKKCNIAHCISIDGDNLDDNHGNILEIVGKYIKNAMHTEDATIDNCTSSGCGFLKATNYTIPGYISLRRNYDNDDPNILYKISISTTESKDACGAVFDALSAAGGPLGAGDVFGAIKVAVCTE</t>
  </si>
  <si>
    <t>Tribe221</t>
  </si>
  <si>
    <t xml:space="preserve">CHAFR746836.1.1_0004330.1 </t>
  </si>
  <si>
    <t>MFLQILSLASVATAILPSPPQHIFSNPADTSNIHSTFQIPTAYESAILGRRILHLSSLATLSTIFPSPNHASETLEQRPSGLGGMPIGLMDYIADCEDTGNPTILAINIATSFKNAAAGSNTSLSLQWTPPHPPAKRISSLPTLPYSAANLPRFSILGYLEKMEDTEALRKCFVETHPDAKYWLPGNQIHRSEWVRLVVQDIYWVGGFGDRAYIGWIDASDWGNVTKEEWEEVRLPGEKEGWKEWAVDSLREWEL</t>
  </si>
  <si>
    <t>Tribe222</t>
  </si>
  <si>
    <t xml:space="preserve">CHAFR746836.1.1_0005110.1 </t>
  </si>
  <si>
    <t>MLVLNFLASVAVLVPLVSGAPIPIKGAKPNQQACHCPPMPAKVGPKSLSKRILGFNLGTDMITDNMLAVMGKGVKHKHTHAHVTLLQINVPGGCCGRKQPGSPGANNVPDSPFDTPKSAKAESMTAPPAQSMSKSESVTAPKEQAMTAPKEQWMSRPVPQLQPVPQRAPVPQPKPVSSEPWNWPVTQPKQKMDKRAVAEFIGGNILGKLGKSTAGKKFHFTLPHALGGVRKQKQPKSPKPKKEPKQKQKENGNQ</t>
  </si>
  <si>
    <t>Tribe210</t>
  </si>
  <si>
    <t>--TAPKEQWM#SRPVPQLQ--#--PVPQRA--#--PVPQPK--#</t>
  </si>
  <si>
    <t xml:space="preserve">CHAFR746836.1.1_0001150.1 </t>
  </si>
  <si>
    <t>MHSSILLLLASTASVLAAPRPSGELESRKQFKGKDGMVVNIDDAAPGKTEKRNSQTFKSKGGFTVTISDATSGSDKRDNIEARSSDHVSSCGGTSGWIPIADSQSPSTGIWPFQKEGTWYWGYQNTVTGFCNGVAADYDGNPFNIAPGKILSSTRTWQFELEGNGRRVGLKNFVAGHIEFEIHNKSKDNHIPDKDKCIEYLMKMAATDSSCYGSNNKDTKGGTWQVGADKISYHALPAKD</t>
  </si>
  <si>
    <t>Tribe211</t>
  </si>
  <si>
    <t>LIAR=80</t>
  </si>
  <si>
    <t xml:space="preserve">CHAFR746836.1.1_0001160.1 </t>
  </si>
  <si>
    <t>MQLLLLVPYAAILALQLTPINANPAPNAKVNALVSRAAGTRNDPHIVDMPCTDMEDVCEADCIAILCHGKDPVMQKLAGTADAKKKQKEDNYRKSGAYFVPFDEPLDMQKKRGISVPSGLIPGAPVFNSAEETTYESTQQGGTDCIIFPVPRDQQTLQGGNMRNQFGRVDEALRNIPDGQFFKQRFSFLNSDTPHCLALQQTPPDTSICHKEKKNKWGFDMKKFAFVMDQVAKNPRTFTNLFGGYKRKRSDGTYEPIEEAQEVHDE</t>
  </si>
  <si>
    <t>Tribe212</t>
  </si>
  <si>
    <t xml:space="preserve">CHAFR746836.1.1_0001310.1 </t>
  </si>
  <si>
    <t>MKNITKLSSLVVATVASVSVRAEGGGENGVKANGIQVIHVGGGGNIGNAEGITAAPAAATPQAGQPQAEEQRFTVGLGQDNKNAIVVVIPGANANQKHAIPEPHKKNHAEKQKPSADRPIKNQPKEGGNITSPAGGGAAPGNSTNAGGNAGGATPSNSTNGGGAAEGGIPPPPANGAQPARPLTTDALVSQGPAAANPNPAPAPAPAAATAANGVQPGRPLTTDALVSQGP</t>
  </si>
  <si>
    <t>Tribe213</t>
  </si>
  <si>
    <t>AG---GGAAPGNSTN#AGGNAGGATPSNS--</t>
  </si>
  <si>
    <t xml:space="preserve">CHAFR746836.1.1_0001900.1 </t>
  </si>
  <si>
    <t>KPILVPLTASLYVPGTLADTENVIVDVGTGFYVEKSTKDANKFYNGKVDELGTNLKALEKIIQEKTDGLRLIEDVLRQKVMAQNAAASASAS</t>
  </si>
  <si>
    <t>Tribe214</t>
  </si>
  <si>
    <t xml:space="preserve">CHAFR746836.1.1_0001960.1 </t>
  </si>
  <si>
    <t>MKFSSSTIAAIVATGVLASPAPKAVADGNSLLVPPYNLGARSVDNHDRDSLKDKDTVEFCGLENGKRKCHVEVKADKKCYNLDDWWKGGKFKTSSFQSATDKEILCEMYRGNDCSDKASSIFNFADLEAKSSDDGKKGDSEKNDDNKDDDRDDRQMKMKSRKRDGDKKDDDEKNEDKKDEDKKDEDKKDEDKKNEEKKDEGKKDEDKKDGDGKDGEKSSFDDSIRSLKCDRQ</t>
  </si>
  <si>
    <t>Tribe215</t>
  </si>
  <si>
    <t>KDEDK#KDEDK#KNEEK#KDEGK#KDEDK#KDGDG#KDGEK#</t>
  </si>
  <si>
    <t xml:space="preserve">CHAFR746836.1.1_0001970.1 </t>
  </si>
  <si>
    <t>MLFSLELLLFSLPFMASHVVAQSSPLKFVYPEPGKFNYELADGDKAIIEWTPKTVLATILLNCSSSAMLNGATESEVEFINANSGVLYHVRQTGDAG</t>
  </si>
  <si>
    <t>Tribe216</t>
  </si>
  <si>
    <t>LFSLELL#LFSLPFM</t>
  </si>
  <si>
    <t xml:space="preserve">CHAFR746836.1.1_0002240.1 </t>
  </si>
  <si>
    <t>MQLCNSPVVVLLIVNLIAVNGRALPQTPNGDLSSFKKHSGSGSSTVVVSRSPHSGAREENVPTIATRTTKGPKAKREEDDESDTDEYDLTDDIENAIEEKYQAWKAHMGKKIKQGLGLPPNATAHPAPKKTVDPIVESAPLKGPPVDLDLQDDAEDIKKGGEKANEEDEMPIMRRQEEEFDLTDELKNDAEETYSSWKQHLQDKVDAKIQEKVNKYIPPPTQNNESDPLTKRFDFTDAIKDAFTGKIEDVKQKAATKLLKTAGILPPKTNGTSSADPAIDPATGLPYADPNIDPATGLPIAPPAIDPATGLPVAPPAIDPATGYPVAPPPAPYPAAPYPPPAPYPAPAPYPAAPYPAPAPYPMPPPAPYPAAPYPAPAPYPMPAPAPAPAPVPAVAAPAAAPATAPALAAPATAPALAAPATAPVSKREELAVSFDGKCSATVTCIGSTFGPCCSQYGWCGTSEAYCGTGGGLPTPPPQDVDVSAALAALAAAEWEELKRDLAQKIDEMNNATSGAVDGAQKFSEDQWKALKESIGDLRNATSDNIDAVKEYSAEQWMEIRKNFEELRLAAANQVDEVEQFSDEKWESVKQSIYDTRMSVFEKAHEIKENIGNSIDRVGDKIDNKYDEFKNSTKDAYNDAKGLAHDGLNLAGDAGHYVKEKVGDSVDKVANVTGSAAHHIKEDAVDLKDDVKELAEDTGDYVDSKWDGFKQWLGDNIIHLGEKIGNDDDDSKVVKDPKDLPVENAEPLPVENAEPLPVENVEPLPN</t>
  </si>
  <si>
    <t xml:space="preserve">CHAFR746836.1.1_0023620.1 </t>
  </si>
  <si>
    <t>MGVLGALGALSMSFGGGSAAKKVQGPPINAGSPDEENFIKDFLAKADAGGKSTEPAKK</t>
  </si>
  <si>
    <t>Tribe206</t>
  </si>
  <si>
    <t xml:space="preserve">CHAFR746836.1.1_0030640.1 </t>
  </si>
  <si>
    <t>MGVILPTIAFFGAGGGCAGSTLAKCLKSGYTCRALARNKTKLVTFLTTQYSVTESQIFNHLTVIEGNIRDEAAVTSTLFPRADSSTSIDLIIYGIGATPSFKWNCLIPSVQLDDPKICADGINVITFVLKNRCAAASEGSVRPALVAISTTGTTEEKDVPSLYIPLYSYLLHEAHIDKSNMEKAVMSASDEGVFKGYVIVKATLLTDGEERGTAKVKSALQGESGAIGYSISRRDVGAFMFEKIVEKGRMENKSVIRLTY</t>
  </si>
  <si>
    <t>Tribe207</t>
  </si>
  <si>
    <t>Y/F/WxC=29</t>
  </si>
  <si>
    <t xml:space="preserve">CHAFR746836.1.1_0036190.1 </t>
  </si>
  <si>
    <t>MGFCLYVAAGVCLSDATSKEPNPQSSSDLYFILSAMNAIGRRHNITKHFTAQLELDIEASGIQNGNASRTRGMAEHTVPNIPMMGILASRNGQPMTVNDLRAFVKASPVNKENPSSSNTPQVELLIAVETTLQANTHPEHVRSGDVHSASKIQTTPAANPQFTPTIQPQDIAQTACPYGETPGEPSCSNAALQSSEPAANSSMQFPLRQAEGVPQQTEPSWGPDINGWDTGTGNVEQFDGFGSSSVDMDALLDGIDWTDESNQHRS</t>
  </si>
  <si>
    <t>Tribe208</t>
  </si>
  <si>
    <t xml:space="preserve">CHAFR746836.1.1_0081640.1 </t>
  </si>
  <si>
    <t>MSTTTMTLTLAPAGGSGSCCPNCGVGLPSHSWMAAEAQRQIEDLQAQVRLLNDKATAAVDKWADYEDEIQQLRAQQNQEKEARESLEKRDTSPSRFSYLPVQNRLSSFLTPKKSTPNLQAPPPSPSATEAQLAAALTKEQKLRAASEKKLDEASGELEDLTAQLFQQANEMVATERKARAKLEERVAVLESRDGEKRRRLEKLEGAVARIDRVRGLLAPGR</t>
  </si>
  <si>
    <t>Tribe209</t>
  </si>
  <si>
    <t xml:space="preserve">KRRRL (195), </t>
  </si>
  <si>
    <t xml:space="preserve">CHAFR746836.1.1_0000650.1 </t>
  </si>
  <si>
    <t>MPRIPHLSAIAVISLLVNAVLVTASTSKQTALQSTPCEDPPYRIHVLSKRPLVIYISDFVTEKERQHVQELTKSSFTRSSVADETGTKAQRQTRTSQSASVPRDDIVRCIENRALSFQGFDIPRSHLESLQLVKYGTGEKYQPHTDWFEAESLKTAEVGGNRETSFFAYIAVSNITGGGTNFPLLDAPREERWCEYIDCDEPWENGVTFRPVSGNAVFWQNLAGDGTGDHATLHAGLPVTSGNKIGMNIWTRQWPLSSVYRGVDD</t>
  </si>
  <si>
    <t>Tribe204</t>
  </si>
  <si>
    <t xml:space="preserve">CHAFR746836.1.1_0054730.1 </t>
  </si>
  <si>
    <t>MVNLSQLGYLAAVVPFYVLIWVPLQNLIFGTGTPRPSDPSAAILNSTFIASDDPIECAPHAYQTFTLSHEPLIIYVEDFLSEQESKHLVKISEDNYAPSTVSTGAETAVQKDIRFSEVALIERDDTVRCIEHRARAFQGWRPDLHIERLRTQRYGVGGHYKNHYDWSGASRAADRISTFMVYVDANCTGGGTNFPRIAMPSLEKGRWCDFLECKEGESDRGVTFKPIKRNAIFWLNLAPDGRGYEETFHAGLPILTGTKVGLNIWSWGPARRT</t>
  </si>
  <si>
    <t xml:space="preserve">CHAFR746836.1.1_0102420.1 </t>
  </si>
  <si>
    <t>MQLCNSPVVVLLIVNLIAVNGRALPQTPNGDLSSFKKHSSGSGSSTVVVSRSPHSGAREENVPTIATRTTKGPKAKREEDDESDTDEYDLTDDIENAIEEKYQAWKAHMGKKIKQGLGLPPNATAHPAPKKTVDPIVESAPLKGPPVDLDLQDDAEDIKKGGEKANEEDEMPIMRRQEEEFDLTDELKNDAEETYSSWKQHLQDKVDAKIQEKVNKYIPPPTQNNESDPLTKRFDFTDAIKDAFTGKIEDVKQKAATKLLKTAGILPPKTNGTSSADPAIDPATGLPYADPNIDPATGLPIAPPAIDPATGLPVAPPAIDPATGYPVAPPPAPYPAAPYPPPAPYPAPAPYPAAPYPAPAPYPMPPPAPYPAAPYPAPAPYPMPAPAPAPAPVPAVAAPAAAPATAPALAAPATAPALAAPATAPVSKREELAVSFDGKCSATVTCIGSTFGPCCSQYGWCGTSEAYCGTGGGLPTPPPQDVDVSAALAALAAAEWEELKRDLAQKIDEMNNATSGAVDGAQKFSEDQWKALKESIGDLRNATSDNIDAVKEYSAEQWMEIRKNFEELRLAAANQVDEVEQFSDEKWESVKQSIYDTRMSVFEKAHEIKENIGNSIDRVGDKIDNKYDEFKNSTKDAYNDAKGLAHDGLNLAGDAGHYVKEKVGDSVDKVANVTGSAAHHIKEDAVDLKDDVKELAEDTGDYVDSKWDGFKQWLGDNIIHLGEKIGNDDDDSKVVKDPKDLPVENAEPLPVENAEPLPVENVEPLPN</t>
  </si>
  <si>
    <t>Tribe205</t>
  </si>
  <si>
    <t>YPAPAP#YPMPA-#-PAPA-#-PAPV-#-PAVAA#-PAAA-#-PATA-#-PALAA#-PATA-#-PALAA#-PATAP##LPVENAEP#LPVENAEP#LPVENVEP#LPN-----##-ADPAIDPA-TGLPY#-ADPNIDPA-TGLPI#-APPAIDPA-TGLPV#-APPAIDPA-TGYPV#APPPAPYPA-APYP-#--PPAPYPAPAPYPA#</t>
  </si>
  <si>
    <t xml:space="preserve">CHAFR746836.1.1_0102420.2 </t>
  </si>
  <si>
    <t>MPHASATPPPEDTLDIPKVLEKPHLGTVLVVGGCGFLGQHVVKFLLQEPTCDSVAVMSRSPFKNRFEDVTYHIGDITNPQHVDHVMNLVKPKVIINTASPHAYIDHEHAGDNFRVNVDGNQCLLDAAAQVGTVKAFVYTSSAPIIAGTGGAYDHADETHPTLAVTKKGDPYHVAKALGDRLTLDANGKNGILTACIRPTALYGEGDSQMIPTVIKVLEDGQTNIWMGYNDVDMDVVYVGHVAKAEVLAALGLLRCHIDPKAPRIDGQAFNITDDQVSQPWTFFRKYWLLAGDTTPLSRVWKFPPWLVMLMAHVAEWFAWILSAGKSRPQFLKVERMEFVLLTRTYNISKARQLLGFTPWEGQPHANQEEALKGSVDWYLHPDVHGPAKLPGTSLWPETPFTLIRDTGAKSKPGLPQDHYCITNARIMATTHNTIFRALNAICHQALDIHPGTQDAADFLAYCSVVFEFMHHHHIMEEKHYFPDLEKIIGIKGLMDRNIEQHLQLETHVAKLMKYAETTHRDHYDGQHLLAMITMMARLYEVHMHEEIGTILELHSKIGSADLKSVDAKMRGEAERFSDVFKAAPFFLGCQDRYFTLDGEAPSFPNVNAIVPCFVDLVLARRHGGLWRFNPSSVYGTPRPLPDWNVKGGSVKEGVKEGMWREYRRVYLAVLSLGLVYFSLVLFWV</t>
  </si>
  <si>
    <t xml:space="preserve">CHAFR746836.1.1_0097440.1 </t>
  </si>
  <si>
    <t>MKVSFTFATLVGLLASRVDAITLSTSDSAYTIDTQASNPFAVSIKRSNCDISSIKYRGDEVQYASQGSHISSGLGTATVSAIPITYDGVKYVKVTCVTSTLTHYYVFRDGDSTIHMSTATTAQPAVGELRWIGRFNPTLLPNDEFNQASAIGGSSSTVEGEDVFTVNGQTRSKYYSSKRFIEDQVHCVSGDTMKACMVIPGTAYETSSGGPFMRDINTNPVGSYTGLYWYMNSGHIKTEDFRTGFFGPYACQFSRSGTPSGDADYSFWAGMSVDGYVPASGRGHVSGKASGIAGANFPIVVHWYNPAAQYWATAAASSGSYTSPAMKPGTYTMVLYQGELKVATTTGVQVTAGSTKTQNIASEFSAPGTTLFQIGEWDGQPTGFRNADKQLRMHPTDTRMSSWGPLTYTVGSSSLDGFPMAAVKGVNDPVTIKFTLTEAQASGDVNLRVGTTLSFAGGRPGVTINGKAGVNPVAPTAIDSRGLTRGGYRGHGNIYDFPVAAGGLVSGSNTITISVISGSSGSGFLNPNFIFDAIHLYR</t>
  </si>
  <si>
    <t>Tribe203</t>
  </si>
  <si>
    <t xml:space="preserve">CHAFR746836.1.1_0030690.1 </t>
  </si>
  <si>
    <t>MIANQFDKSTSDADYQDTPETSVEAKDITRNSDTTFTKSKHYSGAAYGRTMDYDYVGRTSSSVGMFLIRSNHEKASGGPFFRSLLRRATTAEEDLYEILYYNMGTTDPERFGLQGPYLLSFTDGGAPSTNLFARKADYSWMDNLGITDWVPASERGYVAGVGISNMKSGHTYVVGLSNANAQYWGTAAASGGAYRINGVLPGTYTLTIYRDEIEVSTRSVDVKAGAGTALNTITPSDPSDTTAIWRIGEWDGTPAGFTNFDTTPMKPTYMHPSDSRLASWNPPDYIVGTSNAASSMPGYMWVDVNNDKLIYFKLSAAQTATSHKVRIGITEAFANGRPRISINGWTSPNPAASSQASTRSLTVGTYRGTNHMFTYDVPASAFLAAGEDNIMKITIISGSSGVTYLSPGVSLDAIDFL</t>
  </si>
  <si>
    <t xml:space="preserve">CHAFR746836.1.1_0098640.1 </t>
  </si>
  <si>
    <t>MLFARNVLPLALLPAGALCTTSYVESMPLNAQGLLNESMAWMDNFYDPAAGYLYDVSASSALRHETRSSAWYAVGLLARNEGEDVQEALKILTNVVDGQFINPEDQWYGNYQKQPEEPIVGSKYYPKNIYNSWDPNWRGFVGTTIIVGLEEFGHLIPENTTAYLLESLHNATVGDSYRVGGVDDDNLYPAYSNPSIMRAFVSGWTGRRLNDSNMTIAGENYAKELVTLFERANTLSEFNSGTYTGVSLWALTLWAKYLPTDSIMGEKAPTMIRHTWESVAQLWNPNLKNVAGPWDRSYGYDMNRYVSLLALHLWNIVGKDKSSLISKPQVMSHSADFAYAPLFAILAEFHSTLVPQAVVSALTNFTGEHTFTSSTFSPPFDVYPRNITAWLDEKITIGAETFNETVIGGPATSRDSFNPALIQWDTGNGIGWITYRTSVPSMIAVASPGQLNLTYPYGTASSTFSLLVSPFAMKKDIVGWEDVQGLNVTVSGNVDSNFTLGYAGAYGGAYSTVNDFEFWNFTYSMPQNFTGLPNLVLNVELA</t>
  </si>
  <si>
    <t>Tribe200</t>
  </si>
  <si>
    <t xml:space="preserve">CHAFR746836.1.1_0021850.1 </t>
  </si>
  <si>
    <t>MTIIVFGMETGEIPVINTYDPNWREFIGSQIIQILVEFSTLIPETLTTSLMKALEAQAVGAMRRNGTEGDNLVTTYTNPALMRALNIGWIGEKLGNQTLIDYANDQSTQIVELFNAGNGTFGEYTALTYYGEDVWALGAAIKYGPANSTLTLNAPYLLSTLWDDIAEHYNAFLGNLVGPYDRANTRDMTQHSAVLGLCFWGLFGYDKAPVPNKMEADLHYDAAQGAAIALIIDTVKDHIKLETLAKLTTPPTDTEERIIVRTVRESLFNDTTRTHTSWLSKNLMIGGQELAETTIRNKKQFVPAIVHWPSDPLHTPFPYNGFFSLYPTATTLSAVASKNRLEVSYPNTTQAGTDSFQFLLSNIPPPWILAGNIVDGFSHLPCMSVNVTAPGMQMLPTTYTAQDGIYNHLYYNITYAVSANFTGTPWIALDIDYTC</t>
  </si>
  <si>
    <t xml:space="preserve">CHAFR746836.1.1_0092810.1 </t>
  </si>
  <si>
    <t>MLSSIFMIALATSVSAHGLITQPPARAVGPTMVENCGPSVAALVTADNTSHVEDMPEASLLEPKFKADKCNLFLCRGTQFEDNRNQVQNFTAGQKVNMKASIPIPHEGPMNVSVIKTSTNKAIGSPLIEFKSYADESLPVLPANNTDFDVTIPTTLGADCTVPGDCVLQWFWFGTGAKQTYESCVDFVVTGGASGAPTTSGNSTTPANTPANPVKSVIPSGVTRLKFTTPL</t>
  </si>
  <si>
    <t>Tribe201</t>
  </si>
  <si>
    <t xml:space="preserve">CHAFR746836.1.1_0096870.1 </t>
  </si>
  <si>
    <t>MQYSSFVLAAAAGLITNVAGHGFLSSPPPRLAGDAMKAVCGNQVFSNQASDNGGNIQGMLQVAKSQKDFDPVKCNVFLCKGFQFADNQKNIQTFTAGQVVPYKFDIRAPHTGTANISVVDTATNSVIGEPLLTFDNFADNSKTASEDQKSGTFTIPTGLESKCGTAGNCVIQHFWDARSIDQTYESCIDFQMGGGGGAAAPTPAPASVTPAAAVPAGNPPSKAVPTTLATVKKAAATPAPQSDCT</t>
  </si>
  <si>
    <t xml:space="preserve">CHAFR746836.1.1_0096150.1 </t>
  </si>
  <si>
    <t>MHVLNVIVAFATLSSAQHAIGYLTGDPGCDRTALIWEAGPTSPKGGGWKCHFVYADTGDCAQYEWTDQFPRWTFPLSACYPDNFVKTDPFTLEASYMALSHNSFIRGFNSIYQQAPRIQAADKQDFVGYCIAWHDCLWQHHHYEETEFFPSLDKAAGRKGLMAGAVDQHAAFHDGLEKFKSYLTTNESHFSHVELLATMDSFSEALHTHLKEEPQTIADLAHYDAPETPIDIMALAAQAGKKQVNMAFLFNILPVFFLNMESVQFEDGLWHGSFPPVSKPVKWIMTKGAPMWQHRRWRFASCTPDGEFKRLAV</t>
  </si>
  <si>
    <t>Tribe202</t>
  </si>
  <si>
    <t>Y/F/WxC=47</t>
  </si>
  <si>
    <t xml:space="preserve">CHAFR746836.1.1_0042170.1 </t>
  </si>
  <si>
    <t>MSFEESGPPLGSPKDQPSGLKKILFFTSSEYGQANVILAVMYELLLMKKYEIHVMSFEPLKSRIKLLNKQASTEESHAAIFHTIPGLSMAQALDRNTDHIGPFPPGIRGAQDTYRMMLPAMVTAWDGPEYMIGYEACLETIRSLNPDTIVVDPIHDQGLQACQSLSRRYIMLSPNTLQDILRKRQPFFSQFLSLSSGFSYPVPWSLVLSNIYIKLKMIWILITSPKIKGLMKFRKSQNLPALPPTFNLWQKENHHLVPAIPETDFPCKLEANVTPCGPILLPVSPVSKVDPELEAWLEQGPTVLINLGSHIKTDGQMAREFAVALKVLLDRRPKIQILWKLKTTGKTLPFKELKTQNSTTANMDEEFSMGSLETIATEIGSGRVKIVEWLSVDPLAVLQSGHVVCSVHHGGSNSFHEALSVGVPQIILPVWLDTFEFANRVEYLGIGVYASKTAAPRVDAWELSRALMRVLGDGDEAVQMNRKAKELALVCGKVGGRAKACETIISILENGSRVF</t>
  </si>
  <si>
    <t xml:space="preserve">CHAFR746836.1.1_0085580.1 </t>
  </si>
  <si>
    <t>MFAQKVVAVLAVAGLAAAQTGTICSAPSVTINSAADASALANCATLAGDVIIGPSAGGVININGPQIVRGAFISENAGGLTSLGSTTITSIEKEFTLTNLTLLSTLSMSTLKSVGSIKWSALPAISALSFTAIVTKADSVLITNTFLSSLDGINLQTVAVLDINNNNRLKKFDTQVANVTQLLQIDSNGQALEVSFPNLIWAANATFRNASSVSIPSLAVVNGSLGFYGNNFESIAAPNLTTVGSKSDGGAGGGIAFVANSDLANISFPMLESVAGANQVANNSKLAALEFPALSTVGGAIDFSGNFTTPLLPALTLVSGGFNIQSTNQIDCTTFDKQQKNAAILGVYTCKTTADAKSGVGSSTSSGSGSSTTSRAAAASYGINEAIAGVSVIGGLLQMLL</t>
  </si>
  <si>
    <t>Tribe199</t>
  </si>
  <si>
    <t>TL-TNL#TL-LS-#TLSMS-#TL-KS-</t>
  </si>
  <si>
    <t xml:space="preserve">CHAFR746836.1.1_0018870.1 </t>
  </si>
  <si>
    <t>MGCLQDVVRKYPAKSYEPYWIRPRRCIWLHTFAVISAVVLGLDFIGGASAAGISCSQEKYLLTTQAELDELSRCVNVTGSIVFENSTLPSIALNGLQKVDGSLKIQASPALKEISAPELYWINNNFTLSDLPLLSNLSLPGLGTVVEGLQWIGLPSLVRPTLRTDQQDPFGHTGTEIYGGIIVSNTGIESLDFFHFATLAKADNIRISDNLNMNKVNFSSLEKTYSLTIRNNGPAVQVVLPALTRVDGGLQLSNVASADMEKLSHIDGGLKLDGNSFRNFSAPAFTKLGGNMQVLNNPSLESIDLPLLKGIGGGLENGTFTVSNNSALHSLSLPSLEDVDGNVTLRGFFSSISLPLLQDFSSGFHVNTTLPPDASIQNFNCSPFDRIFYSSKFAHDLTLYSCYGYAHGGTLDTANHETPEEDDDSSDLPHGALSIITIIVVVTALLVTGGLLRHFRLKAMAQEEQVPPVALRGLSVSRRHSEDEDGPDGLPRYSRYGKPGEVPPAYKLRSNSNPPPPSPLARVQMPQQVPPVSDTQNGPAVTWGRLRQFLFAGRGNGSNGGAAPSSS</t>
  </si>
  <si>
    <t xml:space="preserve">CHAFR746836.1.1_0086510.1 </t>
  </si>
  <si>
    <t>MELFITFLSLLALFSTTLAWHADAPIPHEPNHIHPSDSNHNIEPARLVMYVQTFQTPSKEPLSLLPLLERETKVTHVILASLHLHDVPGEIRLNDHKLSDPHWNQLWLEKTVLQHNGIKVMALLGGAAGGTYKRLNGSEASFYAFYNPLLRLLKEHNFDGIDLDIEEDVDISTPIRLMTALRRDLGPDFIITMAPLASALSDKAGQNLSGFSYFDLDIFATMPGSDEKLVSWYNGLFYGGFARGPPFFESVVRAGWDPNRVVMVVLDCAEDGQPNGFVHIETLQETIKSLRGLHPSLGGVGGWEYHDAGMSDWEEYEPWEWVKKVGNALFDLPPNPPPIRKNHEL</t>
  </si>
  <si>
    <t>Tribe196</t>
  </si>
  <si>
    <t xml:space="preserve">CHAFR746836.1.1_0097970.1 </t>
  </si>
  <si>
    <t>MPPVPAATTPRIVIYYQTHHNPDGSSCSILPILTKPNIAVTHVNVAAIHLNEGPGNITLNDHAPDNERYATLWAELRALQAADIKILGMVGGAAKGSFERLDGDENTFELYYGPLRDLVRNRGLDGLDLDVEEPMSLGGIIRLIDRLKSDFGESFIITLAPVAAALMSDNPKHNLSGFSYEALEVMRGKQIGWYNTQFYCGWGDLSKTDGFDFMVARGYPADKIVVGMVTNPGNGSGWVPFEVLQEVLINLKLRYPGFGGVMGWEYFNSLPGDCLRPWEWAAFMTKHVRSGLPSTVVPGPSVSMASATGTQNPFRLLDNSKAKEDAPVPKDFEYYSDGSLGE</t>
  </si>
  <si>
    <t xml:space="preserve">CHAFR746836.1.1_0080520.1 </t>
  </si>
  <si>
    <t>MFAKSIVAVALLAGSAAAQTTANSTIVPTSVSATIRAQWCAGQQNTCPVLCGGQAKTRSNDCDVNTLDIDCTCRNGSAPGLMYYTSTMPTFICQQIFDECIQAGQDNAQAQKLCTDARTANCGTLDPSKYVEPASTSSAAPSATAPPPAATPAVASSSSAAAAAPTAISARDLASGFLAAGVAALGLL</t>
  </si>
  <si>
    <t>Tribe197</t>
  </si>
  <si>
    <t xml:space="preserve">CHAFR746836.1.1_0029060.1 </t>
  </si>
  <si>
    <t>MPSYKSNLAVLATAIFCFSGDVQAQYNIDPKTVPLATRQSWCTSQRSACPLLCMQLTGTSSTTRRNDCDPPTLVFNCICGNGLAPNASEFSQTIPYFECTEFGSACVRNCDGDATCQYNCRADNPCGAQNPIKVNTSTITTMSATATGGPGQATNAAGAFTGLGGAPAETAAAGGAAGSSGAESALNMGRSYGLAVIFAGVFAGFTLIM</t>
  </si>
  <si>
    <t xml:space="preserve">CHAFR746836.1.1_0082510.1 </t>
  </si>
  <si>
    <t>MLKRASVSAVLIGVCAYLFASSREVEETYYPPIIGKKNTLLFLTNDHVGCHNVHLSTVYSLLAKHPEIEVHYASFPKVEKRLKHISSLAAQTNSKAKDVSFHPLPGTGYVDTLAELFDIDKELEIGSHGPGLNTLSKSIGSYIAPWAAEDYFNLYDTCARLIDEIDPAFVIIDTVFAPGIDATRDRNRSHALITPNLLTDYLPAEQPKWTLFWKYPAVGSGHPYPVPWSLIPLNIYCNYKMISGVLYDKKIAAKREILRAMGIKKPIDFLNLYKPDVPFLTQTLPGAHLPMIVMPRNVTLTGPINLAGLEEKTPAAKELLEWAKKPTLMICLGSVFPYQPYQAGMMLEALQNVLKNTDVQVLWKMSHLDLFEDHAVENAIRDSNGRLKIEKWLDVEPPTLLMEGNISAFVHHGGAGSYHDALAGGVPHIILPQWADLYDFAALVENLEIGIWGCRETSPDWTVECLQEAMLLVLKDSPASSTMAKNAAAFGEQAGKQKGRDVAAKEVARLAALGHA</t>
  </si>
  <si>
    <t>Tribe198</t>
  </si>
  <si>
    <t xml:space="preserve">CHAFR746836.1.1_0051680.1 </t>
  </si>
  <si>
    <t>MVSFWVSLLSLASVVNAVGNIDCTGINGIKKECRSLESFYQRDVFWVGGKYNSEALGMMTYDQFYVEKLTGLGGVWQNYPVVFFHGGGVSGATWLNTPDNRKGMASMFLDKGYQVYIVDQSSVGRGSQNDLTGYPLRFGSTSNITEKGFTHPEGTNAYPQSQLHTQWPGAGLSGDPVFDAFESGFIPLTSNATRQEMSMRAGGCELLNLIGKSFLVSHSIGAIHPILMSDECPDLVAGNVNLEPGNIPFESYVGNATSAVGRTTARPFGLTSTNLHYEPPIASASELVLETVGEDLPQHRSCIQQSNATGSIIHTLPNLAKVPYVSFIGEASPHASYAHCVIQYLQQVGVKPDFVRMEDRGVKGNAHFGYLELNSQAYFEVVEKWIVAAICNLNGWGSCIF</t>
  </si>
  <si>
    <t>Tribe193</t>
  </si>
  <si>
    <t xml:space="preserve">CHAFR746836.1.1_0057330.1 </t>
  </si>
  <si>
    <t>MFAVSITFVIVIFTVLSQAFPSGVTAQNFTRETFASREYFYIGGGYVETATGHLYSDQMYVEKLLPPKPCQPYPLIFIHGQGQSGTNWLNKPDGGSGWASYFLNQGYIVYIVDQTERARSPWNPTGNTTLTTYTAEYIEMRMTASQDFNIWPQAILHTQWNGTGLMGDPIFDAFYSSNVEFQSNTVIQQQNMQAAGSALLHKTGPAILAAHSQGGLMPWVIADSVPDLVKGIIGLEPSGPPFRDAVFSSTPARSWGLTDIPLTYSSINTNSTTPLQTKSIPNNSTGLDNCTVQADPARELVNLKKIPVVVMTSESGYHDVYDGCTVSFLQQAGVHAEWLRLGEVGIHGNGHLFFLEKNSDEIAGVLDEWIRKNVT</t>
  </si>
  <si>
    <t xml:space="preserve">CHAFR746836.1.1_0074660.1 </t>
  </si>
  <si>
    <t>MKIHLPTTILACLPFSTAWGSLGHTTVAYIASNFVSPPTALLFQSILYNDTEHYLANIATWADSFRYTAAGRFSGPLHFIDANDEPPLYCGVKMERDCATEGCIIGAVANYTRQLLDPSTPTGMRNMAAKVCVYFLGDIHEPLHTEALLRGGNSIPVLFATHPTNLHHVWDTSIPETHIGGYGLAFAQAWAANLTDSIQNGIYKSQAENEWLKGMSLEDPESSALIWAVESNAYVCSTVLPEGREGVENVELSGEYFEAAVPVVETLIARAGYRLAKWLDLIAVGAARTEL</t>
  </si>
  <si>
    <t>Tribe194</t>
  </si>
  <si>
    <t xml:space="preserve">CHAFR746836.1.1_0090550.1 </t>
  </si>
  <si>
    <t>MRFQSTFSICTLASSLPVALGWGSLGHQTVAYVATNFVNELTKAKFQTILGDTTSDYLASIATFADSYRYTEGGEFTSPYHYIDALDSPPETCGVDFERDCPEEGCIVSAISNYTTRIQSSSLSEAEVLFAAKFVADIHQPLHNENLAVGGNTILVTFDGAATNLHAVWDTSIPQKFAGSATLAHARTFAANLTDAIQNGVYKNESATWLKAIDLSVPVETAMLWAVDANAFVCTAVIPEGPNVTTTIDLGGEYYRENIPVVQRQLAKAGYRLAKWLDLIAASTT</t>
  </si>
  <si>
    <t xml:space="preserve">CHAFR746836.1.1_0077230.1 </t>
  </si>
  <si>
    <t>MQFTIVLAALATAVVAQGTARPVFEFQNFAASCAADSDQCTFSFNLKGEACTASDKAFPGTDNGVAFKKLPNVGQTACGSFAWSGVRGADGVYSISGRTLGAGGVRGGAAIPASDFTIKDGVEAYTGAGTITLA</t>
  </si>
  <si>
    <t>Tribe195</t>
  </si>
  <si>
    <t xml:space="preserve">CHAFR746836.1.1_0083870.1 </t>
  </si>
  <si>
    <t>MKFTIATVAALASVAAASVVNKRQELTHNFEFQGFAASCAADSDICTFSFNLFGAQPCSATQPAFTGTDANGATYKKLPNIGQTYCGTLAWNAARGADGVFKISASDRGRTPALTGAFDIPAAEFTVANGVEAYTGAGIIILYG</t>
  </si>
  <si>
    <t xml:space="preserve">CHAFR746836.1.1_0079800.1 </t>
  </si>
  <si>
    <t xml:space="preserve">CHAFR746836.1.1_0073870.1 </t>
  </si>
  <si>
    <t>MKFATILCSGLLTLALAAPYQAPPPKDSCEKSDDTPSPVGTGKPYSTGKAEPPAKPDDNYKPPTKTGDSKPKSTGKTGGKNKDDDKPPSKTGDSKPKSTGKTGGGGGGGGGGGGKPKTGDKPPSKTGGGGGSPASTGKPGGGGGGGGGGKKNGDKPPSKTGGGGGSPASTGKPGGSGPPAGTPYAPPANRTSGGAPAGGERAPGFASLGEGTTGGAGGAEVTVATYEELAAACAGEQAKIVYISGPIEQSGAQIKVGSNTSLLGKSAAAVLTGFGLSVSGATNVIIRNIAIKKVTAANGDAITVSGSSYVWIDHMDLSSDMTHDKDFYDGLIDIVNGADLVSVTYSKLYDHFKAVLIGNSDSKGAEDTGKLRVSMGFNHFSNINTRLPSLRFGTGHIYSNYFEGVQQAVNTRKGAQCLVENNNFSGAQEPIVSVDGEGFAVDRGNTFGYGSNAAPAGTLETMPYSYDTVPASEVQGAVVGKAGNTLTL</t>
  </si>
  <si>
    <t>Tribe191</t>
  </si>
  <si>
    <t>G#G#G#G#G#G#G#G#G#G#G#G##G#G#G#G#G#G#G#G#G#G</t>
  </si>
  <si>
    <t xml:space="preserve">CHAFR746836.1.1_0092710.1 </t>
  </si>
  <si>
    <t>MKLLIISSAIVLLSQLSFASPTPTEREEAAHAKLVKRATITDAANLGYATQNGGTTGGRGGTVTTVSTLAQFSAVADNSKNNDATPRIIVVKGTISGATQVRIGSNKSIIGLPGAKFEGVSLFIWKQSNVIVRNIISANVLASSGDGLTVQASNNVWIDHCRRKPRASLIGHSDNNPKDAGHLHVTQAYNYWENIGSRTPSFRYGTGHIYNSYFKNMKTGIDTRDGAQILIQSNVFRNVTQPIAALYSDVTGYANVFDVDLGGASNTAPVGKLTASSMPYSYSLLGSGSTVSSVMGTAGATLSF</t>
  </si>
  <si>
    <t xml:space="preserve">CHAFR746836.1.1_0074090.1 </t>
  </si>
  <si>
    <t>MHFTSGLILALGLSFVAATPVTHPHSHARRANSKVACTPEIKALVAGINKNIDIQKQELAQTKLISEAQTKNPPDEAAIKADQAKLVEIVKEGAAVRANNQKIAPAGNAALPGLAKVANAQAGELKIAEALTGKTATDAKSLASLTEMFNGGIKQNQQNAKDAGGNCTTT</t>
  </si>
  <si>
    <t>Tribe192</t>
  </si>
  <si>
    <t>AQTKLISE-#AQTKNPPDE#</t>
  </si>
  <si>
    <t xml:space="preserve">CHAFR746836.1.1_0093440.1 </t>
  </si>
  <si>
    <t>MQVHYVSPRFACMFLLANPVFSRSFLMGGDGRIIEVAAEGEGVAREAILKRQNNNNNNFGATVQVTDIIPQANQVNANNNGGNGNQQLPSLIVTSITPNGGGAPTLMITSVGGPSVNGNQQSVYTATIYPNGQTQISGNVAVNTQTSGNGGGNTGGVNNGNGNGNGGGNTGGVNNGNGNGNGSVNGNGNGNGNGNGGGAPSANNGCTAEENRLGQGIQSNIAIQMMELEKVNLIGETLNANPVDGNKYLQEQRSLLETVQQGVTIREQNQAIAGPINSPASEGLAKVANAQKDEVQLTQSLALQNSTGPAKMIVTTLQADFRGGLEQNMRNLMAATQKCAGSFPTNSTSGAQPAASGASEGPRPARRSVRLD</t>
  </si>
  <si>
    <t>QTSGNGGGNT#GGVNNGNGNG#NGGGNTGGVN#NGNGNGNGSV#NGNGNGNGNG#</t>
  </si>
  <si>
    <t xml:space="preserve">CHAFR746836.1.1_0074640.1 </t>
  </si>
  <si>
    <t>MSSPVLCTISAGLRSALVVDIGWAETVVSAIYELREVQSTRSVRATKWLGKEMSRVLSKLIEPNAPQRVSETSEMAEDEAMSSLLSFEECEQVVTRMAWCKPGKTTKHISPAIGLTPVKEEDELRSSMRSLQIGNVVEKEAQTFIDLTSTSPPRKLQVPLATLSEPCESTFFATGTPESELDDEETPLHLLIYRSLLKLPIDVRSTCMARIVFVGGGSKLPGLQSRVLEELDHLIEHRGWVNVQGKAVEQLRNNPRFSKTRNKQSGRGPMEVPPGDITLASLQEQESDPIEDTINRAARKINPSLEEGHLRAIHSLGAWAGGSLLTNLKVPSVSVIEREQWLQHGVLGASKSSEVSVSVSSRQSMGAGGAFKSVGGERSSWTLGLWA</t>
  </si>
  <si>
    <t>Tribe188</t>
  </si>
  <si>
    <t xml:space="preserve">CHAFR746836.1.1_0070870.1 </t>
  </si>
  <si>
    <t>MSSSTGPGPGPAHRNVASIRSPLANIPGSPTSPHTPTRGIGISSAFGSPSALRAEDDHVVIELGARYFRAGFAGEALPISTIGFGPEAQRRTGDYRRWEAGHDAEWRKRIRGKSWGEAHEFWSPDLRDLDMGLVSDKLDRAMRDAFAKNLLIDSRPRKVSLILPSAFPLPLLSTVLDTMFANFQSPTISLMSSPVLCTISAGLRSALVVDIGWAETVVSAIYELREVQSTRSVRATKWLGKEMSRVLSKLIEPNAPQRVSETSEMAEDEAMSSLLSFEECEQVVTRMAWCKPGKTTKHISPAIGLTPVKEEDELRSSMRSLQIGNVVEKEAQTFIDLTSTSPPRKLQVPLATLSEPCESTFFATGTPESELDDEETPLHLLIYRSLLKLPIDVRSTCMARIVFVGGGSKLPGLQSRVLEELDHLIEHRGWVNVQGKAVEQLRNNPRFSKTRNKQSGRGPMEVPPGDITLASLQEQESDPIEDTINRAARKINPSLEEGHLRAIHSLGAWAGGSLLTNLKVPSVSVIEREQWLQHGVLGASKSSEVSVSVSSRQSMGAGGAFKSVGGERSSWTLGLWA</t>
  </si>
  <si>
    <t>LIAR=63</t>
  </si>
  <si>
    <t xml:space="preserve">CHAFR746836.1.1_0073000.1 </t>
  </si>
  <si>
    <t>MLFNVLAVATLLTSVSASPILANPPPGYIWDVVAWEAGCSRGGCVYSFNITGREFGSDPAVPAFSARCLGSSDALGGSLLTPCGINDEGLGNRGVLSQLLPVDEHGTGAHLSVHYRVTRTDIPVPEGSFYSYTANTTAPYNQFSAPPMSFTMSPELLLPMA</t>
  </si>
  <si>
    <t>Tribe189</t>
  </si>
  <si>
    <t xml:space="preserve">CHAFR746836.1.1_0094620.1 </t>
  </si>
  <si>
    <t>MLFNILTVATLLSAVSASPVPQMEIQPVYAFDVTRWHAGCQRECSYAFNITGNTFGQYPTIPAFSAECLGEGEGADYRKCTFNDGGSENRTLVAKLLPTTESGTGAHLKVSYGWTDSEQPNTYYNYTGTANPSYNAAAAPLANFTIIPTENFGVGGGLPPVV</t>
  </si>
  <si>
    <t xml:space="preserve">CHAFR746836.1.1_0073770.1 </t>
  </si>
  <si>
    <t>MFSGISSCLAVAAMCWSVVEAHTVLTYPGWRGDNLVTNATWPYGMQWIYPCGGHYTTTNRTKWPITGGAISLQPGWFQGHGTAFFYMNMGFGTDGPDNGPPNMSFPMVPVFQIVGPSKNPYPGSFCLPQVPLPANVTVKPGDNATIQVVETALHGAALYSCVDITFADPSDPEINEVNETNCFNDSSISFNNVYSIAASSTSSAQRTLEVATYLPLLVLGLWALL</t>
  </si>
  <si>
    <t>Tribe190</t>
  </si>
  <si>
    <t xml:space="preserve">CHAFR746836.1.1_0042070.1 </t>
  </si>
  <si>
    <t>MKYSITALVALASAATAHFTLSYPAVRGFDEDKLDQFPCGSIDTVSATRTPWPLTGGSIALEMGHSSSTIQVTIAFGNDPGSSFNTIIQRPISQTGLGSFCLTGITLPSGVNVTSGTNATIQVITNGDPSGGLYNCADITFSSTATGPSSDVCKNNTGATATLAASQRQPNETTSGSTTGGATPSPTARSDAVNVHMGVSGLVLAGLAGVFVAVL</t>
  </si>
  <si>
    <t>Y/F/WxC=36</t>
  </si>
  <si>
    <t>MGLLSANTFLLLTVFTNSFPHFASAAPPFFRKTQFDAEAFSLRDLILPGEQAGDKNPIARKGDGYSLSALTDSKRLEAKGVRWEYAHLRPAPEPAPPVVLPVLRPPPNSLNPIPKEPDPIKTPSQPNTWKPISENDIPPGFYDTTVPPVHSSGLGELPKAMEFYAEKGRKQLNIYEEIVRSNKKDTETVLTKEDLVKHRKDSAFIDVTKSAEYEVYEIENWIDESFAYLPKLYKSEEIGIDLNRVPVLTTTTVYTEDTMGLICRATYADDGQFIIYQHAYKENDGVGEIPINEIQMQNFFAASKENAKNFRAAFFENIQNKEFWAITRENYNDMKQPYTKVLTFERGTPQFDRYMGSPNIWSKFWGFGNHHNALGKPIPMRIIITPTQVPNSFGLGAAIVFKQG</t>
  </si>
  <si>
    <t>Tribe185</t>
  </si>
  <si>
    <t xml:space="preserve">CHAFR746836.1.1_0082540.1 </t>
  </si>
  <si>
    <t>MRLLSAKNAVLLTAFISNLPHFVLGAPIAQTADVTEQVITRNGDLFVIPVQQAEVSNITNRDEDNFSLRLIKGVKRIVTRVIPRPPTPPVLKPRPHPVPVPVPVPGPVAPKPKPDPLPKPLPRPNPPAPKPNHRPIPLSENPGQGVGIGNQPKPMENYANLGRTQVNKYETAAKSDKPDTPMVNNEADLAKYGPNEAFMDIRVLKGQYKVDDTDVFINELKELKNFRTDELGFNINAAGLLRQTVVISVKDSKMINRGTYDKNGQFIVYQDAFKDADTAAGTKVPLNEIGMQQFQKATLVGTQDMGKTKNFKAAFLMDVQNKEFWAITRENYNDMKQPFSEILTFNRGTPQFDRIMGSPNFNSKFYSFANHHNAIGNKVPDKVIVVPKQAENSGNKLTVAVVFKDA</t>
  </si>
  <si>
    <t>PKPLPRPNPPA#PKPNHRPIP--#</t>
  </si>
  <si>
    <t xml:space="preserve">CHAFR746836.1.1_0067540.1 </t>
  </si>
  <si>
    <t>MQFFNTLFIAASALATLTAATKDTPSTSKSPNKVHFVNQDSTQRTIHFTPQIGTPPIAPLSLNASGSATATFPIGWIGNWYSVSKGRKNIPGMLGEVRFDGYAGATYFDVSAIVNPDDNEGVKMLMPMKGQKPMSGCLDFTTRCGNAYNKWDDVQTMATLEKELICFVGNGGKESDGKRGRVGRRFVEA</t>
  </si>
  <si>
    <t>Tribe186</t>
  </si>
  <si>
    <t xml:space="preserve">CHAFR746836.1.1_0094110.1 </t>
  </si>
  <si>
    <t>MQYLNIIAAMATIASIASANSIIFVSRDTTDRTVCWYSAPGSATIPKTSVPGRGTVHVPIPEGWEGAWQTSKSATDCGPVGIRGEIKFNGFEDKSWYDVSAIDNLTNNEGVHWLYPQSGNGVHSGCEKFPCDTSYNRPDDKQTQVTDEKDLICEIGG</t>
  </si>
  <si>
    <t xml:space="preserve">CHAFR746836.1.1_0069470.1 </t>
  </si>
  <si>
    <t>MKLLNVYTSSLLMGTAFVQALPSTNQPRQEQTPKPPTKVIAGVTVPDTPLITASLDYARKHSDDMTYNHVIRCWLFGSIVISKTNTNIDPEAHAVATILHDLGWDNTLELRSPDKRFEVDGAIAARNFIEDAVKQGITDGNEWSEERKQLVWDAIALHTTPSIYRHKQPLVNYTGLGIGADFQGPDSDATKTLTLEEFERVNKEFPRLDLAAGINKTICDLATTKPATTYDNFMQSFGEAHVPGYKEGYQGKRGIDLVLGAKD</t>
  </si>
  <si>
    <t>Tribe187</t>
  </si>
  <si>
    <t xml:space="preserve">CHAFR746836.1.1_0027490.1 </t>
  </si>
  <si>
    <t>MNPKPSTRVLAGVTIPDTPLIRKAIEYAQTNLTEFMFNHIMRSFLFGQIIADGLPSLQSRDNELHAVAAILHDIGWSQNKDLVSKDKRFEIDGANAARAFLMEEGRKEEWDVHRLQLAWDCIALHTTPSIGLHKEVEVQACGIGIFADFQGPERSFGGVLTRKEWDVVNKEFPRAGFRDGVKEVMCQLCIDKPETTYDNFVAGFGTAFVPGYKPTTFLDGIWAKSEG</t>
  </si>
  <si>
    <t xml:space="preserve">CHAFR746836.1.1_0070870.2 </t>
  </si>
  <si>
    <t xml:space="preserve">KKRGKPALSAAERAAKKRR (1233), RKKRNGKAVVQANEMAKANHEKAIAKEKGK (2452), </t>
  </si>
  <si>
    <t xml:space="preserve">CHAFR746836.1.1_0064460.1 </t>
  </si>
  <si>
    <t>MKAVFKATAFALFITAVPALDSGAKFQIDADTDVGFQGFVEEFYLSLENTSSTADFTDHFVKDTGVMAINGKESKGYAAILAAKQSFTNKNKTTNHLLRAANTLGKGDKNETFVVDFILQTTTQPGNACTETSGRGQFTLTTGATSQIEFAPHTNFLARYQVDIDDTKKTTCAPVEEAPPEDPDVVSGGQTFG</t>
  </si>
  <si>
    <t>Tribe182</t>
  </si>
  <si>
    <t xml:space="preserve">CHAFR746836.1.1_0089660.1 </t>
  </si>
  <si>
    <t>MKSVVPVLALLFAAAQAVEMKSYVQDADVEPEFKGFLEEFYKTTEDKKATDTYADFWTKDGTESVILGGETFPGSFFIISMKQRQLPILGSKSLLHIVNNASVVKDTPESKIYRADYILQTTNTDCSEVNGVAEFTILKTDGKPGLTPHSGSMRLYNSTISPTKTPTDVPCKKV</t>
  </si>
  <si>
    <t xml:space="preserve">CHAFR746836.1.1_0065210.2 </t>
  </si>
  <si>
    <t>MKFNQLKYAGLVAIQLASSIVSAAVVDKRNDLWDAINSLKLIGHPENDFGCKSTVHTNPVIIIHALLSNPDVDLNLFQEDLKSKGYCTFTTIYGNHKHLAPWIGGLTSMRESSQTLSDFIIEVTQKTGASKVDLVGHSEGGVMALYVPMTHLEAAAKVERVISLGPAVHGALYYGLTNLWYKNGDVSRETASAVLHFLGCAACDDMATGGEIYNDFKNSKRIVPEGIKATIIMSTKDTLVAPDASRIEEVGVRNVMVQDSCPEDDVGHAGLAWDTGIWDIIRNELNEDYGGKVSCAKGLPV</t>
  </si>
  <si>
    <t>Tribe183</t>
  </si>
  <si>
    <t xml:space="preserve">CHAFR746836.1.1_0065210.1 </t>
  </si>
  <si>
    <t>MATGGEIYNDFKNSKRIVPEGIKATIIMSTKDTLVAPDASRIEEVGVRNVMVQDSCPEDDVGHAGLAWDTGIWDIIRNELNEDYGGKNEEHTNDMKAKLDNVPITNGTEFDSAFGKAFKPTVQVGGMVAF</t>
  </si>
  <si>
    <t xml:space="preserve">CHAFR746836.1.1_0066720.1 </t>
  </si>
  <si>
    <t>MSVVFPSLMKTPLWGVLMIVFLVWSLHTLDAGSMRETIIRSETYSLRGGKTKNISLETVEMNPNRPLILYAYSEEATARENFKFFLRHGLHGAADFVFIINGESDIVDSIPKEPNFRVVQRPNECYDIGAHSEVLQKDNLYKKYKRFILLNASIRGPFSPQWANGCWSDMYLERLSTEVKLVGMTANCGPSFHVQSMILATDKVGMETLLHPTQEALTIYKANPPKEAFPLEFDLDQTPGINGCFKSYGHAVKAEISITSLIRAAGYKYDVMMSAFKGTADYEHTCDPNVGDLLWDRRYYGINVHPFETIFIKSNRDIDPLVVQRHTEWAAGRGYTSYDHCKGD</t>
  </si>
  <si>
    <t>Tribe184</t>
  </si>
  <si>
    <t xml:space="preserve">CHAFR746836.1.1_0013700.1 </t>
  </si>
  <si>
    <t>MAVVMNAKPRSMWMTAIGALVLIWTLWALQGHSTRSLMPPPSVPNSQPAHNSGIKSSSSSTRPANGKHNTTVTDRPLILYAYFETENSRGNLEFFLRHGLHAGADFLFILNGENKAEDIIPKEKNIRWVHRPNDCYDLGAFAEVLLKDDLYKRYNRYITMNASIRGPFLPYWATGCWSDMYLDRVTEVKKLVGMTFNCHPNNHVQSMIWATDRVGMEILLFPTEAQIEATRASLPPHNPDEPVPPFTAPGINSCPHQYWDAVAVEVYSTPLIKAAGYDVDVIMTAFHKNDRYQEECFRNVDYKDTLYEGTYFGTTIHPYDTVFAKANRGTNALVLERLSEWIDGSGYSSYDHCPS</t>
  </si>
  <si>
    <t xml:space="preserve">CHAFR746836.1.1_0067320.1 </t>
  </si>
  <si>
    <t>MDSLNMQALNHDRYNDATSDISGPASPTAETFGKPQPSYDSAEDYLDSDLEDDLIKPTAGRKTSWWSSSRRKYGAENNGIGAALYSNRKRRSCWYSFCIFGSISGLGIVAILLSVNLALVAITLYWYADVDTTLQYWGQPGSGTEGMSWYPTDFTRDIVPIPCHSHNDYWRKVPLFSALRAGFTGVEADVWLFDDELYVGHNTASLTRNRTFQSLYIDPLVKILERQNPKTDFYNGTEHGVFDTDSEKSLVLLVDVKTAGPETWPWVLKQLEPLRKRGWLSFVENNILHTRPVTVVGTGNTPFDVLTANSTYRDAFFDAPLSTMHANDGQGAKPSGSEALKDAGQGLSGVTADSEFNELNSYYASVSFGSAVGRIWGSKLSPKQMEIIRETHVSSLEDDSNFFYAMANSGEDLITWVLRTIASTGDEGIAIEDLFELVTSCADIDHDSNEVWQELLRRPEVVVEPGKSGEDLRQLILTNLLASDHGRSIIKAPLAVPPAPDVAAQPEKSKKKGRPKLPRAADGSIIRNLGLPKPALMTPSDILLSSPAASATGPGRRTRKPPPSIYEEIGHTTLVPDSVLVDKRPYSTRRHEAVYTSYEELQRQAGVPGVYFEEKVSDERRKDIKQKIREAKVSKQTNHQPASSHVLVFKSGNLKDQHWLVANTGTWVEPFSAAIAAATLEAENEQERKRQKNKSTAVKNNSSVQNAKNFSGADDPGTVIDPLLLASATLGGDTPTGESISAGSNLPSPQANPSTPNEQHEHSPGTPGGLAVQTTNLAMLNGPYQKPVTAISHSMQAPALSTQESLESTIIVDPIVQTASETTPKPKRTYVKKAQKAQMEALANTSTTPNNGKRRGRKSDTAVGQLSTGESSTPPGKKHRITTDIQTGPSHQNDLLDEGSTPMSSLPYPALPVDRHLSQSSDQQPPSYSTPYYDHECSPSNGTPLAQLPGTPITNLNDSITDEMTSSAIITANSYQADMGPGGYEHVSNVSHSLNGFSDTPLVQASSTSNRSASPLAGQGLDPTFISQQLNEMAQPKKGRPKKEVAQLQRTIENALVTAQDIPVSKEVYRLAAVYEGVVGNLVLSVDKTTLHFYGLDQYPPQLPLLQLPVQSVTQNPIASAQGSYPMELLISSRGNTETGEVVSHRFQFASTPQGSEAAKDMRSKLVQALLAIKLKAGLPVLAAATVVSEEVLRPWSCETCSRRFKNDIGLKYHVTKSQTTCNPNWDPVANPAKKRGKPALSAAERAAKKRRDSFSGDESFESDGPVSKPRGPRKEKRYVNLPRENELLDAIALEYAEVIPDSGDSALNLTSMDDFQDLVLDMVRNSGGVFPAEKSVWIAGVGAWLKHGKKPDTSLPESKCLRQALEDLVYDRKLVKIPFNFRDSFSRGVKRNILAEPEFDRKSPLVNQLRDAIKGAHPNFYVPPEYCAPDSVMERLQIAARRIAGNVPEIDYDILNELDEDLDLAAKNSADDDEFRAFEMEHGEHIDSDEFMSDGDDPEETSRKQQRLMELKVNKSRALKRKWHASKLAGNKILSKVGDGQGSPKRRRTTYKPRKPSKKDSTWDATLAFLPDPQTGAWGHSLQQPKIKEFRFRPQYRRPEPITFMQGPNGSWSERPFGHGVNPSFARPNRLAQKDDVHATKGYYQHRVDKGFRPVVFPPSTSEEFVPVRRSSTTPSFDLEHSVELSSDTTPRNSRKRGATESAEALYYRENGFPKRVSRNTGLPVRRYKPRYSGARRGSTASLDEVDDLSFTPLPPTQSKRNTRNSARAAAAEGLTPPALEELDLDIDLLRPENPGLRSMPANFGLDRSFAETELQNNADYNPNYSEIQWVEPQATFEDCDFNEGSWVQKLEDTAPLVNNWKVKWRKTSTLDMESIPYEDLRDEPEGYVGIPQRGGAKPQGPNGTRLTKPYQKKVLDPRFTKKRKTTAKPSDFEGLIKDISEVPKKFGVECAPKDPVSGRREGRNMDARLPPRIERRLVSAIIAVKTITGGIHSKIDWILLVQLFPMYSTAYLTRFWKNISIVYVDAIEEATEKFRELFPEAYRKGEVPPIDYDHLLKYDWEAVINWILTTIKPVLKTHNLFLPGTLEEVNTQIKIIPSKKPMTVERGGYFDLNTALYRRLKVASSKPGVISVAKPKKLTEEEEANEALFMLAKSWVRAVATTPDRHWDATVAGSKLIDLGDKLVDQAIVALKDEKIIRHTKRGHAAPGRNYEVTDFFNKKLQRHIPPQQFLEAMEYKRFLDEKFLENRDQAIRIDYLANEGTLLCISTLQAHGQIRTKDENINCHHMKGLKEEDFYSTERIPKSRLIFQMDIYFTPLYTLNDSIPLLQKAITRDPIMRPPAVKETGEIPLWRDINDKTNTELWALVLVGLSQMIALRSGIDVKGLKKAFDPLLEEWEIREFLQWGVRMGIFRKLHERFEGWTVIPEWWMIVGAMMEGKVTTTRKEKPKFTRKKRNGKAVVQANEMAKANHEKAIAKEKGKGKEKV</t>
  </si>
  <si>
    <t>MSSTVFSVLALGLASLARAYDHGSTYYFEEQSLVNHTFYQPFKSRGGTDSLKLPVIIWGNGGCDNLGLPYRGFLGEVASHGALIIATGPAFTDPESFVNTGANPQAMTNAIDWVIENAGTGNYAHVDSSRIAVWGHSCGGLETYAAASHDDRVSHMGIFNSGYLQVNQTVAEVPKITKPVLYILGGPDDVAYPNGERDYSNLNSTVPALKLNHNEGHSAGFDSLNAGSTGIAGTRMLQWLLRGNETAKAWFTDAATGWQAPGSTFTDNVHQNLDKIVVTPIQ</t>
  </si>
  <si>
    <t>Tribe179</t>
  </si>
  <si>
    <t xml:space="preserve">CHAFR746836.1.1_0037290.1 </t>
  </si>
  <si>
    <t>MMEAMNWVTANCGEGGYRHIDKSKIAVAGHAGGAIQAYTASLDERVTLTCIFNGGLLVPQNVELFERFHAPVAYFLGGPTDMAFKNGERDYAKLPSRIPALKLNLPVGHMGTFGRAQGGKFGKAAIAFLEWQMKGDTIAANQFTAPSTSPLTAEGWDIVSKHWEMNERRAGRRSFDVATSMVAER</t>
  </si>
  <si>
    <t xml:space="preserve">CHAFR746836.1.1_0060450.1 </t>
  </si>
  <si>
    <t>MRSQFALMATLLSLPKSLLAQNITCPKTPSPWPAAATYPKISTLPDPFTYLDGKSRVSTKEEWYACRQPEILQLLQQYQYGFYPDHAAEKVTATRSGNSITITVAAGGKTGSFKATVNLPTGGATGVPVIIAIGGIDNNAYLRQGIAVVTFDYTSVAPDSNGKSGAFWALYNGRDIGVLTAWAWGFHRVLDALILTVPEIDTTKVGVTGCSRLGKAALAAGLFDSRITLTMPMSSGVQGLGPYRYSLSGQGENLENSKSGAGWWSNSGLGTFVNQADRLPFDAHTIAAAMAPRALVIDQGQGDAYTDSKGTAVTVFPAAQVVYRWLGVEERIGMAVRSGGHCDNSGYTNVLPFVLKVFKGTATTRSYTDLSPWTAMPSAYPWANNVPKGQ</t>
  </si>
  <si>
    <t>Tribe180</t>
  </si>
  <si>
    <t>Y/F/WxC=63</t>
  </si>
  <si>
    <t xml:space="preserve">CHAFR746836.1.1_0071910.1 </t>
  </si>
  <si>
    <t>MKYPFSSTLLLATPLLAAPSPVVVDLAERQANTTCAGLPATYSAVSSAKLPDPFTSASGEKITTKAQWPCRRLEILQMFYKYELGDKPDKPTVTGTVSSTSISVTASTGGKSISFSASVRMPSGATGPVPAIIAYGGASLGIPSNVATITFNNDDMAQQTNTGSRGKGRFYDLYGSSHSAGAMTAWAWGVSRIIDVIEADTSKKIDAKRIGVTGCSRNGKGAFVAGALDERIALTLPQESGSGGAACWRISDSEHSAGKNIQTASEIVGENAWFSSRFDTWAKSNVNGLGVDHHMLAGLVAPRGLLVIENNIDWLGPVSTTGCMRTGALIYQALGAADSFGFSETPGHNHCQFPSSQQAELTAFINKFLLGQSVSTAGVDKSDQTSVKASNYITWTTPTLT</t>
  </si>
  <si>
    <t xml:space="preserve">CHAFR746836.1.1_0064060.1 </t>
  </si>
  <si>
    <t>MPSVSSCLLLSAFTLLGVGVGALNLDPALQEILDKAHQAPLYTYPTSLTQGIVPKPIHSHNDYWRDIPFYSALSQGAISIEADVWLYNGTLHIGHEQGALTNERTFDRLYVSPILDVLKRQNPKSRFLPAPTHNGVFDTDAGQTLYLFVDLKTDGASTWPVVIKALEPLREAGFLTRVNNGTLTKGAVTVIGTGNTPLNLVQPVLSRDYFWDGPIATLNTTFSNITASVSPIASASYKSTFGTVTGAKGLNETMLEVLRGQVKVAKEKGILLRYWDQPGWPIGTRNGIWRQLRDEGVDLINVDDLEAAAGTEW</t>
  </si>
  <si>
    <t>Tribe181</t>
  </si>
  <si>
    <t xml:space="preserve">CHAFR746836.1.1_0054150.1 </t>
  </si>
  <si>
    <t>MKSFINLSLLAPAILAAAPACAVENPTVQASSLEVPSVQATQVREAVPAPPAVFKPAAVPFDNIDPVAAVKPHLNFTIPYDSNSSATTIDIKNIMKVPTVLLETIASIVNVDCSATSVQLTFNDSAIFETTVAAWKAQDDFLMVTNHLGDCDAELERGFFLVDRVEFDNSTLVCTAHSHKTDLAATAKLTEITFGQIPASEIAARDIVIDPSLTLITGFDLPTDTVIFEYAPYASIYADQASFDANVTFSGFMQYNWLTMQLNQLYFDIDAAMAADVILSADVTAAYSTEFRYEPASLFYGVTVPGILELGPQLNFGVVGELSASGAVNVSTDFYVSLSDGKVHLDFLDNTKTTSTGWVPNYNVTADISAQTVAQINPKAELTVQLAINFFGGLLDLSSGVTAKPGFENTFTVTGGAAVDLGGLKNTTGDATTCSQGLKLDSDFVFAVDVFATSFWEKEVYNISIPLYDACFAWA</t>
  </si>
  <si>
    <t>AVPAPP-#AV-FKPA#AVPFDN-#</t>
  </si>
  <si>
    <t xml:space="preserve">CHAFR746836.1.1_0054740.1 </t>
  </si>
  <si>
    <t>MQYSFALAALFSATIALPLPLNINLGAYSPALVVGDGAISFGAEGAGGAGAKPLMEALSGAGVSGPGAAKGLIDGANTPEASSVSINPPALSDGAGLGRVVRPREGGDEEEDEAEVKAEVGAPVVSKRDIGGFNAALSYALGAVKVTPEVQLGTGEHGAGVGILVKPGITAAAAAGPAKGGKAE</t>
  </si>
  <si>
    <t>Tribe177</t>
  </si>
  <si>
    <t>GAISF#GAE--#GAG--#GAGA-#</t>
  </si>
  <si>
    <t xml:space="preserve">CHAFR746836.1.1_0048690.1 </t>
  </si>
  <si>
    <t>MHYHPLVVAILAAYGVAIPLNINLGAYSPAVIVGDGEISFGGRTDVSGLMSALEGAAVGGTGTGTAPNANPNTPKPSAAAAPGQITDQQQAAQIAALQGMGKQIAPREGEGELEAREPEPKPEVVTEDKVPTLNSKRDINGFNAALKYASDAIKVTPQIDIGTPEAGVGILQRPGITAAAAAGAGGARPGGAAGAAGGAPAGAHKTRDLPARKMKTTVTTMYVRGGPVPAGTEKRSVGHAALSKKDSSTGLDGVNLNMADGQVAELTFVETKAVEADEEDSDDEE</t>
  </si>
  <si>
    <t>GA--G#GARPG#GA-A-#GA-AG#GA-PA#GA-HK</t>
  </si>
  <si>
    <t xml:space="preserve">CHAFR746836.1.1_0056270.1 </t>
  </si>
  <si>
    <t>MARISYLVGTVTALCGTACAQFGSNVPIDTRSLDEIYAAALKETGTLNVASGGDAGWQGDGTVAAFEGRFPGLKLNLTVDLSKYHDSRIDRAYLAGNEYIDIAILQTLHDFPRWRDQQRLLNYKPANFEDIYLGEKDLNGAFLPNSFNSFGNFVYDSTKVAAADVPKNYMDILDPKWKGKLVLTYPNDDDAVTYLFSIIVEKYGFGWLDALAQQDVQWVRGSETPSIKIFENHSNSTDSDRVLTFTSIGYFKGPADFITSTPVEVPETKMSWCQTMAIFKSTKVPETAKLFMSFMSSPEMQGASGGLSTLMSLDSGNVYSSNITQISWFRNFMHDRATVDWWKLQFETTLGSAQGPGPLELYPKGS</t>
  </si>
  <si>
    <t>Tribe178</t>
  </si>
  <si>
    <t xml:space="preserve">CHAFR746836.1.1_0082310.1 </t>
  </si>
  <si>
    <t>MRSFVLTACMAGSTIAYDSLFAWKSAPIAETRTLDELHAAALTEGGVINLWSGGDEPAQQNQLKTAFEARFPGMTLNVTVDVSKYHAGKIDRQLSEGKLQIDAAVLQTLQDFPRWAQQGVLLNYKPVNFDLIDPSYRDSFAAWYGVYMINWSTLTNPSKLGAGTQLPVEWDDFLRPEFKDKLVVTYPNDDDAVLFAFDLIMQQYGIEWFESFLKQNPFWVRGTQTPGTIAGQQNSTYAVAFPSSLNRPSAPLNATHPTTGQFVAWPQTGAIFKDAPHPESAKLLFNYYISDEFQELRRSGAGWSVRTDIAAPDGVQQLSNMPTVNTAAFGRFMADRARVERLKFYFESVIGPAQGLSPLVDGV</t>
  </si>
  <si>
    <t xml:space="preserve">CHAFR746836.1.1_0058370.1 </t>
  </si>
  <si>
    <t>MKFCHFALLSAASLAVAKPNAHNHAHHHVGKRGSPVEVREVNNVMFDGPVITVYELNGKIVSAEEVEAGIKTGKYILVGGSVEAAPKPPPPAAPTPTPPPKAAEKPAKPEYQAAAVFAEKKSSSSSEAPKATPTPSPSPEPTPSKPVESPKETVVPSDSDSDSEYKVPSGEGDIGADFPSGKIPCSSFPSKYGAISLEWLKLGGWSGIQAVPDYTSLSKTISTIHTSVSGGCNPGAFCSYACPEGYQKSQWPEAQGSTGQSIGGLFCNSNGMLELSRPTHKQICVKGAGGVKVQNKLRKNVAICRTDYPGTESETIPLDTQPGGIYELTCPEADDYYQWEGKATSAQYYVNPAGVPVEKACQWGKPGTNMGNWAPLNIGCGKTAAGTFISVFRNTPTNMDGSLDFTITISGDVSGKCVYKNNKFYNNGVESPTGCTAAVKSGGTATFVFTEE</t>
  </si>
  <si>
    <t>Tribe175</t>
  </si>
  <si>
    <t>AAPKPPPP--#AAPTPTPPPK#AAEKPAKP--#</t>
  </si>
  <si>
    <t xml:space="preserve">CHAFR746836.1.1_0007730.1 </t>
  </si>
  <si>
    <t>MKFLDIKSAVGTAILLIWTLPTDAKHGLRSLSHAHLERFVKRHHDQKVHMSPRADSAETTLAPRGGSCQFPSDAGLFAVTPGSKNAGWAMSPDQPCEPGSYCPYACPPGQVMAQWDPSATSYTYPQSMNGGLFCDKSGKVTKPFPNKPYCVDGSGTIGVKNNAGPGVAFCQTVLPGNEAMIIPTHISSFGKLAVPEPSYWCSTAAHYYINAPGVSAEEGCVWGDETKPIGNWAPYVAGANTDANGQTFIKIGWNPIWTGCDLSKTLPNFGIKIVCAGSGCNGTPCSIDPTVNGAGGVTSAQQSVGAGGASFCVVTVPKGSSANVEVFSVGGGGGGGSKGDDKDSKPTIKAVETEAPKEEPPKQEPPKEEPPKEEPPKEEPPKEEPKEEPPKPSPSPSPTPTPSPISTTEKPTSNSAPTSEEPSSTPSSSSSSSSESSTSEPSTQEGSSSSSSSSSSSSSKASSTSKSKSSSKASTTPYPTARNNHHILFENVTSMAIQPSATGTTPVNVDGASGPTTTDAVPDAAAKKSVADKISSSGSAMIFGAVFALVSACLL</t>
  </si>
  <si>
    <t>Y/F/WxC=103</t>
  </si>
  <si>
    <t>S#S#S#S#S#S#S#S#S#S#S#S#S##PKEEP#PKQEP#PKEEP#PKEEP#PKEEP#PKEE-#PKEEP#PKPSP##PSST-#PSSSS#SSSSE</t>
  </si>
  <si>
    <t xml:space="preserve">CHAFR746836.1.1_0053180.1 </t>
  </si>
  <si>
    <t>MSLISTIAIILAVGFSSVASGAPTTILTEFDHGSDPFFTSKTLDRHESVAHPQLILAPVRSTGSRLIPANHLTKRKASIVPRADRVNPLIPQTSITLDYRSTQDDDDDEVVILSQVNAIMKYPSVLLEECPVTKVDCSEHSVKITFDNVDRYRGAADAWPKSDFILFTNHLGDCDVDNERGLYMVNEITFDDETNSVIAATTNYALKDSTEEIEVVIAKATAATRKRATISKEFDMDFPDAITLGTNDTNSNSSIPYISVTDPEFGGSIALSGHVKYNMFNSKASVFTFDLDLTLASSANFEFIAGSKTGNQSYNFDPHSISVAAFQIPGIMQVGPRMQFSMGADVGASGQVIVKAELASRLDDGNVHIDFLNPNNTAATGWAPTYTHRANVSNGVDAYVNPRLEFGASIGAKFLDVIDIFGGIKAKASLTNEFSLKGFTLVTGSNYNNTQDNWNTTAPTSTDVTCLNGLRYTSAFKLGVYTSVTTFHDREVFSFNRPFGDKCWSWAETL</t>
  </si>
  <si>
    <t>Tribe176</t>
  </si>
  <si>
    <t xml:space="preserve">CHAFR746836.1.1_0092280.1 </t>
  </si>
  <si>
    <t>MPEPKQKALLDLLFSTSTGAGFSILRNGLGSSPDSSSDHMNTILPKGPTSAQGTPSYVWDGKDSGQFFVSKKAVEYGVRTFYANAWSAPGFMKRKQAYANYLIQYIKYYIDAGVPITHLGFLNEPDFTASYASMLSNGAQAASFMKVLRPSLDAANMSNVQIVCCESTGWSQANSILSGIRSAGGEQYLGVASAHEYTSRASSSLSSTKHSWQTEYSDLNGGWTIAWYANGGSGEGLTWAQTYYNAIVNANVSAYIYWIGTQGGNTNEKLVQVSGNDYQVSKRLWALAQYSRTVRPGAVRVGTTGGSFRTTAFRNRDGSVAVNVLNTGGSAASLTVGVTGFATGNATSYLTDSSNDFKASSLSVASDGTVSGSVPARAFLSFVLVPLVASNSTG</t>
  </si>
  <si>
    <t xml:space="preserve">CHAFR746836.1.1_0052920.1 </t>
  </si>
  <si>
    <t>MKGFFAALASAASLTSCNIYVDASVILPRDASPEVLAAEALAAPMILADRALPNSPSGGYAPAAVDCPSTPPTIRAGGSLSPSEAAWLQTRRPATVDPMISWLTRMNISGFDAAAYINRVKGNTSQLPNIGIAASGGGYRAMLNGGGFLAAADDRTRNSTNSGQIGGLLQATTYLAGLSGGSWLVGSMFTNNFSSVETLRDGSRGSSLWKLGNSIFEGPDTQGVQVLSTADYFRTISDEVSTKANAGLGFNTSITDYWGRALSFQLVNASNGGPAYTFSSIAETDNFKNGQTPFPLVVADERSPNTMIISLNSTVYEFNPFEFGSWDPTTYGFVPTQYLGSNFSGGSVVQGQQCVRGFDQAGYVMGTSSSLFNSFLLNINSTAIPSFLRSIFTDVLSEFGEDNNDIAQYQPNPFFGYNNATNRNSQTRELTMVDGGLDNQNIPLYPLIQPERGVDVIFAIDSSADTEDVDTHTWPNGASLVATYRRSLNATIQNGTAFPSIPDIKTFVNKGFNQRPTFFGCDANNKTDGQNGIAPLIVYMPNTPYIFNSNVTTFTPSYTDAVRNAIIENGYDMATMGNGTLDREWPTCMACATLSRSFFKTNTPVPEVCNTCFQRYCWDGSLDTKIPPPYYPTFKLAELRIRSAASPQVSAKISALIVAFVVTASILA</t>
  </si>
  <si>
    <t>Tribe174</t>
  </si>
  <si>
    <t>LAAEA-#LAAPMI#LADRA-</t>
  </si>
  <si>
    <t xml:space="preserve">CHAFR746836.1.1_0091600.1 </t>
  </si>
  <si>
    <t>MLSGAGVVQGLDARDSNVSTSGLFQALTYHAGISGGSWLLSSLAGNNYPTISSLRDTLWAPALANSLLLPGGALFAGNILNILHDIVSKEAAGYDTTIVDLWGRLLSYQLLSGPSGGEAKTLSGITSSNSFISHEVPFPIITAIGARVWDGECVPGFNGTSYEFSPYEFGSWDKDISAFTPTQYLGTSLRGGKPSTQNCTTNYDNLGYIFGTSSDIFPSLCKNFPTLGDGVDLAYKVEALLNQVHQFVTQDKYAHYKNPFYEYKSETQTFNSANNISAHEQLSLADGGITEQNVPVLPFLQPARNVSVIIANDNSADTEDNWPNGLSLYTTYMECATLGLDRMPFIPPPEEFIAKGLNKKAVFFGCEDLKKVTIVYLPNRNWTTASNVSTTDIQYSRQDTAALIENGLSIVTQGKDDEWGVCMGCAIMGKSTSANKLPEECKSCFEEFCYVAGV</t>
  </si>
  <si>
    <t xml:space="preserve">CHAFR746836.1.1_0053150.1 </t>
  </si>
  <si>
    <t xml:space="preserve">CHAFR746836.1.1_0069060.1 </t>
  </si>
  <si>
    <t>MLFIGLALLLGTTFGQRPADATICDYYTVKLYGSNTTESQNKLMQGIISMAWGGGAGIPNTSDITGILNPGTFQGTNLNLGSYFDGSKASSNLNNVAVGINWLDGGGTQPLNNFLNSNANSIVLANNTNQYRLLSHWTFTFSRLFGCTQPKPLPSSESRFLSPAYVHKYMKLNNTEVGHFIDQLTKASTHFGFSEVDRMTLSQSMNVLYNVRCSPAKEVMPSLGPQLYSICQDESCPLDQPIPNCAAYSDIQPSISKSGGPASSTGAPTSTSATSSTTPISPNNLPITSSSPSPSSAATLSPGGIAGAVIGGSFVLLSFIGLIIFLLRRRSNSHPPPPSTYNPDPSDASYASHGYNDHHASVLSGQTAHVEQWMQEAPPTPYIAPVEMDSGAEGMKSHASGKYVAATA</t>
  </si>
  <si>
    <t xml:space="preserve">CHAFR746836.1.1_0048360.1 </t>
  </si>
  <si>
    <t>MRFLSLIFLAPFLISTLAAPIKTKSGPELEQEAEQEPEVDTKYFHEPGGGDEWGHYDIRYFSGAPVSYEVKRHTLHNLIRSYLSIFRSKNIETWIAHGTLLGWWWNGKIMPWDWDLDTQVSASTLTWLGQNMNMTLHNFTISELDGSTGERQYLLDVNPHIDDRLRGDGQNVIDARWIDTVNGLFIDITGLAETNPSMQPGIWSCKNFHRYRTRDLYPLRETEFEGVQALVPYSFDRILTEEYSSRALTKTQHEGHQWFPAQKEWIKQDIFSQESMTNGEAARDAAHIPKSLKGEAVPGFGNLWKAVG</t>
  </si>
  <si>
    <t>Tribe172</t>
  </si>
  <si>
    <t xml:space="preserve">CHAFR746836.1.1_0016130.1 </t>
  </si>
  <si>
    <t>MSGREGDPPEKFFHESIFHAHYDGRYADHELGYQERKEVLTNLIQTYLTTMADIGVETWIMHGTLLGWWWNRKILPWDSDSDVQVTEATMSYLASFYNMTTYYYQTPRIPDGREYMLEINPHYINRSQLDSLNVIDARWVDMESGLFIDITAVRYDPDLGLLECKDGHQYYKTEIFPLRDTFFEGTAAKIPFKYKQILEDEYTQNSLTDTTFEGHEFNEVTQEWVPINEELDVFADDPLASPYIKPLSIENGGRYTSEDTQTQYIYHPEDVDSEPDTTADDNLRISRPVLNHKHISSEPMPDPSVEEQSAGQDFVFVHSHGKELVKESQDEDVIALETVLNLQKKAERIEARCRGSRWKCF</t>
  </si>
  <si>
    <t xml:space="preserve">CHAFR746836.1.1_0048930.1 </t>
  </si>
  <si>
    <t>MQFFYGLNLVILFAAAVAAQPKIAARQSTTAITIDITKKYQTMDGFGFSEAFQRANVIVNLPAQQQREILNLLFNTTSGAGMTILRNGIGSSPDSSSDHMNSIQPKNPGSPAATPNYVWDGKDSGQLFVSKEAWKYGVRTFYANAWSAPGYMKTNGNENNGGYLCGVSGQKCNSGDWRQAYANYLVKLVQFYQNEGVTITHLGFLNEPEFSPSYAGMLSSGAQAADFIKVLAPTIAAANLSTTIACCDSEGWANQGTMTAQIKSASAESLISTVTSHSYTSSPGNPLSTSRRVWQTENADLNGAWQTAFYSNGGAGEGMRWASLIHTAVVNANCSAYLYWIGVQTGATNSKLISVSGSTYSVSKRLWAFGQFARSARPGSVRVGVSGGSGLQTSAYLNTDGKLAVVVINTGSGAVNAAITVSGGFKANSTLGFLTDNSHDMSVLTVSVGNAGVVSGQIPGRSMASFVISE</t>
  </si>
  <si>
    <t>Tribe173</t>
  </si>
  <si>
    <t>WQTENADLNGA#WQTAFYS-NG-</t>
  </si>
  <si>
    <t xml:space="preserve">CHAFR746836.1.1_0027430.1 </t>
  </si>
  <si>
    <t xml:space="preserve">CHAFR746836.1.1_0043660.1 </t>
  </si>
  <si>
    <t>MHIAAVTAVVLLIFRVAKSTKPSFPKHHYHPGTCSKNVLSAFQDAEHSNVTINTNPLDPFENAKLSAINKTAYECWQFDAVSAEGTQGVGIYFCRDPAFLGLHKGVTMLEFMSTWANGTEYNTVLFANESTIETCDEYTTGRWTGQGLDLEFKITNYLSQAEIFLSSPQISGYLVLHSTAPAHYPDGSLYPSFDASVSLAPHYNWVDPFPSARANVHLEINNESFEISHGSGGHDHIFAAFQWTQIAKYWYSMRFITGPYTLRYYEYQSRVDGKYYVSAYLSEYGRQIFSTTYGPENTSGKFAVLRPYEGPGIHGGHSDQSTGWEVSLVDVEADQEWYFIEKHKNILYPGPPSSKDQRIEYDRFVGTTTGGSSGGEQYQGVSIGEQVAIIDPS</t>
  </si>
  <si>
    <t>Tribe169</t>
  </si>
  <si>
    <t xml:space="preserve">CHAFR746836.1.1_0097950.1 </t>
  </si>
  <si>
    <t>MMYFSSAKLTLLLLFDTFHFSKAWEYDFPEAWESQWTGNGQHQAILGNVGKCKTSHMKAFDTAKSNVDIWLSTSPLDDFEAPKILPLNSSTGEQWEFDGISDDGMFAFIFGFYRDPGLSLMGTGNLRISAELAYANGTRFGRVDYGSDSIVDSCPDGTRGVWNGGDFSYQWEISKDMSRLRLGMITPDLKGNIFMTSKTLPRYADASTWPSGNATTELSPHFHWVEPIPVGDVRVDLTVKGERDFSWQGLGGHNRLWSPFNWFTCLKAMNAVRMTAGPYSLSYMKFTSRIDGEDHSSILLMKDGNKLFSSTLGEESQTEDYVLMTKTYDGTVTGTLRDKVTGYELELVSPTRKKHWTFIMEHKNIAFEYLVGKGRGGSGFSCSSSGGPVGLEQFRGVALTEALNFPDSTPLFTNQYKK</t>
  </si>
  <si>
    <t xml:space="preserve">CHAFR746836.1.1_0047210.1 </t>
  </si>
  <si>
    <t>MFPSAPLISLLQLAYLATTCTADIEGPPNGGPIILRRSGGFATGGEVLASPDDPGQTLSCGHGYVEFFTPWRVRRTSLVMWHSSSTQHFQNRWDGGDGFKDMFLRREYPVFLWDGPGIGRANYGCEEVTYPTCYDDIETFHSLNFGPLSTFNPSGGGVVLAQGKLWWSDSQFPVDDLAAWNQAARARYQDLNADEDLQLQSQAAAVAADSGRLGTDIVYLTHSHAGPGALMAVMKSKKENIKGVVLYETSGVVYPEGAQINTTRNPLFVPVEDFQKLAKLKTVQFVWGDHRVGNLDSRIEQFQAVTGSYIVADLINKLGGNAEVIVLPLTDVGKGNTNVPFADMNNAKVADLLDKLLEKNKLDEYASKPDLWGC</t>
  </si>
  <si>
    <t>Tribe170</t>
  </si>
  <si>
    <t xml:space="preserve">CHAFR746836.1.1_0032240.1 </t>
  </si>
  <si>
    <t>MFLRRNYPVYLWDGPRVGRANWGCVPINYVPQYVDQKNFKSWNFGPQYKEWWPGVQFPTEDEEAWKDATRSRYDEFDTVENVELQSDVAAFAADSGKLGDNIIYLTNSAGGIRAQLTAIKSSSDNIKGMVTYESIGYVFPDNVEVVPGTGGFGPFVVPVEDFKKLAKLTAIQFVWGDNRPSNNTSVSQSRYVAELINSYGGNAEVLMLGDAGLKGSTHIPFADMDNEKVACLLDSFLEKNGLDGYVKDGKTRRGQREVKPENI</t>
  </si>
  <si>
    <t>Y/F/WxC=21</t>
  </si>
  <si>
    <t xml:space="preserve">CHAFR746836.1.1_0047850.1 </t>
  </si>
  <si>
    <t>MFFKSLAVAFAIGSVSAQRPSNTSICDFYTTALLQNNTAANQRTLLTLLVNTAVIGNYTQPNVGVSVPGILAAGTYNGTAVNLLPYFNGGLASTNRGGNAGQAVNFLDGGGAAPLRSNMPANDQNSNQYTLLTHLYEYFGSLLGCTQMNTTAFPSYNGAASQYNVHKFMDLSPFEVGYFIQQVALSASSFGVAQSDIAVAGTALNTLFNVRCAPPTVVVPSQPAELQSICLENTCPLAPNNTCSAYAASVQPAVANATLAGNTTSTTPGGSTQTTATSGVGRVVAELSGAVVSSVLLAGVFVFLL</t>
  </si>
  <si>
    <t>Tribe171</t>
  </si>
  <si>
    <t>MERTPPIEPENLDEKQRPLYDAISGIMDTHYKGKFAYKTPSGAFLGPMQTLLYTPSLANTSFGLQQQLATLPGLPKLARETAILTTSVLYCNKYMQYSHGILAEANGLSNEQIALIKAGRKPDTLDTASSVAYDVATGIITQKGPLGQELWENGPTTSGGAEDNNSLAVAVTVNKRRFEQISNQDDPQNHLPSKRTRRRNNILPQEDLMDDVQSSSDAPKGATTAEAQMSEDKLEAIAIIGVSLRFAQDATSPAGFWDMMMAGRSAATDIPKDRFNVDAFYKAGSSKTGLLNARGGHFVKENIAAFDAPFFTMTPAEAESMDPLQRWLLETSYEALENAGVPIHTIAGSKTSVHIGAFLREYEFMLCRDPQMKAKYKASGTAFAMLANRLSWFFDLMGPSVAIDTACSSSLYALHQACQSLRSGDSTMGIVGGCNLFYNPDSMTELTDLNFLSKDSRCYSFDHRANGYSRGEGFGIVILKKLSDALRDGDTIRAVIRATGTNQDGRTPGITQPSSQAQQVLIRDTYAAGGLDMSLTRFFEAHGTGTPMGDPLEAKAIHSAFQESSTKDQPLYVGAVKTNIGHCEGAAGVAGLIKAIMILEKGVIPPNTNFERPNPKILVDKWNIKFPLEPTPWPTDGLRRASVNSFGFGGANAHAVLDDAYNYLKSRGLVGKHCTVPLPPKRDELMTSPQIISGSTGSSKTEQARLFVWSAAEESGVKRLADVYSKYTRSSLSASTPDFLANLSYTLSEKRSNLPWKGFAVADSVESLQYCLDNGLTTPIRSGRPPTLGFIFTGQGAQWYAMGRELLEYPVFKSIVEEASTAFRSFGCSWDLIDELMQSQQASRLSEPGLSQPICTALQIALVELMKTWNILPSVVIGHSSGEIATAYTVGGLSRFSAWKVAYYRGVVSQRLKDHGKAKMAMMSVGLSEAEAKEFLKESGICGDDVTIACHNSNKNVTLSGNAQAIDALDARFQKTEIFARKLKVDIAYHSKYMNAVATEYEQFLTDLQPGTPLVEKVSMFSSVTGTLISPAELSSSSYWVQNMTHPVLFLQAVNNICSDAKGMGGRRLGKASVRIDHLIEVGPHAALQGPLKEILSHTQRGKEIKYNSVLSRHKSAISTSLDLAGVLHSIGYVVDIATINSQGSSTENVSMLTDLPAYPFNHTKLHWLESRLSRNLRFRPHSHHELLGSTVPDWNPQNARWRNIISLEDHPWVEDHKVNGVCLYPAAGMLIMALEAARQVADAERQIVGYRFKDVLVKNAIVLKSSDAKVETELELSPNGERNGEFLLWNTFRLFTYENDSSSEACTGLIAVEYLDTRNDGVSSHEQRNARLSALVDKHKLEKQKCRDAISETEIYKHLTQAGLEYGPTFQTMRGVTCDNDGGASANVDLQEWKAHTTNTDIEPHFIHPAALDTILQLGIVALSDGGKKKISTMVPTRFDELWLSAKGNMMSPLTADGAPNTHVIEAHSKAIMNGPRFCDVSVTAVDAESGLPRLSMAFGATSVTAAESGLSSPAIKPLAYNLEWKPDLDLLKNDEISSYCASRVDKGRFRPASEHKVDEKLLYCTLIFWRANQGLGKDVSVHPKYAAWMKHMLSDEKLGPRFTRSQLHELSNNRTFMNWLEVTVEKCDPEGRMMARVGRNLQGILNGTVNSMELLFKDEAMSEYYRHASTAYKAFSEVNAYIDALSHKNPNLKVLEIGAGTGSGTMDLMEVLTHHGDNEAGSPRFSEYQFTDISPSFFKDAQEKFKDFKDRFHFSVLDISKDPVGQGLKEDYYDLVVASNVLHATQNIDTTLKNVHKVLKPGGKMVLYEFIAPESIRVGFIFGLFSGWWLSSEPNRVWSPLMPENQWDASLLNSGFGGIDCSFRDFEGDERSISGMLATALKKPEDPMEIESGGVYLVNSDITTVKNCFARELQNDVLNSMQLGANIIPLSDVDILDLRGSTCIILPTQHKFLLHEISEKDFGRIKKITSSAKHLLWVSYNSANPESNPTQGMIDGFRRSLSNELPELKFASLLLPDPQSQRGNGTDYISQVLKKLISPENEDMDLEYQVRDGLICVPRLVEANYMNKFLAAKKHQQPPQPTSFRQGHSRSLKLAMGAVASLDSFHFVDDERVSAPLGDTEIEIEVKASGLNFKDVLVALGQVSEYQIGIECAGIVSRTGRNTDFNVGDRVCAIVDESLSTFARCDSKCAVAVPENVRLVEAAALPISFSTAYFSINNLAKLTRGETVLIHSGAGGLGQACIQLAKLHGAEIFTTVGTKEKKEFLMGQYDIPDSHIFSSHTNEFVDAIKSATNGRGVDVIINSLSGEGLRNTWECIAPFGRFIETSMKDAISHNSLPMVAFSRMATFSGVHLIYLKNNNKNVMKQVLGDVMKLMEERKINAQEPLNIFNAGQIEDGFRLIQSGKSMGKVVIEFGEDDVVKVSKVIITARFEITNLFQAVPSTLPTYNFEETATYLIAGGLGGLGKSLALWMVNRGAKNLVLLSRSGPKDDTAKSFLKSLKRQGVNVMAPPCDITDRKSLSKVLAECSSCMPPIKGCIQSTMVLQDSTFDNMTRESYNAAVLPKVDGSWNLHLLLPRNLDFFVFLSSSSGIVGWHGQSNYASGNTYQDTLARHLTANGLRKAMSLDLGGIYSAGYVSTKDGLARQLESHGFIVSEEQELHRMLEYCCDPALETGHPIHSQLVTGFETPANMRAKGVDIPSWCNAPLFANLLQIRDRTAISSSEHSTSETFAEKVVNLTTDAEIGKEIVEAVAEKLAKTLAIDKGDIDTRKPMHIYGVDSLAAVEIWEIE</t>
  </si>
  <si>
    <t>MFFPLKFWSVPLTVAIFANSVNSLAMELPREAANAVAPKDCESVSRFPPLSPTIGNMSASQAEQYTVIDNALTRFYGNTIVTKNPDGSFTGPFGQLMYTTPTVVQNFINLNVGVAQNLPASENEACVLAILSVIKAPFAIYAHTILGQKAGFTLKQVKSMLAGKCPNDVTPRQAAAYKLAVKITNLRGPLDSASFDEAVSVLGLVGVEGITQQTAASLLAIIMLNVGDIGVPVNA</t>
  </si>
  <si>
    <t>Tribe168</t>
  </si>
  <si>
    <t xml:space="preserve">CHAFR746836.1.1_0077640.1 </t>
  </si>
  <si>
    <t>MSPILRTFLIATAIPIVLAFSSTSVAYTCNETALAFATEAYIAAQTTGDLSLLRPSLSANVHYVENNQVIDIQTGILTKALKIDHRRTTTDLVTCATYTELIVTDPANPYVIGTQLRNDDGQKITVIDTVASTTNSWRFNATKTLEYVLQEDWHPIPEDKQDTRETLLAAGDAYMNIWGNASAFDLVPWGTPCQRIEGGDLVPDCRSEFDPEHATAPPVAHRRYVVDVSRGSVSILDVFVHIKNAADSHEFRLEGGKLRYVHTMTLEEGKGDEESGSLWTGSMKCN</t>
  </si>
  <si>
    <t xml:space="preserve">CHAFR746836.1.1_0039390.1 </t>
  </si>
  <si>
    <t>MVGLLYLGALVSSVGAVVVRVRDTIPSPAPEDAFLPSFPVEGKSVPIPGPGVPGGYNTTIIPSEIPDAQSNFRLQESVSAATCPGPVTSNPTDYWMNRIDHTGNARGYAPFLANYFTFPVWRNVLDYGAKNDGTGDATPGIQAALNYYSDQDNRWNIGDTFATPAHVFLPGGTYNLKTKLDLRIGTLIMGDPQNPPILRADAGFSADILIQGYDGTSRNSPAETSFLTALRNVVIDTRAVNKDKSLVALQWGVAQGCAIGNVQIFMPDDSNGHIGMFLNGGSTIAVTDARIQGGVVGIQNTNQQVNFKNIYFKNCRTAYAGTGGFTALLQKVTFDTCGLGIDITANDGKAGNVVLLDSVSTQSGITVKFRESAPTAPLRNNQVVIQNLKHDTTNAIAVNQDNAVKLAATSQVDTWVWGNSLPGQFQNGASYTTTRPPALLASDGTFFTKDAPTYAGYAIDQILNVKSVAGFPVNGDGSTDDSASLNAILQQAAANCQIAYFPYGVYVVKSTLFVPVGSRIVGEAWAVISGAGATFKDANNPQPIVKVGNSGDVGVAQISDMRFTVSEVLPGAIIVQINMAGSSPGDVGMWNTVVNIGGGAESTVKTQCTNQDTINCKAVFLAVHLTASSSSYLQNIWVWTADHHVDGGADLQIISTGRGILVESTKATWLVGTGSEHHWLYNYNFNNAQNVFAGLLQTETPYMQGNGARRLAPAPWVAVARYGDPDFSWCDGGNGKCRSSLGQNVNGGSNIFLYNTASWAFFDGDWNGVYTSDNYCSGNCQTNMLRVANSPSRLYWYGLATRSTDVIVFDGASNPTTFNNPGAWGGNAAAYRQFS</t>
  </si>
  <si>
    <t>Tribe167</t>
  </si>
  <si>
    <t xml:space="preserve">CHAFR746836.1.1_0086860.1 </t>
  </si>
  <si>
    <t>MAIFSLISLLVTLRLFLLVSGIPAPAPVPAAGDAAATSYWLSSIQRRGTVAYGDASFQIFRNVKDFGAKGDGSTDDSEAIKAAINLGNRCGQGCDSSTVTPALVYFPPGTYVVSKPIIQLYYTQLVGDITDRPTIKGSANFAGIALIDSDPYDNTGNNWFTNTNNFFRQIRNFKIDTTAMPLAAGTGIHWQVAQATSLQNIEFNMRTDGGAENKQQGIFMDNGSGGFMTDLTFNGGHYGAFLGNQQFTTRNLVFNNCQTAIFMNWNWAWTLTGITINNCGVGIDMGDGYPQVRTGSVVVADSSFSNTPIGISAAYTPNQPGGTNDTLVIDNVDFSSNVPIAVLNAPNKATLLPGNQKVGLWRQGNEYTAPNSHQSVQGGSNAPAKPAGLLGPNGRVFSRSKPQYETVPVSSFKSVKAAGARGDGVTDDTQAIQNIFNSVGPNDIVYFDHGAYVVTNTIQVPANIKITGEIWPLIMAGGNAFKDQANPKPVFRVGNPGESGNVEMSDLVFETIGPQPGAIMMEWNLKGASQGSAGMWDVHFRIGGSAGTQLQSNTCTKNENVVAPANPSCMGAFLLLHVTNQGGIYLENNWFWVADHELDLGDHNKINIFNGRGVLIESDQGPVWMYGTSSEHSVLYNYQIANAANVYMALIQTETPYFQSNPDATTPFRVNPAFSDPSFSGSASTNKAWGLRIVDSKDIWIHGAGLYSFFENWNVDCNAFNNCQDNMVSIENSSGIHLYALSTKAARNMVTVNGQSAALDSDNRNNFCATVAVFRL</t>
  </si>
  <si>
    <t xml:space="preserve">CHAFR746836.1.1_0040940.1 </t>
  </si>
  <si>
    <t>MMGLHELDSHLMEFESALEMDSSTPGAMSNFAYEDAMSTIDIPSTMITVDSPREKWAKNGPPEILLQGHGAQSRAEPISESTAISGGKIHLRPESARDSMASSMTTDLDDASSALSSISSKATSPTDFDASSKESGNGTSSAAAGKPRQKYEVRPKVSIPTDLTTSEYARQCISAAESSRLNPYGLHTEEYSLLRRHLTPQQVTTYLNIRNGILRLWTRNPLIGVMRDEAIGCAKDPRWFDVASICHEWLVRRGYINFGCLEHREATAEKKKPRTVKRERKTVAVIGAGMSGLGCARQLEGLFSEFEARFREMGEDPPRVIVLEGRDRIGGRVYSRPFRAKPAFPTLSYGSRHTAEMGGMIITGFDRGNPLNIIVRGQLALPYHALRPDTTIYDATGKPVDAHRDQCAERLFNYILDRVSEYKFKLPTPPTIDGDRDLLDAGRDTSGEGSKTISEIEDNPLAATVQTAKTQTNEEQLIPVSSDRLTGRAHLELGLHAVHTAAYKAKEIGWLLRPGVGIEHDLDLENAVNSKYATLGSVFDEAIRQYTRIVDFTPLDLRLINWHVANLEYSNAITCNKLSLGGWDLDAGNEWEGKHTMVTGGYQQVPRGLLNCPQPLTVRKRSKVNKITYSPEPGNTPSSIECEDGEIIEADYIVSSMPLGVLKQQKIAFQPPLPDWKQGAVERIGYGVLNKVVLVYREAFWDQSRDIFGTLRNPTDRFSLDQTHYYTQRGRLFQWFNCSNTTGLPTLLALMAGDAAFQTEKESNEAIIAEATSVLKTVFPHVPPAKLSPLEAVITRWGQDEFSRGSYSYTGPNFQPDDYETMARPVGNLFFAGEHTCGTHPATVHGAYISGLRAASEVLESMIGPIEIPEPLVLPKDPSSKRKSEALETPKDPKQARLEAYEIEVWNAIWLKFGDRPWKPENKYANPYRMYSKEKWDEAKRKCEEGRRPGKGKPISNEVKKMVTKMWKEASEEEKKPYNDRADAQKAAHAAAVAEYNIKAAKWDQEAIAFRAEYVAAHPYVPDPDEESSARKQRRAKRVSGYAEHSGSEVEA</t>
  </si>
  <si>
    <t xml:space="preserve">CHAFR746836.1.1_0033880.1 </t>
  </si>
  <si>
    <t>MFFQRIAATGVIAASVVLAASLPNALVPRAELPASYAEPYLNISLKIADYGCAPLPADHPFNTNNYTYFIDVLSDYYSVIATPLVTAEDKTACGSCVQVTYVTDAGEKNRVYGVTVDGTGGYYNFDKAGFAGLGGRESFNKGTLNVTAETVDIKKCERARQ</t>
  </si>
  <si>
    <t>Tribe165</t>
  </si>
  <si>
    <t xml:space="preserve">CHAFR746836.1.1_0081030.1 </t>
  </si>
  <si>
    <t>MVSVRIATLGALAASVVSAASIPNELAERQTSPASYATAYLDIEKKIADFGCAPLPADHYFNKEKYVYFIDVLSDYYSIIASPLVTATDKSACGTCVEVTYTTDAGEKNKVYGVTVDGTGGYYNFDLAGYAGLGGREPFNKGTLQVKTKTVDLKKCERQRQ</t>
  </si>
  <si>
    <t xml:space="preserve">CHAFR746836.1.1_0034490.1 </t>
  </si>
  <si>
    <t>MHPSIPNFLAITTLLTPTAIAECTQASLLTTATTNLTAQTNGQPSTLALNTQNFTYKENNRITNINKGVLSQRLNLELNRTTADTVTCASYTLSISPSKHGSKPYVLATQIRHPGNDSSLISMIDTIAATTGALFIDATQTLKYLQAENWTLLKTGKRPSREALKRVGYAYLDMWTDVRAADSIPWGTDCERVEGSRLTRPCGGSARVNGDRRFVIDETVGSVEVLCSFESLDPGMPDSHEIRVEDGKVRYVHTVTVYGSR</t>
  </si>
  <si>
    <t>Tribe166</t>
  </si>
  <si>
    <t xml:space="preserve">CHAFR746836.1.1_0051510.1 </t>
  </si>
  <si>
    <t>MASRLMLLVLIAFAFLQLAYSQVASTSIAPSSSGAPPPTSAAPTSSRASTRASTRASNSSTTRTSSSSDSTGSTPPDVLLNVPNLSVGRIELDVDNLKADINLNAEVAGLVKINAGVALSIQQVNLTITDVEAQLELIVRLGHLVDIVNRVFESLDLNPLLINVLNGVTDIVDTVVGAVDGLLGSITQGGTTLNFLVDNLGNIVQEVGGVSSIVGNYLSNMTDTGESKSLSNGNTQKTYSYSPLNALVDIVFNTAGQLVQATVQKKSGSGGSTSSTSSRSTAVPSSTAAPSSTAVPASTNVATSTSA</t>
  </si>
  <si>
    <t>Tribe163</t>
  </si>
  <si>
    <t>PTSS#RAST#RAST#RASN##STAVPS#STAAPS#STAVPA#STNVAT#STSA--</t>
  </si>
  <si>
    <t xml:space="preserve">CHAFR746836.1.1_0029890.1 </t>
  </si>
  <si>
    <t>MGYNLSQSGDPDSAIYDTVGTPSNSSVLVPEPDVYLNASVHVGEISLTVTNITAKINLQAEVLSLLSFNAGVDASIDRVRLLIQDVNAHVILEARLSNLLLMITNVLDSIDLNPLITTLGQDVGEIVNTTVGGLAGSGSGSSGSGSSSSGSNPSTSTSAVSRRSYELEHNILYSVNDYSGNTHTNRILSQSGALVDQSLDNNGHVLGSVEVGNYLNDMRFNGYNKTVSRNGATTELEYVYEPFPGLSVVSAVFLDAGGEVVFTQVLSESSGGGGSTISNSD</t>
  </si>
  <si>
    <t>LIAR=92</t>
  </si>
  <si>
    <t xml:space="preserve">CHAFR746836.1.1_0031760.1 </t>
  </si>
  <si>
    <t>MFLRWYSSKFLLFSIPLLFNPSNATPVAPAQNGTCRTTKVAVLGAGMAGIAAAQALHNASISDFLIIDVNDYIGGRVKHTTFGKNSATGEPFVVELGANWIQGLGSPGGPENPIWTLVKKWGVRSEISNYSRIETFDENGAADYMDKMDVYDTSYVTAEQDAGRILIQNRQDRTMRTGLSIADWKPKKDMKAQAVEWWKFDWEFAYAPELSSQTFTTVAYNSTFYQFSDENSFVIDQRGFNYFIKSEAYTFLQPNDPRLLLSKNVTSITYSPKSVTVSLSDGSCVTAEYAICTFSLGVLQNDVVAFDPPLPAWKQEGIEGMAMGTYTKIFLQFPPAADGTFFWEHGPLAGTEYFLYADPTERGWYPVWQSLTPSGFIPGSGIFFVTVVYAQSYIVEAQDDETTKREVMDVLKRMFGEDIPEPLDFMYPRWSLEPWVYGSFSNWPPGLSLETHQNFRANLGRLWFAGEATSVGYFGWVHGAYTEGQLAANTIAGCLTGNSTICKDRASYETIRGCTTGDRMRTPVNGFNVDTMQTWGFGD</t>
  </si>
  <si>
    <t>Tribe164</t>
  </si>
  <si>
    <t xml:space="preserve">CHAFR746836.1.1_0016510.1 </t>
  </si>
  <si>
    <t>MGPNSYINLLFHLGLIGGAAALPQDVVLFKNGVKDWLSPKYTPFQAPLHIMQPAVPKATYTEPVNGTVIDFFEIDIRQFQAQTYPASSGVGPTTYVGYDGTAPGPTLHMTRGREAVVRFTNSYDRPSSIHLHGSYSRAPWDGWAEDVTKPNEFKPQRTLWYHDHALGITAVNAYFGQAGFYILTDPNTPTTLPSGDYDVPLMIAAKQFNRDGSLFSPIDERVSLYGDVITVNGVPWPVQQVEPRKYKFRLLDASISRTFSLYLVDEAKPSVRLPFTVVGADAGYLDHPVTTDNLVIAMAERWEIVIDFALYQGKSLVLMNERKFQTNEDYPETDKVMKWTVAGTVTNTVNNGPIATHLADLADTGSKTTIDHEFVFERKNGEWRINGVGFEDIPNRILAKPAQGRTERWRLTNKSGGWSHPIHIHLIDFKVLSRTGGRGTVTPYEAAALKDVVYLGENESVEVIAKYQPWAGVYMFHCHNLVHEDHDMMAAFNVTSVDLSSYGYPDNTTFTDPMAAIWRAKPRNGPTNMSQVQNTILPLFAGLGAYPSTDSVEHALEQVYAGQ</t>
  </si>
  <si>
    <t>Tribe161</t>
  </si>
  <si>
    <t xml:space="preserve">CHAFR746836.1.1_0100920.1 </t>
  </si>
  <si>
    <t>MVYHTLLLLAVATFANAGISKWVSPEYKYIFQYELPIPPELPPSTTYTNTTTGESIDFYEIKIKAFEKQTYPNLGTTSYVGYNGIAPGPTLKMTKGRQAVVRFVNGYDRPSSIHLHGSYSRTPFDGWAEDVTNPGQYKDYYYPNAQPVRTLWYHDHAVGITAVNAYFGQAGFYILEDKAVSDKLKLPTGKYDVPLMLSSKQFLPNGKLFSPEDERDSLYGDVNTVNGQPWPYMKTEPRKYKFRLLDASVSRSYSLYLVADSDPKTKLDFTVVGADAGYLDHPVPTKGLDISMAERYEIVIDFDKYRGKNLTLMNARDFQTNPDYPATDKVIRFVVGNTISSSDGNGDIPAHLSDLDIPASRTTVDQSFTFERSNGQWLINGIGFEDVKNRVVAYPPRGKVQRWRLTNKSGGWSHPIHIHLVDFQVVSRVGSGRSVQPYEAAALKDVVYLGRNEEVEVVANFAPWAGVYMFHCHNLVHEDHDMMAAFNVTDVDLSSYGYPDKVSFNDPMAPLFRAKAYTGTDLNQVKNVLLPYFQNLDAYPDAAAVEKALDDYYKNPPKPATTTLKTTAKPATTTLKTTAKPATATLKTTAKPATPTCNKGKNNAKC</t>
  </si>
  <si>
    <t>KPATTTLKTTA#KPATTTLKTTA#KPATATLKTTA#KPATPTCNKGK#</t>
  </si>
  <si>
    <t xml:space="preserve">CHAFR746836.1.1_0029570.1 </t>
  </si>
  <si>
    <t>MRFTAAIFSLAVVVPVFAHPAQQARSADVVCEGSGNLVPAQSTNPSPCNTEPSPEFLAAVAQIAAAEANGTLGTQNELNSRATVTIQTYIHVVASAQTVAGGYVTAAQISQQMDYLNEAYASTGYAFVNAGVDYTINAGWARDGSELAMKKALRKGTYKDLNIYFQLALQDDALGYCYFPVASHSTTSDNFAYDGCSVQAGSIAGGTLANYNLGGTVAHEVGHWMGLLHTFQGAACSSTNDGIADTPAQNGYTQGCPSTRDSCPNAAGLDPIHNYMDYSYDVCYTEFTPNQITRMNSMWTTYRA</t>
  </si>
  <si>
    <t>Tribe162</t>
  </si>
  <si>
    <t xml:space="preserve">CHAFR746836.1.1_0065710.1 </t>
  </si>
  <si>
    <t>MQFKSLLLSALAATGALSEVVHRECGTSEPTEEQFNVSLKMAEKEEMARAVGNVTADAISVRVYFHVLASSRSVSGGYLTQATINQQLAVMNTAYAPYAISFTMGGTDWTVNTAYANDQSELAMKRALRKGTYADLNLYFVPNMSYLGYCYFPTTAPSGSTDFYYDGCTIASGTVPGGAETQYNEGQTATHEVGHWFGLYHTFQGGCSGSGDSVSDTPAEASAASGCPIGRDTCSGGGVDPIHNYMDYTVDSCYEEFTAGQSTRMNSFWSQYRAGK</t>
  </si>
  <si>
    <t xml:space="preserve">CHAFR746836.1.1_0029880.1 </t>
  </si>
  <si>
    <t>MISNVLPIVALAGAAMAACPLSVEITGTTDHVATVAVTNTGSEAVTVFKGNTVLSEHNTMDLLVADAAGAALPFEGVYVNYKKSDLSASSYQTLKPGETVTAEVNAAKTYKLAGIQSAAVTAIQGFKYVKGESIPFALKDMETESCAAVTSNTVNITPDQSVVADEHISKRDISAAPNSRIGKRSVTYSGCSSSRQSLLQTSVSHTITMANAAYTAAGTGADYFTTWFKSTSQESKVRSIYNSVAGVQSTSPRISCTDTYGDCSGGDALLYTVPSAKVIVPCPNNGFWGFPEYASTCADDDYDRAGSILHEVTHLYGTDDYAYGPTAAKALSASQAAANADTYEMYAGSVRLGGCN</t>
  </si>
  <si>
    <t>Tribe159</t>
  </si>
  <si>
    <t xml:space="preserve">CHAFR746836.1.1_0073730.1 </t>
  </si>
  <si>
    <t>MQLTLSVVASALAVANAAVIGREAAALEVTLTPVNAAGQVTATVKNVGAENLNLLTLGTLFDAAPVQKLNVVDESSAPVEFKGLLRSVQRTGVEAQHFKSLKAGETFTTTIDAASVHDLTSATYTMNAEGAIPYAIGESTEIEAAVPFRSNDISMKIEEAEAKAIEKAIPAKSLVGRTALQSDCTSTRRTSTLNALSRCASLARAAATAATSGSSSKFSEYFKTTSSSTRSTVAARLNAVASQCSSTTSGNTAYYCTDVYGYCESNVLAYTIPSQNVIVNCPLYYSALPALTSSCHAQDQTTTTLHEMTHAPGVYSPGTQDNGYGYSAATALSSARAVLNADSYALYANAIYVGC</t>
  </si>
  <si>
    <t>gi|120564441|gb|ABM30146.1| 30.77#gi|120564432|gb|ABM30142.1| 30.63#gi|12642088|gb|AAK00131.1|AF207841_1#gi|120564438|gb|ABM30145.1| 28.36</t>
  </si>
  <si>
    <t xml:space="preserve">CHAFR746836.1.1_0027920.1 </t>
  </si>
  <si>
    <t>MQFSTASSFVPFTLLSSLFADIALAELLGCDAIGCPVDQFRTAQCKVGNATLKAVGITNFTTTMDPRPLTWTLGLEESQQTGNDSQKKLTLDRNFYLGTPPSFQLRDAIGCALFFEGIAPNLTTTNKENFTCSDTLNNNCVSDLITQAEASGEVVNDSDFCNKLRDSLVDKPPSACNGVKGSWGKVVAQSLSGSNSLQKLDQSQCRATTGQGYDISLIESQRQQPASRDLELLSPILNAITPVMTVFKKGNDTKAELTCLRLVESKANQTTDDSSPKKSSAGINRMSMTGLALVLLTFGLVL</t>
  </si>
  <si>
    <t>Tribe160</t>
  </si>
  <si>
    <t xml:space="preserve">CHAFR746836.1.1_0022590.1 </t>
  </si>
  <si>
    <t>MFLFSISLTFAALNFAAVHGQTLPKEIVGCADIGCPLQENRSSINCNVVDKSFYTIGLARIPGTSTALNGLSWTQGVAVTDDEPNKSRTFEKNFYLGTPPSTNLNGTGGCAVFFNKARGVKFPENGNDIKSSTGKCQDAIDSSCLDGLSKTALDIADGFNMSSQEACRALLNRFKDSSPKSCENLPWDGLTILPLSGENAPAKINSTANSTSNCWPITPKSDDLTLVNTVPSQGDYNASTIEEALYSITPILTVFYPGNGTLINKPEAHFTCLKGITNLSPGAGNQSNGTTGGDPKKSAAAVVSPIFGAVTLTLAMGLHIFVM</t>
  </si>
  <si>
    <t xml:space="preserve">CHAFR746836.1.1_0028910.1 </t>
  </si>
  <si>
    <t>MALVAAFGAGNIPSIASVEGVNFRHGDIEDFLKTIAFIKGHKWTSMMVKRVYFGNWLRDYSQAVDTGSLKGVSAPTIRILVWVLSFLSFGYATEEFEVTEERLGVYRPEEHIDNPKDYNDNKDAREADPRLRGPIDPTELEVDPETGMKNYIANERGHWATSTGYIKFSFARSIHFGRLYTNGSGNSRGREEDLCEALRCLGQALHCMEDFGAHTNYCELALRELGLHDVFPHTGTATQMNVRGHHIYPLVTGTFGGVDFLHSVLGEANDHFTQTEVEEMDLALKGAQQSSAGNSTFGVQNFCGLLSQVPGLGGGLAFTARELQQASAAEEQRTRSSVKTEFQGPPGSSTGPPGPGVPGMSPDFDPVATAKKIYPILEFRDKVVRAISATIAKIPGLEALVDKISETLTVFVLSLLAPFIRPIIDAVSKSLKEGSSTVVEASANQQFEPWNDPHCTNPTHSMLSKDHFTNVLNGCAGRVATTILQYVAPRILYAWQNPGVPVDEVMHDICRAFHHPALRDEGIEIHRNMFQTVRKWMDEQPNRHELNQVLNSQSVKAGHNHQGGSDKGIESAHSHGALGGHGKTSGSIWTEIQSRDLGSLSGDDFNPSSSYIDSSSSRPGSSSSSGHPVHDYGYANHGHTQGQGQGHRPTASQDGGYLSSAPPHTTYGGQQQYGGGYDAGSYGGSQPQYGGGGYQGGYGGQPQYSQPPQYGGQGPPYPGSYGQGPPPGQYGGPQPPYPDAYGQGPPQGGWQQGPPQGQYPPQQPPYGGYPGPGLLD</t>
  </si>
  <si>
    <t>GPPGSST#GPPGPGV##G--PPYPGSYGQ-#G--PP-PGQYG--#GPQPPYPDAYGQ-#G--PP-QGGWQQ-#G--PP-QGQYPPQ#Q--PP-YGGYPGP#</t>
  </si>
  <si>
    <t xml:space="preserve">CHAFR746836.1.1_0026380.1 </t>
  </si>
  <si>
    <t>MTHRIIIFAAFILALPFCQAGFNPRSSSNVAVYWGQNSYGQATGSPLSQQRLSYYCANTQINIIPLAFLITLRTPSANFANAGDLCTPITGSSLFYCPQIEADIKTCQQTYGKTILLSVGGATYTEGGFTSGTQAINAASNIWSIFGPSISGSSVPRPFGSAVIDGFDFDFEAVAANLVPFANRLRSLMDAAGGKSYYLTAAPQCPYPDVADSELLAGAVYFDAIFVQFYNNYCGVSSYIPGAASQFNFNFDTWDKWAKTVSLNRNVKVFLGIPAAVGAGAGYISGSALASVIAYSKTFSSFGGVMIWDASQAYSNAGFLNGVSSYLGLPANPSPGPGTTLTTSTTKPTTTTTTSVPAPTGGVPQWGQCGGMGYTGPTVCQSPYTCVASGVWWSQCE</t>
  </si>
  <si>
    <t>Tribe158</t>
  </si>
  <si>
    <t>Y/F/WxC=53</t>
  </si>
  <si>
    <t>TTL#TTS#TT-#KP-#TT-#TT-#TT-#</t>
  </si>
  <si>
    <t xml:space="preserve">CHAFR746836.1.1_0084510.1 </t>
  </si>
  <si>
    <t>MFTIQSLLATSATLSFIASSAASGSNVAVYWGSGPNQKRLSTFCDETDIDIIPIGFLELFPQQGNGFPKQNFGNACWGGSVYSGPGSDHAADQLYTQCPTVQEDIPYCQAKGKKIVLSLGGAARDYQLTGKDAGIEFADLLWGAYGPLTDAWKASNGIRPLDRGYSNTTSDTIDIDGFDFDIEHTSTDQQHGYIACIHRLRALFATSSKKYLITGAPQCYLPEVNMGSMIAQAQFDILWIQFYNNPSCSVRNFAENNIDINYNIWKSQLAGGASSGAQLYIGLPGTLYRFIRPIIMNVCELLHRIVQEAADTFK</t>
  </si>
  <si>
    <t xml:space="preserve">CHAFR746836.1.1_0027750.1 </t>
  </si>
  <si>
    <t>Y/F/WxC=39</t>
  </si>
  <si>
    <t xml:space="preserve">CHAFR746836.1.1_0091370.1 </t>
  </si>
  <si>
    <t>MLFHNVVIFALMAVSALAAPMPDPDPKKGLFKLGKSKKNKKKNDAGYHCVNSSGRFTIKQVWALKAMATGGTEPGLSSYPHQFFGMQGDGGSAGTQLKFIGADSRCNEKDPQLLEFPVAKDGKLINKNMPGGAKTPARVVYLKSDPKVLCGVMTHIAENKLTGRGSGDFKVCDMGAK</t>
  </si>
  <si>
    <t xml:space="preserve">CHAFR746836.1.1_0026090.1 </t>
  </si>
  <si>
    <t>MPSFSASTAIITIAIVLLLARPAHAFGAGNIGSTSKVEGQNWRHGDIEDTLLKLMMARAAGGKKFSKMMVSRVYFGNWLRDYSQAIDVGTVKYVSAEAIRILLWVLGFMTFGFGTKEFEVTSDRLGCYRPEDHIDNPKDYADNIDATQYDRRLRGPVDESVELAIDPETGMKNYIANERAGIMTSAEHVRKLFTECIRLGRNYGRSNNKDELYEALRLLGTGLHCLEDYSAHSNYVELALIELGETDVFPHVGSNTEIRLRGARKSVYPLITGTFGGVDFLHSVCGEINDKATQSEIESLEGTMQQSGNSDTSALKDLLSSIPSGIFGDKDPAGKADELQDSATAAQMNQVRVSPREPEEFTQQMLEVQRQIYPIIEWHDDIMHSIQEAIAEIPVLPELIEQVEEQISIFVFSLLAPFVLPIISQIKNELNTGSSEIIQSSKDKQLIVFSDDDCSDPTHSMLSKDHFSNILNEAGGKIASSVLTWVVPQLMACWDDDNIDVDRTLNRIINGVFHHPALRDQGEDGAVDGRRAMFGVVEEWWSQMSRREQDDYRRKLTRDGVRNGENHKEGVHDHGHGCGGPLKMHKVGGGQGGPAGDILGGIAAAVSGGKSGGGGGGGRNEQFGKFAGEAAGGGAIGGIVGAIAGGVLGDVLGDDGEKKTYGSSGYDSQGGYQQKVTQVSHSGGQYGQNQYSETSYGDGGRRQEYSSYEQSDNSGSGYQQRTETRPSYGGGYEQRQETSTYGDSQSYGGGRRGSNERQEGYGGGYGGGRQESSYGGRQESSYGGGNESYGGGRQESSYGGRQESSYGGGNESYGGGRQESSYGGRQESSYGGGNESYGGGRQESGYGSQQRRDSRERRDEDENPIAEGISNLIGGFLGKKDKDNERRGW</t>
  </si>
  <si>
    <t>Tribe157</t>
  </si>
  <si>
    <t>LIAR=18</t>
  </si>
  <si>
    <t xml:space="preserve">GGKSGGGGG (607), </t>
  </si>
  <si>
    <t>YGGGRQESS#YGG-RQESS#YGGGNES--#YGGGRQESS#YGG-RQESS#YGGGNES--#YGGGRQESS#YGG-RQESS#YGGGNES--#YGGGRQESG#YGS-QQRRD#</t>
  </si>
  <si>
    <t xml:space="preserve">CHAFR746836.1.1_0044000.1 </t>
  </si>
  <si>
    <t>MRSQFISTLALVSATVAQGFKFVRLNKTDAALLVVDHQIGLAQIVRDIEPAAFRQNILAHAALGNLFNLPTILTTSAETGPNGQLPQEIIDMHPNAPFIRRNGEVDAWDNPEFKAAVKATGKSQMIIAGITTEVCTSFLALSLIEEGYEVFANTDASGTFSDKIAADANRRMESAGVQLMGMFGIAMDLMRDWRNTPGTAEVLPFMDKYLIPYGLVARAHGNAITNGTIVPGEAQII</t>
  </si>
  <si>
    <t xml:space="preserve">CHAFR746836.1.1_0021590.1 </t>
  </si>
  <si>
    <t>MRFSTSATLALATLAVARPQIVKKQAPRNLDPAILQYALTLEHLENAFYKRALSLWDQKSFVDAGFSPAFYDQLKYIAHDEEGHVVYLAAGLKAAGAMPVEACQYTFPMTDPKSFVKMASVIEGLGVSAYLGAAADITSKAYLTAAGSILVTEALHQSATRGASGEIPMANVFGTPLGLNAVYTIASQFISECPTTNAALPVMAYPELVTVTAGALATNAIVDLLPSVTPNGTYYTTFVSGLDIIPTTPKRVLDGMIQAIVPSAVQGQSYVFLTKDNSGNLTDSNIIAGPAIIEVTPNSPTFNLTITR</t>
  </si>
  <si>
    <t>Tribe153</t>
  </si>
  <si>
    <t xml:space="preserve">CHAFR746836.1.1_0094230.1 </t>
  </si>
  <si>
    <t>MPSLRQVLGAVAVGMVAFTNALPAQPRLSERTLKKYEAIQRRQNPATGLPDNLTDVDVLQFALTLENLETAFYQQGFAMFSDDKFAALGLQPADIANLKSIGGTEATHVTTLNSAIAATGTQPVPVCQYKFGFTDAAGMVATASVLENVGVSAYLGAAPLVKSPAILGVAAQIATVESRHQTFIRVASKAVAIPSAFDTPLGIRNVFTLAAGFIQSCPQGANLAITPFPALTMAGPAPAAGAPPAAAGTTIQLATSATGATNCAFTNGGLPGGTAFTTFANGACTVPSGLAGLTYVNLASAAPATGLTDAITLAGPMLMQVS</t>
  </si>
  <si>
    <t>A-TS-#A-TG-#A-TNC#AFTN-#</t>
  </si>
  <si>
    <t xml:space="preserve">CHAFR746836.1.1_0023700.1 </t>
  </si>
  <si>
    <t>MVRISFAVVLAFTSAVLAVTPNAAGSKNVGTGKGEQFITGGCTSNADCSSKCCAGNPDVGVCSAEPAALQAGKTGCGFVDPNAEKTIAAAKAQVAKQGFRRSPVA</t>
  </si>
  <si>
    <t>Tribe154</t>
  </si>
  <si>
    <t>AVVLAFTS#-AVLAVTP</t>
  </si>
  <si>
    <t xml:space="preserve">CHAFR746836.1.1_0064710.1 </t>
  </si>
  <si>
    <t>MVHFTSIAAFIAIPFVAFSLPGSFFPNIASRGTIAARAVTTVNAGAGAVGKGNGGQFTVGGCISDADCGSKCCAGGAVSGISGRTNVGVCSGVGGGVENQNGKTGCGFVDPNANLTLSENAAQVKKQGF</t>
  </si>
  <si>
    <t>LIAR=34</t>
  </si>
  <si>
    <t xml:space="preserve">CHAFR746836.1.1_0024880.1 </t>
  </si>
  <si>
    <t>MQYSIAAVIALAASTVSAGYAHGNGTVVYTTEVHTAYTTVCPASTELTFNGITYTAHESTTLTITNCPCTVITPVTTTAVVSSVPTAVPSIPTKAPVYPNGTTPAATTPPPSKPTSVGTTSAIVGLPSATPSTISASSGNKAFAFSGASLAGLLGLAAYVL</t>
  </si>
  <si>
    <t>Tribe155</t>
  </si>
  <si>
    <t>TAVVSSVP#TA-VPSIP</t>
  </si>
  <si>
    <t xml:space="preserve">CHAFR746836.1.1_0024880.2 </t>
  </si>
  <si>
    <t>MQYSIAAVIALAASTVSAGYAHGNGTVVYTTEVHTAYTTVCPASTELTFNGITYTAHESTTLTITNCPCTVITPVTTTAVVYCNTCSSVPTAVPSIPTKAPVYPNGTTPAATTPPPSKPTSVGTTSAIVGLPSATPSTISASSGNKAFAFSGASLAGLLGLAAYVL</t>
  </si>
  <si>
    <t xml:space="preserve">CHAFR746836.1.1_0025630.1 </t>
  </si>
  <si>
    <t>MLFKNMMVFSVLVASVLASPTPDPKKKSKSKKKNEEVIAYTCKSSVGEFDIEEAWATDAMKEAGPLEGVNAFPFVFTTTHQFPEADSRCNEANQPLLSYPINKDGSLILKANSNDPTTPVRVAYLKLDGTTLCGVISHANEDGSGRGSGELVPCV</t>
  </si>
  <si>
    <t>Tribe156</t>
  </si>
  <si>
    <t>MRLSGSILLAATSLLGAALAHNIQLAAHGRECFHESLHKDDRMTVTFQVGDREFGSAGNLDIDFWIENPEKGFETHERSVANGDHSFTAAHDGKYVYCFSNEHWSASSKDVSFNVHGIVYVPESEAPSDPLEAEVRQLSDLLSQVKDEQSYIVVRERTHRNTAESTNGRVKWWSIFQMVVLVAEGIFQVWWLKRFFEVKRVV</t>
  </si>
  <si>
    <t>Tribe150</t>
  </si>
  <si>
    <t xml:space="preserve">CHAFR746836.1.1_0092620.1 </t>
  </si>
  <si>
    <t>MVYSKSMLRTCCSFLLFLACAEALKFDIEARSVGDNSRTRCIRNFVAKDTLVVVTATLDGERGDGMKVDMHIKDAVGNEYGKPKDVVGEQRMAFTSHADASFDVCFENHYTGRTTQAMNPYRHVELDIDIGADAKDWSAVQATEKLKPVETELRRIEEMVQEIVGEMDYLRTREQKLRDTNESTNNRVKWFAFSTMGMLVALGAWQVIYLRAYFRSKHLI</t>
  </si>
  <si>
    <t xml:space="preserve">CHAFR746836.1.1_0018250.1 </t>
  </si>
  <si>
    <t>MHSKNIALVFALTLSTLTEASPVAPTARFALKERDQESTKAIVAREPFKFGKILKGAGSLLGFAGFALPFLSQSVPTIEVPRNVTVPSNMTAPSNVTASHFRKHGGHGRKNHTRPITKPFRLGHKKHNDTSLSPIRIYHPSLAVREPKFKFGKIAKGAGALLGLSALLPFLSGNMGAQSLDGDASPSNSTAAINGTRTHNHRRSDESNLMLAAFRDDIIIADPIVMILPSVGSSVSIKLDCGDILVTLLQQQAFTCSFGLPADLPAGTLTGQNPGKAVSFEVPGACKGTDFGVVNTCKDCAAPAIVDCHGTVGASANQVELCVNGSDLAEC</t>
  </si>
  <si>
    <t>Tribe151</t>
  </si>
  <si>
    <t>LIAR=42</t>
  </si>
  <si>
    <t>-VPRNVT#-VPSNM-#TAPSN--#</t>
  </si>
  <si>
    <t xml:space="preserve">CHAFR746836.1.1_0022220.1 </t>
  </si>
  <si>
    <t>MQFRSIALVATVALSSFAEASPTRIHLETRELQIREPKDGKKTAIVGAIGALVGLVGMPLTFIFHTPNHNPGQGAKSIASEPSNATDSTISTSTEVSPPRKHLELRGLQTREPKDGKKTALAGALAAAVGLIGMPLTFMFHTANHNPGAKAVAPPPPPAAAPAASTACVNPKVAPVTTRDLIPDTPAVPAVPAVPAAPAPPISVAAMRFNAAAGGLALLGASIGSALPFIFTRPGPKPIPAADVNGTEPVDCSAKPKAPTALAAPAAPAAPAAPAAPAAPTAPKAPTAPLVPRAFNKEKIGAGAAGVGLITAIASSIFPFIFTRPGPKPKAIASLENSNSSLATDDATFTLSAFRNNVSIAEPLSFPHTLNLGVPATLSLDCGNIVVSLRQFEAFTCDFKLPSNMPNATLTGENPGQSLSFEVAGDCVGVEFKVTNDCVDCPTPLNVDCQGELDGTDNEVALCATGSTLAKC</t>
  </si>
  <si>
    <t>PAV#PAV#PAV#PAA#PAP##AAP#AAP#AAP#AAP#AAP#AAP#TAP</t>
  </si>
  <si>
    <t xml:space="preserve">CHAFR746836.1.1_0018500.1 </t>
  </si>
  <si>
    <t>MKTQILSALAFASTALAQGFVFERLNKSDAALLIVDHQIGLLSIVGDVEPTKFRNAIFAHAALGPLFGLPVVITSSADTGANGMVPAELLQSNPNATIVKRAGEVNSWDSPEFRAAVEATGKKQMIIAGVTTDICTTFLALSLREAGYSVWANTEASGTFDKTLSDNANRRMESAGVHLMGLFALISDLMRDWRATPGAPEVLPFVDRYIPAYSWVARAHTDAIANN</t>
  </si>
  <si>
    <t>Tribe152</t>
  </si>
  <si>
    <t xml:space="preserve">CHAFR746836.1.1_0078130.1 </t>
  </si>
  <si>
    <t>MASSTKPQTRQDIVIHRQGGRGIFSVNCLIPIFFLATIITALLIIMGEAQPAQVPMASTSKTPTKYLEYSIVEGYFQQSDPVTEDKNFDYTKVNFGLVDRSYEVDGEIQDQTKTQWERFELEVARLNRESEADVQYKVLFMGRHGEGYHNLAEAFYGTHDWDCYWSLQNGNSTTTWSDALLTPTGESQALAAHAFWKHQLTTQSQPSPQTYYTSPLLRCLRTAFLTFTDLPLPPSQPFKPLIKELIREAIGVHTCDRRSSKSIIAKAYPEWEFEEGFTEGDEWWDAELRESDEAMDRRLRMGMDQIFGGDGSTWISISSHSGAIGAILRVFKHRKFALGTGQVIPVFVRAEEVIGEGPPREKGPYTTVPTCSKPPDPTPA</t>
  </si>
  <si>
    <t xml:space="preserve">CHAFR746836.1.1_0015310.1 </t>
  </si>
  <si>
    <t>MRYTLLGIAIASLWQTGYAAQDSNGNYVLKPITLDKKSVYAPEKMTILKPILPGTNGLQKRQGSQIGLVNDTSLIWGGGVEDSDVMVNMTLATGEEELILSMEHFADDLVSVVCDDDLSLTFKNAEHYEEAKDDWEWVNFDAQRTFLMLVNWGNCSSEAGRQPWVVTQVEYDPANFKVKFIADQKDWSELENRFTLEWGAYEATPNVSDSTPMSSRALKEDLDAFGKKLEHQLKKPEINPIFAVPFHFNLPSTFASQEVVEGVNITLGCENCYIGGKLRIGGKLAGSLTGKIGITESFIQVSPQGMVVEFNPSLSVSSTLAEPQQQSWELFTSAPPGAMIPKIFNIGPRILIRAGFEVSSIEGGATLSTGMSATFSDHALAKMDFHGNDSRSQGWQPTIDFKKHNVSAQIRGNVEIFHEIGFEFGLNIMGKYDLGFGMELRVPKLTTTLGAEFKSQGYVCDKQPEMFGVKLNSTLGTSIDVAGWTGDRDNMIFSKPIIDKPLLKLADKCLVFKQGPKVPIPLNDTSGAGLNSTNSTARPTLGATQATVLSDLMATPSTTRAPSVATQTIPQSGFPASTGSTALPTIFNPRKRRHLLKHRAGFPQYEPHHTDVPRTPVTPVDPGHKPYPGGVPAPQTVPIKLPRNLFQTSAPPS</t>
  </si>
  <si>
    <t>Tribe149</t>
  </si>
  <si>
    <t>IGGKLR--#IGGKLAGS#</t>
  </si>
  <si>
    <t xml:space="preserve">CHAFR746836.1.1_0050530.1 </t>
  </si>
  <si>
    <t>MLSQHFLSLGLFLSSFHQVLALTLKPLASDHFVDNHGVAKRNRNGTHHIDHNHLDLQDYESFYWGGHGGDSLIYANLTVFFNEEYEFVIGMEKFDGMLNSVDCSENMMLEFKDNATFTYAKQAWNWVSDDVNNTFVMVANYDGCGDDQERQPYLINDIHFDPNTYKVYLEADQKEWEEVAKTYTFNMGYKPIMNSSVALAKRDDPDFTMSLASNFNKNLFATKVSGVDLSVDCVDCGIAGRMLVDFDLDVNLFSASKATMKVSPQDVVATMQLALTASGTLAKEYSWDKNLVSIPIEGIKVGKFAKIGAFLDVDVGFKMNEWTGEVRADFGAKASLSNSAVIKINALDPKNGEFSGWEPKLSALPLTVSAKVDGGVEIYAQPSITLSAEAFGKGLEMGLDLKMPYIQGDFSAMAISSGVCNTKKTIGVTVDAKAGVDLTVQVATAGNKANPLWEKSLFEKSWPLFNKCFPFGPDNAQSGVSQPPLPPKAPNTKVLPPKTQKPPKTRPTEEAPAKTLKPNPTKGQDPKTTKATDDGKKPTSKPAVTKSTKASDDETHPTVKPNSSKPTASTKVSSKDGESTPTSGKPKSTSASSKDDDSKPTSKVQSTKSTKSSDEDITSTVKPGSPTSKPTSGTSKPASGTSKASSKDSDTTTSGKAHPTTSSFSTIFTTKPSTNQTSKTTSRSKNPVTLPPFTHPTGVAGNATSQITSTSTSSLSTALPTGSNQLPTIHQSGSGTEHPATIPTHVASSHAGYANLPVPSGSAGRLRRLWGQARV</t>
  </si>
  <si>
    <t>KPGSPTS#KPTSGTS#KPASGTS#</t>
  </si>
  <si>
    <t xml:space="preserve">CHAFR746836.1.1_0017110.1 </t>
  </si>
  <si>
    <t>MTSSLFVTGLASLLAISSALQFQVIHPFSDSACKNPVGVKAVHDSDAVTEIALGYGVGAEARGRKYEKYVKVDFENATAPDNGVGNWVWWNTGPIEKGCKVIIMTPFANDISNWMWMAPDAMQAPGKVILTASQEGCVFTQLPVSATLWATFCCGGQCNHFTGSAPDPRPAGEKPHKREEITAQLQTKNNVPATTDMVAAKMGSLAARAALQKRDRCDIHDKECADRFWKGCKIDPGTPTLAAGFQVAVSQIQSAAAGPGAGDSSFTASIAFTVGTSTSFTQGSSFASTQGLEVSVEGGVSFPVEAKTTVSASLSFTEEINQSTSHEQNESKQETVTQVLAQVPGTTGFLSYTPYYNCYMPYIDCGMEKGTGKVNVCYPAYDNKGQIRGEYAIVTVS</t>
  </si>
  <si>
    <t>Tribe146</t>
  </si>
  <si>
    <t xml:space="preserve">CHAFR746836.1.1_0031120.1 </t>
  </si>
  <si>
    <t>MFNSMLKATLFAALLSTCSGLKWGEIKPYKDAQCKEELKFSFKEDPLDKGQTFKLGKGVGAPEVGNKWKVYKDTKFENAAAPNGGVGNWVYWDTGPIPSKCSVVFMQPYAGNVASGAMAKGQAPGNVVLTTSKSGCYFTQIPVASTFYTTFCCGTQCDHYKGDAPDGAGKPKKRSEIPAMSQEDASAIAAKDTVVEAAVSTRNSGSLAARAAAIMGKRETCASTDKACADKVWAGCKIENGQPRLTAGLQVAVSNIQTAQSGPGVTGSSISSSLSFTIGTSTSVSTTRSFSSTQGLSMTVTEGVTFPIEAQVAVAASVSFTEGLDKTTGHDSSKSKQVSVTYTMGMVPGTSGFMSFTPYYDCYSPVISCGKEKTWGAIDVCYPHLLGDGTPKGEYTIVVT</t>
  </si>
  <si>
    <t xml:space="preserve">CHAFR746836.1.1_0014750.1 </t>
  </si>
  <si>
    <t>MLSHLALALVALLPSALACNGYAGGLPKATSTKSNSKVIEIKAGQTFDGGWAKYDRGANACSGQTEGGDADAVFLLQSGATLRNVIIGKGQAEGVHCNGPCNLEFVWFEDVCEDAITIKGDKSGQMTNIVGGGAYKASDKVVQHNGCGTVNIINFYVNDYGKLYRSCGNCSSQCKRNVYIEGVTAVNGGELAGINSNYGDTATLRNVCYDTAHPCQMYTGCVGGCEPKKAGYCSG</t>
  </si>
  <si>
    <t>Tribe147</t>
  </si>
  <si>
    <t xml:space="preserve">CHAFR746836.1.1_0056800.1 </t>
  </si>
  <si>
    <t>MQLSTTVLSAILATLAASQSVSIPARSGSVNALRETMIITGSVDMGNKEYDRGRSCNTDEDTGSSNAVFILENGATLSNVIIGANQLEGVHCKGACTLKNVWFRDVCEDAISLLGTGDVLIQGGGAMNAKDKVVQHNGKGTVTIKDYTVQSVGKVYRSCGNCSNNGGPRKVVIQNLKANGITSDVIGINANYGDTATITGSCGKGVKHVCQEFTGIDKKKNSGDSPKISSKDVCLGAQGKLDTLPAC</t>
  </si>
  <si>
    <t xml:space="preserve">CHAFR746836.1.1_0015020.1 </t>
  </si>
  <si>
    <t>MQTKNLHLLALSTLAVACAAHPHPTEEYTKYSTVTGFFLQDESCTDPATFDYTAENFGLINRTYPTDGRYEEKFRTQWQRFEKYVDHLNDECDEDVEYKVLFLGRHGEGYHNVAETYYGTPAWNCYWSLLDGNGTSVWADAEITPNGVAQAQVAADYWATQVLLQKIPIPQSFYTSPLTRCLQTANITFSQLHLRHGAPFRPTVKEYFREGISGHTCDRRSSKAHIHGLFPRYKIEEGFAECDELWKPLLAEQPVNQDVRTKTVLDDVFGSDKHTWVSITSHSGEISSILRVIGHQPFRLATGAVIPVLIKAETIKGHPPPVATPVDFPDWEDWLPITPCSEPPPPLITSISHK</t>
  </si>
  <si>
    <t>Tribe148</t>
  </si>
  <si>
    <t xml:space="preserve">CHAFR746836.1.1_0099080.1 </t>
  </si>
  <si>
    <t xml:space="preserve">CHAFR746836.1.1_0012890.1 </t>
  </si>
  <si>
    <t>MRGLQIGSVVFALFSVVVSAPAPTRRADKKVVTFNDTVSGRFGVQRTTLQWTSQGADGSYVDLNSTTGDLLISNIITQNSTVLVKASDVAEAARNPYDYSIQPNGQNVLFTANYKKQYRHSFFADYYIFNVADKTTTPLAADQAQDIQYAGWSPVGDTIAYVRGNNLFIWQNGTTTQITKDGGPDVFNAVPDWVYEEEIFGDYKTLWFSPDGEYVAYLRFDETGVPTYTIPYYMAGGDVAPPYPEDLDIRYPKVGEKNPTVSVNLLSLSNLAAGPSKVEFESFAEDDLIIGEVAWVTDAHSHFIFRTFNRVQDQEKHIVVDTTTLAASTVRERDARPGWIENNMAIQYVGDGTYLDLSDESGWLHIYLHSINGSTPAAITSGEWEVTAILNINAASKSVVYQSTERDSTERHVYSVSFDGTGKKALVDDTVDGHWTASFSSGGGFYILSYNGPELPHQELYSSNSTSTAIRTLNDNARLASRLAEYTLPNTTWTTIDHPDGYSLNVIERLPPNFDPSKKYPLVFDPYGGPGSQETAKTFKQVDFSAYLSSDPELEYVVVTVDNRGTGYKGREFRMPVAQQLGKLEAQDQVYAAKEWAKKPYIDAEHIAIMGWSYGGYLSSKVIELDSGIFSFAVITAPVSDWRFYDSMYTERYMKNLTTTDSTNGTGAYYETSVHNSAGFKNVRGGVIIQHGTGDDNVHFQHSAVLVDTLTRGGVGPTKMNVQFFPDSDHSIRFHGANTLVYKQMARYLWLERNRKPEESSLVHQFTKREN</t>
  </si>
  <si>
    <t>Tribe145</t>
  </si>
  <si>
    <t xml:space="preserve">CHAFR746836.1.1_0078420.1 </t>
  </si>
  <si>
    <t>MPTQHDTGTAPLLPLEQTPSPIGIGRRESEESASSASTTSLVFERIGERANAEAAVGHNTMVTPKFPPKGQGLSRNDSQAYADDDQPARRPYEEEDKEEDDLESGPFLRNGATSQTIDTKLRRLIWIVGGVFVGAWLLAMVVFLARQTYRHSSDIPHDPAATATRGSGKKVTLDQVQSGIWSARSHDISWIEGANGEDGLLLEQGTAGKDFLVVEDIRGTIENVAGAPAALATKTLMKESTFEYGGRKYFPSKVFPSKNLKKVLLATNIEQNWRHSFYAKYFIFDVDTQTVDALDPAKPNDRIQLASWSPQSDAVVFTRENNLYLRKLSSKTVTQITKDGGPDLFYGVPDWVYEEEVFAGNSATWWANDGKYIAFLRTNESEVPEYPVQYFLKRPSGTKPEAGLENYPEVREIKYPKAGAPNPTVDLQFFDIAKGDVFEVNIADGFAPDDLLITEVIWSGSNEALIRETNRESDILRVVLVNAESRSGKTVRTRDVQKLDGGWFEVSHTTKFIPADPANGRPQDGYIDTVIHENYDHLGYFTPLDNPEPLMITSGDWEVVDAPSAIDLKNNLVYFVATKASSIQRHVYSVKLDGTNIQSVTDDGRDGYYEAKFSSGAGYALVSYSGPDIPWQKVISTPSNPNHYENIVEENRDLADMAKKHELPIEIYSTVTIDGFELNVVERRPPHFNEKKKYPVLFQLYGGPGSQTVKKTFKVDFQSYVAANLGYIVVTVDGRGTGFIGRKARTIIRGNIGYYEVRDQIETAKIWGAKKYVDKSRIAIWGWSYGGFLTLKTLEQDGGKTFSYGMAVAPVTDWRFYDSIYTERYMHTPQHNPGGYDNSSISDMKSLQQNVKFLIMHGVADDNVHMQNSLVLLDKLDMAGVENYDVHVFPDSDHGIYFHNANKIVYDKLSNWLINAFNGEWLRTANAVPIKFDAAERKRV</t>
  </si>
  <si>
    <t xml:space="preserve">CHAFR746836.1.1_0014050.1 </t>
  </si>
  <si>
    <t>MPIHVLISGAGIAGPALAWFLAKSGSRVTIVEKAHTSLSHGQNIDIKGSAVQVIRKMGLLEEVRRFNTTEMGTQFIDSNGNPFAPFPVQKGTGASFTSEYEILRGDLAEVFHQATKDHPNIKYYFGTTIKNVISNNDTSVEVELSNGDTQQFDLLVAADGQWSKVRKQCFPSDSVKMIDLGMYSTYWTVPRLPSDNSWWNIYLGLKSRDIHLRPDPHNTIRAMFTIMPCNDFQKRKWKEACRSDRQTQEELLKEEFADAGWQAQRLLEAMEKASDFYFQEVQQVRMSKWSSSRVVCLGDAAHCPSPLTGMGTSLAIIGAYVLGGELSKLNNGEHPSKALESYESIFRPFVEEIQKIPWFVPGIAHPETAWKRWLVQSMAWTISKIAAIPWVVGRFGPKSDEEDFQLPLYSSFENVS</t>
  </si>
  <si>
    <t xml:space="preserve">CHAFR746836.1.1_0008200.1 </t>
  </si>
  <si>
    <t>MPSLRIIIQGLALSSMMVMTAAAPFPPIVEKVDVDDACGNASVPPTTSKPEGPTASAVPKIPASGATPDLNVTTLTLAYVTLGHGVQNYSCDAVGATGKAIGAIAKLYDVTNLAYTDIEMVHKLSAMVVEGQATEEGSEIAIKSAAAKLNAPMIGNHYFDSAGVPVFNLSEKDKIIFAAKTENVKAPATADKGPLKTGAVDWLRLVKKENYTFASKGIQEVYRLETAGGVSSACNATGVISVPYAAEYWFYN</t>
  </si>
  <si>
    <t>Tribe143</t>
  </si>
  <si>
    <t xml:space="preserve">CHAFR746836.1.1_0045810.1 </t>
  </si>
  <si>
    <t>MLFHYWVSSALCAVALAAPSLAPPSPEAALVLREYFEALASETQEVKRAEKKETDKKETTEAVDTKGTTEAVGTKGTTEAADTKGTTKVADTKETTKAADTKKTTKAADTKGGPGCDTSKAKLPSSSLPGPSGTLKFIGLGSGVQKYTCKANDATAVPVSAGAVASLGDGTCTGAKSRRALELLPRLAMEYDIEALIVARAGGGKHFFNSAGAPVFETPAGTFVGSKSASADAPKKGSVAWLKLSAIGGTTSGLSEAYRVNTNGGSPPATCADSAASFEVKYSAEYWFFG</t>
  </si>
  <si>
    <t>TTEAVDTKG--#TTEAVGTKG--#TTEAADTKG--#TTKVADTKE--#TTKAADTKK--#TTKAADTKGGP#</t>
  </si>
  <si>
    <t xml:space="preserve">CHAFR746836.1.1_0008680.1 </t>
  </si>
  <si>
    <t>MQFGVLAAGFALTTTVHATAECSVTEKYSLWMAQSLISRNDGIMNESFPSAPLQAGITQKAFTALLAQYPDDDNASIYRDYIRSSVDSVLHYFANGNATADVRLPMDRLSSGNALLDLSVDASNQTAASAYQLGAETLRSSIDVNRRNSVSGLWYYVYPEWSYLDGMYSLAPFYARYTLSRGTKDAEVITAINGTAVDDMMYQLDLLWQRCRNITSGLLVHGYDDSRTAVWANPETGASPNVWGRSLGWYFMALVDTLEILSSEPVTQGYTKQLGERYRSLAAAVIQAVDPQTGAWWQVVDQPGRKGNYIESSASSMFTYGLLKGARLGYLEGNDAESSKTIGVRAYEYLTNTFVVHENERVLGWNGTVTICSLNSTATYEYYVGQPLRYNSILGSAAFILASLEYENVQGSN</t>
  </si>
  <si>
    <t>Tribe144</t>
  </si>
  <si>
    <t xml:space="preserve">CHAFR746836.1.1_0013620.1 </t>
  </si>
  <si>
    <t>MMQTTIIFLLAAATVNAASQCTSPRLSVQGADTIVLRDYANGLRDGAPFITYEHGVAWRALEMVYNATRDEAYVDHITKGVDNIVTEEGGLLDYNLTYYTLDDVRIGETLIYLNKNTGEAKYKGAADLLRSQLQTNPRNPEGGFWHRSTYPNQMWLDGLYMVSPFYAHHTAVYVPKNITAFDDITKQFVLTHTNCVNHNVSQKGLLKHGYDSSRVAVWADAATGASPECWNRALGWYVIAIVDVLDYLPKSHPGFAILKSILVETMAGIVKAVDKDSKLWWLVMSQPGRAKNYIESSGSAMFVYAALKGIRKGYLTKDYLPTMTHAYEALVEKFVSEASDGGINWNGTVSVGSLSGTGDFDYYVSVALNQNDLKGLGPFIMASVEYEKAVC</t>
  </si>
  <si>
    <t>MKTSALIAALSATAVSAQFWESADQNPYLERTHFVNPSYAAKLNQTIDAFLAKNDTLNAARVRTVQKTSTFVWIDRVSNLSNIDLAITQARAVQESTGKEQIVQLVLYNLPDRDCSAGASAGEFTNADDGLNKYKTLFVDPYAEKVKAATDLTFAIILEPDSLGNVVTNMGVDLCSRAAPGYEQGIAYAISKLQARNINLYIDATHGGWLGWPDNLLLASAEFRKVLSMAQNLTAKAKIRGFATNVSNFNPYIANPPANYTVDSPSFDELRYVESLAPLLTNLSLPAHFIIDQGRSGLQNTRQAWGEWCNIEAGFGIRPTMQTNTTLVDSIVWAKPGGESDGPCGYTGVGVQGTSAPNAGQWWNEYVQMLVKNASPPIEPSY</t>
  </si>
  <si>
    <t xml:space="preserve">CHAFR746836.1.1_0003250.1 </t>
  </si>
  <si>
    <t>MSFKFLSIALLFARAVTSSPVTERDLGKRALEPVLKTNFPDPAVIYDVGTAGGAFLAFATEGNGHKVQVAQSSNGWGGPWNLLNRDLLPNPGAWSTGNAVWAPDVRKIGSKYVLYYAAQTKADVTKHCVGSATADNVLGPYTAQSEPIDCSLVAGGAIDISGFTDTDGKRYVVYKIDGNGLCGNPNKGPQATPLMLQEMAGDGITKIGEPTKILDKGPGDGPLIEAPNLIKVNGIYIVFFSSNCFNSGLYDISYATATSIKGPYTKAAPALLLPGNSWGLVNPGGAQATDDGKGLVFHADCLTNSRCMHYRDIKIEGRIVTFV</t>
  </si>
  <si>
    <t>Tribe141</t>
  </si>
  <si>
    <t>LIAR=11</t>
  </si>
  <si>
    <t xml:space="preserve">CHAFR746836.1.1_0014470.1 </t>
  </si>
  <si>
    <t>MTLNILSTTLLLAGSITASVLPRAGKELKPLMTVDFPDPAVIGIGNGAWLSFATNGNGKRVQVAKTTSGLGGPWNLLDNDLLPTIGSWSTGHNTWAPDVRRVGSKYVLYYASEAKDGGKHCVAAAVSDTVLGPYKPDDSPIACHKEKGGAIDISGFTDSDGKNYVVYKIDGNSIGPGGSCGNSNYGSPGSVPTPLMLQEMGSDGTTKVGEPVQILDKGPYDGPLIEAPQIIKKDGLYVVLFSSNCYSTTLYDISYATSASLKGPYEKAVKPLAVTGDPFDLTAPGGAQATDDGRSLVFHADCQVEGGKKRCLYTKDIKIEGGIVSFV</t>
  </si>
  <si>
    <t xml:space="preserve">CHAFR746836.1.1_0004280.1 </t>
  </si>
  <si>
    <t>MPQLKVLVVGASIAGPTTAYWLAKAGAKVTVIERFPELRNNGHVVDIRTLGVLVMRKMEGLEAAVKAKAVPMDGISIVDDSGHPYIIITATGNPDQQSLVSEYEINRGDLVKIFYQMTKDNGNINYVFNEQVASMQQKEQEEDSPITVEFLNGSPTSEYDLVVACDGAASRTRAMGLECGIRDYVQPTNSWVAFFSIKEDLLEGSKIGKAHNAIGGRLFGIGQNPMGGNRAVIQSLNAGNLPQFREARDKGVHHLKQFVAQHYEGAGWKIDELLKCMMESEDFYANEITHIKPPTLFKGRFVLVGDAGYGGSAGTGTSLAMTGGYLLAGEILKNEGNLAAGLRGYEEKMLPYVKELQTVPLFLYSVLGPQTAWGLWIRNKILAFISWTGIIGFVQKHFAAGFANGNKYTLPEYEWVS</t>
  </si>
  <si>
    <t>Tribe142</t>
  </si>
  <si>
    <t xml:space="preserve">CHAFR746836.1.1_0078770.1 </t>
  </si>
  <si>
    <t>MFVNSLLLLVVQLSLVAAQTLPFIFTGFIESASPKSGSAANRGGTVKISGYTVTIPDNLLVEFPAAIVPFAEFAGGSKPGQNEVTVTGNVVNDNFIAGQMTYNQVDAAFASGVIESLGFDGSIVIDNGPTLRINDPNAKYSAGFGSIPLFTADDENPSVTSFSGFPVCVPRSANDPKCPSSNRPPAGSRVIPDALHMAPLKVGDYIEYSGIQSGGQTIVYSLVANIDITTSGSQPGFIRVEDAIIGVANADPNVEAARARFTGLASRSDLLIRIFAIDEDPCTGEVVDRLLTTTTPDGAARNKWKVDIARGTNIGLYTRNYRIKIGDTTTKTTDGILAGQYVQPVTEWIFPELVTPGGAPPPNDFSNIGPLANGFGFDDGVLFGQLKPWPGANAPIPAKTNCQPPSTTTPTAPTSTGPVTIKADAGADLKALGGVSLLLTAKQTGDNIPDSSLTFAWTQLPGSPSVTLTNANTPNARLTLPKLTGASIPRSFQVVITHTPSGRKTNDTIIVTSYATGNNVFDHPVIDSLTWASRQSGSATAVAHSDLVDSTATMTIRFSSETTERVMTRG</t>
  </si>
  <si>
    <t xml:space="preserve">CHAFR746836.1.1_0063420.1 </t>
  </si>
  <si>
    <t>MPANLTVLVVGGTGAQGAAVVEELAKSPSYAIKILTRSATSSTATRLSNLPNVTLFEGSAHHEPDIHQALEGVDIVYCNTNGFAIGEKAEIYWGIRFFELSREHNVKHFIWGSIQSAYETSGYQARFRTGHFDGKQKVANWITTQATTPMAWSILTSCMYVEMLNELLAPFPEKDESGEEVMVFKAPVGSGAPPMIYLADLGRYARWLIENPERSNGMNLKIATEHLGYEDLARTYTEITGRRAIFRDVTLDEYFDSGLFPTPDEKVGHSAEKDDETLQTYRQNFTGFWNTWKEDVVVRDMKLLDEIMPDRVKSIGDWMKLSGYTGERSSVLKDYRDATMPKPGNG</t>
  </si>
  <si>
    <t>Tribe139</t>
  </si>
  <si>
    <t xml:space="preserve">CHAFR746836.1.1_0089590.1 </t>
  </si>
  <si>
    <t>MATHPITKIFIIGGTGAQGLPIIHALAPYYQILVLTRDTTSPRAQSLLSLPTISLLQGSLADEAVLKKGFTACQGAFINIDGFNTGEQAEMYWAIRCYEIALRSGVRFFVYANLEYMGKITGYDERFRAGHYDGKGRVGEWILFQNRVNCGRMGSALFTTGPYIEMCVSARTLLSPTIEEGVVTWRAPMGDGCMPAVSLEDCGYYVRWLFENRVRADGMDLQVAIADVGLGEVAQAFMKVTGKEARYVDVEMEEFWSAEGREEWGERPAGYSAGKGGMSMRENFTGFWNIYKHKILKRDYKLLDEIHPNRIKSVEEWFRRENQKGIDAGKGDLWERVQPENLVPVLKLVEDDWKGSL</t>
  </si>
  <si>
    <t xml:space="preserve">CHAFR746836.1.1_0001280.1 </t>
  </si>
  <si>
    <t>MMYSLGFAALAALAAAAPTETEKNVAQIQPRAACSTAVKLTAGSNPFSGKSFYANEYYAGEIATAMASVTDASIKSQAAKVGKVGSFLWIDTIARVPLVSDTLKKVSCNEIAQIVIYDLPGRDCAAKASNGELAVGEVSKYKSQYIDPIAAAIKANPNVAVALLIEPDSLPNLVTNSNLTTCQQSKAGYEEGVAYALKTLNLPNVAMYIDAGHGGWLGWDANLKPGAEGIAKVYKSAGSPSQVFGFATNIAGWNAWTASPGEFAGTSDAQYNKCQDEKRYVEAFAPLLKTAGMPNHAIVDTGRNAVQGLRAAWGDWCNVNGAGFGVRPTSSTGNSLVDAFVWGKPGGESDGVSDPSADRYDSFCGHDDAFKPSPQAGQWNEAYFEMLLKNAKPSFA</t>
  </si>
  <si>
    <t>Tribe140</t>
  </si>
  <si>
    <t xml:space="preserve">CHAFR746836.1.1_0090530.1 </t>
  </si>
  <si>
    <t>MSAFKIHDEGFKSILGSSPKLQLILENTNYPFAHEAGVFIPSDNTLFVTSNQYTDSSNPTSKKIQICKVVLSCDGDGTAKCEEIFPSSVPMGNGGVNYKNGVLFCAQGDMETPSGLAFMETSPPYNSKFLLTSFHGRPFNSTNDVVVHSDGSIWFTDPIYGSEQGIRPPATLPGQVYRWDVENGGGIRAVADGFGRCNGICFSPDEKTLYVTDSDWIHGDGTTDLTRASSIYAFDVTHYSGQPFLTNRRLFAFADKGVPDGIKCDTNGNVYSGCGDGVNIWSPGGVLLGRILIDGGAANLCFGRNGELFILNEHKLWRAQFGDSVKGCLLKI</t>
  </si>
  <si>
    <t xml:space="preserve">CHAFR746836.1.1_0023780.1 </t>
  </si>
  <si>
    <t>MTTVSIADIQVLPLEVKIADRIAESNGSIQPFESPPTSDTLTIIQYSPELGTLIGPSPTHSLLLSTLTTSKNPFFHEACVYLPRTDELYLTSNLLQSSSTSLYPTILISRLKLTRSPSSLQPNTIAKLDWAKLRPPPGIDMPNGGTAYREGILFCAQGSVVPGTGGIYYMPRTAPPQALVKGWYGREFNSVNDVVVTRDGGIWFTDPCYGFEQGFRRRPELPNQVYRFEPTTGECRVVAGEWERCCGICFSPDERRCYVTDTGMVHGDGTRDLMRPATIYVFDVVYEGGQPFLKGRRTFAFPTRGVPDGVRCDEHGNVYAGTGAGLEIWNEGGCLLGRIDVPGGKGIANFGFGKEGEIFLCGEQRLWVVQLDGGKVEERRRVEEEERRRVEREREEEAERRRVVEESEVD</t>
  </si>
  <si>
    <t>----ERRRVEEE-#----ERRRVERER#EEEAERRRV----#</t>
  </si>
  <si>
    <t xml:space="preserve">CHAFR746836.1.1_0101650.1 </t>
  </si>
  <si>
    <t>MSFLIFKIKLLSICFLLFQFSNGQFGNVAPPYGPSQFSNIGMINAITVANQSDLLSGGSITIDGIPMVVPRNSYVTLPSISVLWSELFINGSPQLPQFGAPGITWEATVIGNRVGDTYTVGLIYLAQSSVRIVQGFVNAIDLKTGEFWVSGNSAVAGSGIKARLNDPVGKFVNSSFFRQGDWKPTGKTCHKMLMLVEGRYGIPYSDHPLWTVDAESPSITAATGFPLCIPRYSNGTDDPLCPLKNRVINGQVPTFIQFKGALARTATDPDPNLMAPIMVGDYVTINGVQVGGGLFAVYSLLANLALYTAPRELPAYIRVEETRLGAPAPNNAEQGETRAVAFTTDPSTPMQWYAIDVDPCTGAEKERNLQLTQPLGQNAGDVWGKAIFRLGKVNASPMTKNVGFKLLTGTTMTVNGLEAGVFIQPVFDFIMPELVVLGDPMFPFEFQDFPFLALGSGPFIEALPGAELDAPVVLVGQLDPYPGLRTPLTTPCVAVTPTPTSSGSTTLSTISSATPVPGADIVTFTFTENRGQGVTTYTIQAVSSHTTNPLPTLTVTGSGINPLGQSPMTSTGNGNYILQVTLKRRLDTITVTSSHGGQSSVQT</t>
  </si>
  <si>
    <t>Tribe138</t>
  </si>
  <si>
    <t xml:space="preserve">CHAFR746836.1.1_0100930.1 </t>
  </si>
  <si>
    <t>MCIPRSSSDPLCPSKNRPLGANGAPLSIFTFKDPSSIGANDPDARLMVPLLVGDYVEVSGTFIGGLLEVNSLNANLQFLTSPGTKPTYLWVEEAIYAVVTTQPGGANGETRAVVWSSDPSTPIQWFAMDVDACSGDVTERNLNLMQPTSGGPPLGRAVYRLGKTDVSPATRQVGFRVTSGVMKTSNNITAGQYIQPIFSYTFPELTTFGPPMFPNLFDVMPYLAQGLGPYTPGTFGRPAPSTEVIVGQLSPWPGASAPSTTSCAPKPTLPPTTLSTTATSSVPASTKSAVPKDTITILSASQSSLRGVITVTASASSNNPDAKLSMSVQGPNPISSTVMTQSGNTFNLSVSVKSKGTSVTIASQFGGSATLAIK</t>
  </si>
  <si>
    <t xml:space="preserve">CHAFR746836.1.1_0005520.1 </t>
  </si>
  <si>
    <t>MANTVVILGASFVGISVAHNLLKHTLSGVKDLKVVLVGPNTHIYWNIASVRAVVPGTLSDDKLFAEIAPGFKQYPAASYELIQGTATGVDPTAKTVSIQTPSGVKEQPYTHLVIATGSRTASENIPWKQSNEGTEKTKQLLHEYQEKVKAAKNIVVVGAGATGVETAAELAFEYKGSKEITLVTGGATILPGLPPSVIKVAENQLKSMKVKIVVDTKVTDSAVKDGKTELTLSTGSNITTDLYLPTIGVIPNTEFLPASLKDTKGDVNVNEFLQVKAVDGIWAAGDVVSIQPKQMAFAGEQAKALAKNIGLVLKNQKPVAYKSDTAPMIAVTLGKSKGTGRMGNMKLPSIMVWFVKGRTLFTEKLPKYASGSEF</t>
  </si>
  <si>
    <t>Tribe136</t>
  </si>
  <si>
    <t xml:space="preserve">CHAFR746836.1.1_0078120.1 </t>
  </si>
  <si>
    <t>MKTILVLGGSFAGIISAHRLLKQQPEGSIKIILVAPNTHAYWIIAAARAMIAGQIPEEKVFMPIAAGFEKYSASQFEFVLGTAEFLDTDTKNVVVATEGGNKTINYDIAVLATGSSMKGDLPFKPKGSTDDLKKELKKYQKLISNANDIVVGGAGVTGVETAGELAFEYGSSKTITLISSGPTILEGIVPPNVIRTATKQLESLGVILKLNTRIESSSKAKDGREELSFSNGQNVKTDLYLQTVGMVPNTSYMKPELLGPGGYISPDEYLRVKNVKDVWAVGDVSDIQRAQVLHLDGQTAHLAKNLGLVLSGKEPVAFNSKVIDMLGFQVGREMGTGHVAGWRLPSFLVSYIKKTLLVEKLPGLVHGTEYP</t>
  </si>
  <si>
    <t xml:space="preserve">CHAFR746836.1.1_0078470.1 </t>
  </si>
  <si>
    <t>MGKEGTQKTLLVLGGSYGGISTAHYLLKHVLPNLPAPDSYQVVLASSSSQALCRQACPRALISDEMFNQEKLFVSIPKSFAQYPKDRFRFIQGTATNLDHSNRTVSVTLKHGEVEAIEFHALVIATGASTPSPLLGLNQDEDALRASWAEFRRGLASARSIVIAGGGPAGIETAGELGEYLNGRAGWFSSKMKDPKVPITVVTSGSNILPGLRPALASVAEGYLSKVGVTVIKNKRVQNVTPESGAPGNLTTKTTITLDNGGTLSTDLYIPATGTKPNTTFVHKSLLVADGRIDTNPSTLRVEGAGPRIYAVGDVASYSRPAVHILLEAIPILGTNMKRDLLQAAGRAPVPAEDKIFKEDVRETQLVPIGKSKGVGAMMGWKVPSFFVWLLKGRDYWLWTTGDVWSGKQWAKA</t>
  </si>
  <si>
    <t>AG-G-GP#AGIE-T-#AG-ELG-#</t>
  </si>
  <si>
    <t xml:space="preserve">CHAFR746836.1.1_0101110.1 </t>
  </si>
  <si>
    <t>MSFSSRTVFWGFLASALATPGVIHEHSPSSVRSLAAYNVTRNSSFEVYSHEFTSILGNNPSLNSILTSANASFAQFHEAGILFQEKPNPVLFITSNQYDVEGSPTTNNKAVAISKVSYDGNAWNAEIVKSTGYPVSLANGGCKYKEGIVLLDQGTLTTHGGLVYMNGTTPYGTSLLIDNFYGHPFNSPNDVVAASDGALWFTDPSYGSWQGIRGDPRLPPQVYRFMPGTNNIRVVADGLDQPNGIAFSPDEKTVYITDATGNSTALTSPRTIYAYDVVNKAGQPSLINKRVFAMAEKGLPDGIKTDAEGNVYVGCGDGVSVWNAGGMMLGKIKVEGGSANLVLGEGKVWLLNELQLWEASVATPALKINDVKKDD</t>
  </si>
  <si>
    <t>Tribe137</t>
  </si>
  <si>
    <t xml:space="preserve">CHAFR746836.1.1_0044670.1 </t>
  </si>
  <si>
    <t>MLGRLEMSIAECKEAYMGMMEDVFVKTKRRINAKNLKVQGRYDTPALESAIKNVIQSRGISGLDVDSLLLNPEGKCKIFVTSTSKETNKTRCLASYNSPGDLGLPKYTKIWEAGRATSAATTFFDPITIGPYKQTFLDGATGANNPIAQLWNQAKDVWSSDSLESQLRCLISVGTGVPKVIPSGDYLHDIAFALSAIATETEKTAQEFHKTHRALDENNMYFRFNVPSGLEDVGLEETEKIPTIATATNDYLDTQTVHQQMSVCGKLLKEKKACLKTLSFDYEARQDAIDTINEETPHWIFRNQDFQQWQARENVSDHHGILCIKGHPGTGKSTVMKHLVTQFNALNTNDDKIILYFYFNARNNVDLEKSSTGLFRALLHQLLKTCPPLSYNVLQVFRERQTHDNWSWHENETRQYFFEALKEKNIKPVTIFIDALDECGTGSNDIVAHFEDAVRHAIQDDRNLNLCISSRHYPNISIPKSKKLNVEDNNQDDLHKYIDKMLPWLNTLVSEGSYTWDWKKDLVKIAGNNFLWIKLVKERLDKMHTGSEATISTIRKELDKVPPNLQDLYKQIMENLQDKERSDMLQIVQWVLLSSRPLTARELRHVMALARTDSSDGQSDQELIQAWESQTEGLINNMEFANLLRTRTKGLVEIIYKSSTEEDLEEFWQGYVQFVHESVRSFFLGDPKAYPAGLLHLKEDLKPSPLGLSHEMILGDILKYLALCRIRSSKEFEEPSALREYAANCLFLHACRAEEFKVHQTHLFDRLYTPSNGEILRSLLSLMKDRKLNLGRKDFSTKTGAANMVFLLASFYKIEGCMRGLLADSNGIAEGVGLDANALLTCQPSPFAEGTYTALMLACLSGHESIVQLLLEKNVNVDIKTQPRFQTALHFAASIGNKKLCDLLLKHGADIEFLDLGAKSPLYYACLYQHPQVVSLLIANGASICTTSEQNIILKFVFSCYKKPVWGKIKSLLKDIPDINHQDSTTPLGLAIMTRQEYLVKRMLKKGAKLFGPKKTIQSDNSPLDTALKCHSLPFVVHIMMKNDLVNLDEVHHTSYKTLLHFAAEVGLTKLVEDLILKKATIDIQDKSGHTPMHYAIENLHMDTVIVLEKKGATFPMVYDVDKRDDNGMTLLHLAVIRSTTNLIQWLLSKKANVASRDTDGHTPFYYARTRWSQTKTEGDLEAIKLLLSAGADIDQRDSHGKTILHWAAIHNTTDFLRWLLSKEAYVRSQDTDGRTPLYYAMARLSGAKGESSFRSVKLLLNAGANIDQRDSDGKTILHWAVHLAAGHGNSDLIQDLISLKASVNIPDRDGNTPVYYATQYSNTEVIKVLEDALSPEMEQAINTRSGEHNKTKLHWAAEDGNYALVQSLLDRNANLMIRDRYGETPLHYAAENEHFKVVVLLVDAGASLSIKDRSGRRPLECTRRGRKVFDYLSWKMKMVQKQQARDARKDMEKGN</t>
  </si>
  <si>
    <t xml:space="preserve">CHAFR746836.1.1_0079290.1 </t>
  </si>
  <si>
    <t>MGADPNKVCGAWTGTPLLAAAIKGYTDSIRALLEGGASPDIPNSASNMTPLSYAANNGYLDICRLLLSKGADINNPVVVPPILNKVLWHYCGIPPDPTQLNVIKFLVENGADVNSKYYHGMTALSSAVYLGNETAVQYLLENHADANIPDSRGQSALYFAAGQPQHRDKAVAFARSLLAHGADINLQTTLGITPLMMAAWHNHTDFAEFLLEHPKTNIDSEYEGTLEGQQGRTVLSVAVREDSKDMIRLLADAGADLNHRDSDGLYPIHVLACRSADSLRTLLEYRRKVDIEAKSSSGMTALLLAVSSNPVKLENVKVLINAGANLDATNEMGHMALSWTYTSNYDKLVSLMLQQEDFNINLCARGYGNALHQACKNGKLDLVKMLVDHSSDINLLLGCRYGTPL</t>
  </si>
  <si>
    <t xml:space="preserve">CHAFR746836.1.1_0099580.1 </t>
  </si>
  <si>
    <t>MEALAAASSVTALIQITASVIRITTQIIQEFQDAPGELQQISIQLKMIKSELVFISSLDESSSREDLALLPNESDDLRNVLQNTQMLMTEIQETCSKAGLKSKMRARFSWVFHEKENVRHLLDRLQDARAGLQTILLIVNIRIVNLSRHAIRTASHLAITSNVGLLQDVASIRENVERTAKQGKPQENIVLKGLATRSPHDRINFWGSLVYLENAWRTFLGAEAALSAYGNDYQTTYDFSSRQSVFGLWLLSLEFRIRRFPLAGLGLQFVAGSLTVKNIVPETSPIMTACKKGEVAVVRNLFESRKASPNDITPINSTPLRFAIESGSVELVQTILSTGADTNAPFGQMITHPLSWAFASRQIEIARLLIEKGAQVDHVSARGWTAVFYLFGYDWIHGNKGESCIKYLNLLSAASFSEFDVQDADGWSVMHRAASWGTAQDIEALVNRGASVLLPTVMDWLPIRCATRFENIDTFKVLLVNIQDKSVINQRDKRGWTLLHDAADIGSSKLLELLLSNGADPHIVTFELASGVPHDLKNRTLTAGDIAKQRGRDVYDAYKTALGNAEMGISIVEELDDSGSEDIFWVAESGAV</t>
  </si>
  <si>
    <t>Tribe135</t>
  </si>
  <si>
    <t xml:space="preserve">CHAFR746836.1.1_0050570.1 </t>
  </si>
  <si>
    <t>MPIDHIHDEDKYLPHINTTFKQRYFFDSTYYKPGGPVYLYISGETSGESRFSNLRTGIIQILMQETNGLGVILEDRYYAIADNAYFAQHAVFPGVAGNLTAPGTPWILYGGSLAGGETAHSIFTYPELLYGGIASSAPIEVVLAYPEWYAPIQRYGPQDCVTSINGIIAKIDKLTDSNNTQAVQELKAIFGLEKLKDIRDFAMTIAFPIGGPMNYPTATWQELNWYPAYSSDNFFNFCNNVTNIDAPANITSVDYALAKYTDGEPWVNLGNYAAYFKKNFLPLCSSGDYDSSIGGCFGTQNETYWANPSNSGGRSYLWTTCTELGAYQAAPASGPSLIMNVLQVDYTQQWCTWAFPDGQYTKLPPTPDLSAFNKYGGFDIKADRLAFIDGSIDPWLDLCYHSTKAPLRTSTDLNPEYLIAGAGHHWDSSGILDINAEPLFIKQAHVWEIKVVKKWLRDFQSWKGKRGSVRRKI</t>
  </si>
  <si>
    <t xml:space="preserve">CHAFR746836.1.1_0091860.1 </t>
  </si>
  <si>
    <t>MLFSRILPGCIFALLAKAQDEVPEVSDSRTLLPGTGTLREDPIPTGTYLSISTTLTVTSSAITTSAIVSTITSDDTTITTTLGSTTILGIGIPIGSNATMTSTTSDSQTYLSGAPRTSTILNGTAGTNATSSSIAPQPTNVTPCNNYPEFCARRYGNITEVAAHNSPFVKAGNAAANQQLGVTAQLNDGIRLLQGQMHFGNDSTPHFCHTSCEILDAGPITTYLTAVKTWVAAHPYDVVTILLGNGGYSAVEKYVPFIESTGILQYAYIPPKIPMGINDWPTLASMILTGKRVVFFLDYEANQGTVPWMLDEFSHMWETPFDPVNRTFPCDIQRPPGLKIEDAKNRLYLVNHNLNYEISILGNSLLVPSIPLLNVTNNVTGFGSLGVSADQCTQQWDQKPKFLNVDYYNVGKGSVFQVAAKLNNVTYDRLCCGLVGRNGGGRMGENIVLAVLMAMGTAFLMM</t>
  </si>
  <si>
    <t>Tribe134</t>
  </si>
  <si>
    <t>TSAIVSTI#TSD-DTTI</t>
  </si>
  <si>
    <t xml:space="preserve">CHAFR746836.1.1_0097290.1 </t>
  </si>
  <si>
    <t>MMQLWRIFVWFFFFIGSTKGEGCNGSPALCDQKYSNVSQIGTHDSAFVGELPSDNQELSVTDQLNRGIRMLQAQTHDFLDQIQMCHTSCVLLNAGSLLSYLTTIRTWMDANPNEVVTLLLTNQDAIDVADYNSVFVRADLEKYTFKPKSRLAIDDWPTLQELITANTRLVVFMDYHADTARVPYILDEFQYFSETSYEVTDENFPSCDIDRPSGSTDNLMLIVNHMLHIDIFGIMIPDRGNLERTNAATGSGSIGAQVDVCKRKWGRKPRLVLVDFFNTGDVFTAQTNLNS</t>
  </si>
  <si>
    <t xml:space="preserve">CHAFR746836.1.1_0020420.1 </t>
  </si>
  <si>
    <t>MLLPLLSISTALLSLVGFVQAIPQAIPSRPASTPTRAPVSLAPAATGTTACNNSPDLCNRNYNNITHMGAHNSAFLRNSATSFSTSGNQFYNASVALSAGIRLLQAQVHLENGVLRLCHTSCGLLDAGPLVDWLGQIKSWMDANVNEVVTIILVNADNQPAATFGGLFASSGISTYGYTPASTSAATTWPTLQTLIAAKTRLVTFIASIDYDTTYPYLLPEFNYVFETAFGVLDLNGFNCTLDRPSTQRSAATALSAGYMGMLNHFLDTDQGLGITVPDVGNLTVVNGPSTSIPGALGTQGSQCTTEWGIKPTFILVNFFNVGPAMAVADTLNGIRAVGRTDVSTDVLTASSKSGGSRQNGRSWFGIAGSAMGVIAIGNFLWM</t>
  </si>
  <si>
    <t xml:space="preserve">CHAFR746836.1.1_0096930.1 </t>
  </si>
  <si>
    <t>MFSRLFFISCFLLGALNVVLATTLDRPPYDPSKNKRGLTFSTPTTWIQGFCGGGTHVTWAYDWAQSKPDNFPGCLTYIPMLWDASPGNVNGWKERAQDSINKGANHILGFNEPDLCFITGTHTQACMTPQDAANAWRQHIQPFGQQAWLVSPAITNADGSFKWLKDFLAACHDCQVDTIAVHWYDTANNFGYLQSFLQSLKSIIGNKNIWLTEFNGRGSEDEQVRFLQQALPWMDHTDYIERYAWFFSGPDFTGGALTGWDGKPTNLGYNYGYAIPF</t>
  </si>
  <si>
    <t xml:space="preserve">CHAFR746836.1.1_0098040.1 </t>
  </si>
  <si>
    <t>MHTTSIFTLLLAAALTTAQTSSPKRGLVFVPNPEHAPDNQIWVQGQTDLTWYYNYQPTPSPAYLNLSQETFEFVPMLWSPSDTFFPTIEGLIKGGRNITHVMGYNEPDGEHATGGSSLDPVVAAKNWIAQMNPLSKLGVKLGAPAVTGSERGMGWLKSFFKACAEQGSNCTVDFFPSHWYGNFEGLASHLGEISGTFPNKSIWITEYALNNQSLSDTQFFFNTSASYFDRLENVGRYSYFGSFRSDDSNVGPNAAMLNNAGELTDIGAWYLGRKGAGVQPGGKSEGVRRXVGVWEVVGLVGALSLVLW</t>
  </si>
  <si>
    <t xml:space="preserve">CHAFR746836.1.1_0081610.1 </t>
  </si>
  <si>
    <t>MKYSLVAALATLGSFVAATPNTQFLNVGRLIPPEEPMDASFMRKVAASNITGSAFFDQIIDHNDLSKGTFKQKFWWNTEFWAGPGSPIVFFTPGEIAAAGYTGYLTNATITGLYAQEIKGAVIMVEHRFWGESSPYATLTAETLQTLTLDQAMNDFVHFAKTAALPFDLSGATNADKAPWVFSGGSYSGALAAWIYSVHPGTFWAYHASSAPVEAIYDYWQYFTPVQEGMPKNCSKDVGLVVEYMDEVFTKGTPEEQLALKTKFGLQDLTLAADVTAALVNGPWLWQSNSFTTGYSGFFKFCDAIENVVAGAAVTPDANGVGLEAALEGYAKWSNEVLIPGYCENYGFEGEYNIECMDTYNATNLQYTNRAVDNIWNLQWNWMLCNEPFGYWQDGAPRGKPTIVSRLVTAEYWQGQCPLMFPETNGFTYGSVDPDVNAHKVNKFTQGWRLEKTERLIWTNGQFDPWKTSGMSAEERPGGALAATDKAPLNVIPGGFHCSDLRLTNARANAGVQAVVDRQVAQIVEWVAEFPKK</t>
  </si>
  <si>
    <t>Tribe133</t>
  </si>
  <si>
    <t xml:space="preserve">CHAFR746836.1.1_0097700.1 </t>
  </si>
  <si>
    <t>MVRLIGIVCALVAIANAATTGSPVAIEERVRRTTINPRSLVTKRDDYDPSLLYPAYTLSVPIDHFHNDSLYEPHSSESFELRYWFDATYYKPGGPVIVLQSGETDGVGRLPFLQKGILHQLAVATNGVGVVLEHRYYGASIPTPDFSTENLRFLTTDQALADEAYFAQHVVFKGLEQYDLTAPNTAYIGYGGSYAGAFVAFLRKLYPDIFWGVISSSGVTEAIYDYWAYYEPIRVYGEPTCISHVQKITNMVDNIFLKVNTSESASELKSAFGLPNVTHNNDFAVAISGVSSWQGRNWDPELNSPDFDEFCAAITSPTVDYNTTTDEFTAQDLLKKGGYASEISTLQTPLLNWIGWFTQGSLARCDDSQDRCFGTYDDAYYAQDSLDDDWRAWPYQYCTQWGYLQTGSGVPEDTLPVISRLNDLEYNSNICRQAFNITTPANVTAINKYGGFGISYPRLAIVDGEQDPWRPATPHASPFNSTALNRTSTVNEPFLLIEGAVHHWDENGLFPNQTVPGVLPPPAVSDTQQYLVAFVLEWMAEWRAQNHLEL</t>
  </si>
  <si>
    <t xml:space="preserve">CHAFR746836.1.1_0093690.1 </t>
  </si>
  <si>
    <t>MLTFKRALIAAAVFLTMIYLVTRSHPSPHPYQEHSTSSDTAHKSVKGDKSAKAGSTTPASSGSDKMAATQGEASQKPLVDFTKASLREKLAYQFQYDVEAKFPAYIWQTWKYTPASGEFGENFRPAEASWSEKHPGFIHEVITDQVAVHLIRHLYASVPEVLEAYNVLPVPVLKADFFRYLILLARGGIYSDIDTHALKSASEWLPDNVPRNKIGLVIGIEADPDREDWAEWYSRRIQFCQWTIQSKPGHPVLREIVANITEQTLKRAKEGSLKVFEDKNGDKDVIEFTGPAVWTDIIFDFFNDERYFDLSGSKSNITWREFTGMKTSRKVGDVVVLPITAFSPGVQQMGAGEYDDPGAFVKHEFEGTWKPEHLRHIGIIIE</t>
  </si>
  <si>
    <t>Tribe131</t>
  </si>
  <si>
    <t xml:space="preserve">CHAFR746836.1.1_0046710.1 </t>
  </si>
  <si>
    <t>MQVTNTIFVGRPSKQIRRALPVYFACIFIALVFFNSYSGDTSSLKPSSIWKRVWPQSPLYPKTNSKFPKKIWQTWKVDPLEFDERDSGRARTWPQKNPGHRYEVLTDGNDMDYVERNFGPDGLNRLDVVYMYRTLTARIIKADLLRYLIMYVEGGVYADIDVEAVQPVDTWIQAPHDEGQVGLVISVEIDEPDWNKHKILGPKSQSFCQWTIMAKPKHPVMLRLIDNVVAWIETMANKQSKGVAEIELNFDEVLSGTGPSAFTTAVLAEMAIQVGKEPPWEKFHRLNESILIGDILVLPVQTFASNQGHSHSEDPEPIKALVRHHYHASLWPSRHPRYSHPGYGMVEECNWTPDCVHEWDKNVANWDALPQDAKDKQIAEHNKMLDEKFAQEEKERLDREKEERENKEKEQLENCAKLQIEKLKEHPLPVDNQTEIPKGDAKPAETPTLPLVLAPPPAPETNPAEPRKPATDNPRHTDAIKI</t>
  </si>
  <si>
    <t>EKERLDR-#EKEERENK#EKEQLEN-</t>
  </si>
  <si>
    <t xml:space="preserve">CHAFR746836.1.1_0011690.1 </t>
  </si>
  <si>
    <t>MGPKGISPESENFINHCLEVNPEYRHEVFTDITAEIYVRENFAHRPDVVSVYEALTIPILKADLLRYLILYVEGGIWSDLDVSCEEIPINGFIPTEFKDKAGLVVGLEFDEDWSKDGWIGCQFASWWIMSRPALPHMMVIVDDIVKELKQIAEVNGVDIAGIQLPMLSDVVQVTGPKRLTWSVIRSLETTLGTMVDDRNISGLHTPKLIGDVLVMPGNAFAAFQNGEPTDQGPKLVSHHYAGSWKNEKGGED</t>
  </si>
  <si>
    <t xml:space="preserve">CHAFR746836.1.1_0078620.1 </t>
  </si>
  <si>
    <t>MRSSTVSSIAFLATSLLVKDVVAAPGAVDIRKRENYIIQVQEEVVVSRGPDGKYTTGKPVAVATVTVPASAPTPVVEDPKDTPKVVDPPKETPSSKPIKVIEPTTKPETKDPKPTSQAPPPPKPTSEAPKPTTEAPKPTPEAPKPTTAAPKPTTLVTSAAPPSEPSEEPVAAAAKVQAASGGAKRGVAYNDGKLVKVISGSSWAYNWAATSGGGLPSGVEYVPLLWGDQADKTNGWNDNVQKAISAGSKHVLGFNEPDLGSQAHMSVDASVTAWKKWLQPLAGKVKLGSPAVTNGNSQQEPYMGIPYLKQFLSRCSGCTIDFVVIHWYNNNPLDSAVQYFKDHVKEAHDVTGKPVWITEFAYTGGDEAAFLKKVIPWLEAQAYVERYSYFMAAEGKLVSGGGLSNVGKAYVA</t>
  </si>
  <si>
    <t>Tribe132</t>
  </si>
  <si>
    <t>TP-VVEDPKD#TPKVVDPPKE#TP-SSKPIKV##PKPTSQAPPP#PKPTSEA---#PKPTTEA---#PKPTPEA---#PKPTTAA---#PKPTTLVTS-</t>
  </si>
  <si>
    <t xml:space="preserve">CHAFR746836.1.1_0022290.1 </t>
  </si>
  <si>
    <t>MSSSLSTFVALVSILFSGHAYAASSAGCGKDLPAHITAGGQSHEVNFTTVSGGSPGMKRQYWIHVPSNYNKEKPAPLIFSFHGNGGTATNQEDLSQFSNESWNPNAIAVYPLGVGKSAGQHSWEGAPYSVPGVDDVSFVEDMINSFNADYCIDTSRIYAAGKSNGGGFTGTLACSRLSAKIAAFAPVAGAFYVPGSTDDDCAPTTIPLPCSPARNPIPIIEFHGLADTTIAYAGGPRSGQCLPSIPHWIREWSKREGFGLTNRTTSLFEGNVLKYEYAEAAGLLGEITHYRISGLGHDWPSVGPNPDSSTGTYLDATPLIMDFFNSHPLPN</t>
  </si>
  <si>
    <t xml:space="preserve">CHAFR746836.1.1_0063620.1 </t>
  </si>
  <si>
    <t>MWSLLLLFFLPLSVLSIEAHPSAPAPGPDGKYTLTAPGITAKFIAYGASISNLIVKDRNGTDRDIILGYDNASFYPVDPNHPDYGPVPGRYTNRIANHTYVIDGKRYYTEANDGNGTLHSGLNGWSRRTWNVSDVSENSITFTIRDEGNSSLGMPGLVIGTATHTLSKSSWSTKLTGVAKTHKTPLMLTTHPYWNLDAFGNPATDLVLNHTLSLPFGKRIIGIDPSTQSDGSLPRISKGSINDFWSAPKALGTDSVQAEWVGNCGTGSGCSGYNNQWIVDRTEKEADKPIATLSSDWSGIKWDLYSNQAGVVVYTCYWMGGSNELKASQLGPATNGFVKSNGCVAVEPHDWIDGINHPEWGRLDKQIFGPDTKPFESHIQYKFSTF</t>
  </si>
  <si>
    <t>Tribe130</t>
  </si>
  <si>
    <t xml:space="preserve">CHAFR746836.1.1_0078530.1 </t>
  </si>
  <si>
    <t>MRASSLLGVALWACSTLAESNTSTSVPQPDVNGKYTISGPGIRAQFIAYGASISNLFINDTSGCERDVVTGFDNATYYGIDRQHPHFGGVPGRYANRIKNSTFYIDGTKYEIEGNENITPENPKGLDTLHGGPDGWDWRNWTVVAVTESSITFSLVDEDGHEGFPGEVVSYVTYTLGNMTWDIRMVALATTKVTPIMLSSHTYWNLDGFANNETDTAFNHSLWLPYGGSRVGVDNILIPTGDIQANLKGSVNDFWSAPKQIGANISSPSLLGNCGFNCTGYDNCYLTTRPETSTWREQSTPVARLRSAWSGIQLDVFTDQDAFQVYTCSGQNGSVALKNTQGIFDDAERPRTIQKYGCIVLEVQDWIDGINQPQWGREKKQIFGPGDDPYVLQASYRFSLNSTAVGLAGPGSG</t>
  </si>
  <si>
    <t>NC-GF--#NCTGYD-#NC--YLT#</t>
  </si>
  <si>
    <t xml:space="preserve">CHAFR746836.1.1_0037890.1 </t>
  </si>
  <si>
    <t>MNVFSRQRLYNTVQPLLQQTHRKYTYHTMSSPAFEFLPLGAIIQSFYIGKTNIVQGFPQQSQYEAHNSPFFGETIGRVANRVKNAKIDKLNGREYTLAANNGVNALHGGVKGWGKRIWEGPTPVGVRGVEGVGEIEGGESVKFTLRSEDGDEGYPGTVEASVVYTAGTQKTKEGKMATVLGIEYEVDLVGDEVEETAVNVTNHSYFNLSGNPTISGTTITLCSSNYLPVDDGGIPLGSPTTYSGVTAQTPFTLGEENPDIDDCFIVDPSTASHIPLDTRSSPLTKLVTAHHPHTKITLEVLSTEPAFQFYTGKYIDVPEVEGAKARGKRSGFCVEPSRYVNAINVPEWRGQVLLRKGEKYGSRIVYRGWSDE</t>
  </si>
  <si>
    <t xml:space="preserve">CHAFR746836.1.1_0071720.1 </t>
  </si>
  <si>
    <t>MRDSRLRPRLLPLPFLALALALSLCTLTDAFTLPFTTTTTGNPNFPATHQTQPHPSEQPFRNAFPQLTWLRDTAIEKLFRIPRKPSRTGCDKPSLASRPSSYQLPGTLLAKYGGDVVLRFNLTTTEQESALSDAADTLFLDVWEFTSNWADIRLRKEDVPSLMGLLPESLQKSYSPLILDLADSIYQTYPSSSRAEKRLSSAHDRTFTPTLKARGGVDNIFFNDYQPLSVIAPWMRLMASMFTTHVRMISIGTTYEGREIYALRVGVSPNLPQEPPNPRKTIIISGGSHAREWISVSTVTYVAWSLITSYGKSPAITKLLQEFDFVLIPTTNPDGYVYTWENDRLWRKNRQETSLRFCRGLDLDRTFGFEWAGAATENNPCSESYPGEEPFQAVEAHRLAEWARNETDNNGVRFVGFLDLHSYSQQVLYPYSYSCTANPPSLENLEELGMGLAKAIRISSGEQYSVASACEGAIPFKSEAKTGKVSRMEMGGGSAIDWFYHEMRVRYSYQIKLRDTGSYGFLLPKENIVPTGEEAFNAVKYFGDFLMGNRGIERVDEERVGEEKVVKIKDEEEQEKENEDEKEAGIYQLGPVKLDLRR</t>
  </si>
  <si>
    <t>-LP#-LP#FL-#AL-#AL-#AL-#SL-</t>
  </si>
  <si>
    <t xml:space="preserve">CHAFR746836.1.1_0093550.1 </t>
  </si>
  <si>
    <t>MKFTSFCCLAIAPLLSLACLLPEERAGLARIPNRRRQSNGVPIATGDRYNGGTIAPRGVGTQSVTLTSILNVNEINSGLRGLAAEYGIETFTTPYRTFNGASIQGGKVGGTGTCNNAYRVYLNAMLHARERGGSDGLLFFIGDLLYANKNNVGLNYGSKSYTNAQVKTALATGIVFTPLSNPDGVAYDQSSNSCWRKNRNTRSGSSGSSIGVDLNRNFDILWDLNKWAPSARGDVASSSPSSEVFHGTAPFSEPETQSMKWVLDTYPKIRWFVDMHSYAGDILYSWGTETNQGATANMNFLNTTYNSVRGIVTDTPGRNGGYGEYTPSAESQINIAAARRMSQAMSTARGRTYGAIPGAELYPTSGASDDYSYSRHFADPTKNLIHAYTPEFGFGNTASNCPFYPTQAQHNNNLAEIGAGFMEILLAGTDLGLGDAVSC</t>
  </si>
  <si>
    <t xml:space="preserve">CHAFR746836.1.1_0063340.1 </t>
  </si>
  <si>
    <t>MHFLAIATIFLLSVVSGVLGVASPGCGKAAALTNGNHTINVNGKTRAYILRLPTNYNINKQYRLIFEFHWAHGSAGQIVQGGYAPSYYGLPPLDTAQNAIYVVPEGLYEGFGESNGPYQGWANTGGQDIAFTDAMLTTFQNGLCIDQNLIFSMGHSYGAGMSYALACSRANVFRAVAINSGALISGCSGGTSPIAMYIQHGLRDTTLPISAGRSIRDQFVRNNGCTTRSETQPPSGRHTNIAYSGCQSRYPLTWVPFDGGHVPAPTDQGSSTSFTPRNNYEFFNQFT</t>
  </si>
  <si>
    <t>Tribe129</t>
  </si>
  <si>
    <t xml:space="preserve">CHAFR746836.1.1_0090280.1 </t>
  </si>
  <si>
    <t>MVSFTAIVGVLLTGANALSLHPTVDNIPRSNAISKPSAGCGKDPLLTSGVQTMTVDNKIRQYTLRVPLGYDSNKPYKLIFAFHGYTSSMTEVATGLWKTNISETITERWAYFGLQDKAEESAIFIAPQGLVNDPLGAGWKNVGGEDIKFVDQMIATVGDGLCVDESKRFSTGYSYGGGMTYALSCARGDQFAAVAAYSGALLSGCENGTTPVPYLGIHGISDPVLPIEQGKALRDDFVKKNGCQNTTAPEPAPGSLTHIITDYEGCKSGFPVRWIAFDGGHEQIPVDGGPNDSTKTWTPAEVWRFLNQFS</t>
  </si>
  <si>
    <t xml:space="preserve">CHAFR746836.1.1_0073510.1 </t>
  </si>
  <si>
    <t>MAPRRARYAVAAVCITLFLLGSWYQSPASVTWPSPTSPLAEVEYGEVSAGKYVTSQQAIPMPNAANAAGEPPKPIPTIARKEDCISYEALQQQKQSPLSEGKRKFPYSRPEPGCRTFNLPSLEALLQRMKGVIKDPDLYRLFENSFPNTLDTTIKWRGFAAIEDPVTKNMTSTDEELAFVITGDIDAMWLRDSASQIYSYVSLLEASTDPNSLASLWRGMINSHARYIIISPYCHSFQPPIESGVAPTRNGAYSQNNPQPPYDPELVFDCKWELDSLASFLQISTAYYERTKDIKFFQKYNWIKAVKSAVDAAGAMRLGTYAENGKVEKSAWTFTGWTNRGSETLTNDGLGNPTKGNGMVRTAFRPSDDATIYQLLVPANMMFAKYLEKASLIMEVLEGAEAKIQTKAMRDLALGIRKGIDRDAIVHHRDFGDIFAYEIDGYGGANLMDDANVPSLLSMPLFDYAHSDFPLPEPAKGDPKRDYAKIYSNTRKFVTSPSNPYWSQGPGLSAIGGPHLGPGRGWPMAAIVRAITAFSMRLDEKTLKVEVRDQLAMVLENTAGTGVIHESVSAWDATEWTRAWFGWANGMLGELILKIEKEKVEWLGESWQE</t>
  </si>
  <si>
    <t xml:space="preserve">CHAFR746836.1.1_0061860.1 </t>
  </si>
  <si>
    <t>MVKLGLRSWPIWVGVCGVVMGLDVESDDEIQEVLDEDYTRACPDYKMYSQFNHEPFSEGEMQLPFQRPSKYCRTFTSPLVETVIEDITSRMTDKSMARLFENAFPNTLDTTVRWHVDGTESQKHTELKRGTKEEGKWEGPQSFIVTGDINAEWLRDSTNQLLQYQSLAKSDKKIFNLILGAINTQAEYVIESPYCNAFQAPPGSKIPPAHNGQQDVVHPAYEPTFVFECKYELDSLAHFLAIGNTFANSTGSTEFMTKRWFLALETLLGVLDQQSQSTFDHTSGRYEKNSYTFSRRTDLGTETLSLNGVGNPLNFGTGLIRSAFRPSDDASILGFYIPANAQMAVELKRTADVLRAAKHLTMAQNLEKRSQAITDGIWEHGVVQHKKYGRVFAYEVDGYGSQIIMDDANVPSLLALPILGFVDRTDPVYQNTRKMLLRKDSNPYYLEGRAFSGIGGPHVGLEHAWPMSLLLQAMTSEDDEEIKECLQKVLSASRLGLIHESINVNRLRDFTRSWFAWANSVFAQTILDLAARKPHLLFGPGAKPYVVE</t>
  </si>
  <si>
    <t xml:space="preserve">CHAFR746836.1.1_0062370.1 </t>
  </si>
  <si>
    <t>MKSQVLSLALASSAVGGVLATVSYDGAKAIRIPVGEDVVPVMKIIDQLQLPVWKGVGADGVPKANNNVDLVVPAEKAEEFGSMINGINIEVMHEDLGASIAEESSVADVSAEAVNLGTWFNAYHPYADHLQFLTTLQSMYPSNSEIVTSGTSVAGRAITGLHFYGAAKGKPAVVLHGTVHAREWISTMTVEYVIYNLLSNYTTNTEIKGFLDKYDFFVFPVVNPDGFVYTQTNDRLWRKNRQTAPSSNCIGRDVNRNWNYRWDGAGSSTNPCDETFKGSQPADSPENQGLSAFLNNIQATQGVQLYMDIHSYSQLFMTPVYGTDYVAGPLCGTLYQVAGGSIDYAQDVTKAKYVFTIELRDTGNYGFVLPPAQIRPTVLETWQGF</t>
  </si>
  <si>
    <t>Tribe128</t>
  </si>
  <si>
    <t xml:space="preserve">CHAFR746836.1.1_0091240.1 </t>
  </si>
  <si>
    <t>MSAEPVVKMGSKKINKAWWKEATIYQIYPASFADANGDGIGDIPGIIEKLDYIKGIGVDVIWLCPVYKSPQVDMGYDIEDYKEIHDKYGTVGDIEKLIQGCRERGLKFLMDLVVNHTSDKHYWFQESRKSKDNPYRDFYIWRPAKILEDGSRAPPNNWGAVWGGSAWEWDEQTQEYYLHIFAPEQPDLNWEHPPVRDAVHDIMRFWLDKGVDGFRMDVINFISKTPGLPDAPITRPDQKYQPGDIHFACGPRLHEYLLELGTILKEYNAFSVGEMPSVHDPKEILNAVQFDRGELNMIFHFEIVDMDHGPRGKFSPKQWSMAHLKSIVNKWQRFMLDNDGWNALYLENHDQSRSVSRWGNDSEAFRVICAKMFATFLGLQSGTVFLYQGQELGMINVPVDRPIEDYRDLETLNAWEEIIQRYPDDIALQKSTMSEIQKKSRDNARTPMQ</t>
  </si>
  <si>
    <t>Y/F/WxC=61</t>
  </si>
  <si>
    <t xml:space="preserve">CHAFR746836.1.1_0013500.1 </t>
  </si>
  <si>
    <t>MSVEGRKWWKDGTVYQIYPASFKDSNDDGLGDVPGIISKIDYLKELGIDIVWVSPMYDSPQHDMGYDISNYEAVYAPYGTVADMENLVEACHSRGMKLILDLVVNHTSDEHAWFKESRSSKNNPKRDWYIWKPAKYAADGTRMPPNNWRSFFSGSAWQWDETTSEYYLHLFATQQPDLNWENVETRRAIYDSAMEFWLKRGVDGFRVDTVNMYSKGNELPDAPIIDKGIYEQPAHTHFCNGPRMHEFLREMNSQVLSKYDTMTVGELPYTPDPAHVLRYVGSGDKQLDMIFQFDIVDLGMGETHKYQYKEWQLPAMKEVVRKWQQFIANTDGWTTAFCENHDQGRSVSRFTSDSPQWRERSSKMLAIMLSAMTGTLFVYQGQEIGMINAPAEWGIEEYKDIESTNYYNEIASRTNNDSEALADVMRSLQILARDHARLPMQWDSTPFSGFTGKKDGPWMRTHDLYKEINVAAQVVDPNSVLNFWKKMLKTRKEQKDLFVYGFYEEFQMDNQETFIFGKKFGEERAIVALNFTDEEQVFQRPEIRGEMKLLVSNVDGVIGNEGKLAPYEGRIYLVS</t>
  </si>
  <si>
    <t xml:space="preserve">CHAFR746836.1.1_0061920.1 </t>
  </si>
  <si>
    <t>MKGLLTRFLAAVAGFAIAIQAQCPDYAQYSQQVHEPLSTGRYALPYQRPSPECRTFNSSIVEETITRMATTIQDPDLFRLFENSFPNTLDTAVKWHGVAANNSAEELTFLITGDINAMWLRDSANQMQSYLSLVQASDSRDSLASLYRGVINLQARYILQAPFCNSFQPPLESGIGPSQNQQNPDVFTPPVPTSIAFECKYELDSLAAFLEISTNYYEATGDIEFFKKFQWVEAIKTIVNTTESLLIGTYASDGSVNTIPYTWKRNTDSATETLNNNGRGNPVLEGTGLVRSAFRPSDDSTIYQLFIPANMMFSRYLDTTSEIMAQIGDQRNLANHMHNFAQRIRDGITQHGIVNHPKFGQIYAFEVDGYGSQNIMDDANIPSLLSAPFFGYTNTSDPIYQNTRKMILSPYNPYYMKGPVISAVGGPHAGLGLAWPMSSIIQIFTTSSTSEIKEYLHQILSSTDGLGLIHESVNSFDAKKWTRQWFSWANGLFGQCLLDLEKRGLEGVLGASFQSGYGR</t>
  </si>
  <si>
    <t>Tribe127</t>
  </si>
  <si>
    <t xml:space="preserve">CHAFR746836.1.1_0032890.1 </t>
  </si>
  <si>
    <t>MRFITPLTMAALATAVLAAEVKIEVTRAVECDRKSKKGDKISVHYRGTLTDGKEFDASYNRGTPLDFEVGKGSVIKGWDDNLIDMCIGEKRTLTIPPEHGYGDRDMGPIPAGSTLIFETELMAIKGVKAPEKIVEKEKPAEAKPAAATESVSSVASDKAKDAPEGIKAGAASVLSEAAEAVKIILADSDDAGQEHNEL</t>
  </si>
  <si>
    <t>Tribe125</t>
  </si>
  <si>
    <t xml:space="preserve">CHAFR746836.1.1_0015710.1 </t>
  </si>
  <si>
    <t>MAAIDPTEAPKSDDDSSNGTVIPRATLKIIRTSDEDDEDDEDDEDMRALLAESDSEDESESDEEANGGPSDPAKSKKARKEAALKQLMESIGATEDSDEDMEDAVNGKADKKGKSKATDDDEEDSDDDSEGSGEELEVEEFVLCTLDPEKHYQQTLDITVGENEQVYFKVTGTHTVYLTGNFVIPDDGHNHHHEVYDSDDDEDDEYDLSPNEDELDLLEDDEEDELDDLENPRITEIESDEEEAPKLVTKADKKGKNKRAADEIEEAASLDDIMAKSLKPETEEPKLSKKQIKKLKKNNGEAAAAKVEEAKTPDSSAKSDKKVQFAKNLEQGPTGSAEKAKPAAPKGASLGVKHVDGVKIDDKKLGKGQAAKKGSKVGMRYIGKLDNGKVFDSNKSGKPFSFKLGAGEVIKGWDVGIVGMQVGGERRLTIPAKLAYGGQSLPGIPANSQLTFDVKLLEVK</t>
  </si>
  <si>
    <t xml:space="preserve">KKARKEAALKQLMESIGATEDSDEDMEDAVNGKADKKGK (75), DKKLGKG (361), </t>
  </si>
  <si>
    <t>DL--SPNEDEL-#DLLEDDEEDELD#</t>
  </si>
  <si>
    <t xml:space="preserve">CHAFR746836.1.1_0012460.1 </t>
  </si>
  <si>
    <t>MFSRLRRQLPNKLATKYQQPTTRSFTSTTAVMGVTKTILSEGNGPIPKKGDTVTIQYTGYLKDTSKPDNKGDKFDSSIGRGPFVVPIGVGKVIKGWDEGVTTMKVGEKASLDITSDFAYGDSGFPGHIPPGAALIFDVELQGIK</t>
  </si>
  <si>
    <t xml:space="preserve">CHAFR746836.1.1_0060360.1 </t>
  </si>
  <si>
    <t>MIPSFSKLFVPLAIFLLLDNALGATTSDWRSRSIYQVFTDRFARTDGSNTYCAPGYGGFCGGTWQGIINKLDYIQDMGFTAVWISPVVEQVADQARAYHGYSATNIYGLNGNFGSASELKALSKALHDRGMYFMVDVVANHMAWDGKSDNVDYSKLTPFNKKEDFHVNPICFISNYENQQEVEECWLGNNDYPLPDLNTKTENVRNMFSEWVSWFVDEYSIDGLRIDTVKHVEKSFWPGFNTASKVFNLGEVASGDISYLCDYQNYMDGLLNYGAYYQITQFFSNPQATSSNLVNAIDALGTNCKDVSVLGSFTENHDQGRFANLTGDMMLAKNAIVYTMLADGIPIIYQGQEHHFSGSADPYDREALWPTNYDTTGPLYQVVKQLNAIRSLALAKSTNYLTTRQKVVYSDDHVVAISKGEPTAAMTLMVLTNLGEKATQKRFKIENVGFERGLKIVELFSCIEAVVDDSGGLEVVQSGEALVYYPNSLLPGTGWCGR</t>
  </si>
  <si>
    <t>Tribe126</t>
  </si>
  <si>
    <t xml:space="preserve">CHAFR746836.1.1_0092370.1 </t>
  </si>
  <si>
    <t>MQSFQQFPSGTQYIYGLNFYDGDAGKEQAVLQAVAAFDNIGDNLYAFEIGNEVDGFNTGTRRPTTWGIKDYVKQWKEYAAAIEKELGRSNSKPLFQAGNFQAPRNLVDASRFTAATAIKEGIDSTGMVKTISDHDYMGSNCGDTNTNSLVKNILNHARMTSLMWYHEVLGNYSVSQNIPYVIGETNSISCQGQLGLSDVFAASLWSIDYTLYVATLSVSRIYFHNGTPYRYSAWQPIATSTAPAQAKPLFYGSWFIASALSGGNKQVALLVNETRFTAYAIYEASPAKLSAIAVINLEIFNTTMKQEDRPITDFVLPSDVDVSNARVRRLTAPGVEKADNITWAAQHISSGGTIAGTRKTEKLVGGGRTVEVGAGEAVLVSFVDFS</t>
  </si>
  <si>
    <t xml:space="preserve">CHAFR746836.1.1_0057240.1 </t>
  </si>
  <si>
    <t>MLAIWTAVPCLVSSSLQIVPGASITTVNAPYQHMQAHGGGVILVDGLYYQIGENKLDGSAFQSINCYSSPDLVNWKFVNKLLTVGQGASDLGTGRVVERPHVIYNEKTHKYVMWLHIDSSNYGEAKAGVATSDTVCGTYTYVNSVQPLGYQSRDMNLFKDTDGVAYLLTEDRVNGLRIDRLSSDYLKVENNTYLWPELYAYEAAAILKRGNTYYAFSSDQSGWDPNDNMYCTSTSLSGPWSSWKLFAPSGTKTYRSQTAAVVDINGVAMYMGDRWVSSNLMRSTYVWLPLTISGTTVTLNNEVNWTLDIARGTWAPGPKETQYEAEASANTLAGGSKTTACSGCSGSTTIGYIGGSPNGKLTIPNVSSTVATNSTIRIGYTNADSTQRYATLTVNNNKYIVAFIPTGDDNTPGSAAVTVALNAGSVNTFVFEAYNGGWGPNIDRIAVPVS</t>
  </si>
  <si>
    <t>Tribe124</t>
  </si>
  <si>
    <t xml:space="preserve">CHAFR746836.1.1_0060370.1 </t>
  </si>
  <si>
    <t>MFGLKSICWFLLTTGILAKYIVPGGRWLDTDGNLVNAHAGSIVQDDTGKFWLFGEYKTKGQTEGGGVSVYSSDDLATWTAHGLALTPVENNTYISPRMIIQRPKVVHSKATGEYHMFWHADNSTYGLLLQGFATSPSISGPYKFVDATSPLGNWSQDFGLFTDYKDGRSYALYSNGDRKEARDVYLTSYNENVTALDHVIYTFPKYDLEAPTIIQTEKSYYALMSHKTGYRPNNVIAFRADKLSGPWSQPWIVAPLNTRGFNSQSGFTLTIKGTKVTTYLYIGDQWDSNSLWESRYIWLPMNIDDEKKNLHIEWHDIYDLDVKSGEWTEVQGQTYYGKDAITNGNAYKQEANFGSDGIILTGIYGNDSTVTFTNIQGSGKPQWVSFYYQNTDDMGFGDQPGGTPDRIGGSWQLRRISSVVVNGNVQNVETLFQRDTHKGIILSSPLQLRLEEGNQNTITVGGLNNGFDFKGADLDRIVVYPPEV</t>
  </si>
  <si>
    <t xml:space="preserve">CHAFR746836.1.1_0029350.1 </t>
  </si>
  <si>
    <t>MIIDFIVKMKFTQGIALAILAYTANAATWIVPGAIWTDTSGARIDAHGGNIVQRGDTFFWVGQSASNNEQAFMYSSTDLLNWTPLGKQNDLQYLWRPKIAKPNGSFWLYGQLDRHIQSMVSTTMVGNYKLHGAAVSVPPNDLTYSDTGMFRDTDSAWYIITSADHNTVSINILNSDGSVGARASKLAAGAYEAPGILKVDGTYYLIVSGKTGWRSNPNKVFTSSSINGPWEGGSNIAPEAEKTYNSQNTFELTIAGSKTTTYIYMGDSWDSKGGPDSTHMWLPIKVNSGAKTLTLDYHAMWKVDVKTGVVSFPAAGKRYAALDAERSGNAVARNSGLTFRNITGTGKKQWVSFHYTVNSQEAGDAFIMVNDETRPTNISALNSRAGFHKTVPVEIHLEKGSENVIKFGVEGAGMFYTP</t>
  </si>
  <si>
    <t xml:space="preserve">CHAFR746836.1.1_0057300.1 </t>
  </si>
  <si>
    <t>MPVSSVATSGTPCQVVLMQSVFASSFGKPFVGDYRPPSCMTGANVVMMNLTVTSRGQQFDRLAIMYFGASEVFRTSTEEPKRDGIIWTYVKDMSEYMYFWKSPQTLIFDLPNQTNANLTGVYNTTLTATFLTLPTLSSQTPPATLILPISNGNTTSPSVFRVPENTARTTLKIPRNTNRAVFSLSATGQGDEEFWWSNVFTSSIATFAQSTPNGTLVPGTLLAGNSPFREVQVYMDGMLVGVQWPFPVIFTGGVILSLWNPVVGIDAFDLKEYEIDVSPFLGVLCDGGEHTFEIRVVGLDDNGVSASLSKNTTASWVVSGKLFLWTDEDANAVTTGDLPRAGRTDGLNIQMSQQTQRNSTGQNTALDYTLSVSRNLSLESTITTKKFGVQRMRWSQSLSHTDHGRYAQSGFNQINKITTEGTDIREGPMPSRYTYTYPLEANITVVQTVQDTNSTVFGSLTRSKNTTLVGSSVHPNSLLAFETLDRSRDAVRGLDSMAVNISQMGSGLLFKSEGKNVTRIEGNTTQSIRMSGVSRRGVLDANGMGDVEFFWREVGVTNGTIRKDKGRVIGMEINKNA</t>
  </si>
  <si>
    <t xml:space="preserve">CHAFR746836.1.1_0057230.1 </t>
  </si>
  <si>
    <t>MLFSISHTPCFILLLPVLVRSAIVTYTIPDRAPDTATVLDPAPVGVSFEFFAFPSYFRNVTATSQCLNNFRTLTGIWPPIRIGGTTQDRAKYDESSSAYVVYSVADPKDAPAALTFGKSFFELAATYAGNVVIGLNRGYDDIANTIAAAKVVRSSMPNLRAIELGNEPEYYLGAKQPVAVKAGTWNPAADAKSQNLWINKVGEALGGHAIIQAGNSNSDAPTWGIEALVPGLNETARSYVYDYAHHNYPGGTVPSLMSHRGIVDNMRKFIADVAPATALGKEYVLGETNSVSGGGAANVSPTFGAALWTMDYVIHAAVLNIKRTYFHHGTVGLCYYCWWGRYSMGAPYYGAYAAQAAMAGGSFISQLDTGSDNYAVYVIYDSARKPIRVLLYNSDYYDGSGARGSSSFVLNNLPVSVMKAKRLTAASALSRSDQGSSPTFGGQTFADVTCKIGGAENFETISATGKGISRLTVAASEALLVYLQ</t>
  </si>
  <si>
    <t>Tribe123</t>
  </si>
  <si>
    <t xml:space="preserve">CHAFR746836.1.1_0088600.1 </t>
  </si>
  <si>
    <t>MANKRKALVLAAAIFQLIGPTPPRATALIVSDGPPAEAQVAPILEAFVSYSIEFSSFPDFAGNNSHPNTFSNNLLNNLGNLTGTKPYIRVGGNTQDYALYNADLKIALQGTIVPSRAQDYPTVISIGPSYFESYNTWPDTKYIHGFNMGLGGNTSAGWQTLIDTVPLACQALGKEKLLWWEYGNEPDLFSTSSQGAVRPPTWNESTYVDQWLNATRMIKVQLQKYCPDLVENGSYGYLAPSFAGLNNHLKPVKTWQAGLDVDKSIKVISSHNYIGGATQPGVTLQGTLLNHSVTVRSVDAQAQLGRDLSYTGLPFILGETNSLYNQGKPGLSNAFGAALWGIDFNLYSASVGIQRVHMHMGTNYRYQAWQPIHTNITTIGTKPPYYGQIVVAAMLGSQTEGATTITNIPTTSSHEAIYTAYAADSQLARVAIINMRQYNYTINGTSSVPNPVPRPSVDYELQLPEGFDGTEASVKRLVANGSDAITGISWDGVSYNWELDEGRPVRLGNVTTGEKVRVEDGLVRVSVPDSEAVILEL</t>
  </si>
  <si>
    <t xml:space="preserve">CHAFR746836.1.1_0064470.1 </t>
  </si>
  <si>
    <t>MDPILGTVTGAAVVAAGAYLNAKLSIGTDMKRLRVERTVGNRMGDRIKDLGDKCSFYGMFERADPNVEFLWFEHRIWTYGEVKKDVDKFAEFLASEGIKKGDFVGVFMSNSPEMVVAILALSKLAAIGALININLRDATLKHCMNLSTAQIVISTPDLAQFIEDDVRHYSLNMSSFNSVAMEPKDSIRFINLDDLPTPHGVTPAASSTIQDIAILIYTSGTTGKPKACAIKNFLVIVTSTPLTQDLDDVNKYFPLRTYSPLPLFHGTAIFTALSYSLGTGSTFCLARKFSTSRFWKDVTDSGATRILYVGELCRYLVNGPTTPYDKAHKCIVASGNGLRGEIWNKFKERFGIPEVREFYRSTEGVVKFDNFNTGAWGVGKVGFSGPIKRFLEKDTYIVLVDPQTEAPYRDPKTGFCVRANLDQAGEAIGRVRNRALLIEYLNNPSATEEKIITDVFEKGDMFQRTGDLVIQDEDGWVRFHDRMGDTFRWKGENVSAGEVRDHLAELPGVIDAVVYGVKLPSYDGQAGAAAITLDTQSEGPFMAGLYAGLKKTGLPAYAMPRLVRITPQIEENATFKKSKVDLIKKSWISSDPGNAKDKLYWLNGTVYEKLDSGSWGTIETGKAKL</t>
  </si>
  <si>
    <t xml:space="preserve">CHAFR746836.1.1_0052940.1 </t>
  </si>
  <si>
    <t>MFLHLVFLALQLHLAFAADSPLEVFQVEAPLRATYEGASCQQVVVQHEFAASYGTPYVGTYSPPKDCEFTTTIFNISVTSSGINYDRLGLLYFGDIEVWRMTTAMPVRTGIFWNYQKDVTVFDPLLRSEQTVIMGLDNIYNSVFTGTYNVTITALYFNDGEALTPAEMILPISTESSRDNKISVISLPDGDGATSIVFPRNTERAVVSILASGNGAEEFWYRNVLSEHINTFSNTNLSGYSPFREVQLLIDGELAGASWPFPIVFTGGISPGLWVPIVGIKTYDLPSFEIDISPWLGVLCDGTEHKLEIKVMGYDSETTLGTVGSNWWVSGSVFVWIDHQGNQTTGTPITSNLPPPDFHSSSQITPDLGLNASLWSELTGTRSLSHTSSITTSTGTRQLTFSQDLSYGNLQNYSASSFNKTVWSQSKGTTSFTSFLNDTLIENSFAYPISFTADLINPEDFQTTNSTLVAWLERSAQSTTVPILSYLTNQASAQVPWVVTTRQKGKGTYFWNNTYYEFAGAIDPAIGTNGTTEQWYSSKGFLGEYGRHVQAVDGYEPVLIVDSEHDHVIQMT</t>
  </si>
  <si>
    <t>Tribe122</t>
  </si>
  <si>
    <t xml:space="preserve">CHAFR746836.1.1_0091820.1 </t>
  </si>
  <si>
    <t>MDHSFGYSYGIPFVGNYTPPDCTFNRVAMNFSVKSSGRQYDRLALMYFNDTEVWRTSTAEPTVNGIHWEYIKDMTEYLYFWNSPQTLIFDLGNLINDIYTGPFNTTLTATFYTSEETASPASLIVPISTRKGSTNSASLFTLPGENATNTISFPRNANRAVFSISACGQSIEEFWWGNVLQSNINTFEPYAGTLYGYSTFREVQVLIDGQLAGVQWPFPVIFTGGVVPGLWRPIVGIDAFDLREHEIDITPWLPILSDGQQHTFEIRVAGIEDDGKEGGALTETVGASWYVTGKIFLWQDSESSITTGLAPTVSSPVPLISVSQILTQNATGANETLTYTTDVKRTISVSSLIKTETGGERQVTWTQNLTFSNYGKYTLFGAIQVSKQLTTGTDESTGGVYYKSTYSYPLFANTSYLVQPSGNFTLDAVLDLGLKLTYQGTPVFPTGLQPFRHIRQSKDLVPSFVGTSLNTRQNGTAHYFGSPSAGTSSGFGSTAQEFRFSGLSTEEKELYYRSVEAVNSTIVRDVESLVGEEVGRYSAPAEAIGEGAVTVGVVSAKEAIGRGPGKLMDVLVQSGN</t>
  </si>
  <si>
    <t xml:space="preserve">CHAFR746836.1.1_0034440.1 </t>
  </si>
  <si>
    <t>MKFTATTLVLSLTLFVGSATASCAHGTDLMKRTTFTKRDLSNGRLVERVEPAAFGYHGAKGPAVWHSLKPEWETCKTGKQQSPIDLIAGATKPVEAGAIKFNFPNVNTTEFENLGTTIEVIMQGKGATTTIDGKVFNMRQFHFHTPGEHTINGEYMPLEMHMVHQSDDGNFAVIAVGFQLNENGDLNDVLEQLAPKLYAIKEPGAITQTGELDLSSLVAELSAQPFSNYGGSLTTPPCTEGINFYIAQSPAQLDVKTFNAIKSIVHFNSRFVQNGIGAGNVLNL</t>
  </si>
  <si>
    <t xml:space="preserve">CHAFR746836.1.1_0050560.1 </t>
  </si>
  <si>
    <t>MPVPLPLAVPAAIATLAYLNARTGFSYDLRLLGPAARAASGLKTRLSNDKLNPFYDLEAYAKGSLADKVYLIFGGRKWTYNDVYQNALRYGTWIKAKYHVQAKEIVAMDFMNSENYIFIWLGLWSIGAKPAFINYNLTDKALVHCINVSTARVLLVDPQVGDNITQEVRDALPEVTISIFTPELENEAILTQPIRVPNSDRSENDMSSLAMIIFTSGTTGLPKGAISMPLYHASASILGAMMVMINGGTICIGRKFSTKHFWEDCRSSKATVIQYVGETCRYLLAAPPLLDPVTGENLDRKNSVRMAFGNGLRPDIWNRFKERFGISEIAEFYTATEGTAGSWNFSRNDFGKGAVGRLGTLGRLITGFGAVLLELDWETEKPYRDPKTGLCKSVKAGEPGELVFKLDPKDISTSFQGYFNNKKANESKIVRDVLTKGDAWFRTGDMIIWDDEGRSFFSDRIGDTFRWKAENVSTNEVSEALGLHPAVQEANVYGVELPHHDGRAGCVALVLNTPVTDSLMHELAHHCQQRLPKFAVPVFLRLMSDMGVTGTNKQQKHHLRIQGVDPDKVGGDEVWWLQGGTYVRFQRGDWEALRGEKAKL</t>
  </si>
  <si>
    <t>Tribe121</t>
  </si>
  <si>
    <t xml:space="preserve">CHAFR746836.1.1_0075040.1 </t>
  </si>
  <si>
    <t>MAALITAAAVAGTAAAGMYLDGKYHFRKDIKEMMEKRVVEKMYQEAVKNKRQSLYYFFEEMVHKLPDHEAIWSRVGCYTYAETYQRANQYAHFFLSQGVKPKDYVAFYLTNSPDFLFAWLGLWAIGAAPAMINHNLAGKALIHCLKLSGATVLLVDEDEGLRAKVEGSRDSIEGELGMKILACEEKLMGEIRSLSTDRLDDIYREGVKGDWPMTMFYTSGTTGLPKGVAFQMARQFPSGASYRAGYSLVRPHDRWYDCMPLYHGTGGVTAIGCLMNGITVCVGKKFSTSNFWKDIHDSKATFFVYVGETARYLLAAPPSPLDKGHNVRGMYGNGLRPDVWIKFRERFDVPEVAEFFNSSEGVFGLINYAKGDYLAACVGHHGLLNRRRFHNIFVPVAIDEVTGAIARHTKTGFAYRQSYEKGGEIIVQIDNPAAFAGYHNNPEATAKKFESSVFKKGDLWYRSGDALRRTNDGRWFFLDRLGDTFRWKGENVSTAEVAEVLGNYPGVVEANIYGVQLPNHDGRAGCAAIYLDPSKKATFDFAGLLKHSRTYLPKYAVPLFLRIVSEMTPIHNNKQNKVPLRNEGVDIEKIKADDKLFWINRNGTGDTYVEFQKDQWEDLKLGRARL</t>
  </si>
  <si>
    <t xml:space="preserve">CHAFR746836.1.1_0011970.1 </t>
  </si>
  <si>
    <t>MIYFKRLAIATFVILRCSSLVASQQVYFLTNGSTPRSTCTSGALPTPVFSFREFSFTQTETYRMATSNSAPTATTTYAQPYSQLSSLVPNLSSTTWGNWDPNATATATDTNDPYGQAAWSAQWVSASIALTTGRYSTTVSPTPVPTSELTTPPPEYFGPTDCFNFPKDFIFGVAGAAGQCEGAVAMEGKSPSVLEKSVTERSNNYVTNEHYFLYKQDIERLASIGVKYYSFSIPWTRILPFTYPGTPVNQQAIDHYDDLINFVIEKGMAPIITLIHFDIPYVFWNFGEVSQEISDLGAGDGKFGSQEFEDAFVNYGKILMTHFADRVPIWMTYNEPFLLSNNATGVYHTIKSHARIYHFYKDVLKGTGKIGLKLNDNFGVPKDPNNASDVEAANHFNSLQIGIFANPIYLGLDYPDSVKNTLPGFALNSTDLAYFNGTADFIGVDPYTAEVISSPPGGISACTANETSSLRPYCVTQGSTNIFGWKIGLHSQYDTMYQSPKYLRTYLSYLYNTFHTPVMATEFGFPTHSEADWPLEDQLYDSSRTLYYQSYLTEMLKAIWLDGVDVMGALAWTWADNWEFGSYDHRFGLQTVDRNTMERRYKRSFFDVMDFVGARMST</t>
  </si>
  <si>
    <t xml:space="preserve">CHAFR746836.1.1_0083310.1 </t>
  </si>
  <si>
    <t>MVGQVLDKDFLWGFATASYQIEGAPAEDGRGPSIWDKFCKIPGKIADASSGDVACDSYHRTGEDIALLKETGAKGYRFSISWSRVIPLGGRNDPVNPAGLAFYVKFVDDLLAAGIIPMVTLFHWDLPQELDDRYGGLLNKEEWVQDYANYARVLFTALPKVKWWITFNEPWCSSILGYSTGLFAPGHTSDREKSSVGDSSTEPWIVGHNFLVAHGTVVKIYREEFKPKNGGQIGITLNGDGVYPWDPNNPLDVEAANRKLEFSISWFADPIYLGTYPASMKTQLGSRLPTFTSEELALVQGSNDFYGMNHYTANYIKHRTTPAPLDDFQGNLDMTFISKSGECIGPETQSFWLRPNPQAFHDLLLWISKRYDYPTIYCTENGTSVKGEGDLPLEEILDDEFRCEYYRGYIEALAQAVEDGANVKGYMAWSLMDNFEWAEGYETRFGSTYVDYEGGQKRYLKKSGKTVGPTFEKYIKKD</t>
  </si>
  <si>
    <t xml:space="preserve">CHAFR746836.1.1_0050030.1 </t>
  </si>
  <si>
    <t>MYYLLLALAVIKSTLACPQHDIRIHNNFIGKRAAHDKDWNYETSFNWGKINADYTACQTGTNQSPIPLTLTQGISQVHIPTFNYGTPVAGNVYNWEHGPSFTADTNATSLTQGASVTFDNQTVYFQGWHIHAPADHSVQGVRSKAELHLVHANAYNKTSAVVAILIDPGNVESAFASQFLKAPCPSFNSTDSVPVPNMDLSLAIQEAGNFTEFWTYDGSLTSPPCTEGVRFFVSRSVMTVSNQQMQDILKVSTFSAREEQPVWLHSINI</t>
  </si>
  <si>
    <t>Tribe120</t>
  </si>
  <si>
    <t xml:space="preserve">CHAFR746836.1.1_0101710.1 </t>
  </si>
  <si>
    <t>MLFSLPIIASILAATAHGCTDPDLHPRADGVAEWGYGPENGPLLWYAMDRVANRACGQGKNQTPIDITGNSTRTQSSSDYVLKYSKIIKNVPYLNTHHTAQVQVDGVTDSTNTLTFASKTYKLLQFHFHVPSEHRINGEYFPMEVHFVHRSADGALAVVGYAIQVGRMNHPLLGAVLGKIKQVAETDAKSTLALLDLSTITTNFAKNNVFRYSGSLTTPPCTEGIEWIVSTEAITIDVATFNEVKKVLQFNARNTQSDPGRDNVIGLVQ</t>
  </si>
  <si>
    <t xml:space="preserve">CHAFR746836.1.1_0068750.1 </t>
  </si>
  <si>
    <t>MGAFKTVVTYSLLSLAAFVTATPVSKRTIPATDYDVVIVGGGPSGLSALSGLSRVRRNSLLIDSGTYRNLNTRHINDVIGLDGIAPWEFRARVHQQLAQYPGANMKNGTITSITKEGEIFTSTDAEGNVYTSRKIVLATGVVDVLPDTPGVKENFARGIYWCPWCDGWEHRDQPFGILGSIVDVLGAVEEVITINKDIIAFVNGTQTDANIAALNEKSPGWDVKLAKYGVQIENRTITAIERVQDGGGINRNETTDEEFDLFNVVLEDGQKVSRSAFITNFKTKQQSYLGLGLGVQYYSEKMDVITGTTETAAPGVFAVGDGNSDNSTNVPHAMWTGKRAAVKIHIELEKEYSATLVQKRDEMELLDIMGRDVEDLWESTFQKN</t>
  </si>
  <si>
    <t>Tribe118</t>
  </si>
  <si>
    <t xml:space="preserve">CHAFR746836.1.1_0017410.1 </t>
  </si>
  <si>
    <t>MSSPTLSDVLIVGGGPAGLTAASSLARQLHTAVVFDSGEYRNVDAPYMHMVLTWDHKSPKEFRTAARKEIETNYSTIKFQQTQIKFAKRLDSGFELEDASGNVWRGKKLILAMGSADDFPDIPGYKECWGTGIFHCMFCHGYEQKNSPSSGVLALQSQANIPMAIHMAEGASSMSKKVVIYTNGNEELKSGIDTTFKSASKPSTQFSVDSRTISRLVKEKSGADVTIEFADGSKVTESFLVHSPNTHVRGPFVEQLELKLAPTGDIDAAAPFHQTSVRGIFAAGDSMTPYKVINGAFSSGCNAAVAASAQLKAEDLGHQPLF</t>
  </si>
  <si>
    <t xml:space="preserve">CHAFR746836.1.1_0058820.1 </t>
  </si>
  <si>
    <t>MTATFDIVIVGGGPAGLSAASSIVRQAHSTLLIDSGEYRNENCPMHTVPTWDHRQPSDFRAAARKDFERYGSVTIENTRATAVKKLDDGLFEITGAAGQVWQGRKLVLATGVKDVFPNIDGYAECWISGIFHCLYCHGWEERGAATSGVIAEGECGRAMIATHLARQALRLSKETTMYTLGDEELTSAIEADIANVPQMKVDSRKVRKLVKALTGSEVTLHFQDGTTKTEGFLAHKPKFELRGDLADQLGLEKQNGVIKVNPPFNQTSVKGIFAAGDAAHPMQTITQAMHSGTACGGGAPLQLQAETYGQKGML</t>
  </si>
  <si>
    <t xml:space="preserve">CHAFR746836.1.1_0050000.1 </t>
  </si>
  <si>
    <t>MSCLISFTLLFSGVIAVVQNITAPAATPTYAQQDGYVMKLYNASAATATISYSYTNEELAMLWNQVGKIEIGPITETVVPTPDPLPFARPGVFHPLIPSSDLSLAAAKLPDDFIWGVSASAYQIEGAAKDEGKGPSIWDLLAHRSYGSVSDNSTGDVVGSHYYLYKQDFERMAKLGIPYFSPSFAWPRFFPFGDGPVNEEGVKHYDDVIASMIEYGIKPAVTLFHWDTPLALFNSYGAWTDERIVDAFFNYAKFVITRYDKYVPIWYTFNEPQYCNWQYSLYPAGSPKGIYPSYNNITSGLPARIACSHYTILAHAKVAKWYHEDFHGSGRITFKNSGNYYEANDTSSSADKEAVARNYEFVLGWFNGCWRDGDYSPMLKETLGDLLPEFTQEEKDMIKGSCDFFAIDPYTSFLATPVSNGVAACIANRTDPNFPECAGSSSLAADGFPLGPSADNEMGWLYSTPTGVRKFLNTITKDLFPTVGDIVVSEFGFAEPFEGVQTKVANIVWDLRRADYYRGFLDNILLARNVDGVNVTGIFAWSIFDNFEWFQGSQVKFGLQYLNQTSMERIPKASMFQFLDWFDAHGGAKIGGGSGSNATVKM</t>
  </si>
  <si>
    <t>Tribe119</t>
  </si>
  <si>
    <t xml:space="preserve">CHAFR746836.1.1_0092930.1 </t>
  </si>
  <si>
    <t xml:space="preserve">CHAFR746836.1.1_0048140.1 </t>
  </si>
  <si>
    <t>MRSFQSTVIVGLATAIQAVWACDGCYGPSSGPGAVVHERHVRRMQPEASGALSGPKAPLEWGQLNFMHTTDTHGWLEGHLKENNYGADWGDFVTFSRHMQHKAGNLGVDLLLVDTGDLHDGAGLSDAAAPNGVLSNPIFSELEYDVLTIGNHELYITEIAYETFSNFSKVYGERYVTSNVQIANPATGVFEYVGAKYRYFTTPHGLRIMTFGVLFDFTGNSNVSKIIKAADMVKQQWFLDAVNQPEPIDVFLLIGHNPIRTTDYSSTFGLLHKTIRALRPETPIQAFGGHSHIRDFQVYDDRSTGLESGRYCETLGWLSMSGINSSTFTGNVFPRGVANPNRPATNTSKSGIVYSRRYLDWNRATFAYHATSSQDETFDYHSGLRVSGEVTEIRKQLNLSSLYGCAPATYCLSCKPFGDPGNIFSLIPIALGATVINQDRAQIPRYILINSGSIRFDLVKGPFTYDDSFIVSPFNDTFQYIKEVPYNMAVKVLNSMNGATLPDKRSSPNPLFGSMPRLADRTCADPILSSSTTLKTRGIHRRQTSVTPGYVTSDDFGTDGDDTVHSKIPSFRQPNYIQGNGSFPVDGTTPAVVDVVFFDYFANVVVNVLNAMGASYTLADVDQYVGVYSAQNYLPDYAKLHWQENMPACPVGQGVGYPDRKV</t>
  </si>
  <si>
    <t>Tribe117</t>
  </si>
  <si>
    <t xml:space="preserve">CHAFR746836.1.1_0061710.1 </t>
  </si>
  <si>
    <t>MQPGATPAQSGPRGPLEWGQLNFIQTTDTHGWLEGHIKEQNYGADWGDFVSFVKHMRHKAGRLGVDLLLVDTGDLHDGNGLSDSTSPNGLLSNPIHQEVDYDILTIGNHELYVTEIAYETFANFSKSYGEKYLTSNVEILNPATNQYEYIGNKYRYFTTAQGLRIMSFGILFDFNRNSNVSRVTKAADMIKQQWFLDAVNFDQPIDLFILIGHNPVRLSDPVSTFGTVLSVIRSLRPNIPVQVLGGHTHIRDFTTYDEISTGIEAGRYCETVGWLSMSGINSSSFHGHMKPRGVPNPTQKATNTSKSSMVYSRRYLDWNRRTFAYHAVGSQDNTFDTSSNSTFDLHSGTRVSKKISEIRKNQNLTTLYGCAPSTYCISCKPIGDPGNIYSLLPVAVGVTVINPARETIPRLILMQTGGVRYDLVKGPFTYDDSFIVSPFKNNFQYVLLS</t>
  </si>
  <si>
    <t xml:space="preserve">CHAFR746836.1.1_0086090.1 </t>
  </si>
  <si>
    <t>MAQRFRKFTTKNRGIRVVAFGFLFNFNGNANNTVVQKVEDTIKEQWFQDAIREPCDLFLVIGHVTLDGPEYKALYAAIRDQNWDTPIQFFGGHSHIRSFAKYDSKAYALQAGRYFETIGWMSIQGIGSNPQDHGGELKKRGSMTFQRRYIDNNLFGYHYHTGLDEKTFPTEHGKNVSAMIRSARKDLKLDHSFGCAPRDLWLSRAPYPSENSIFTWLETEVLPAVVKNDTRKNIPTLALTNTGTLRFDIFKGAFTKDTTYIISPFVSKFRYIKDVPYEAAKRILSLINNEDKVLSTTGLNAAYLAPPEQISIQQDIIAPSPLSSSTDGKEPPLIPGYTTKDAFGTDGDDTIHSPISHYQVPNCIQVPLSFPISEQPEKVDVVFVDFIQPWILLALKYSGADYGVEDVDLYTQETLTELMAGWIEKNWGKDC</t>
  </si>
  <si>
    <t xml:space="preserve">CHAFR746836.1.1_0049140.1 </t>
  </si>
  <si>
    <t>MLFSPQTLFWGTAALASLIGLAAGDDSKHGPCYEGPFGDTSSAGASGGDFICDTKWMTGSTVTGIEVWASKGQINGIQFAYGDGSKSPVRGRNVEAGNRHAAITWQDGDTITKLNIWSNKDKNAVGRIQLEVSNGQKLDVSVKHTDGVDGQPVLTHSGLLLGARGGAKEKINWIEFLFMESNIGKAEMTEIEFKEDLDEWNAKKKGIDPSFILNEVYIVNSNAKKNGTGGVEKGFYFRNSRVKTVSKDLTQSAGNSFGGSATLTVGGEIKVPLFTSATTSLGSTGTYSHDTMSSASYTETYTQTLFWEETGTIIPGRAVHCVATAATGVYRSEYNSTVTIKMADGNTFNITQPGTYTSVGWSLATSNCKDIAASEAPKTAFEAGEQPDDPEDTTSEARDVRANDYRHGTDVYRWFKIPGGGGRKSLSP</t>
  </si>
  <si>
    <t xml:space="preserve">CHAFR746836.1.1_0047920.1 </t>
  </si>
  <si>
    <t>MKFSRIALPALAIFVSHVSAAPTQPQDDCPIETRAEGVDVDVVVIGGGSAGIHAAIRLKDAGAKVLVIEKKNQIGGHAETYINPNTNFPANIGVIIFENTTTVSSYFDRLGVEKQFYNPVLDVPAGTPPAQSFDLSVGVPIPAQSAEQTTAQQFQLLSGIQNYTANVLSKYPWIDDGYLMPEPVEAELLIPFGEYAVKYGFATLLPIIAQFNWYTGDISTIPAIYGIKGLGPGLIGSFLGKFIRPASGDTRSLYVAAQEALGDSIFLESTATDVKREATLPDGTTGVTLTVKKNGEATAVRAKKLIVAIPQTIDNIGEYDLTADEKTMFGSFSALGYYVGIVTVAGLNSSITNVGLTTPFNQPVIPGSSGLQKQSASDFIFSLGFDDLNYDDAKAKSIVQEELKRLEAAGAVAAGASQVATFPYSSDHAPFNLRVSTDEINKGFYSKIEKAQGARNTYWAGAAFAGHNSGLVWKYSEHSVLPALKKDLGLE</t>
  </si>
  <si>
    <t>Tribe116</t>
  </si>
  <si>
    <t xml:space="preserve">CHAFR746836.1.1_0054100.1 </t>
  </si>
  <si>
    <t>MYFALLFSFLAFANFATPQSWSIFDSYNQEWSSIHRDVCIVGGGSSGIHAAVSLKDSGKTVVVVERNNYLGGHAHTYFKSNTPVDFGVVIFQPIPEVISYFERFSVRMLNLKSPEVIPNIPGHPANKSLPAVLYATNYESRDFRDGSKVNPTAFSDTEVSAAFAMTTNLLANYKYLLHGYDMPDPVPEDLYLPYGAFVKKYHLEAAFPKLFHWAGGLGDVFHLPAIYVLKYFNAEVILYGFKLGHITPASGSTHELYAKAGDFIGADNIFLESNVIATNRKASSSTGTAELLVSTKDSGLKLLNCKKILLTIPPTLTNLRGWDLTPAEHSVFSQFTTSNGYWTGLVTNVGLNQTVAILNNAAHTPGNVPIFPALYELQPVGVLDDVWHIKFGANNPTMTTEQVKSYVESEIAILQKAYNVPVTKPEWLVMDSHTPFHLQVSPEAIKNGFYNELQKLQGGLGGTMFYSGAAFHTQSSSLLWRFNKEVVLPMMMKSF</t>
  </si>
  <si>
    <t xml:space="preserve">CHAFR746836.1.1_0025460.1 </t>
  </si>
  <si>
    <t>MFFLNPSISITCFCTLFSIAAAAVSRIIYKDVAILGGGASGSHAAVRLREDFNRSIIIIERQENLGGHVETYTDPVTRNPYDYGVNSYTEYGKARKFFARFNVSLVNPTSLKLNTSYIDFTSGKLLPGYLPPVSADVTAALTRYLDVTSKYEDMVIPSYERFPAEVPDELLTRFSDIVIKYSLQACLPLIYQITGFGLGNMADELFLFVMSEFSAPMARVVLGQKNSWVPSTHRNQDLYDKIAELLDGDVLYSTTVIKSNRTSKGVELLVRNTAGETNKIIAKKLLVSFALTPDNTASLALSSAEKEIFSKWKLSHGYCGIVTSSALSPNTSLINLPNSAAPQNYLAFHSSPFVVRYQYLGDTNFRILITGTENFTLPLARTLAQETFQTLIAAGNFPQIEGGDLDFKAFQEHTTTKQFIPIEDVRNGFYKKLYALQGERSTWYTGRAWSGQFTTILWEFNDVWLLPRLLDSF</t>
  </si>
  <si>
    <t>MQFTNVIFFLLGLVSFATAGPSDLAADNSNSALVSDEDRAMYATHPDVALTPAIVAGLKEMTASLSNITARDETRTLMERNKSDILCADLIGAYGWLWALTGFVWRVIARVQSEHRVCPVNGRTCVAAGCDYNNCMVLCNDNPYFIQPDCGYLASYAADIIDRCNWQLHWGGMHVIGQRFDTDNYNVIVRGF</t>
  </si>
  <si>
    <t>Tribe114</t>
  </si>
  <si>
    <t xml:space="preserve">CHAFR746836.1.1_0096920.1 </t>
  </si>
  <si>
    <t>MKLLSMLLCLIGLITLAVAGPPFAEGLTVRDGADDLPYPLVPAQWTVNLDGKNHTFNGTVQSVHAQLNALRPDWRSIVAADTAPLKLKPRNKSGIICCDHTNWHWPYAAVYNILEAYDELDSLGATPCGVQARSCVQIACWGNDGVVLCNDNWYYIQPHARYLSSYILDIRNVCTQHPPGADYFGTMCGQEFDTDNYNIIVKSQTYPGC</t>
  </si>
  <si>
    <t xml:space="preserve">CHAFR746836.1.1_0090300.1 </t>
  </si>
  <si>
    <t>MNLMLIVASLISWTVLVNAAPSQYTPSQIEQINSKNMVDSLPYDISPMTYTGTVNGKEQRFSGTIEVIPSNPTHSFHVPTLKQEVHAKIAKLDPSFHAGLENLTLSTRDVSETRDISGPPLCLDRWGFANVARILQGVAYLRYHGGGCGVKALKCARISCSYDAAIYLCNDNEFGIAPSCNELSDYPQKIIDRCGWMSSGDTFHNPTLQVGGQQFSDVKFNIYLGHNNC</t>
  </si>
  <si>
    <t xml:space="preserve">CHAFR746836.1.1_0046660.1 </t>
  </si>
  <si>
    <t>MFYSRERIVAAAAALATLVGVASAGNCDNGPFSASYLAGKDEGGGNFCDTKWEDGITITGIEVWAAKWHIEGFQFTYSDGTKSNVHGIATADGDRHAGIFWDEGDAITKMQWWKNHDQNGIAKLYVETKSGKKLEKGDGKTRGNPDDIPVGSGILMAVRGANGAWLNNIDFRFMGNVAQSAVVSKIKFDEDINDWNKKQTGLNPKADLIDGWIVNPDYNKTQEYIFAQEIKQETSKELTQSNKNAFGLSVGVTVGGGVEIPFLAKAQASVTTTASYSYEAMTSKTGSEKGIAGFTITEKGTMGPRSAIYCKSTAVRGEFKSKYMATVTVTMAGGQKFDILQPGSAMSIGWTSSVTACTTFPIEKAPLDAITAAASVEKAPKTSWRRSLSGGRTVRSFVA</t>
  </si>
  <si>
    <t>Tribe115</t>
  </si>
  <si>
    <t>QEYIFA#QE-I-K#QE-TSK#</t>
  </si>
  <si>
    <t xml:space="preserve">CHAFR746836.1.1_0069260.1 </t>
  </si>
  <si>
    <t>MKFYSTTTLGATAAVLFSLAAAQDPKCDSGPLLAGSTLGNGKNGGYYCDTKWDAGVTVTGITLWASKDHMRGFKLTYSNQAQGPLHGTEDGDRKTACKWDEGDPIKSLKLWKAERNEDMLGWVEIETESGKKCGDGSDRERWGNTIAKTHSGILAGARGTSGAGIDSIEFLFMDAKAMKAEIINLEFDENLDDWNKKRQGITTVSLQEVVITNSNPLNGSSKTYTFENGITKDKKQEITQSYKNTFGVKVGVAVEAEVKVPLFGGSKLTVSTETSYEYETMKSETGSTTISVPLKWTESGPIAPQMAVHCKSQALSGEYDAKYTSTVRITMANGRTFDLKQPGHFSSTGWSSAFSDCKEVPVKNAPKGIDRKEADKEKARRSIRRSIRRSSA</t>
  </si>
  <si>
    <t>Y/F/WxC=45</t>
  </si>
  <si>
    <t xml:space="preserve">CHAFR746836.1.1_0060690.1 </t>
  </si>
  <si>
    <t>MRFVYTLGALALTASTVFGKEIPKDEVVGAELYDSGIKHQRIRNAKLAHWRAEKAAGRMASSQYPKLGYTPCVNGIAEAIPGDAAHTFRCKNTDLYSFISHEDLGAPSAEGSSAWGWTDPESGREFVASGAYEGTALLEITSDGQLVKLGFLELAGHGIQIFDMRKLLTVDPANPIDFKVTAEDSSDLTGHFNELPNGGTHNVVINEELGYGVAVGARPRTNPCRGGLIFFDLTDPANPTSMGCDAQDAYVHDAQCLVYHGPDTKYEGRDICYGYNEDTLTIYDVTMKNASKVISRTSYEGATYTHQGWVLDTNNQEYLLMDDEVDEEEGNGPAADGYPVTYIWDIRSLEAPKQTGIYKAADVGIDHNQYVIDGLSYQSNYGSGLRIYDVSSIPTDPTGAGVCEVAYFDIYPEDDNAPGGGIVQFSGSWASYAYFKSGYIFVNTIERGAFVVKMTTRETCPN</t>
  </si>
  <si>
    <t>Tribe112</t>
  </si>
  <si>
    <t xml:space="preserve">CHAFR746836.1.1_0060600.1 </t>
  </si>
  <si>
    <t>MLALSTLALICSVAWAKEIPVDEDRSARMYDSGLVHESIMAAKHKTWAKAEASGAMNSAQYPELGYTPCVNGVAAAIPGDANNSFRCSNADLYHFLAHADLGSSGQGSSSWGWTSEDGREFMAIGQQDGAAFVEISKEGKLVYLGRLPQASTPSIWREIRGYEHYMVIGSEAVGHGIQFFDMTKLLTLDPASPKTFDAIADLAGYFNDLPVGRTHNVVVNQELGYAVSVGAQPRTSACRSGLIFMDLSDLSNITSPGCSGADGYVHDAQCLVYRGPDAKYNGTDICYGYNEDSLTIYDVSNKANAKIISKTSYEGASYTHQGWVLDPLNQEYLLLDDEYDEEEQAGLAADGFPVTYIWDIKSLEAPKQTGYFKAPVRGIDHNQYVIDGLTYQSNYGAGLRVADVSSIPADPTGASVCDVAAFDIYPEDDALPDGGLIDFVGSWSSYGYFKSGFVVINTIERGVFVVKLTSKTCT</t>
  </si>
  <si>
    <t xml:space="preserve">CHAFR746836.1.1_0101310.1 </t>
  </si>
  <si>
    <t>MRFTKAFSLGLSALVLAKEIPKDLERAAALYDNGYMHEKIMGEKETFWAARDAEQVEINAQNALMGAEAIVDPWVELHFAQCRDGRAVPFRDQATNFFRCNNINLHHFLSHTALGSQMTPNTSIGSSSWGWVSDDGREFAIIAQADGAAFAEVTNAGKLQYLGRLPQTPGAAAAVWREIRRFKHYIIIGSESYNHHIQIFDMTKLLDLDYRKGPKTFDPATDLTGFYGNLPDGRAHNVLANDDSDFAYVVGARPRTSACRSGLIFLNLTDPSAPVSPGCAPMDGYVHDAQCLIYKGPDTRYLGREVCYAYNEDSLSIYDVTDKVFPELISVTGYEGATYAHQGWVLDKEWQNFLILDDEYDEIDGRSPGTPGHAITYIWDISDLESPKQTGYYEAPRIANDHNQYVYGNYAYQSNYGAGISVLDISSIPGNPTGSDVKEFAWFDMYPENDNSTGVSALGFVGAWSSYAGFPSGHIIINSIERGAFVVKIQNPA</t>
  </si>
  <si>
    <t xml:space="preserve">CHAFR746836.1.1_0045420.1 </t>
  </si>
  <si>
    <t>MKFAVVMLGIFAATVMAQAQEPFCDNGTEGDGGCEANGQHTYCCIQDESDRGAYHTRRKISVLSANKAGSSQCTAPNAKVQGGGKIACAP</t>
  </si>
  <si>
    <t>Tribe113</t>
  </si>
  <si>
    <t xml:space="preserve">CHAFR746836.1.1_0059010.1 </t>
  </si>
  <si>
    <t>MKFIIILAFSAMAAAQALKEPFNMDCNGGTEGDGGCEANGLATYCCVFKPQVGFDTKRPTTVTSRNRGGSDKCGPNNIGTIRCAPK</t>
  </si>
  <si>
    <t>Y/F/WxC=43</t>
  </si>
  <si>
    <t xml:space="preserve">CHAFR746836.1.1_0090630.1 </t>
  </si>
  <si>
    <t>MRFILILALSMTATAAEQWWCNDGSRGNGGCEANGLKTYCCALRENPVDDFQTVRAVTVTTNGGPTNSPFCGVGTLKCAP</t>
  </si>
  <si>
    <t>Y/F/WxC=18</t>
  </si>
  <si>
    <t xml:space="preserve">CHAFR746836.1.1_0046170.1 </t>
  </si>
  <si>
    <t>MHWTADWSAAAAALLIVGGASASSLKPPVLPLTVRNPYISTWLGSARGLPWEHWPIFWTGQEVGLSLLAAVPKSNRVYPLLGRPQDSLSRSGDTFNVSFPTYLGATFDASTTNLTYEIPGANEADQPLELTLSFLSPITPTSTLRQSIPASYLTVQVEGSFNIDIYVDVNGLWVSANRGNKIRWEMSQSLQPASGGTSAPLKTWKIKRQTEQLFTEDADRAEWGTLHFTGPSDIQYEAGTSALLRQRFSRTGTLQNIVDGNFRGIMDEEPVFAFSKSFKLNGTSAGSNDKYKESVLFTIAHIQDPVVQFASARGLTMMRPLWAAYYATADTLLDFHYHDFGKASRLAANYSMQLEIDALKSGSEDYKDILALSARQVLGACSFAGTPDDPVIFFKEISSDGNMNTADVLYPAFPFFTFTNPKWLVYLLNPLIEHQLSGQYPNDYAMHDLGSSFPNATGHPDGRDEYMPVEECGNMLIMGLALVNSLIYDTEPASIWSKEGDDQYIESAGKFPLYVDADGMDDTFGGPISTKGEKQARKWIEGSYKLWKQWTGYLVREALIPSNQLSTDDFAGWLANQTNLALKGIIGIRAMSEIAELVGEKEDAKYYREISESYIKRWETEFAISRDGTHAKLAYTWFGSWTTLYNLFADSLLCFHLPSSTSNAVTDQKPLLAQSKSKTAFVDEKIYKIQSDWYHNVRQRYGLPLDSRHLYTKSDWEFFAVAVASKQVREEVVESIALWVNETSTDLPMTDLYDTEGDGGFPGFSFKARPVVGGHFAFLALERACGGKAMEGLAFLDDERPKEFSKEMLEESLEETLESHDAEL</t>
  </si>
  <si>
    <t xml:space="preserve">CHAFR746836.1.1_0039540.1 </t>
  </si>
  <si>
    <t>MKSLASSPAFKLLVTGLCLFTGFRWVLRHNHDGEVKVISIEVDDEEIDWTGFYYAMFVRSERELCEAVMGWSGMEEIGSRAQRVMFYPEDWDRGLEEGEKGERKQERIERLLTAAEELFVELSPLPALSRIKTWTRGLEKGTEGLDPRLLAFNLTEYSRVLVLSPDALLLQNLDELFLFPDAPIAMPWVYHEHGKEEWDYDTKTMLIRPSTKDFQSLLKSHSSSIAPPTPRPEPALKLLHRKFGSKILRIPQRPYHLTTSEFRRDDHTPYLAHNSLSTPNEAWDPDDVLDEAKILHYHDPGFPKPWFKAERGLMNRYMPACRVLDGFGASDCRDRHTWLGLYRGFGVGKTVVCGADFEEVEVEGGKGERGDDGFGD</t>
  </si>
  <si>
    <t>Tribe111</t>
  </si>
  <si>
    <t xml:space="preserve">CHAFR746836.1.1_0090350.1 </t>
  </si>
  <si>
    <t>MLFEILHRLGTKADLLMMYPADYELNDRTQEGELLLKAKNMYGVKLTPIQVQSRQGSDDTWAKSYTKLLAFNQTQYDRVLSLDSDTTVLKLMDELFLLPSTPVALPRAFWLDPKEHKLTSLLVLVEPSEAEFKRVEKATEEAGPDDYDMEILNKVYGNSAMIIPHRKYGLLTRTFWEDHAIAYLGNDYEKWDPEKVIKEASLIHFSDWPVPKPWLSNKAKMEQVAPKCDGKQSQDCKAREIWFGLYEDFAKRRKEVCDLDVILVDEYGYPVDQGE</t>
  </si>
  <si>
    <t xml:space="preserve">CHAFR746836.1.1_0023200.1 </t>
  </si>
  <si>
    <t>MLIEPSAAIYKRMEKAIQKADIETYDMEIVNSIFSSSCVVLPHRKYALLTGEFRRKDDEHRQFLGNATWDAQRVFEEASLVHFSDHPMLKPWQGITVEDVARYKPECKVRDQGEWEGQEEWCENRRVWADIYRDFRDRRETVCSLGTPGG</t>
  </si>
  <si>
    <t xml:space="preserve">CHAFR746836.1.1_0044990.1 </t>
  </si>
  <si>
    <t>MKYLTFLIIALTAFLDSTNGKEVGILQTPKSTFTPARPPAIPLAVRSPYLSTWLFAGSDGGNGGYLAGQWPQFWAGQVTAWTGLIRVDGVAYTWMGNPGYPGSQVVFQKSFTYTSTSSQFVMDVGGKIEMNITFTSPVNVDDMKRQSILASYLEVRVSSIDGAGHQVQLYTDISAEWIAGDHSSVAQWDYGVTDGVAYHKVYRQTQLEFSESSDQADWGDFYYSTKNSLNLAYQSGPDSVVRGQFLKNGTLTNTNDTNYRSINQNYPVFGYSSDFGTVQRESHSTLYTIGLSQKQAIQFDGETGIIPLASLWTSYFASEEESVAFFYHDYNTASRDARTLDAKIATDSVAAGGQNYSIATTLATRQAFGATQLVGNLTKQYLFLKEISSDGNTQTVDVIFPYHPILLYLKPEWLKLLLDPLFENMESGQYPNKYSMHDLGAHYPNATGHPDGLDEPQPLEECGNMLIMTLAYAQRMKDKAYLTQHFKVLDQWTQYLIEEALIPADQISTDDFAGSLVNQTNLALKGIIGIQAMAVIANATGNTETGANYTKIASSYLTQWQTLGIAHDANPPHTTLNYGHNETHGLLYNLYGDRELALNFVPQSIYDMQSNFYPTVMSTYGVPLDTRHDYTKNDWEFFAAAIAGEETKNLFVGEVAKWIQETPTNVPVTDLYDADTGNWAIGSGHFAARPVVGGWFALLALEGAEGLGL</t>
  </si>
  <si>
    <t>Tribe110</t>
  </si>
  <si>
    <t xml:space="preserve">CHAFR746836.1.1_0038250.1 </t>
  </si>
  <si>
    <t>MKLQKIMAAGQSLLGIVNSATTFKPSRAPAIPLAVKSPYMNTWLEVGSGGNGELAGNWPAPQPGDVAGTTGSVTGWAGLIKVDGTVYTWMGAPAVDGNFPQNVVQNSVEYTSQSSIFTSTAGKVNLKVTFTSPVTPTDFQRQSIIGTYLNVEVSSNDGATHNVQIYADTSAEWVSIHNTDVADFSDSNGVLSYASWRQVQSEFNADYPDDAAHWGKWYWSTGSDSSVTHQSGGHQTVRRNFIQNGKLPSTQDNKFRAINDDYPVFGFAQDLGSVDRTMNVLYTIVHAQSNAVTFLGAQGQVSVPSLWTSYFSSDAALVEFFYKDIGSISNAIDDKIQSDSIKAGGQNYATITTLSTRQALGAVQLAGTTTKPYLFLKEISSNGNSQTVDVLFPAIPIYLYLNPTLVKLVLDPLYENQESGHWPHTYAIHDLGTNYPRVVGHPDGNAEEMPVEECGNMIIATLAYYQKTQDTSYLQAHYNIMKQWTGYLIQDSLIPAHQLSTDDFQGPLENQTNLAIKGIIAIGAMGKIAETVGQQDDARNFTAIAKDYVGKWVDFAMTTDGGLPHTNLAYQDPKSHGLLYNIYADKLLNLNIVPAPIFQQQSDFYPTVAQKYGVPLDTRNMVTKSDWEIWAAAVANGPTKDFIIGKIATWLAETPTNRAFTDLYDTTNGDFPGNKFIARPVVGGHFALLAL</t>
  </si>
  <si>
    <t xml:space="preserve">CHAFR746836.1.1_0057130.1 </t>
  </si>
  <si>
    <t>MSLRGAGVINRWKERHRSNTGISSATTANSNSKSPVLRPSTSYAASAAPSIAASAAPSVPPNRDFEKIVEDAVLNAFNSDVFKAVVASQMEPHLTQQYENIDQLKTSNLNFESNVQTQFENIPRMLQPALDHLTNLEIPNYENELKELLAGQKALADSIAAFDGRLSTVETQVQEFDGRVKALQEEVVNADLRSAIRFGEISNELQDRNSTLSDRFWNFERELGRKIEGQQRRVVGACEEIRKAIVVTQDKISSLETLHIGFEDKLTSDGERSENLSKKIDLVSKAISKLDSAEVVIQQDIKTIHETVSALDLTPLGHIPRRLDGMDRAISDIKRSIETQTAIASLDAKIVSGNNARIDNLASSVGKMGKLIEDVHEHVCDDSEFDLTTEKLESIESKIVSLDDALENVRKNIKTMDTSALDSLKANVSALQSSVDTGFSSEKNSLEMIHNHLSLLPDSSKIDSIFSAMESNQTATIEKIDGLENSLEVLSEIAASTSEAISSHSVALDSAHGAIVSLHRETTSHFEPLGSSIAAVSQQVGFGNDAITGLGSKFGDFLSQHEAHITNLADISSRVGSENDLLRSLGSQIDLVITKSDVHHALLSELKENDKSVEIIAILENGKQSQIDHFSILGQDLDATKKYLENAQESTLSEIRTQTSIITSTFGNSNKSRQQHTTSNTEAKAFQEERFKILDGQFSALNAAVAKSHTVIASIQGTVGSILPELEALKGSYYDHATSLSEILDLNKLHSTSLSDIHSSSGEIVRGLQKSHLAAANLSSTLGEFSEAIARKDDIGDLHAMLSTILEGLDKHAGSLSQLSTSASIAELKGDISSAHDSRRDDSANTHSILSAVLEATNKHAMVLQRLSTAEAVQELKGEVSASHDLLTTHSTTLSRVKDAVTDTAILDMAKNTNTSVNGVTDRINTLDKELKAGLSVVKSLGEANTTSIQEVRSTLETSDIAHTIKAILDGTLSNKHQILEEAQAIKTALSEFRSSSREKAILSEISSVRDMVQKLPEECKTENILHQIKTAVDLSDKNRASLVLVLESLKTISDNSSLAEILANVGILTSLVEDVRATQQDSQISELVESLNGTVSQHTCSIQDIHDNVRHVMDDTSSIKQIKDTILDVHKHTTAIPNVQDEIRKAREELSTSSSHALNDLNSVKQNGTQQGAALARTYDALLALDTKVKASEDFVYAAVQKLHSTMERELADNRSSIATSVGDVASDLKIDLHTLGSRLSTSTNVLRSDLKSIDLGPMQTIVNQLKEDVHSIRESTAETAENVAAIPVSFATTNALLTSETTKTCESVADLTRLVKSHGDLQRGNSRAIEEKIEHNTVTLSSIDKTTSEMRDGVSSIVKEQLPKISNDIRAIDLNKLSSDTAESAKVLTDVGHTVKELAKTTEVLVAELSNTKEHVTKTSGQILSQLTTETAKVVDITREVELSAQSRSLETSTVVKENATMLSHISKTVGETPSKVEASLNKETALLAEAIRAVHDELSREAARNSKVATDSSSALSTITAEISNLSSSTESKISTLHTDLTTTHLPELLSEIGATRTALESSNSFSFQALSADLKSVTSAISTTSAAVRVNSAAISRVDKAVLETGAHVKGVIYEGNRQISSEIESALSQLDESIHDNGTRIRGISEYDIPRMETEIQTLDQSVERLIETSNRTGERHKDALMVIGGRIIGTSKKFGEMVDAAQKGELDNGHGHGHGHSHGSHKTVHAPDNGQSPQPTRGSRILGTAKAETGGSGRFRRPSNASTRDSSKDSRVMGFHSSQDGK</t>
  </si>
  <si>
    <t>PSTSYAASAA#PSI--AASAA#PSV--PPNRD</t>
  </si>
  <si>
    <t xml:space="preserve">CHAFR746836.1.1_0031070.1 </t>
  </si>
  <si>
    <t>-PE-KE#-PE-I-#SPT-A-#-EEPI-#-EE-L-##SKK-#SKR-#EKK-#-KKG#-KK-##PMS--#PMS--#PMSP-#GGDTD##PVIENPE#PVTEEP-#PVPDEP-##SSKMEEI#SSKVDEI#SNKVDEV#SSKVDVV#SSTVEEH##LEPHLTALAAT#LEEHKATLA--##PEPIEEEAS--#PEPVIEETVDE#PEPVTEEPL--##EEAAAQPIA#EEATPEPIA##EAEPEPVIEETVPEPETIIEEQEPVEESVVE#EAAPEPVIEETVPEPETIIEEQEPVEE----##AHAEALESVKSLG---GSDAAPPSYDTNFAALETQLADLHSKME#AHSGSLEQIKSTG---GGDGAPASYDTNFAALEAQLADLHSKME#AHSGSLEQIKSTG---GGEATPVSYDANFAALEAQIAALDTKIE#AHSRSLEQIKSTG---GGEATPVSYDANFTALEAQIAALDTKME#AHSGSLDEIKSAGPATSREVAPVEGGGNIGELQSDVTAIIG---#</t>
  </si>
  <si>
    <t xml:space="preserve">CHAFR746836.1.1_0078560.1 </t>
  </si>
  <si>
    <t>MAPNSRPPLTSRIRASFEGKRSKSEVTSPTAINGFINQDPQAFRKALDEALSNETFQIAIAENLAKIISPSIKDALDTLQPLVESVYSHEVLLRKTNRSVENLLERIDTQQSQRNAESTPAPSSPRTPTARSPPRGDALDSAGMEQFKQSLEKNNKRTVATLAELSSAVESNNKKVSEVVSGIESIQATLGPTKDDIDALKTSTEQSTTTASVLQAQLDQLKEDIGLIVDAVGSNLGKNVENINQQVAEHPALLETHATKLDDITTDLASLKGSADISEKIDSISAQLEALKTAVESNSGAPTISSGAGTSPEVMEALQKSNDFHASHATILNEIKEHSLTQGSEQAAPSTGGESDPAALQALQAEITTIKENIETGFASSGENLAGLSSKMEEISSKVDEISNKVDEVSSKVDVVSSTVEEHKAADNGADILAAVQKSNDSHAAHAEALESVKSLGGSDAAPPSYDTNFAALETQLADLHSKMEAHSGSLEQIKSTGGGDGAPASYDTNFAALEAQLADLHSKMEAHSGSLEQIKSTGGGEATPVSYDANFAALEAQIAALDTKIEAHSRSLEQIKSTGGGEATPVSYDANFTALEAQIAALDTKMEAHSGSLDEIKSAGPATSREVAPVEGGGNIGELQSDVTAIIGKLDTQSSLINELKHNISAEILTSLHDLGQAQTSHTQMLSEIREGDVSAEILTALHSSNESHASHAAAFEKLDAAVQASNESIKSVEGSAPVGNSSALEPHLTALAATLEEHKATLAEIKDATNASNESHAAHIVSLGELKSKSVESAPVGGSVDLAPLEEKIGAVLTALDDHKTTLTAIHEGTAASNESHAAHAVILGEWKNARSAEPTEAVPSGDFSALETQIGSIVTTLEEQNATLATIKDSTAASHELHTTHTGALDEIKAATTSANESHAAHTAAFEDLKSVQPREASTDNEGSPNVAALETHLNTIIGTLEEQNGTLAEIKGASPDPDVLAVIKANHDILASYGPVLETIKDGISQDEILNGITELKSSVGDSKSAVDAHGALVKELHEEAMSSSSEIALAIGALALGGAVGAGTVAAMSNGDKEVEEEAPEPTIEDPVPQPVEEAEPEPVIEETVPEPETIIEEQEPVEESVVEEAAPEPVIEETVPEPETIIEEQEPVEESVVEEQEPVTEEPPVPVEPAAEKAPVEEESIPEETVPEPDPVIEKPEPIEEEASPEPVIEETVDEPEPVTEEPLVPDEPIVEEPIPEEKVEEVAPEPIAEETVPESEPEPVIENLEPVKEEASPEPILEEPVSETLEESAPEPITEETVPEPDPVIENPEPVTEEPPVPDEPIVEEPIPEEKVEEAAAQPIAEEATPEPIAEGSVPETAEQPVMEDAPIDEPVIKDEKETEPEPGVLNEPIPEKEPEISPTAEEPIEELVGEKPPTDDVPEDIPEDKGKELAITPPEPATPGEEGPMSPMSPMSPGGDTDSASTSAFASPSGPLSPSADTPSKKSKREKKKKGKK</t>
  </si>
  <si>
    <t>MSLIAVLYYTLPASLATAVMAPPIFNRLRARLIGVPLDNGMQKSIGAPPLSEEQMAEDREVVQKAIGDAVSAALNNDEFTKAVAAHLAHQLQPSLKAAFNTSAMEDKLSSSTEQLSQRLEENSTQTAAKFSELSSMITVNSTWSSEKITTLEEAIKNINGNVGSTTESAVPDYSSSLDKISTDLASLVSAIEGQNATLLDIKSSDASKHILEGVKTSNDSHTTLASSLEALKAASEATVPSVADLKTQIEAITAQLSEIKTSDISPDILSAVKSSHESSAAHASALSDIKALHESHAASLSELKAATAIAAVEAQIKSLAEELSAQTSAINEIKSTVSAPAAVAEKTDLSALESSVQTISTNLDAQIAAINDIKSTVSTPAPVGEKVDLSSVEASLKTISDNLESQSASITDIKSTVSTPAPVAEKTDLSSLETSVKSITTTLESHGTTLTDIKTVVSTPAPAAEKTDLAPVETSLKTIISTLDTQNGTLSEIHTAASSSDILSEVKSVKALVEAIPAPSASNDEKILTEVTSVKSLIEAIPAPAPITVKDEEILTEIAALKTLLASPAAGKDDEILAQVETVKGLIQAIPAPSTVTIKDDEILSEIESVKTLIGSIPAPAPITVKDDEILSQVAALKSLVEAIPAPSAGKDDEILSQFAAIKTSIESIPAPTAGKDEEILSQVADIKTLVKAIPAPADGKDEEILTSVASIKKLIEGLPVPPVADNSEVLSEVKAVATLVKDTKEDEILSEIKSVKVLVGKVGEKGKGANGVKADAVEVTPEA</t>
  </si>
  <si>
    <t>Tribe109</t>
  </si>
  <si>
    <t>LIAR=28</t>
  </si>
  <si>
    <t>KDDEILAQVETVKGLIQAIPAPSTVTI#KDDEILSEIESVKTLIGSIPAPAPITV#KDDEILSQVAALKSLVEAIPAPSAG--#KDDEILSQFAAIKTSIESIPAPTAG--#KDEEILSQVADIKTLVKAIPAPADG--#KDEEILTSVASIKKLIEGLPVPPVA--#</t>
  </si>
  <si>
    <t xml:space="preserve">CHAFR746836.1.1_0083100.1 </t>
  </si>
  <si>
    <t>MPGYLNLLPALAVMFPLLDTVLAGSIADIEHVVLFMQENRAFDHYFGTMAGVRGFSDPNVQVNDGKSVWQQQVDSTLVSNTSHLLPWYLNYLGGTYLEATQCMIAGSNGWKENHAAINSDLNNRWVTNNTPSSWGFYQRNDIPVQFSIADGWTIGDMYQESVIASTNPNRVTWVSGSINVPGSPQTEDQGGNPYIGNNETPGCDEGGFNCYPISWKTTAELYEEAGVSWSVFQDKDNFDDNPLAWFSQFQKALPGSALHNRAMVGNSLNDFYAQAANGSLPAVSYIVGPAELSEHPPYSPRDGAWLQKNIVDAVTKGAGYSKTVLMISYDESGGWGDHVTPYHSPAGTPGEWLQDPYQQVGYTYSGPGVRLPFYIISPWTRGGSVFTEHADHNSQILFIEEWLAAKGKNVKTDQMVPWRREHMSSLVNAFDFTNPDFSLPVIPDAPVPHTNSEGIYDGSSHCESLYSNIQPPPPYGSQSDPSEVNALSEEGFKPMRGALTEGRYLVFELNGYAITNTGKPFTDFTASKATSKHDDISHRWVFHTLQDGGTTFTISSAVDGRYIGSHTGLVDSSARAEKYTVSFAVGKGYSFRKENGKYVTIDATGSVQITSEAAYFRALSVTYSA</t>
  </si>
  <si>
    <t>Tribe108</t>
  </si>
  <si>
    <t xml:space="preserve">CHAFR746836.1.1_0071310.1 </t>
  </si>
  <si>
    <t>MGIPFFPREIMAVLSLLLQEITQLTPWHINYLGGEWRQATKCYGGGDNSWEAGHISYNGGLSNQWVSTNTPYSWGYFKREDVPVHWDIAEGWTVGDMYQEGILAATNPNRVLWMSGTVNNPGSPNNPDGTGNMILDNQASPGCKKPKVNCFPFTWKTIPEYWQDANVTWQLYQDPDNFEDNSLAYFTQYQKASKDSELRKRGNSYLGLRRFYDDAAKGELPEISIIVGPAELAEHMPYLPSDGAWLQKQVVDAVTHSPRYNETALIISYDEVGGYGDHVVPYMSPKGTPGEWIDDPYNLVGHTAIGPGYRLPFYIISPWTRGSHVFTEHADHNSQNLFIEHWLESKGYTNIRSKEMSPWRRAHMSNLLNAFDFDHPDLSLPDITPAETPLTWSRPKVRPDGPLGSMSDNYIGAAMCQARHKTAHPPVPYGKENSNADVGKLVEEGFKQVRGSLTEGRYLVFEMGDQALTNSEGNLTVSDKVPDHSLVNQRWILNLVGETGTRQFFVRSVVDRSYISTNRTLTEDKADAGIFTIEDLGNGKGYRLLGLATPDPNPDQKTELRKGFEGGKSLVAGEREVEFVDEGMGDGKGWKIFSVTYHDVK</t>
  </si>
  <si>
    <t xml:space="preserve">CHAFR746836.1.1_0084040.1 </t>
  </si>
  <si>
    <t>MVGFNFAVISSALFGLVFAVPQNIQSHSGSWKNKIKNVVVLVQENRSFDTFAGGLDYAKMDGLVRHNYCNSMNSSDPAQHDDVCAGPRANDVAPDDPNHSIAGINMQVYSTWHPDSASKPNMRGFVTEQSISFKTLNKTRAAEAINYHLPSQIPVFASLAENYVLFDRWFASVPGPTNPNRAYLTSGTSAGHGSNDQAFDIYGLPQKSIFEQLSEKGISWMNYQNSTLGPGQGFNPDAAFYTWTNTSRTKDTNIAPLTKFYEDAKNGDLPQFTWINPECCSYQSYHPPSPISMGELFIKDIYEALRASPQWDSTLFVLTFDEHGGFGDHVAPPMNVPAGDDITYTEKAPDGQNYTFDFTRLGVRVPTLVISPWVKGGVIETKGRNNGGVYSHTSLLKTVNELWGLDDLTERVGWSSSFEHLIQDTKRVNTPKDLPDPTTW</t>
  </si>
  <si>
    <t xml:space="preserve">CHAFR746836.1.1_0028010.1 </t>
  </si>
  <si>
    <t>MPLNFNSVYPATEPEFQSFPSRRSVVHSTEGMIACTQPLAAKCGLKILDAGGNAADAAVAVAAGLNLTEPTSTGIGGDMFCLFYNAKTKKIEAMNGSGRSGMKCTLEAIRKDLGFKDGEDGKLSLRSVHAVTVPGAAAGWVDTVGRFGSGKVSMEQILTPAIELAERGFPVSELSATMWRTGEKELKEASPNFSELLKEDPVSKELRGPRPGEIFKNPNLAKTFRALAKDGKKGFYTGRIAEAIIKVTKDRGGFLELDDLTHHLEVGTEPVDPISYVFKGQGYAETKSIYVDGISGQGENEDDHGVEVWEHPPNGQGIVALMALGIIESLEESGKIPKFKKEEHNSTQYLHALIESLRIAFADASWWITDPAKFKVPTKELISKAYLAERAKLFDPTKASEKVYDHGSPAHNHSDTVYFAVTDKEGNAISFINSNFHGFGSGIIPEGCGFVLQNRGGNFQLTPGHPNAIAPGKRPYHTIIPAMITNKHDGSLHSVYGVMGGFMQPQGHVQVLLNMLAFKHNPQAALDAPRFCIGAEYMPGDGYGRKVFLEEGISEQVCEELQRMGHQASIVTGYARGVFGRGQVIRCHVEEGTLVYSAGSDPRGDGAAYPG</t>
  </si>
  <si>
    <t xml:space="preserve">CHAFR746836.1.1_0026010.1 </t>
  </si>
  <si>
    <t>MVSFSSLILAVVAAVGVAAAPSEVLVERAGTPSSTGTNNGFYYSFWTDGAGDVTYTNGAAGTYTVKWSGNNGNFVGGKGWNPGSGRVINYSGNYSPNGNSYLSIYGWTRNPLIEYYIVENYGSYNPASAATKKGSVTVDGSNYDILQTTRTNQPSIDGTKTFQQYWSVRTNKRSSGSVNTQAHFDAWAKVGMKLGTEFNYLIVATEGYFSSGSATITVS</t>
  </si>
  <si>
    <t>Tribe107</t>
  </si>
  <si>
    <t>GAGDVTYTN#GAAG-TYTV</t>
  </si>
  <si>
    <t xml:space="preserve">CHAFR746836.1.1_0086260.1 </t>
  </si>
  <si>
    <t>MFAILLLTLICHFHGAFTFPNPAEVIPRGVFPAPSEIEARQGGFYYSFWSEGSGSFRCTNGAAGSYTATWGGQGGGFVCGKGWNTGGKRAVKYSGTYTPTGPGYLALYGWTTNPLIEYYIVDSYGLLLPGEPWTPKGNFSFEEGTYQLYQSTRVNKPSIVGTATFQQYWSVRTEKRVGGTITTGKHFDAWSKAGMRLGGHNYMIIATEGYTNGKNYSSGTSSITVS</t>
  </si>
  <si>
    <t>Y/F/WxC=55</t>
  </si>
  <si>
    <t>LIAR=37</t>
  </si>
  <si>
    <t xml:space="preserve">CHAFR746836.1.1_0102250.1 </t>
  </si>
  <si>
    <t>MITISTVFFFLYLAIGAVGQSYYSTNWSDGAAKAKYTNGAGGLFSVTWSGNKGNFVCGKGWNPGGSRAISYTATFLPQGNAYLTIYGWTTNPLVEYYIVESYGTHKPSDSSEAVMKGNLTSDGGTYEIMTKMRVNKPSIQGTATFPQFWSIRTEKRVGGTVTTGNHFEAWKKAGLKLGSHNYMVVAVEGQDSNGTATVTVGVAPPT</t>
  </si>
  <si>
    <t xml:space="preserve">CHAFR746836.1.1_0027620.1 </t>
  </si>
  <si>
    <t>MAPISNLLAALALAYGFCGSLTFAHPGEAPKDVRAIAREIKRMSDVADYQKSVMEECWDSPHVQELQQRAMERRAATVQQLREERDLLDTPILDKRTLGDFKKWAKTNHNKTGSGITLASPPSVLFGANASCIMTPDNANGPYYVKGEQIRSNVRENQKGVPMHLEMQFMDIKTCKPAKDVLVDIWSCNATGVYSGVSAAGQGGLSSTWLRGVQKTDIDGVVNFDTIFPGHYSGRATHEHIITHVGAKVEANGSYTGGKINHLSQLFFEQSLISAVEATAPYNTNKLPLTTNDADGYTGYAASSSYDPFPNYMFLGNKLDQGLFVWALVGLDLAGDVETYAQNAAYVDATGGHNNPKFNMGIIATPPPNTHGKREEDLEDEEEEILGEE</t>
  </si>
  <si>
    <t xml:space="preserve">CHAFR746836.1.1_0042520.1 </t>
  </si>
  <si>
    <t>MHFSSALVVSAVLSAVVAHPGGHDVSPKEMVRRSGLSKRCESAAGAMNQKRWAAHQEKRSLASRDVTPAPIHNEPFYKVIQNDTCILEPEVTAGPYFWPQSQTMRQDMAEDQPGVPLYLDIGVLDTNNCKPLADVLVDLWHCNATGSYSSFEAHSPDTPFLELLAQLNQTFDPMTRLDLHTGNTTWLRGMWPTNKEGMMEMKTVFPGFYIERTIHIHAQVHTKWAIGANGTIASGNTVSTGQIYFDEDVSKQIMALEPYTQHDTINRTTNVIDPYFGVNFESGFNPVMSVVPLDGKDITKGMVAYITLGVNATDSEVDGLGKY</t>
  </si>
  <si>
    <t>SALVV#SAVL-#SAVVA</t>
  </si>
  <si>
    <t xml:space="preserve">CHAFR746836.1.1_0025920.1 </t>
  </si>
  <si>
    <t>MLFSISLLLSLGLVVNATPAPLEDAKLGAVASESAVCSQIGIDMLQCGGNAADALVATQLCVGVIGMYHSGIGGGGFMLIRSQNGSYEFIDFRETAPAAAFQDMFAPEFAGTTASLYGGLAPGVPGELRGLEYLHSNYGSLPWSKLVMPSVKVAREGFRVTEDLVRYMDGVKNPYNFFVNEATWALDFAPNGTLVGLGDTMTRKRYADTLEIIAEHGPDAYYSGAIANTTVLALKASNGTMTLEDMASYTIAKRPSSNITYRGYKIHSGSAPSGGPVVLSALKIVEGFDMSSPSNLNLSTHYLDEAMRFAYGQRTLLGDPTFDTNLTDYQNNMVSENIAAEIRSKISDTTTLEPKDYNPNGYSILDDKGTSAAVAADNSGLTIACTSTINTIFGSRLMIPETGVVMNNEMNDFSIPNATNAFGYIPTEANFIQPGKRPLSSISPAIVEYPDGRVYISHASAGGSRIITQVIQHLWHTLDQNMTSAEALAEPRFHNQLSPNTASFEYSSNNATTSFLSSLGVNVTFTAPGGSTAQSIRILPNGTFEAAGEPRQLNSAGYAI</t>
  </si>
  <si>
    <t>Tribe106</t>
  </si>
  <si>
    <t xml:space="preserve">CHAFR746836.1.1_0067090.1 </t>
  </si>
  <si>
    <t>MNPIWLSKRRTSLLTLGLALISGVRSAAAPEEDTHGAVASESHLCSEIGIDILKRGGNAADAMVATTLCVGVVSPQHSGIGGGGFMLVRGPDGVYESIDFRETAPAAAWEGMYDGNVEGSEWSGLASGVPGDVRGLEGLWGRYGKLPWRAICNPAVHVARYGFPVTEDLVRYMDAATHDGIDFFTEDPQWAIDFAPNGTRLGVGDILTRKRYANTLETIAKHGSKGFYEGDVAKYNVAALQAANGTMTLEDMKNYQISIRDPISISYRGYKLTSCGAPSGGSVALSILKIIEGYNLSNSEDWYLNTHRLNEAMRFSYAARAELGDPAFFSYMDDFEAEMLQPKTASDIRHRISDSQTHNISYYSPKHHFLPENHGTSHVVTTDDTGLSITLTSTVNLLFGSQLVVPETGVVMNNEMNDFSIPGVPNAFGFVPSPINYIRPHKRPLSSVSPIIVEHADGTPYLTIGAAGGSRIITATAQSVMYVLDRAMTLPEALKQPRIHDQLLPAVSVFEWAFDNRTVEELRGRGHNVTWVGPYLASVQGVRRLANGTFEAGSEPRQMNSGGLAC</t>
  </si>
  <si>
    <t xml:space="preserve">CHAFR746836.1.1_0075130.1 </t>
  </si>
  <si>
    <t>MLVYLLVQLVALLVSVDCYTINPDYSQHNDITKNKSFSLEKRATDPSDFSWTKKWACIGDSFSAGIGSGNVWSNRKADVQCSRYDYSYPAILNKKLGPAVKTFEYWACSGDKTVDIHNQVVRMNVYNQLSSNLGNNLDFVTLTAGGNDLCLSDMIKSCIMFPAIDLFMNIDDAECNALIEKAQFNMDYFLGENIKSILRALNDKMNTGGLVVYNLYAEYFSEETEECAETQEFAFPKILAGLSLKLTTARRKKLNDLVRGTNAVIQKAVDEISADPSIRYKIETSDWGVWPKDAVAGQMCEPWSSGHYPDERSPALQFFKPRTSVYDRTAHQDLKRSMSPEAQDKILKQYQNKHKRYWENSILYQSADPRAIAKSRLDPRAPVPPGCPGDHVNIFAVPDRVGRFFHPNELGHETIASFAIATLVGMRASQLNVRNPYCDSNKDEFRCWKKEGGKAYANPDQLGKSVAKFCNSVKQPANTVGWRWEQKYLKDTLDEHIMSIQLTSKASAFDKNQCVSSMMQLIEGCDGNDSNNPLNWKSGGRKRIALWEIESKCVRKYLTPAAARPGVQNYP</t>
  </si>
  <si>
    <t>Tribe104</t>
  </si>
  <si>
    <t>Y/F/WxC=54</t>
  </si>
  <si>
    <t xml:space="preserve">CHAFR746836.1.1_0055830.1 </t>
  </si>
  <si>
    <t>MTAIKATVFSLLLSSASGAAIHQRQGMPAQNPWPATYVALGDSYASGVGAGKFFSDNADDRQCGRFSGSYPNQVAELIPSISLDKAVSFDFVACGGDELPDLVNQTSTSDSHFKNADVVTLSIGGNDFGFSDAINACIYNGRGDDPMKDAQCAMALKASQVIVNGTEVWDKFKQEVTKIVDENLNDLKESFLIITGYMKFFAKNDDDSVCGWRRFPLQGPQPGVTVVTNILHKSTRDTMNSLVDQVNSKTKEMVASLNSNKVEFFDIDPAFEGHRFCEPTQQIPVPAALGDPDNDDVWIFSFVSKLEESPSSINGTLPPDQIQVRSVFHPKPAGHTQTALAIANLIQTRQSKFL</t>
  </si>
  <si>
    <t xml:space="preserve">CHAFR746836.1.1_0049560.1 </t>
  </si>
  <si>
    <t>MTGSYPTQVKGLFPRIDDKNFLFESCSGDKLENIDAQLSNLGGTRAQVVTLSISGNDFKFSTVVEKCVYNVLPLGKSDATTDKECDAALAVAAKLITDEKIWTTYKEKVNDIVAKVMLADIRGIPIPWSVLVITGYPKFWGDVKKDEDACSKLRLRIPEAILGTIALNGNHLRPEVRRRMNKLVVAVNEKIKAEILPINTDKIEFVDIDPLYEGNRLCEDGATDPAGANFDSVWFTTFETKLQEDNFFPIQTLRSKHNGQPCLKDYSLVMGLLQMS</t>
  </si>
  <si>
    <t xml:space="preserve">CHAFR746836.1.1_0025380.1 </t>
  </si>
  <si>
    <t>MVRFLCNAVLAASLMGGVFAHPGQDIQEEMIERNAYAASPDYQNLDHCAAEIKERDHELVARRMAMVDELRQKRGIKVKRTFAEVLAKNHQSTKKITADSPYSTIFGSNNSCILQAETTEGPYYVTGEFVRKDITDGQRGVPLTYDIQIIDTTTCKPLANVALEHWSCNSTGVYGGVVNPSNGNPRDSSNLRNTMLRGTQFTDSSGILQMESIFPGHYTGRATHIHILAHVGATTAANGTLTGGHISHVGQLFFDQSLITKVEATSPYTTNRQSLLTNRNDGIFADEAARSDPVMNYVLLGTSVSQGIFGWATVGINSRTSKTVVPAGHYNG</t>
  </si>
  <si>
    <t>Tribe105</t>
  </si>
  <si>
    <t>LIAR=59</t>
  </si>
  <si>
    <t xml:space="preserve">CHAFR746836.1.1_0083160.1 </t>
  </si>
  <si>
    <t>PVATPAAD#PVATPAP-#</t>
  </si>
  <si>
    <t xml:space="preserve">CHAFR746836.1.1_0030670.1 </t>
  </si>
  <si>
    <t>MYSKAVLLAVLVAFAEARFNQEQVPIPAISSSTGGKPGEAATLGGAAVSTLLGSTNPCDKLTKADEIVAKLGDGGLEAAKGLVAAEQNFNPSATDKPSFCSDPKLPTTESLRGILPKVDPAVTGADVANAASEASLKTPLDATGKSIADLATAAGFTNFTPKDSAGGGGGGGGGGGNPNKDNNKDNNKDNKKAAEPTPTPGGGGVAQKDNNKDNNKENNKAAAATPTTFATVASKATPAPGNDRKEGADDKKNNQEDQKNNQEDKKDGQDDKKNNQENNQNNNNGTTPSGGGNGGALDFGTCNPQIKFEAGIANRGPEFTFQSVDPVISSKQTEAKDPNIITNRICDVLGQNGGCGASKEAVAACLEAKAKVKALGTKDQSAADAWNAALAV</t>
  </si>
  <si>
    <t>G#G#G#G#G#G#G#G#G#G#G##NKDN#NKDN#NKD-#NKKA##DNNK---#DNNKE--#-NNKAAA##KNNQEDQ#KNNQEDK#KDGQDDK</t>
  </si>
  <si>
    <t xml:space="preserve">CHAFR746836.1.1_0101330.1 </t>
  </si>
  <si>
    <t>MYTKTLTLALVASLASFVAAAPANSTGNAAGGDLGPCDPSMDFQLGRPGRKPDQGTFLPVDPKIKGGQQDALAPGIIMSHICNMLKDNQRGCLASKAGQEKCDKVKADVIALGTKDQTTADAWNQGLKA</t>
  </si>
  <si>
    <t xml:space="preserve">CHAFR746836.1.1_0011210.1 </t>
  </si>
  <si>
    <t>MKFFISLLPLAAIAAAQGTQDSTLAEDGLVPATLVAPTGDFTLGVWNPMNAWTGKTVNAVAGGFFVGKRANTTSCPTAVEGLDCALFPGNQTVLTTGGEGTLFLSVAVPGGQQVYVAPSGALGYTPPHTTSKPEGSIVDGFLRYQSQAGGAPIPLSFQDRAFKACPVANEEGVFQIYAQSVGNPEDGSHEDECVYVQLRTYPGSINAWQY</t>
  </si>
  <si>
    <t>Tribe103</t>
  </si>
  <si>
    <t xml:space="preserve">CHAFR746836.1.1_0096370.1 </t>
  </si>
  <si>
    <t>MSSKLLATFVTLFALASAAPQALPTPTVIAPPPTITFPTSDWITQCQPTVKLAGSPLHGKLINAAEGSFFIGKEPTTTCIDTAPCATFSNKTTIAFSQNNGWGNLSVAAPGGQFVYVLLTGEFEYTAPGASAPSGALITEFIRGEYWLPTGAIYAAITFGGGLWLACPTGEGDVYRVFAAAYATGSGCTAFEMHADETSDQSPQAYAFSV</t>
  </si>
  <si>
    <t xml:space="preserve">CHAFR746836.1.1_0082660.1 </t>
  </si>
  <si>
    <t>MFVKSLIAATLAGLASAAPLVARQETIDTVGIIAIHSTSPIHLSAVSENGLKFWVRKETATYCPTVVEQCPTGNTTQLVLSASSETVSLNTVVPGGQQAYIASDGSLSATQAHSGNIGTGTRTPFEYTPQAGPGRVGVVQFNNTEFTACPSAEDANVYQVFALGYSGYVAGEACINIALGTAIVESTPVWQYI</t>
  </si>
  <si>
    <t>LIAR=20</t>
  </si>
  <si>
    <t xml:space="preserve">CHAFR746836.1.1_0023260.1 </t>
  </si>
  <si>
    <t>MLFSKVFMLALGFAEISTCVSVPQRSEYRSVSALRRLEGRQKQAATGTGKGDNCVPANLIQSASAKTGQEPGTDGLKPGQAPSDTDNNNFVNFCTGQKITNGVQVTGGSCNGIPMGQIPATKNMVAAMITFPLIGDEVAANQTFNISVQTAHLDAGFFVNPTTNYYTAPQALNKDGDIIGHCHVTIQSIGSLRDTTPPDPAKFAFFKGIDDAGNGKGLLQAQIADGLPAGAYRACTMMSARNHQPVLMPVAQRGAQDDCVKFEVKEDGNDGKAGGDAAAGKGKGGNAAGGKGNAGKGNGGAKNAGDANVGKMESGKVDGKAKDQKK</t>
  </si>
  <si>
    <t>GGDAAAGKGK#GGNAAGGKGN#AGKGNGGAKN</t>
  </si>
  <si>
    <t xml:space="preserve">CHAFR746836.1.1_0010060.1 </t>
  </si>
  <si>
    <t>MKILSQLLTLFLVVVVATSQPLSSVDIISRDSELELKNLKKCPEFRGNFTIDQYQLYPENADFSFHTCLLYISAVWNASLAIYDPYSSKIVEVIEFPRLSHRGTYHLSGINVDKRTGFISLVINYFNTILSGGKDLSGDTFILQWDPVSHKLVYKINLAHTTRRKYGGFEDVEQDPEGNVYVLGSYPSSILKVSKDGKKVVPWYLHDPMIPTVYGFSGLATTGWTLLVSDTDNKLLRFDLRAEKGEPVIVPWYPNVTWTETDAIYLPPRYSGKVLLVAEDSVGITVLRSKDGLWHTAEHLGHIPNTVPNTWTTASVQIGESVYLIVMDIGDVNNPNAGAGNQSHFPFVDITQEIDSLIGL</t>
  </si>
  <si>
    <t>Tribe101</t>
  </si>
  <si>
    <t xml:space="preserve">CHAFR746836.1.1_0039850.1 </t>
  </si>
  <si>
    <t>MHWLSATSLTLLSLKGALAFPRGLPSIPDRYEKFCKPISGDIILEQFQLYPENSDFSLTTCLLYFTSVWNATVVVYDPYAGKTVDIIEFPGYSHNPTYHTSGIQVDQRTNLLSISLNVFAPFANNGTDVSGTNQLVQYDTIKKEIVSYTNLTETTQGKFGGYQDVDNDPEGNVYMLGTYGANILRTSADCKTTEVFYLREPALTTIPGYGGCVSNGWDLIVNDVLQSKILKFDMRQEKGVPVEIPHTPNVTWGYSDAIILPPKYLNTVLLIAIDLEGIVVLRSKDASWDSAEYLGLIPNPISTAWTVAAVQVGQSVYLQPMEVGDINRPNPGPLNLTAFPLIDITEKLEALLGA</t>
  </si>
  <si>
    <t xml:space="preserve">CHAFR746836.1.1_0013930.1 </t>
  </si>
  <si>
    <t>MLFKVATLFTMAAGLASALPSTVLTSRGEGNCKPYSGNFTINQYQLYPENSDFDPRSCLLYISSLYNATVVVYDPYSAKVVDTLEFPGIAHNPAFHLAGIEVDKRSGLINIMPNTAAAFDTNGADVSGTNYLIQWDPTTRQVVYQVNLTETSQGQYGGFQDIAHDPLSNTYVVSTFGSSILKISPDGKKVIPWWLPHPINSSIVGTEGLAANEWILLSNDRTSGQLWSFDMRAETGVQVNVPISPPTDLGWSDAIYLPPKYHGTVLLVAQHQEDSAGVAVLRSRDGLWRRAEFLGQVPWAQGLGPWTTGTTWAVATVEVGGSLYVELENFLDAPVPGSAGGNRSVFPWVDITREVEVLVGA</t>
  </si>
  <si>
    <t xml:space="preserve">CHAFR746836.1.1_0010790.1 </t>
  </si>
  <si>
    <t>MYSNTVLIALLAAVVEARFGQEQGNGAITAIGALGDLGSSGQAATLAGGSIQFLLAAANPCAKLTQADNIITTLGNSERAVAAARGLVAAEQNFNPFVVSIPNICNDPTLPKSVELRGVLPLIDPLVGGQDVANALSAKSITTPFEATGLSVAQVLVAQGFSNFTAVAADGTKVDASTLGSGAAAPAAPVVDAPAGDNSTAPVATPAADPVATPAPNVDACGQTIIPAPTTMVTMTKPAATAAPAANNSSDANGGADAGVAGKGAVKDAVAGNFDGFVKSTIAGLDFGLCVPTMKFEAGLNGRKETENTFQAIDPLVNKGQQEALNFNIITNRIKDQMVNVCGANQAAKDAVAAAKEKISTLGKEASTADAWNTELGFAGTNINPDNAPQPGLVGHAA</t>
  </si>
  <si>
    <t>Tribe102</t>
  </si>
  <si>
    <t>MRFSPLLFATAARAAVLWDGRFNEMSSSADLNTWSWSNQVGPYQYYIHGSGTVNKYVNLSPDYKNPSDGGSKQGAKFTLDSTAYWNGQNMRRTELIPQTKAAIASGKVFYHFSIKRSGTNAPSIYREHQICFFESHFTELKSGWISGASGNSDTRLQWFVGGQSKWSVEWVADVWHNVAYEIDFSANTVTFHHSTGSDPLTKTAGPVSASTSSNGADWHLGVLELPVSGRSDTNEDFYFSGVYIESGSLTTSVAGPGGAVTTPSLTTKIGSATTSVVGQDPTPEPAPAPAPVPAGSLAKYSQCGGIGWTGSGSCVEGSKCTATNEYYSQCL</t>
  </si>
  <si>
    <t xml:space="preserve">CHAFR746836.1.1_0025030.1 </t>
  </si>
  <si>
    <t>MYKSSLVFAGFLKLVASKVLWDGRFNDVALVTDLELPDAPYYYIDHGWRSIDSYVELASNFKNPADQKSARGVKFTIDMFSFYANTSITSREERRTDLVPQNHVPIAIGGEVGKVFYHFSLAREIQWAPAIERTFQMAFFESHFTEMTYGYKEGADTSAVSLLRWDVEGTTLWNTTFQAREWHNIAYEVDYDEGTVGFWHSTGAEDLVLRVNPVLVNKGVIPTRRNWHLGLRELTRNGFDEYNTTNLYYSGIYIENGTMTTTVSGPGEIIKPDPAATSTEYVTSTNTPTPTPTTSIPKSAPPLAHATPTPTPIS</t>
  </si>
  <si>
    <t xml:space="preserve">CHAFR746836.1.1_0009860.1 </t>
  </si>
  <si>
    <t>MQLQKILIAALFATVVSAQGNKNGQPPKGGGGGNNDKKADDNKDANKDADKGKAAGGGGDLALDAKAVQSASATDGSKDGKSEPGQAKSLTSPNNFINHCAGKTLTNGLQVEGGSCNGIVMGDIPAKASMVSGMITFPETGGKAPEPNKDFDITVQINNLVAGSFTNPKATYYSAPQTLEGGKVVGHTHVTVQDLGNSLNPGKPLDATQFAFFKGINDAGDGKGGLKATVTGGLPAGNYRVCTMTSAANHQPVLMPVAQRGTPDDCTKFTIGGGGGGGGGGAGGAAKAGTPPAKAGTPPAAPAPAKAGTPPAAPAPAKAGDKNKNEDKNKNDDKDKKEDKDKKEDKDKNKAKAFGGFGNPTGRRRAIREFIA</t>
  </si>
  <si>
    <t>Tribe100</t>
  </si>
  <si>
    <t>G#G#G#G#G#G#G#G#G#G##AKAGTPPAAPAP#AKAGTPPAAPAP#AKAGDKNKNEDK#</t>
  </si>
  <si>
    <t xml:space="preserve">CHAFR746836.1.1_0051710.1 </t>
  </si>
  <si>
    <t>MLLPTLSLALLATSSLVEARSVFDLDRLAGGQSRQTPSLTARQAKGNGGNKGGNNNGGAQGGDDATGTTLAANAIQSGSFTDGSKGGVSAAGQAKSLTSQNNFINFCSGKTVTNGIQVKGGSCNGIVMGDIPANTAMISALIMNPLPGVAVQANKDFDIAVQVNNLVAGSFTNADNTYYSAPQQLEGGKVVGHTHVTVQDMGKSLTPSKPMDPTQFAFFKGINDAGNGNGLLKATVTGGLPAGFYRVCTMTSASNHQPVLMPVAQRGTPDDCTKFEVSANGAAGGNAGGNAGNANAGGNAGNANAGGNAGNANAGGNAGNANAGGNAGGNAGGAKAGGKADDATAGGKADDGKADDTKAGGKAGDAAGGAKASSSAAPSPSSTSEPASKATKAPTSAPAGGKNKAASVGGIDAPAVTDSGDASRPFSVNGNTFVGKAVAAQRACDIQMNGCMNAFNGGAAGVTPEACQTQQTACMAAGA</t>
  </si>
  <si>
    <t>LIAR=39</t>
  </si>
  <si>
    <t>GGNK-#GGNNN#GGAQ-#GGDD-#</t>
  </si>
  <si>
    <t xml:space="preserve">CHAFR746836.1.1_0053720.1 </t>
  </si>
  <si>
    <t>MGFVPRSVFSTLQLLVLAQPVVHARLVGIPTVPFTESSTYSTFPLNDLRSIVVDAKYADAVDLEGETLIPPTLTEFANTFSSDLESSLGLSIPVQIDSGASTNSVFLTVAEDNSTFTDAAGRVTSEGYTLNVTSEAILITGASPLGVFWGTRTLLQQAVLGELNVPLGVGTDSPGWRNRGIMIDVARKYHPKEFIIEMCAYLSFYKQNTFHLHLSDNLYNNVARYSIEYAKTLYAAFRLNSDDPLLAGLSKRANESYYREDFEEMQQKCASRGVTIIPEIESPGHAMVINQWKPELALSTDFSLLNLTHPDTLPTVKTIWKVLLPWMHSKTVSIGADEYNSTLRIEYNAFVNAMNDFIAAESGKKIRIWGTFPPVLNSTSNVNKSVSIQHWASFEDNAKTDYIDNEISVLNTADDFYMVGKSPFSWYPPYINVTEPFSGGPQGGPYYPNTFNNANSSDNPPLDNPYLLGHIAALWNDIGPNATTVMEAYYSFRDGSPGLADKQWGGDLEYEEYKLIFDKLHAAIPGQNLDWAIPSVSDTILSYDFTETNGTMVKDVSGNSYDGSFQDLGINPINDTAITFNGKGYISTPLDSKGRNYTLSFSVRPTSETQGTLFEGSQNALRTGDGGTIGNVTMISGGNPYTLNYTLPINVWTDLSLVGAGNQTFLYVKEGESSTVVHEFITREGYMGENTYWYPIAFEAPLAKIGEGFEGQMKCITLMGSA</t>
  </si>
  <si>
    <t xml:space="preserve">CHAFR746836.1.1_0007290.1 </t>
  </si>
  <si>
    <t>MLKWYQMRLAKSPLLTQSITTAVLFATGDTMAQQLVEKKGWKNHELARTGRMAFYGGVIFGPAATTWFKFLQNKVVFQNKRVEMFARVAADQTAFASTNLFVFLSTMAVMEGSSPKAKLESTYWTALSKNWMVWPFVQAVNFTFVPLHHRVLVVNVISLGWNCYLSFLNSQGGAAPAVKAIKEA</t>
  </si>
  <si>
    <t>Tribe98</t>
  </si>
  <si>
    <t xml:space="preserve">CHAFR746836.1.1_0057850.1 </t>
  </si>
  <si>
    <t>MVLEIPRRRFMRSINSKYIYGRVPLVHLLAFLLELTMVARLVAKFNGYYADRPVLTMMITNAVLGGIADTVAQSITAIRLAALRKPGGITKDDAMAIEIHELDRKNPFHERDLIPDSKAAILPPPFDFERLTRFMAYGFLMAPVQFKWFQFLSRAFPITKTSSLGPAMKMVAFDQLIFAPVGIATFFTAMTVAEGGGRRAVSSKLREMYLPTLKANFMVWPLVQIINFRIMPIQFQLPFVSTVGIAWTAYLSLSNAAEEGEARSAPQSPNIRLL</t>
  </si>
  <si>
    <t xml:space="preserve">CHAFR746836.1.1_0089820.1 </t>
  </si>
  <si>
    <t>MAVFAIKAVGRAAFRRSHIPSKPPNVTTKRHTNSRTKPEDDPSTGGTSIPVPNTVATLPLWQRLGPLSRGFRAYGNSQRKRPYTTQFCSSLVIYFLGDLSAQNINGDEYDPKRTIRALFISAGSSIPSYKWFMFLGNNFNYTSKVLSLATKVTVNQVCFTPIFNTYFFGMQSLLSGDSLQEVWERIKRTVPTSMMNSCKLWPAVTAFSFTFIEAQYRSIFAGVIAIGWQTYLSYLNRQAEIAEAREKSSGGETDLMKEIDEGVRKLEA</t>
  </si>
  <si>
    <t xml:space="preserve">CHAFR746836.1.1_0007830.1 </t>
  </si>
  <si>
    <t>MHQSYLLLAGLARVAVGGEILWDGRFNDVQSNKDIEAWSWSNQVGPYQYYIHGPSPIDAYVNLDPGFKNPADLGSSKGVRITVDKTSFWNGQTLRRTELIPQASAPINASRVFYHFSLSRPDVNPPDTNKEHQIAFFENHFTELKSGHLGDPTGITDNFLRWNAAGETLWSTPWNPHVWHNIAYEVDFDAKTVAFWHSEGADDLELTVPAVKADTFSDNKDFHVGSLVVPRDGFPDLTEDFYFSGVWVESGETITTGIAGPENSPAKVPAIEVTRTGPPPPKDS</t>
  </si>
  <si>
    <t>Tribe99</t>
  </si>
  <si>
    <t xml:space="preserve">CHAFR746836.1.1_0022720.1 </t>
  </si>
  <si>
    <t>MIPKFLSFAAGALALQLLPPPLDILSPTSNNSLPGIEVSKLPRTIYVTKRLASQRDSEGLTLIPPSGKEFAEIFRDELLSITEKYWTMKVTENLPSNKSGIFLDYDPKLSASLTYENGCPTEEGYEFEVTKGNVIITGSGARGAWWGTRTFLQQLLLSNLTYLPEMKISDAPAYATRGYMLDAGRKWYSPDFLKELCKYASFFKMSEFHYHTSDNYPLNRGRNATWNLVYAQFSLHPENPDLHGLVQRPNETLSRADFEDLQHHCARHGVTVIPEIEAPGHCLTITKWKPELALPKKDLLNLTHPDSIPTIKSIWSEFLPWFHTKEVHIGADEYDATLADDYINFVNEMSSFVNETSGKKIRIWGTHEPSENLTISKNIVVQHWQYGQSDPVLLQDGGYELINSQDWWAYMSLKNDHTPINPAPYPQFFNETRTLNFANQLGWQWQPALFNHVNVSMQLPPGASGNKGAIMAAWNDNGPDATTQLEAYYAMRRGIPLVGARAWSGKNGPALDAETIVNSIDFLSANAPAQNLDRKSEFVSWTRSAETDPVILAYGSKGLNYTLSLSVTGPFTLASDDAILSLSNCGSLIFNSDGYEYPLRSVSETDGFDAGHPGRIWSNATTSTHEVVKVQVPAEITITGDVISGSRVWVNGTFKGRFEVFVFGGRNTLFSWSQMAFVAPLETVQGGISRISLEDGKSSFPLYADVSVVKFTCRIGEKVLYGVVKEKLKAKKVFDEAVAKGETAGLLAQSRKASDVFSTKLGNIPAGESVFVEVTYIGELKNGDGDNIRFTIPTIIAPRYGPGPTTVASALSDFKEGIKIVVDIDIPDGSFIKGVQSPSHPIAVSMGTLSTATELDPTMSKASATLALGSAALEKDFVLVVQTKDSGLPKAILETHSTIPSQRALMATLVPKFTLPPSRPEIVFVADRSGSMDGNMPMLISALKVFLKSMPAGIKFNICSFGSEVRFLWSKSKTYDADTLKEASDHVESFEANLGGTETLAAIQETIKTRWGDIPLEIMLLTDGDIWSQEDMFAYLNEQVNASGGKIRVFPLGIGQGVSHALIEGVARAGNGFAQAVQGGERLDTAVVKMLRGALTPHITNYTLEVKYTKEDDDFEIVDRVTDGMRVLLVNPEPVDKPTISLFDNNAQPEKGELEAGDPKLPNIPSPTLLQAPHKIPSLFAFSRTTVYILMSPETFGRNPTSVVFRATSEHGPLELEIPIEALSQPGDTIHQLAAKKASQDIEEGRGWIYDAKDQHDQLIKDLYPSSFDDLVKKECVSLGERYQVAGKWCSFVAVTANDTAAEPSKKIAGHHGTAEFSGTSGASGNQAGTSSLQNYQMQTMLLGQQKHNTSHMSMTSPLFMGRTIESNNILAATLQDHQMQSTHLNQQNLIHHSMSMGVGKSSPPLFRGWGSHLQTAPQELPPLSSILRKTASDSTDDNEDFSDDSDEADEAEIPRPLRGHSVKSAQVKYKCPGKPKHNPRGRSSKRKGLSSEAVGVRSSQPAKMMRAVTGGFSYRRIVPSKYDGGVDLSSPSDTGSDSLSDSPGLSSKRTSKTDYKTATNEEKIHAIIELQSFNGSWSSNAETDILEILGIETGGRPDSVDGNIWITLVVVYYLEKNMADEEGTWALVVQKAKDWLSAESASPADMQKAREFLGY</t>
  </si>
  <si>
    <t>SD-TG#SD-SL#SD-S-#PGLS-##FVNEMSS#FVNETSG</t>
  </si>
  <si>
    <t xml:space="preserve">CHAFR746836.1.1_0094140.1 </t>
  </si>
  <si>
    <t>SSYGGLL#SSYSLEK#</t>
  </si>
  <si>
    <t xml:space="preserve">CHAFR746836.1.1_0026650.1 </t>
  </si>
  <si>
    <t>MFSICNFLVVGCLLNVLPPVFAATSLLLASHFNGAIFTLSLETDTSGDNGKLSLVSASGGCGSTSAWLQYYSDTRTLYCWDESWQGYGTMAEFNVSSDGILTVTGQAKTTGNDVHGILYGGPKGRSFIASVQYSPSTLTTYALPLRPGPDAPFTVPLQLETFTIPQPGPDPRQDRPHPHQTILDPTGKFILVPDLGADTIHIFSINPTTGYLTSCPGAATAPGDGPRHGEFWRAKVDEKAKAKEEEGWKLFTVNELGNSVSAWDVTYPPTKSNGTCLSLSHKQTISTFSPGVTPPSTIYNGQVFPPKAAELHTFSNYLYATNRNDKTFGPETDSLVTYQISDGGELEFVAMGSSYSFYPRSFNVNKAGTLVAVGGQTSSSVAIVERMGDGRLGKLVARLEVGSPGSYTNEDGLSSVVWVE</t>
  </si>
  <si>
    <t xml:space="preserve">CHAFR746836.1.1_0088450.1 </t>
  </si>
  <si>
    <t>MSPSGKLLIFASLFIPRISGVNLYVAETTGALSTLSLVNSGDTFSLTNTSSSFECSSNPSWLTLDAPNRILYCIDRGIDPAVNRTGDTNGSINSFVVGAQGNLTRVSRVLAPLSGVHASIFNGAPGQKRGLASVSFNKSAIAIYPLGEGGKVEEAVQTFKPTIEAKGVNPRQDDSYLHQVILDPQNKFLIMCDLGGDRVRVYSWDQAALAPIKELEPLRTGPGVGPRHGVFWTSPSGAVFLIFVGEIDQNVYSYSVAYGAEGLTFTKVCSITALGPGNEKPPGTTPTSGIALTPDNRFIIVSNREISFRDSPDVRTKDSDTLSTFTIKPDGSLELLQLAPSGGYSPRHFSINADGSFLAVGHQGNRSVTIWQRDVVSGKIITEKPAAKVQLSGAISCTIWDEDAPVSLSG</t>
  </si>
  <si>
    <t xml:space="preserve">CHAFR746836.1.1_0077180.1 </t>
  </si>
  <si>
    <t>MSKLYNNTLPSQAPGTGPRHGEFDGKTLYVGNELANTVSAYAVSYPDNGGCLTLTLKQTLTTIANNKTLPSGSKVGEVHVKGRFLYVSNRRDLSFSPNDSIASFSLDDAGLMKFLQITSSGGTYPRTFSINKAGDLVAIGDQTTANVVVVKRDVTTGLLGAQVASMRIGSTGTPENDNGLSAVLWDE</t>
  </si>
  <si>
    <t xml:space="preserve">CHAFR746836.1.1_0001040.1 </t>
  </si>
  <si>
    <t>MWSLMFALLAFASQVLAIWPAPASLSTGDTALWITPDVKVTYNGGNFSAYAAGTEHGFSSRDIVQKGINRAMATLFSQSFVPWKLVPRNKLFDFEPSVESKKYVTSLTITQTGSDNSSNFKPLAGEVDESYNLTLSENGTATITASSAQGVLYGLQTFIQLFYSHSSRENGGIYTNSAPVEISDAPKFKHRGLNMDVARNWFPKEDIMRTIDAISWNKFNRLHIHMTDSQSWPLDIPAFPELSTKGAYAEGLSYTPDDFRDIQTYAIERGVEVIVEFDMPGHTTSIALAFPNLIAAAGATPWDKYCNEPPCGSLKLNEPAVGQFLEKLFDDVLPRVLPYSAYFHTGGDEVNANTYTLDDTVKTNDTSVIGPLIQKLVDRNHEQIRAKGLTPIVWEEMLLQWNLTLGEDVVVQTWQSDENVALVTAKGHKYLDCGKGQWLNFNEGASFAKYYPFPDYCSPTKNWRLVYSYDPLAGVPANQTHLVLGGEVHIWAEQTDPVNLDDMVWPRASAAGEVLWSGRKDAAGLNRTQIDAAPRLAEMRERMVARGIGAGPVQMVHCTQHNATECAL</t>
  </si>
  <si>
    <t>Tribe97</t>
  </si>
  <si>
    <t xml:space="preserve">CHAFR746836.1.1_0051310.1 </t>
  </si>
  <si>
    <t>MVSSRSAGVPLNANKRKIGKRRDSSPAQTPATPPESRFSKANLLQSSRASNNKQRETFLDDITPVNPTANKDNGAGRERDTHDLSLSPRQVTRDSLVNNMLLSLDQFSFGSGSQEGDVFGRQPTTHPDNIYSNYNDEESYQPVSNFAPRAQRPGGHNYSYSSDYDIADDSSRYSGPSRGRRSNSGSPYQPGAGRINNTRMEGASNVVASSRPPPIPPRGIHSRSGMGSKGSSANSFDLGYAQVLGSQQRWAHGLGGRSSSFDYGRDHPKFHAKADSYDAAPMPTVPGGPRRTRPTSPVNTSHELAKDEAGLPRLERKRSAKSSKSAYRGRNASKGGRIDYGLSDSNRELPPLPAFIREQAASPLGEYGKSKGAPNAGPSTPQPPKERPGFFRRVFGSSRSNSTSTPEAPPSHGSGTSTETMNRPSSRNHIANQLRAQSIPSHREAPPPVPKDQPQVLNKKPSSFFRRRKKSFTEAEPPALAPQPVFDASEYDGKPVPSPVSSLRKVMNPYLRSQSVPHNMDQNTYDESQQHARGFSPDYEPDKTATIRTVRSSLRHNPDTTSPSGAAQRPFLSSASANTNGPHGTFLQDASDDAHINASKSALISREGPETTSPPNHVHAVTSQTVKRDMALVAEYESRHSKNPSAARFTMNKPSPILESPRSRAEFKPFLPPDTAAPLAKDEDWVVLSPTKSTRASGKDDRVWLEPSSDEEEVAEPASTMNQTASRVSSESNETIYKSATSSLIVTNYGGGDERQSSPLPLATSEASAAPKTLEEAHETHPESSEVAVLPGPSTDPIPDETIPTENDREKAQKIYDGNEDFIQKERAAAWMGEEGIVRARTLVAYLDLYDFANLNILAALRNMCSRLVLKGESQQVDRILDVFATRWCKCNPNHGFKVTDVVHTICYSILLLNTDLHLADIDQKMTRSQFVKNTMPTIRRSVAESAPDAFETRPSILPGKSQTFDSVKGEPTIKIDRASGEYVERPSWRMSFKPPTRTDSDGSGIVPTPLDYDTPQDDCGPLVKAPFHGTLRTWEVQVEIVLKDFYNSIRTERLPLFGAPIEKPVLQPPSSHSLSVFGTNVLRRTPSVLSKAPSETHSYARGRTADTVRGGTGKWNNKNRSRPRLHPGSSRTSLDDQSSMWSPSASSSTWSKYSLGKTQTSMSVDSLSSNWQADYQQSIGFANALSQAIIREEHIGSAGSNGTEREQEELRAAPLLEDESLELAGAPWAKEGILKHKHHLESLGKKAKDRNWNEIFAVVEKGYLSLFSFSTKSMRKNSKNKAVGGVVGGGNWQENAQNLGSFLLRQTIASALPSPGYSKARPHVWALSLPTGAVHLFQVGTPDIVKEFVSTANYWSARLSNHPLVGGISNIEYGWSDGIVNNSLVEAIKDSTTPVTTRPSTSHSRRPSMQGSLRSIASVDQGQFGGIRARLPGDKVTISDWTPPTQSMRSSNLMEADQLKTLVDYVAGIEAELQLHNQLRSPMLLAFTPRHPNSQKAMANWEKKSSYLLREIVKFRTYIDVLQLAESNKQRIYAERAADKALSEDYDEEDMPVEPLNLTP</t>
  </si>
  <si>
    <t xml:space="preserve">CHAFR746836.1.1_0080640.1 </t>
  </si>
  <si>
    <t>MRLDILRTLPVAGLVASAAAVNIHISSYGGLLSSYSLEKSSSITPDKKATGYTLKDLGSINGPGPQPSWLELGTDKKIVYALDENWNGPNGSIASYSITKNGSLQLLQKYQTPNGPVATTLYNKGKGIAVALYGGAAVGSYSVKPDGALESLGNFFFTQAGPGPVAARQEKPHPHEVILDPNDKFIVAPDLGSDLLRIFSIDAKTSKLTEQEPFPVKPGSGPRHGAFYAGPGCKKGSTYFFLVNELTNTVESYNVTYGKSLDFKLIESKGIYGNISTPAGASGAEAIISPDHKFLHTSARNATILNVALTNGTVVKSDTLQTWSIDAATGKLNFVANSPSGGATPRQFSLNKEGTLAGVGSQGSGRFVIMERDVKTGVFGKIVATKEGVGEVNMVIFQE</t>
  </si>
  <si>
    <t>Tribe96</t>
  </si>
  <si>
    <t>MPLIPGLLRRRGLNSDVNIRRHSFLSPDALLAENSQNSADVDGRASEQIPRKPSASEFLAPDSTASQPPSVRFSDESTREQLHRSISPAIQDDSPKHRRFSMLRFRHASDPQLSARARLHAAQDDDVPPVPHPPEIITTAPTMDLNVSKPAKKKSRVRLPGRAKTSTDVTLEEPLRPTLKTSKSEKKERRKTMSETAGSKSRVTFDEPARPSTQTASGSPPAYGDDNNSALALPITRLSESSRSDGSSGDHGVYATTTTTTHTVHTTTTFFRLPRRKKTPAPLFDLSHLPQKPSNPKQSHSFSRASASSSLHGPEPPAVISLRSLSSVDDVGNYPGLGSPFPSPSHSAFARSSTPLPAAGPSLLRRESAASSISSPTRQRLGQQRKRSSTLSSLHNVPSDDNLPTPTLPASGRTSTSTGRKSFGDLFGLSARLRQNSEPPFPKGSGLATPGSSTSKNNSIQIAREPAIILPERLDDDTPAKYLVRLEEAVSRGVVASVLSKGTDPFSQAVLRSYMRGFGFFGDPMDMAIRKLLMEVELPKETQQIDRCLQSFANRYHECNPGIYASPDQAYFIAFSLLILHTDVFNKNNKHKMQKPDYLKNIKGEGIFDEILECFYDNISYTPFIHVEDDLDINGERIIQHKTKKKKKFARATADPAKRPSKEPVDPYTLIIDSKLDSLRPNLKDVMHLEEHYNYLGTATSLNLQDLQKTFFRTGVLQIVSARSRPDAFMSDKTVTNPEEAHPGIVDIKITKVGLLWRKDAKKKKTRSPWQEWGAILTGAQLYFFRNTNWIKNLMQQHESHNKQGHDGIPVIFKPPLEQFKPDALMSTDDAVALLDYDYKKHKNAFIFVRHGGFEETFLAENEDDMNDWLAKLNYAAAFRTSGVRMRGVVGGNYDGQRARGIRRLDAPNDSSKSVQTPTGEVTIVSGKIDNKMAQDILSARREIMQQKISESEEKLETAQKQLDAQLRNARHLQILAPIQPKTREQVVLAAGRIAAQLKWGRMEIWRLKCHRDILQMDLEEEKYPEPAAPKSEVTSAEPSPADRSVLSKLHSNASNLTQQRIPRSPTLHSANRPATAMPPQTPHIVDDGQGDDIFQTSPELISASSYHKQQASWELPPMTFEPRQGPRKSSITTNSVPSTPSLVPTPSKADLKSSLSAEDHPDSPQVDAAERAVLEQAGLVDSERSPSRKHSLIPDVDEGKEQTPNSEKEKADKGKIRRSLHRTLREAHPTHHRSRKGKDSSSSAGMADEASRDDVLSRGTGSFVVHGKKASVITFGSELQSMSPEERLRLRKQANKDELGASSSTVINDDFRSMLSEPIEFHHRQDSTASTDTAAARSFRELRQRLHPNGSNVPAIVTSDGEDSEAAMSFSDGRRTPLPRVEHEDEDGYFSRPISRQQAVFYTPERSNSPAQEEFSEKHHTNLEPDTGSERLHTPPLQTVISV</t>
  </si>
  <si>
    <t>VPSTPSL-#VP-TPSKA</t>
  </si>
  <si>
    <t xml:space="preserve">CHAFR746836.1.1_0017580.1 </t>
  </si>
  <si>
    <t>MSNGAPADLISLETTIDSSTTSMREPEPSITNIPYRFGPGNNQMNGAGMDYSRRGRVSVAVDPVALITTECITVTSAMRKHAKWAHSSVSAILGGSSSSMNPSLQSSRPSTPGDDLGNRKGAKSRSSTGFTDPGDDAGLANRWGLRGKKGKSMQDNPLMAGFGRLRRELTGCKDIHQFDTPSLLHPFLQVIQASATSAPITSLALVAITKFFSYNLISPDSPRLSLAMQSLSAAITHCRFEASDSAADEIVLLRILKLMEGMLSGPGGDLLSDESVCEMMETGLSMCCQSRLSELLRRSAEISMVKMCQIIFERLKHLEIEAGEDSEALDEKTKEDMDTVKMAPSANANDAVKSSLAAPPTESRPSTSFDKSRTSLTSPMADNNSDIGVGPASETSDDVPIKPYSLPSIRELFRVLVDLLDPHDRQHADAMRVMALRIIDVALEVAGPSIAKHPSLANLAEDRLCKYLFQLVRSDNMAILHESLIVAGTLLATCRGVLKLQQELFLAYLVACLHPRVEIPREPGIDPALYAGVPQAPKLVKPPPQSQPGSGRATPVGVKDRQKLGMEGGSRKPDAREAMVESVGALARIPSFMVELYVNYDCAVDRSDLCEDMVGLLSRNSIPDSATWSTTSVPPLCLDALLGYVQFIAERLDDEPQHEGYPGVIQLREQRRRKKIIIQGAAKFNDNPKAGLAFLAAHGIITDPKDPKSVATFLRGTSRISKKQLGEYVSKKGNEPMLDAFMDAFRFEGKRVDEALRELLESFRLPGESALIERIVTVFAQRYYDEAKPEGVADQDAIYVLTYAIIMLNTDQHNPNTVKNRMKFENFARNLTTVNGGKNFDDKFLQDIFDSIQSNEIILPDEHENKHAFDYAWRELLLKTGSAGDLVLCDTNIYDADMFAATWKPVVATLSYVFMSATDDAVFSRVVNGFDQCARIAVKYGLTEAVDRIVYCLSYITTLANGTPSNTTLNTEVQVGENSVMVSQLAVQFGRDFKAQLATVVLFRVVLASEAIMSNSWKHIVQIWLNLFVNSLIPPFFAPNRMEITPIPLQNPTLVVDRGQKQNEAGLFSAFTSYISSYAADDPPEPSDEELESTLCTVDCINACYMGDVFAAAAEMPVGSLKPLVKALLEQLPDDPSAIVISVKSEAEHQPLLSPDPRKATPTGPGYDPSHVYLLEFCTVLAIRDSETITELGADVAEALMNVMRNAPSFHNIMISRTIFYIFHLLHASYEHSYLRVPIVLHSISSFKKDLLDKAAPLVLQGLTQCIKEPGSLRNEIMTSPDFWVILRNLAGNAQSAPTVFEILEGVAIGSPPTVMADNYESAVKLLNDFATAGSVGSTIEQKKDKRPRRGQPLQSPAKPPGEVLFPLIVRLLKPEVYSSDPVGMSETRVQAATLLCRIFLHYLVLLSKWDGMLDLWLKILDIMDRLMNSGQGDSLEEAVPESLKNILLVMSSSGYLVPPSQDPTQEKLWVETWKRIDRFLPDLKKDLDLESVKEERPLVATGEEKKGEGKTVEAAS</t>
  </si>
  <si>
    <t xml:space="preserve">CHAFR746836.1.1_0091250.1 </t>
  </si>
  <si>
    <t>MSSIVFVVSALEAIAASKEAQKRQELGQSVQQALKEIKEQEPNLPDPEVLFAPLQSATKSGSIPLTTTALDCIGKLISYSYFSVPSSPNADKEASRDPLIERAIDTICDCFQGETTPVEIQLQIVKSLLAAVLNDKIVVHGAGLLKAVRQVYNVFLLSKSSANQQVAQGTLTQMVGTVFERVKTRIHMKEARQSLSKLGKNTRNGSSYTVDASESVNDASTINEVDESVQETPLSGSPNGDGPKLTLKDLEHRKDFDDSQMGEGPTMVTQVKPALSSPRSGSGQTPPESTVEDGLDSEEAEDEVYIRDAYLVFRSFCNLSTKVLAGEQLYDLKGQAMRSKLISLHLIHTLLNNNILVFTSPLCTITNSKSNEPTNFLQAIKFYLCLSITRNGASSVDRVFEVCCEIFWLMLKFMRAPFKKEIEVFLNEIYLALLERRTATVGQKAYFMGILQRLCADPRALVETYLNYDCDGNVDSNIFQTLIEDLSKASSQAVMVSPLHQQQYEEKAAKGNMNGADWQARGILPPSLSTAHMSSHNEGADGEIPKEYIIKRQALDCLVETLRSLVNWSQQGLAEVTNSDSNNRASEDNRDSLDPSRNDSSSRIVNGDTPLPTTPVIDDDPEHLEKEKQKKTAVSNAVKLFNFKPKRGLKTLLAEKIIPSDSPEDIAQFLLREERLDKAQLGEFLGEGDDKNIAIMHAFVDAMDFTKRRFTEALRQFLQSFRLPGESQKIDRFMLKFANHYAAGNPNAFANADTAYVLSYSVIMLNTDLHNKNFKHKMTQEEFIKNNRGINDGASLPDEYLIAIYDEILNDEIVLKSEREAAALMGVPPSAGIAAGIGQALSTVGRDLQREAYTKHAEEISLRSEQLFKSLYRKERKNAAKSGSSKFIPATSFKHVGPMFDVTWMSFFSGLSGQMQNAHNIEIIKMCMEGMKLAIRISCLFDLGTAREAFVSALKNATNLNNPNDMMSKNVEALKIILEIAQTEGNLLKGSWRDILMCVSQLDRLQLISDGVDEGSIPDVSKARIVPARQDTNASRKSSQSTRSVRPKPRPAPTGTGYSMEIAIESRSDEVIKAVDRIFTNTAHLSGEAIVHFVRALTEVSWEEIKSSGSNESPRTYSLQKLVEISYYNMTRVRFEWTNIWSVLGEHFNRVGCHNNTAVVFFALDSLRQLSMRFMEIEELPGFKFQKDFLKPFEYVMSNSNVVAVKDMTLRCLIQMIQARGENIRSGWRTMFGVFTIAAREPYESIVNLAFENVNQVYKTRFGVVISQGAFADLIVCLTEFSKNMRFQKKGLQAMETLKSIIPKMLKTPECPLSQKSVANSDGSTRTSEIKQPSRTTQEEAFWFPVLFAFHDVLMTGEDLEVRSNALNYLFESIIRYGGDFPSDFWDILWRQLLYPIFMVLKSKSEMSNVLNHEELSVWLSTTMIQALRNMITLFTHYFDSLEYMLDRFLDLLALCICQENDTIARIGSNCLQQLILQNVTKFQPEHWSKIVGAFVQLFERTTAYQLFSAATASGTTAEIALPLEEVDQDETSSLRINGSNGIAASDTDSLNEDEVKTPTGAPADLEDYKPQSGLQQQPVVVTAARRRFFNKIITRCVLQLLMIETVNELFSNEAVYAQIPSPELLRLMGLLKKSFSFAKKFNENKELRMRLWREGFMKQPPNLLKQESGSAATYVSILLRMYHDEGEERKRNRDDTEAALVPLCADIIRGFVELEEESQQRNIIAWRPVVVDVMEGYTNFPRDGFEKYIEVFYPLCVDLLNRDLGNEIRIALQAMLRRVGEIKLGLPESRPFGSPTSTHSSYPFRSRRSSQRD</t>
  </si>
  <si>
    <t>Tribe95</t>
  </si>
  <si>
    <t xml:space="preserve">CHAFR746836.1.1_0006340.1 </t>
  </si>
  <si>
    <t xml:space="preserve">CHAFR746836.1.1_0063150.1 </t>
  </si>
  <si>
    <t>MRIAAILTTMSYLATSVVAIQWYFEEEGSPYPPGGTISQGKDCTGDVYCGDYIPSAAGSHGFVIPRNGCEQFNVYKDGVYDIVRCNARNTGEPGSVNCCPKGA</t>
  </si>
  <si>
    <t>Tribe93</t>
  </si>
  <si>
    <t xml:space="preserve">CHAFR746836.1.1_0092500.1 </t>
  </si>
  <si>
    <t>MQIPTILMTLGYLATTAVAAIWTEELESPKPADGYLVNPNDGKQFACTQKVFCGGTVPSPAGSNDFTVERNACDQFYTDKSASPTLTGRQDLRCKGRNGGTPGYLYCCGP</t>
  </si>
  <si>
    <t xml:space="preserve">CHAFR746836.1.1_0069200.1 </t>
  </si>
  <si>
    <t>MQIAAILTVIGYLATNVVAQTVFTEAQGIGYPADGFLKDPVTGARSDCTAFVFCGRRTASEPGGAFVIGRNLCDPFFKTTDDPEDVTGFDRVTCTARIGGEAGFVQCCR</t>
  </si>
  <si>
    <t xml:space="preserve">CHAFR746836.1.1_0041490.1 </t>
  </si>
  <si>
    <t>MQIAPVLMTMGYLATMAAARLRTAFTEDNGHSFPANGFIKGEGGEQLPCTKNVFCGSAYASKPGGEFYIQRQCEEVFLPESRETAPTREGPQEAECKARDSEEKGFIYCC</t>
  </si>
  <si>
    <t>Y/F/WxC=107</t>
  </si>
  <si>
    <t xml:space="preserve">CHAFR746836.1.1_0066100.1 </t>
  </si>
  <si>
    <t>MKFTNFLTVVLLANGVAADLVNRAICTLRDVDFVHDMVNDLNTTTIACNRYKERNTGDKQWDQCPDCIMDSNGVSDYCHSPGEHIGVKEWGQYCTEAGSDSWYTQGK</t>
  </si>
  <si>
    <t>Tribe94</t>
  </si>
  <si>
    <t xml:space="preserve">CHAFR746836.1.1_0034560.1 </t>
  </si>
  <si>
    <t>MQFPATLLIIVALANFAFADVFVKGLCVDVKENYNIYNANATKSACDEYKKRNTGIEQWQTCPDCLIIETEPPHCESLGSHMGEKEFQEYCKAAGASKAMMN</t>
  </si>
  <si>
    <t xml:space="preserve">CHAFR746836.1.1_0081370.1 </t>
  </si>
  <si>
    <t>MQFSTILIALMAAAPFIAASPTPEEPVVKGLESRDLHTRLICYTYRKSIKLGESTANTEDAATIAACNAYRRRNTGNKKWDKCPDCTVIQLNEIKACQSKNGHLGGDEFNYYCKKNGANTSG</t>
  </si>
  <si>
    <t xml:space="preserve">CHAFR746836.1.1_0081380.1 </t>
  </si>
  <si>
    <t>MKFTLAFLVTLLAFAPAALASVVAIPGAETNNPNALIEKRDMHRQLFCVDYDRAKNLVEGGEVSEDNDATDNACAMYRRRNTGNKKWDKCPDCYIRVLKGSNIHVCISEGRHMGGDEMTYYCKKSGAHHGHT</t>
  </si>
  <si>
    <t>LAFLVTL#LAFAPAA#</t>
  </si>
  <si>
    <t xml:space="preserve">CHAFR746836.1.1_0066850.1 </t>
  </si>
  <si>
    <t>MHSLSYLVVAVASVFAIRLADAKAVFAHYMLGSIDQDHAEKDIDDAIAMGFDAFSLNIGFPQAPFVFTSLVRLFDHADTLKSNGGNFRLFISMDLYAAGQQKHADGTPVNAFDYGDTFRDFITRPSYYLGPNGKPFVTTFSDGGMDGPSFSGWRQTLSSTGVFNTSHPAWWDYWGPVIDGVTAWESAWPIRGGFGGNYPGDTELDKQVIEGIDGNPGTLSHGKTYMMPMSTLQYKNAYNTNVYREGGLNLVQRMKETLAMPNGPDFIQVITWNDGPESHYIGNLWPEQNSDAEPALYASSTKGNHRGWQPLIHSFIVAFKHGAKDISQMTLPPGTTSAFTGAIWYKKVLSGANCPGATKPDDYEAAKDKITWAIIVDSSATFAVSDGVVPDVTLSAGMNFGEFDLKAGPPRVTLKRNGVVIATASGGPCAYNTCP</t>
  </si>
  <si>
    <t>Tribe92</t>
  </si>
  <si>
    <t xml:space="preserve">CHAFR746836.1.1_0023160.1 </t>
  </si>
  <si>
    <t>MRAEDDACAQEVRSTSATSGKPVFFHYMIGEITAPHCEKDVKDALALGVDAFILNIDTVTASWATGTVKRLFDSAAANNFKLLFSFDMKGYDHPNKFINYLLSYVDNPAYYKYNGKPMVTTFNGGGDKFKFGQGSVNDGWKTQLQQVMANAGKPIYFVPAFADVGVNADFFTKSYPTLDGAMNWEGAWPGTGASGEVPTKTDTTLLSAAHSSQKTMMMGVSPLQFKHLDKSNNWYRRGEQNLEKRFAQVLSMQPDMIEMITWNDAGESHYMGNSWPEPLSTSTIGTYTKDYDHTGYWQILPAFFQAYKRGETTTGGMVPTNGKSVQGTFWHHTLLAAGTCPNDVLSRPNGATTIEDRVSGVILVAAGQTGLSVTATSGSKNLGTQALNAGYNSFSFTGMTTGTVNVKVVGSNGASVVQGSGKIAVTNQAAICNYNFQVVGLA</t>
  </si>
  <si>
    <t xml:space="preserve">CHAFR746836.1.1_0065450.1 </t>
  </si>
  <si>
    <t>MRRAKALGIDAFALNIGTETNTDQQLNYAYQSAANNGMKVFISFDFAFWSTGNGAAVGAKIGQYAGLPAQLFYQGKAFASSFVGDGVDVGALRNAAGREVFWVPNFHPGQSSFGALDGAFNWQAWASNGNNKAPTPGHTVSVADGDAAYRSALGGKPYLAPVSPWFNTHYGPEVPYSKNWVFPSDLLWYNRWNEILTLGPQFLEIISWNDYGESHYIGPLSSLHWDDGNSKWVNDMPHNGWGDMAKPFIAAYKAGSQSVNNFITSDQLVYWYRPTLKSLNCDSTDTTMLPANNDSGNYFQGRPNGWDSMSDSVFVVSLLTSPGVVTVVSGGNTRSFNAPAGASAFQVDMQVGQQAFYLTRGSTTVLSAVSLKNVSPTCICGLYNFNAYVGTVPAGSPDPLGRDGIGSLTIGLRVSTCAATPTLSTAPPAATNPPPTTTAPPTTTPPPNPGQVCIAGRGDGNYGGLCSFCCNFGYCPPGPCVCTATGSQVPPPPNTGTVGVPLPGEDASYLGLCSYACDHGYCPNTACMVR</t>
  </si>
  <si>
    <t>PPPTTTA#PPTTTPP#</t>
  </si>
  <si>
    <t xml:space="preserve">CHAFR746836.1.1_0064330.1 </t>
  </si>
  <si>
    <t>MHFSAFVSAALAVLPSVVSAKSVFAHVVVGDTAAHDVAKWGNDILLAKNAGIDAFVLNIGFPDSNIPIQVANAFRAAEQAGSAFKLFLAFDYLGGGQTWPATGGETTSVVGLVNKYKNSAAYFKFNGLPFVSTFEGGTTNMADWAPNGPIRSGTGGVYFVPNWDGSGINAVKGALANIDGFFSWNMWPNGATNKTTDNDFAWKNAIGSSKSYMMGVSPWFFHSGAGGLAPWVWRGDDLWADRWAQTLTVQPEFVQIVTWNDYGEAHYIGPIGAASEIPTGSGQYVNNMPHDSFRDFLPYYIARYKGSSFTISRDQLQYWYRTAPAAGGQTCGVTGNSASQGQSVVSPNQVMEDGIFFSALLSADSVVTVQIGSGPVVQKQGKTGINHWSVPFNGQTGVPTFKVVRSGVTGKGTAITSSTTLASGCTNYNVWAGSA</t>
  </si>
  <si>
    <t>MPNERSPLITTVRVGQPRQRYSHSTVRRFCTIALCSSLIALVVLFLLPARLLPRHPPRPPHHHNPPPPPPPLEHTPNALSFEELQSILIETPKEEKAQEWSKYYTSGPHLAGKNYSQVLWTQEIWQEFGIQADIATYDVYINYPLGHRLALYEKKKLKFEASLEEDVLEEDPTTGLDNRIPTFHGYSASGNVTGSYVYVNYGTYQDFEDLVKLKIPLEGKIAIARYGGIFRGLKIKRAQELGMIGAVLFSDPGDDGEVTEEKGAKPYPEGPARNPSSVQRGSAQFLSIAPGDPTTPGYASKPGVPREPVEGKIPSIPSIPISYVDALPILKALNGHGPPAKDFNKYWQRNLGLEHLGVKYHVGPSPDNLVLNLVNEQEYVTTPLWNVIGTINGTLSDEVIVIGNHRDAWIAGGAGDPNSGSAALNEVIRSFGVAVSKGWKPLRTIVFASWDGEEYGLIGSTEWVEEYLPWLRHANVAYVNVDVATTGPVFKAAASPLLNKLIYDVADLIQSPNQTIPGQTVGDLWDKKISTMGSGSDFTAFQDFAGIPSIDMGFTTDPGAPVYQYHSNYDSFYWMNTYGDPGFHYHVTMAKLWAVFTAKLSEAPVIPLNATDYAIAIDGYISKVESKLEALVTGQSTEEDEMEARERPTPGTPKGDVQKLQLSFAKLHKAAHKLKKAAEAHDSWASQLASEAGVNLPWWKWVSKLKLIIRIRRVNDKYKYLERQFVHEEGLEGRSWFKHVIFAPGLWTGYAGAVFPGLVEAIDERDFGKAGKWVGIIEGRIEAACRSLK</t>
  </si>
  <si>
    <t xml:space="preserve">CHAFR746836.1.1_0011730.1 </t>
  </si>
  <si>
    <t>MPSDEKPYKYEPLPIPTYEEAVGSSSRASTASNNEANEAAVPAEREGLLSAGDDGRIPEPTRRQGYRPPASVEDYRESMDQQHDTFLNQDAEPRDSDSDDEEARVRREMDELDMEDEPRNSAQSAWGKRISSLSQSLHLPFRWRWKWRINLHVPEGMRERIRWPTIDANFCIILGRMFALLLVMGIVYLLFVSDIFTNAAQRMAGQMFDPESVRVHVQRVASAARIEEHMKVITKNDHLAGTEGDYVLAEYVEAAFAHAGLEEVRKDQFGVYLNFPKVGGRKVEILGKDGAVTWSAKIDEDPIYTDPPKQETPVFHGHSKSGDIKGPIIYANYGSREDYKRLYDSGIETKGAIALVRYYGSQGDRALKVKAAEDVGFIGCIIYSDPADDGFVKGEVAPKGRFMPEFGVQRGAVSLMSWVVGDVLTPGWASVEGAARIPKENNPGLVNIPSVPLSWGDAKFLLQALKGVGQAAPEEWKGGIPDVEYWIGDKSGPVVHLVNDQDEVEEQPIWNVMGKITGVEQKEKAVIVGNHRDAWVYGATDPGSGTAVMLEVVSIFGDLVSKGWRPLRSIEFASWDGEEYNLIGSTEYVEGDMERLRQDGFAYLNVDVAVGGTDFRAAGSPVFKKSLLRVLNRVSDPLKNATLRELWDKRESMLMGLGAGSDYVAFQDMAGTSSLDFGFEGPKFPYHSAFDNFEWMSEIGDPGFTYHQMLAQVWALLILEYADRLVMPFDIAAYSASLIAWAQDLQNYVENKGINSEGNPWSIEPLREAVLQFAVDARQFEKWEDEWDAIVLGGGGFESSILSAHRQSHNTRMANFETHLLDLEEGGGIPNRTQFKHVVFGPQLYSGYETSFFPFIRDAIEARDWELAQKQVIKTADIIKRASRKLVGN</t>
  </si>
  <si>
    <t xml:space="preserve">CHAFR746836.1.1_0053410.1 </t>
  </si>
  <si>
    <t xml:space="preserve">CHAFR746836.1.1_0051400.1 </t>
  </si>
  <si>
    <t>MRSLILPSLLATATFTLACQKESHTDQALGLTAPVNTQYVLIADPVLEPRAVFPPTLSDEETLLVNAFDAVDIETWSSYYTHGDHVAGKNKSQAEWTAERWSEFGVPSELVEYEVYLNYPVSAKLELRYGNGSVYEVAMVEDRLVEDETSGSEGGIPAFHGYSKNGSAEAEYVYVGAGHEDDFQALISLGVPLEGKIALSKYGNIFRGVKVKNAQAHGMIGVVIFTDPGSDGPQAAKGDIPYPDGPARQPSSIQRGSVCDLTLAVGDPTTPGYPSKPGVARTDGGAVLPKIPSLPISFRDAIPLLAALDGFGVSGAKVSSTRGTWLGGLNVSYSTGPNPAATLSMENIMEDKITPIWNVMGIINGTHPDETVILGNHRDAWIIGGAGDPNSGTAILAELTKAFGELLKTGWKPRRNIVICSWDAEEYGIVGSTEWVEEYAPWLSGTAFSYINVDVAVNGGDPYADASPELHTVAKSLMRKVVYPAGSESTLYDKWQSLYQFQPETEGFGTLGSGSDYTAFPQYGIGALDFGMGGDQNAPVYHYHSNYDSFHWMQNFGDPGFQTHRSVGQYLSLLMYHLSSDALIPLDLDTFRKYVGYWNRDLLTSSINNQPDAGALQQFLRYDDLKAAEILFAQRARAFIDFVNRAGFLDNPQNVDIANAKLRDFQRPFANQGGLPGREFYRNVAYVPAADNGYAATTLPGPYEALKRGDREQARLEVQKVVRAINEAAEILRVDDFVKV</t>
  </si>
  <si>
    <t>Tribe91</t>
  </si>
  <si>
    <t xml:space="preserve">CHAFR746836.1.1_0065200.1 </t>
  </si>
  <si>
    <t>MKLISLILIAGIGVHACERNRQFHNQHTHFKREDVNATFPPILDANEQILVDSIDSTSISTWSYYFTHGRVVAGENKTMAEWTAEQWAKYGFKTRLDEYYVYLNYPVEQSLELTYPNGSTFKATFKEDVLDEDETTSTVHHYNPLKPNKNPGRGQKEDFEQLKSLGIDLKGKIALAKYGGPFRGIKVKNAQNNGMVGAIVFTDPVDDGNVTEAKGVLAYPNGPARNPTSIQRGSVQFISEYPGDPTTLGYPSKEDSPRLTPTNLAHIPSLPLSWIEAQPILQALDGCGTDGESVGRENWIGAIPNVNYSTGPAPGVTLSMNNVMEDKITPIWNVIGIINGTNEDEVVIVGNHRDAWVVGGAGEFVSPVREYPLTGSIADPHSGSAIVVELAKAFGSLLKTGWKPKRTIILASWDAEEYGLVGSTEWVEEYVPWLKERAIAYLNIDVGISGPIPDFSATPDLYKITTSIGKKVVWPTTENRTLYDVTSQYFGEQPFGVLGSGSDYTAFVHSGIASIDTGSTRGPDAPIYHYHSNFDSYHWMSTFADPGFKFHKAMGQFLTLYLYHMVNDDSVPLDPANYGPEMRGYLEGLQSDLKSINSTLDLTAIDDAISAFEESAKQFNNLRDMATSLNHSKVLTELNHKARDFSRGFLNEEGSAGRPFFKNLIFAPGTDTGYAPVIFPGVSEAVDAGDFALAAEFVKKTAVAILAASDILRPGLVGRGLGGVPILE</t>
  </si>
  <si>
    <t xml:space="preserve">CHAFR746836.1.1_0005220.1 </t>
  </si>
  <si>
    <t>MPLSNDETVNKTAGNIVAQLQAVFGKHPGFRPAHAKGEILSGTFTPSAEAKKLSTAPHFANPTTPIWARFSNSTGIPNIPDADPNANPRGIGIRFHLGAHKHTDIIAHSTPFFPTRTGEDFLAFFQAIAASPPGGPSPSPVEHFLGSHPKALAFVQAPKPAPVSYGREQYFGVNAFKLVAADGKETYIRYRIVPDAGVEALDNDLLKDQDPDYLQKELRERAAQGPIGFKILAQVAGEGDVTDDCTVHWGDDRPVVELGSFMLDAVVKDYEKEAKHMILDPIPRIEGIEASADPILEMRAAVYLISGRERRAAP</t>
  </si>
  <si>
    <t>LIAR=66</t>
  </si>
  <si>
    <t xml:space="preserve">CHAFR746836.1.1_0050710.1 </t>
  </si>
  <si>
    <t>MKLTTLALSCSFCLTLAFPSPDPSNFAPADPTRFKICQEYNIPLNITAEIAVPTAEYTPFQNNLDVAAWLFNLARRDSKTAFIPLAGSKNVTQSYNISGTICSPLTPTNNQSTIILATHGLGFDRRYWDIRKNPANYSFVDSAISSGYSVFFYDRLGTGKSTKVSGYDGAHANIQLAILKQLSILLREGMYTGSLGKPAKLAHLGHSFGSFLSNALISDSPELSDAALLTGLGYDMSGIAPSMEALALRIANRQSKFKALDNEYLGAIDSPAFAQFFLHAGSYDIALLNLAFQLAQPLAAVEYLTLSTLPLSSPGFTGPVMVMDGENDFPLCGGNCVGTLGPAQTLYPNATDLQTVLHPNVGHGINYSLNATAAYNVLLDYLHKHGI</t>
  </si>
  <si>
    <t>Tribe90</t>
  </si>
  <si>
    <t xml:space="preserve">CHAFR746836.1.1_0071220.1 </t>
  </si>
  <si>
    <t>MFQISLDKLLLLAFIHVPFTAANGAFTVYNYSQVSASCVNYTIPVYPTSTNILFSNASKWTNNFGLAQFSADRAGQDPNQQPPVPFLTTSERSNASYTIGATFCQPKFNGTQNSSTVILASHGLGFDRSYWNIPYQPEKYSFLDFVIGQGYSVLFYDRLGVGQSSKVSGYVNQLSIQESILAQLAALVKSGKYTGTLGVPKSTVLIGHSFGSTITHAVAKSKPGAADAIILTGYSNNATLVKTPVLISAWQLKIANLFREAWSLLDTGYVTWVDLYSNVNTFFKAPGYTTDAAMFAEQHKQPFGITELLSGGSPGRTNFTGPVLVVAGSNDFIFCNGYCEGVLEPVAKLDFPSSSSLKTYVQPDTGHGMNFHTNATGFYKVVTDFLASNGL</t>
  </si>
  <si>
    <t xml:space="preserve">CHAFR746836.1.1_0069100.1 </t>
  </si>
  <si>
    <t>MWCIGKLTALVAFATLSTATAIQKRGPTCSDVSFNVNINVLNFNLTGLDPNNLLGTFGSLLNPTLSVAVSGNFHIAGRFCEPEVVNPSRQNTLQFLVHGATYTRDYNTTDWTGKGFNGDQYSWVDYASKQGYPTLAIDRLGNGASDHPDPILVVQYPTQTEAIHKVLQAIRSGAGNSLPRQFSKIIYVGHSYGSIVGNALTSKYPTDVDSIVLTGYSSVFYYTTQTIAGLAVFAPASITDPARFGNLSPGYVQTINRDGVREVFYRAPNYDPGMEDLDWRTRGTQTVGELASSFLGAKEKSLLFAGPVYVVTGQYDYIFCGGDCGTTDTSGPVANTRENYPLAATLGKGFDSHIVQGTAHCWQLHYAAHDAFVNVHQWLERKGF</t>
  </si>
  <si>
    <t xml:space="preserve">CHAFR746836.1.1_0045290.1 </t>
  </si>
  <si>
    <t>MTLVSQQTRVASALNLDLSPWTVDTLLSTPLATLFGNVSELNFNAGVNVDSEIYGVYCEPLHKVDLATKSTLQILVHGSSYTSDYWRGSGSGDSGTAHSLDYDWVHYANSRGYPTIAIDRLGNGQSSHPDPKVVQYPLEVEILHQLSRNIRTAFPHVKNLVYVGNAYGSILGSALAEKYPTDFEAIVLTGYSSSYNTEAFGNNPIASYVSPGANLDEGYTQFLNISIFEQLLYAPFYTNNAPYSPAVLKDDFIHRGTISIGEIATAYFGIREAAAYKGHILVATGQNDIVFCGNGPLGSSADCGNASVGLVAETRSQFPGAKSFEAVVVPHAGSAWNHHFGALAGFRYVHDWMDGKFLRR</t>
  </si>
  <si>
    <t>MRSGWQLLALVGLANAACPYMDGEPALKDKRTEPNADFLAQFHVDDNDAFLTSDVGGPIADDHSLKAGERGPTLLEDFIFRQKIQHFDHERVPERAVHARGAGAHGTFTSYGDWSNITAASFLGAAGKTTPVFVRFSTVAGSRGSADTARDVHGFAARFYTDEGNFDVVGNNIPVFFIQDAILFPDLVHAVKPSPDNEIPQGATAHDSAWDFFSQQPSSLHTLFWAMAGYGIPRSYRHMDGFGIHTFRFVTADGGSKFVKFHFKSKQGKASLVWEEAQVLAGKNADFHRADLWDAISSGNGPEWEFGVQIFDEKDALTFGFDVLDPTKIIPEELVPVTLLGKLKLDRNPRNYFAETEQVMYQPAHIVRGIDFSEDPLLQGRIYSYLDTQLNRHGGPNFEQIPINRPHVPVHNNNRDGAGQNFIHLNTAAYSPNTLNKGSPKQANQTVGKGFFTAPGRTVGGPLIRATSGTFADVWSQARLFYNSLIPAEQQFLINAIRFETSNLQSPIVKSNVLIQLNRVSNDIAKRVASVLGLEAPAPDPTFYNDKTTAFVSIFNNALPTIATLKVAVLTKISSPETLAQADALAKAFAASGVKVAVIGERLVPGVNVTYSFADASVFDGIIVTSGSESLFSGNGSVSTFFPAGRPTQILGDGYRWGKPVGALGTASTALDAAGVSTTAGVFKGAEVPVFVTEFEAGLKTFKFVDRFPLDSAT</t>
  </si>
  <si>
    <t>Tribe89</t>
  </si>
  <si>
    <t xml:space="preserve">CHAFR746836.1.1_0048980.1 </t>
  </si>
  <si>
    <t>MVADDKPASTFKYSEKPLYTTSNGCPVENPEAFQRVGSNGPLLLQDFHLIDLLAHFDRERIPERVVHAKGAGAYGEFEVTHDITDISSVDMLSKVGKKTPCVARFSTVGGEKGSPDTARDPRGFSIKFYTDEGNWDWVYNNTPVFFLRDPTKFPLFIHTQKRNPQTNLKDATMFWDYLSTHHEAVHQVMHLFSDRGTPYSYRHMNGYSGHTHKFTKPDGTFNYIQIHLKTDQGSKTFTNDEAGKMASENPDWNTQDLFDSIQKGDYPSWSVYVQVLSPEQAEKFRWNIFDLTKVWPQKEVPLRPFGKFTLNKNVENYFAEIEQVAFSPSHLVPGVEPSADPVLQSRLFSYPDTHRHRLGVNYQQIPVNAPLRAFNPYQRDGLMAVNGNYGANPNYPSSYRNMTYKPVKPTNEHEKWAGAAVSFLSDVTDEDYVQANGLWEVLGRQPGQQDNFVGNVSGHLCAAKEDTRKRTYEMFSKVDADLGRRIAEATERLAPAPTSQAAGSAQSRL</t>
  </si>
  <si>
    <t xml:space="preserve">CHAFR746836.1.1_0013630.1 </t>
  </si>
  <si>
    <t>MASQLNSESTPIYTLAEGNPIGDPTTALQISRPGGGGLLLLQDTQLIETLAHFARERIPERVVHAKAAGAFGTFTVTHDISQITSAKFLNGVGKKTDVLVRISTVGPERGSADTARDPRGWGIKFYTEEGNQDWVFNNTPIFFIRDPIKFPSLNRSHKRHPQTNLNDATMFWDFHNNNQEGTHELMHLFSDRGTPNSLRHTNAFSGHTYKFTQPDGSFKYVKIHLKTDQGTRNFSGAEATKVAGEAPDYNVKDLFKAIEQKTFPTWTAYLQVMEPKDAEIYRWNIFDMTKVWPHADYPLIPFGRLELNRNPQNYFQDIEQAAFSPSTMVPGIEASADPMLQARMFSYPDAQRYRLGVNYQQLPPNYPRSPVYSPFQRDGASNYRGNYGPDPNYVRTSLRSAKYGESSEAHDEWIGKVTAYSTEIQDDDFVQARGMWEVFGKTGQQEAFVSNVAAHLSGAIARVRSQAVEVFAKVDADLAERIEKAMEG</t>
  </si>
  <si>
    <t xml:space="preserve">CHAFR746836.1.1_0037380.1 </t>
  </si>
  <si>
    <t>MQARIKNINAWPSTMPDEEWEEVAIGIPTTEEPFIKQYVSGREALIAQEKKQRSDFAFRQSLSPIAQKACRIVSKIRDHEAATIWNSGLEDILAQKIGANIYPGMMFSLAKERMESTALWKIMKKMPKGALLHAHMDAMVDFDYLFGVLLETKGMHIYCNSALDTEVAREGAPVKFRFQVKDRVDGASIWSPEYVPDTPILLTQAADAFPKGGRQGFIAWLKDRCTITNTESIEHHHGVDAVWRKFSSCFGILNTIMFYEPIFRLFMRRMLKQLLDDGVKWVDLRLAFVFRYYKEGKDEPEDTFHEMFRVFGEEIENFKKSEEGKGFWGARMIWTGLRILDTRKMVEDMDACISVKLAYPHLISGFDLVGQEDAGKPLKDVLPELFWFKKQCAQEGVNIPFFFHAGECLGDGSDTDQNLFDAVLLGTRRIGHGFSLYKHPLLIDMVKEKKILVESCPISNEVLRLCASIMSHPLPALLARGVSCSLCNDDPAILGQDTSGMTHDFWQCLQGWENLGLAGLGSLAENSVRWAAFEDESNSEWVQNIKDATLGSGVRAEKMKEWSIEWEQFCLWIVTEFGDDE</t>
  </si>
  <si>
    <t xml:space="preserve">CHAFR746836.1.1_0052990.1 </t>
  </si>
  <si>
    <t>MGENPPTPTSHPPIFENGLANTNHPSIQSFIRARNELISQERSQRSDAPFRTTLSPTAQKASTLISRIRTQELTTKWSTPTSTTPSPKKEELFPGMMFNIAKPTIETTQLWRIVKKMPKGALLHCHLGAMVDIEWVLETALRMEGMCFVSDVPLTDEDVRGRAEVRFLYYDGEVGGESIWEEGYVGGRCVSVTIAADSFPNGGRKGFISWMKDRCSITEGESLQMHLGVDDVWRKLNAAFGILPGLVYYEPILRAFMKEFFRCLLVDGVRWVEIRCAPFTGYYPEKSMTRPKDPDELLKVLDEEIEAFKKANPGFWGARMIWCSIRTWETEKILVDMEHCLRLKKQYPNLISGYDLVGQEDAGRTLESLTPELLWFQSQCTTRNLNIPLFLHAGETVGTGTPTDQNLYTALLLHSRRLGHAFSLYKHPLLISLAKSQNVLVESCPISNEVLRYTASIMSHPLPALINRGVKACISNDDPAMLGHGTSGLSSDFWLCLQGWEDLGGEGLGALAENSIKWAAFTDETEEEWQKGISDAENGQGIRAQRLKEWKAEWEAFCEWVVEEYS</t>
  </si>
  <si>
    <t>LIAR=31</t>
  </si>
  <si>
    <t xml:space="preserve">CHAFR746836.1.1_0018520.1 </t>
  </si>
  <si>
    <t>MTPEQYSRLREKLVKEERDQDFDAECSRNPLEIERRAAQIVRDIRKYDRETLFENSSPDSKGGPQAEHFLGNVERINKSKLFKVAKKMPKGAHLHIHFNSCLPAEFLIKQARKIPAMYIRSTLPLTKTAPENFENSRISFMVMTEHAATHERQNDGSERYVGTGDIFSPRYTSNTWMRYSEFQDKFDRNRIIQKPSVLPNDTTWTEYWLIRKMQISEKEAHGVNQTGRGIWERFNHRTQMMKGLFAYDSAYRNYTRECIRDFVADNIQYAEIRPNFMATNTLKSDDGKENIDNDGIMGIIREELQATMRELKAKRQYFGGMKVIYCTPRSFDKKEVKSQLDDCISLKRKYGNLLCGFDLVGHEEMGNQLSNFIAEFLSFRQQCVEEKLDLPFLFHCGETLEVGGEIDGNLYDAILLGSKRIGHGYALARHPHLMEKFKKQGIAIESCPISNEVLGLTPNIAGHNLPVLLANKVPCTINSDNATFYRSSLSHDFYQVMIGSESMSLFGWKQLAKWSLEHSCMEPDLKAEVTAMWEVKWEDFCHWIVEEHENDKELQAWLRKEDDKM</t>
  </si>
  <si>
    <t xml:space="preserve">CHAFR746836.1.1_0050490.1 </t>
  </si>
  <si>
    <t>MRSALNIALALAAFTQATSAAALPEKRHNLGLNKWKHHSHRPSGSGRFQVPGNATRTAGPGTSVVSIPDATVFSTFTVTATATPIGEDPAPPTPTEGTPEGGVDLPVDGNDGSGNTATPIGDGPAPPTPTEGTPEGVVDLPVEGNDGSGNTATPIGDGPAPPTPTEGTPEGGVDLPVDGNDGSGNSGVINAPPQSGGPEENNNSENLPGDENKNSDENSGDSGVINTPPTPSNSEENTIFPTLTLPASYKPTGFLNATGISGPPYGTVSYGTASLTNTAAGPTTFPSSTSYDSSPPILPSSSEDGEDTVIIQTVVPIPASTSAPTAAPLASTSTRAVSDGAQWKPAVGATWQIQLHGTVTDTNLPVDIYDIDLIESTPALISTLHANNKKVICYFSAGSFESWRPDAASFASSDKGSPLEGWDNEWWLNTNSANVRSIMKARLDLAKSKGCDGVDPDNVDVYSNSNGLGITKQDSLAFLQFLSSETRARGMAIGMKNGLDMVTQLLDDMDFHVNESCLEFSECEKLVPFITAGKPVFHIEYPASAPSIAKEVVDSKCKEKADKNFSSLLKNVELDAWVQTC</t>
  </si>
  <si>
    <t>ENNNS-#ENLPGD#ENKNSD##TATPIGEDPAPPTPTEGTPEGGVDLPVDGNDGSGN#TATPIGDGPAPPTPTEGTPEGVVDLPVEGNDGSGN#TATPIGDGPAPPTPTEGTPEGGVDLPVDGNDGSGN</t>
  </si>
  <si>
    <t xml:space="preserve">CHAFR746836.1.1_0023080.1 </t>
  </si>
  <si>
    <t>MRLPSLWYSRSTGGSSQNSNPRDAYSTTRCLTAKSPVPRHVAFVTGPTRRNSVRKQRKSKKYWTVLSLTLILVFGILAVGIEEGLKANSDPPISSNQTASEDSTFRCPPLNTTGANGSYWKPTTGTKWQIVLKQPLTNFDANVAVYDIDLFENQKETVDHLHDLGRKVICYFSAGSYEDFRPDSDKFQQNDYGRELVGWPGEKWVNTDSPSIRSIMKSRIQQAAQLGCDGIDPDDIDGYTADTGFPLSTTTATSYLNYLIDEAHALNLSIGLKNAAELVESMKDKMQWSVNEHCVTFHECDKFRGFVGMGKPVFHIEYVQSKGDELGVQNEVRDKLCGVKEARGFSSLLKTQDLGDWVQEC</t>
  </si>
  <si>
    <t xml:space="preserve">CHAFR746836.1.1_0046500.1 </t>
  </si>
  <si>
    <t>MQSFSVILSIVGLGLLHVAIGALDPDGVPYPDDPSVLNQQAGIAILKNYEHKKRTDYFFRQNLSPTAKLADKIVAQIKKTEDITIWNRYANSDNPKFPGQNFASARSTIGTTDLFKVVKRLPKGSLLHAHLTAMLPYGIIFQTILNTPGMVISAATDLASEANKNNTSINFAHSNTTVTAAAASIWTTSYIPNTPVLVTEAADAFPGGRVAFLAFLKDKVTLGIDDAEQSELGVDAIWKKFQGIFGTVGTAWSYEPLVRSFLQNLFESLADDGVQWVEIRNGGNNGVVKTGDSVASPDPDYWYNLFQDEVTKFKATRKGRNFWGTRIIWTVSRGRERARIISDMKNALNFKAKYPELISGYDLVSQEDLGRSLSDLTPELLWFQQQAGARNLTIPYFFHAGETLGDGNSTDDNIISAVKFGTRRIGHGFSLFKHPTLMDIYKETNIAVEVCLISNEALRLNDNVLQHPLPALIANGIYTALSNDDPAIEGQDDAGLSYDFYEAIQGFENVGLAGLGNLAQNSVLFSNFEDQNGYKWYTDIEEGANGSGIKADHIREWNKDWERFCKWVVSEFGAKYNVTA</t>
  </si>
  <si>
    <t>Tribe88</t>
  </si>
  <si>
    <t xml:space="preserve">CHAFR746836.1.1_0067640.1 </t>
  </si>
  <si>
    <t>MAVLSTLLQFSIALLASTIVSAIPVEPRGVIGHDDVAGFPQTIPGGTTGAVYRAYQPFLKVNNGCVPFPAVNSKGDTSGGLKPSGLSNGGCSKSTGQVYVRQGGANGRTALMYSWYFPKDSPSTELGHRHDWESVVVWLSSSTATNKENILAVCPSAHGGFTCAKSGYNLSGTSPLIKYESVWPVNHALGLSTVRGGQQPLVAWDSLPAAARTSLNNANFGDANVPFKDSNFNSNLGKANF</t>
  </si>
  <si>
    <t xml:space="preserve">CHAFR746836.1.1_0085030.1 </t>
  </si>
  <si>
    <t>MAILSRFLQLSVGLLASTTVIAAPVEPRAVIGHDKVASFAETVPGGTPGEVYKAYQPLLKVNNGCVPFPAVSANGDTGGGLQTSGSSNGKCGSSTGQVYVRRGESNGRTALMYSWYFPKDSPSSGLGHRHDWEAVIVWLQSGTATNRENILAVCPSAHGSFECSKSPNLDGVTPLIKYESIFPVNHALGFTNIKGGKQPLIAWESLPEPARTALINTDFRDANVPFKDANFNNNLGKANF</t>
  </si>
  <si>
    <t xml:space="preserve">CHAFR746836.1.1_0059960.1 </t>
  </si>
  <si>
    <t>MYSFNASGLLALGVSLLSLPALINAVEYIDYNGVRPFAESYNSAAIKKFQPTLSVTSGCVPYPAVNDAGQLSHGLGTTGAINGGCSASPGQVYARGQMVDGRFGIVYAWYFPKDQIALGPGGHRNDWEGVVVWADKDAADAKILAVCPSRHGGWHCDTSNLKLNGDRPKLNYRPDGTHAIFTSDDNGGSHPLIEWSKLPAAASSALEQANFGAAVVPLKDSTFSGNLNAAKF</t>
  </si>
  <si>
    <t xml:space="preserve">CHAFR746836.1.1_0044110.1 </t>
  </si>
  <si>
    <t>MVSFALLTIVLSLIRISISKPTASKSIETRQVYWQPQPPLKWQIVSNSDIGDPNLPGIDVYDVDLYSISQEDLNTLKKNGKKVICYFSAGTWEDWRPDADQFDKTELGNEVGKGEFTDEGFWPGEYWLNIRSQSVVDRMIARLQDAKDKGCDGVDPDNIDGFDKDRLAPRAQGLDSLTRKDRYEGHSGKERPSNGNHATQGGVGTPNPVAGAFPTQNNGASPTPVVGRTSTTNSGSQSTPAIASTSTQSSDSPSTSAIGSSSTPDPEPTQDPQATEDPQPNQSSRATTGFSFTQTDAIVFLQDLAAEAHQRGLSIGVKNSLPILDQVSSLVDYAINEQCVANAECAMYEAFLNSNKPVFHVEYASTDDLSTVSEDEIRNSCASDGVSLISPIVKTHALDSESIFCD</t>
  </si>
  <si>
    <t>Tribe87</t>
  </si>
  <si>
    <t>DPEPTQ#DPQATE#DPQPN-##TSTQSSDSPS#TSAIGSSST-</t>
  </si>
  <si>
    <t xml:space="preserve">CHAFR746836.1.1_0085890.1 </t>
  </si>
  <si>
    <t>MSEPVPSPPPYPGKPGDLAITKSSPSRPIWKKWWIWLCALLIIAIAIGLGVGLGLGLRPKNEDNDSGGAPPNFPGNNNTNATSGALWTPGAGTTWQIVLQHPLTDFSSPSVSAFDIDLFDNDASIITALHDKNRKVICYFSAGSYENWRSDASQFKKEDYGKKLDGWPGEFWVDTNSNNVRNIMSARLALAASKGCDGVDPDNVDGYDHDTGFSLTTASAINYLTFLAQTSHKLNMSIGLKNADRIVSSTVDTMQWVVTEQCGQYNECAAYQPFIAAGKPVFRIEYPNSAPSISTDTKNQICSASGAQGFSTVIKKMDLDDWVEFC</t>
  </si>
  <si>
    <t>Y/F/WxC=35</t>
  </si>
  <si>
    <t xml:space="preserve">CHAFR746836.1.1_0094350.1 </t>
  </si>
  <si>
    <t>MSILLVLGALLACARALPVQHPESGVLPRAITVTDAVLDNFKLFANYTAASYCPNNQNSSADTLITCVSTACTLVEENKAVSLVEFGADNTSANIKGFVALDHAKSLVVVAFSGSGASIRNWLTNFNIVQTPFKIANCNDCYTHSGFGSGWSQRRTVVIDAVKSALAANPTYTLIITGHSIGGGVASLAGAELRTLGYPADIYTYGAPRAGNAAFAKFVTAQEPSLGSNYRVTHINDPVPQIIPDWIGYEHVSPEYWLSTGNATTETYIPSDIVVCEGVGNDGCNTATGIIPLNAEAHNHYLGSVAACQGGLEL</t>
  </si>
  <si>
    <t>Tribe85</t>
  </si>
  <si>
    <t xml:space="preserve">CHAFR746836.1.1_0055270.1 </t>
  </si>
  <si>
    <t>MKFLNLSLSYAALQLLSVTASPVDIVSTNLEKRATPTVVNDEVLARFRHYVQFSAAAYCNSEENLFGSKVTCAKNGCPTVEQAGVINNGYLGIELGSQSMVNGFVGLDHTNKQIVVAYHGTKSPFNFITDLIIPLEPCNDLVDGCKMHSGFQNAWGDVRQDTFSNVQAALRVHPQYKVITTGHSLGGAIATIAGAYLRQAGIPTDIYTFGSPRPGNGKFADYVNAGNGAHYRVTHTNDPIATLPAKWTGYRHSGVEFWLSTGGAETVDYNVGDVKVCEGTSNENCNDGEGLSLSLDPHRYYFQRVSVCKSTTSPITW</t>
  </si>
  <si>
    <t xml:space="preserve">CHAFR746836.1.1_0024160.1 </t>
  </si>
  <si>
    <t>MRFVVANVLLLCVSGVFAVPVEVVNVLSGRAVGNALFSQLEFFSQFAAAAYCFDNVNGAGKPLSCKSGGGSCPTIEAHKTNITWTFEAGYSNTRGYVAVDDTNKLIVGSFQGTKPGDNNIEDLMTDLDIERVETDLCGTANTSDGCLAHKGFYEAAKDASGPVTLAIKEVLEKHPKYRVVMSGHSLGAALAALVGTMMRNEGMVVDIYTYGQPHLGTKDLSLSIQNQAPKLGNNFRVTHFDDAVPKLPPHKFGGWDHYFPEFFIDKNKGTPDASNLRRVDATLFTKDGNEGAGKSKFGVLGKLLGGVDAHKLYFGPISKCESSPPGEERDKFF</t>
  </si>
  <si>
    <t xml:space="preserve">CHAFR746836.1.1_0094570.1 </t>
  </si>
  <si>
    <t>MRYHSIITTLCLAATSLSTPTSPSSTPQNPLLTPSGDEADRNISLALFADLEELSRVVDISYCVGLTGIQHPFLCASRCEDFPNFELVDTFNTGPLMSDSCGYIALDHGREKGGRKRVLVAFRGTYSIANTIVDLSTVPQEYVPYPEQPGNGTGKGVDGNPRRGGRWRWRFWWPWRWAEEEEVRVEGEKETPKCMNCTVHTGFWTSWSNTRELIIPHILRLRDQYPDYKLDLVGHSLGGAVAALAGLEFNGMGLDPRITTFGEPRIGNEGLRDYLDAVFNLPNSDSKKEGKEEQNRYLHSGRYRRITHIDDPVPLLPLQEWGYRAHAGEIYISKPSLQPTVSDVHLCLGDEDVNCIAGAEVDEDWFDTTRTMNRPQIGDEVPEDEEMRLLGKRWGIPIPARYKMWQLFFAHRDYFWRLGLCLPGGDPLDWGRERYRFGDGDRGEVEGREDL</t>
  </si>
  <si>
    <t>Y/F/WxC=72</t>
  </si>
  <si>
    <t xml:space="preserve">CHAFR746836.1.1_0038420.1 </t>
  </si>
  <si>
    <t>MPSLMKISQFLLVAASVVNANPLSFLFRRGTVPNNQIVGLPESVPSGTLGQVYEAYQPFLDVINGCVPFPAVDASGNTNAGLDLSGGDDEGCSSSTGQIYARATAYNNMYAIMYSWYMPKDSPSRGLGHQHDWEGVVVWLSSGTSTDAGNILAVCPSAHGDWNCSRNFRLSGTGPLISYFSIWPVNHQMGMAIDVGGQQPLVAWESLSSAQQSALQNTDFGSATVPFRDANFMQNLAAATF</t>
  </si>
  <si>
    <t>Tribe86</t>
  </si>
  <si>
    <t>LIAR=99</t>
  </si>
  <si>
    <t xml:space="preserve">CHAFR746836.1.1_0080720.1 </t>
  </si>
  <si>
    <t>MMLPIIVSTFIAIAAAANNKVFLPKPTGKYFVGKTQHVFNHTTIDDPTASIGSNNTGKYIVLTILYPTEQAPTAETSLEYMDTELARLIEEGWEIPGAQLQNLWTHAQWQPPFLTGCVGTNELPTLLLSPGAGQPCSTSTVTASDLVSQGYTVLCTDHPGESPYLKVPDGFEVGTDGQYGIPINDEWADRTVLFKVNRNRKSDFDALLELFPPLVESLQAPFNTSTYIHFGFSMGGSVGTHVVSQHDSVIAGLNGDGTFLDTLFGETVDVKKPFLIFRDGQTKFDDTVYGQSFTSFMGNQSSWWAQLRVNGSDHLDFCDVGLWAELLDWNTTLVGRDGKFRLRDFQTSFTTAFFDMVLGKNGSSLLEEALPSIDWPEVTSINL</t>
  </si>
  <si>
    <t>Tribe84</t>
  </si>
  <si>
    <t xml:space="preserve">CHAFR746836.1.1_0077480.1 </t>
  </si>
  <si>
    <t>MILGYFVFLFVVPILGAQPKPTPRLPPPTGPFQIGVMHLPLTDFSRKDLFDPSNFRRLLISIYYPILRSTTPPKRLPYLPPLLSSLFEAQHPFPNGTLHTIIAHAKPNATPLLLPNSRRFIYSHGGGTSRLINTALFEDLASYGYIPIAIDHPYDAVVVEFPDGTVIYRDPSPFSQEVVDRWYLQRILDIEYINNITSDLCVLFNTSKEADIDLERKLEADRSDSVDTDFDSTPLNSCLETKHPRKAVLGGHSFGGTSVAGAMIAQPRRYLGGWNFDGSFWNSSISGDTKGPFFIMGGPVRIPAGDTTWDSFRAAQTGWEREVIVNGTQHWSFTDFAAAVDVLGLNQTSPEIEAFVGTISGERAIHIQREYVKDFLDWIFGAKGGGELVEGPSERFPEVDFIPPP</t>
  </si>
  <si>
    <t xml:space="preserve">CHAFR746836.1.1_0047230.1 </t>
  </si>
  <si>
    <t>MKNLAKIISASNLFFVVANALLLSPPGPDIQLGTATAELIDYSRTNVWGNNSDPRAFLISVFYPLGVKPCSGGYRTEYVSKTVSDFEDGYFFQRGILGKLDYNSFESQFYQECSENNDGDYPVLIFSPGYFRTRLLYGVLAQTVAKFGYIVITVDHPYDADIVVMPSGQVIAGVDETNLSTIEDYQGAVDTRVADFRFLLDQLEDPKLANALLPTVPYRLNVTKVGMFGHSLGGASSANLMITDDRVAGGINLDGSLWPPVSEVGLDQPFMFMGSVIDGTTAHSHFTDESWYDTWALLRGFKYDITLNNSRHSTYGDLTYLLESLDHVPMDNETLTVGTVDGGVAMVDISTVVVDLFDWVLKGKERSKLLEGDNEGFPDLIPVPS</t>
  </si>
  <si>
    <t xml:space="preserve">CHAFR746836.1.1_0045430.1 </t>
  </si>
  <si>
    <t>MYLSTFLPLIGAFSLSFALNFPPVSGNKKPGVTPLELKLSYPDPITPSAGNRDLMISVYYPSQPSRISTLAPAYDSAYAKYLTASLGIPPGLIETVISNAYGGAKISDQVGERGEKVKEVLLFSGGYGQSREDYGATIARLVSRGYIIVSVDHPFDSNFVAYPDGHNATLVPSQPVDPIAAANSAIDIRVKDLQAVTAALREKSFVKQIPGANNKLDKPSGIFGHSFGGAAAASLMSQNKELKCGINLDGTFWGNVPVISASLSPRPFLTLASDGHNAVTDPSWALFRASGGRKARQGFFGITGSSHPAYTDFAYLYGILKKSGIPGVPDLGNTFGTIDGARMLEVEGTLLERFFERCFEGEDDPFKGLGKGLAEVVAQ</t>
  </si>
  <si>
    <t xml:space="preserve">CHAFR746836.1.1_0034190.1 </t>
  </si>
  <si>
    <t>MNQLGILPGKVLPLWMKKSKWMPVTILGVLKAGYGVALFDWNTPQERLRGIIESLDSPLVLTTSDSYPSLVSTVRPLLVDKLQFGKKRDCLVEPVSTTRLDSSNHTGTSTSSSAKRDQVAAIVFTSGSTGSPKGVILDPECLSTTAVYGSKLFELGQASRVFQFASYSFDISLHETLMTLVAGGCLCIPSETERLNNTISAINSFRANWLCITPSAALALLNDANISITHIVFTGETITCQICKFLDTYRVFSWYGASEVPLVSVQMLTKDSWRYSQIGPGNPGVCWVVKPDDHEILSAIGEIGELLVEGPMQTRGYLKSPDLTKAALITDPGWLTQGCPGIIGRSGTLYKTGDLVRLNSDGSLMHISRKDNMVKIRGQRVELGEIEREIWKILDSRLDFSRDSGTHNVEVAVHTIQSEGDENLTLVAFIFIGNTVKDESEGITKSTPIIYVADQSFKELRTEVDSRIRQILPAYMAPSVYFQLQSLPMTASGKIDRGLLRRLTQNLSLEDLMACRVSSEPLVKPSDETEQALLGLWASILGIDKSLISTDASFSHYGGDSLKATTLAKALKKEFDLSTKVPTLTRKKTTIQHLANLVSGKAGDEEQVDMATELEKWTAALKGSCSVRSSTKMSLVAPLQVLLTGATGYLGTQILNQLINTCHIGNITVIVRGEGVQRAKQRIEKIARISGWWTNSASRHIDTWIGDLAKPCLGLSEERWSRISQFDIIIHNGAVVSWGADYYSLEAVNVKSTFQILRTCLQSEHLRQLIYVSGGVKREKDQPVWGYRKMLNDADGYSQTKYISEQLTLAAGQLYLERARADTPRKRPSGQTHSDKNFTVIKPGYIIGDKLTGISNVDDFLWKVVAGAVRIQSYPLDPPDSWLDLAEVTYVASFIVHKARIATLSQFSPGVSNSSPNGDSNKSNDSTNSYLEFDASASTNANSILFEDIDRGLPVSRFWAAVQAQTYIDLKPKDWSLWIKLVHQDMELETEAHPLWGVQQFLGPTLGSPSPHLRDSDQYQHDRQSVLEVEAAVRRCVQYLIDVDFISIPAISSPTRKRKRQIMDGDTECEQNGTAQDQENRHHQWAFSGVSTFNHLPYARCLVNRTQEFDIAIIGVPFDSLTTYRSGAREGPKAIRYASGRHLSGRSFNPRLNLNPYESWARVVDCGDIPVIPNDPVLALQQMEEGFVELLTHETPMDSPWQLPHLVLLGGDHSIVLPMLRALKSILGEPVALLHFDAHIDTLAPDSYPRHFWKSEPSEINHGTVFWHAIQEGLLLPSHLVHAGVHGRISGLQDFTSDDSQGFKRISAEEIDDLGVDAIIETIYSTIGSNVPVYVSIDIDVLDPAFAPGTGAPETGGWSSRELMKVMTVLSKLNVIGADIVEVAPAYDSQGGDTAFAAANLAYEVISMMVLNVLEDTSVKEVVGRQPTETCKLEL</t>
  </si>
  <si>
    <t xml:space="preserve">CHAFR746836.1.1_0003100.1 </t>
  </si>
  <si>
    <t>MTTNTMVQPKFLPNGDQLGVVAVGFSGGQCKPGVDAAPSALISSGLLTQLQEELGYKLFHDNTVHSYKEFLPASDPDYRGMKNPLAVSAVTKKLSEQVYAHAKEGRTVLTLGGDHSIAIGTISGTAKAIRERLGREMAVIWVDAHTDINTPEGSGSGNVHGMPVAFLSGLAKESREDVFGWLKDEHMISLKKLVYIGLRDVDRAEKVILRENKIKAFSMHDIDRHGIGRVMEMALGYIGTDTPIHLSFDVDALDPTYAPSTGTPVRGGLTLREGDFIAECVHETGCMVAMDLVEVNPTLEPGLNDIGAHETVRAGCSLVRCALGESLL</t>
  </si>
  <si>
    <t xml:space="preserve">CHAFR746836.1.1_0032910.1 </t>
  </si>
  <si>
    <t>MPSFFKFFTILTTLTTTVTAAAQNPLLQIPNSEFGPNPSNVTFYLYVPTTLAPNPPILVNPHWCHGTAQAAFNGTQLATLADQYGYIMIFPDSPNDIDDCWDISSPATLSHEGGGDSLGIVSMVRYVLEKYGADEKRVFSMGTSSGAMMTNVLLGSYPDVFAAGSAWAGVPFGCYAADGVGVWSEACATGQVTKSSVEWKTVVENAYPGYEGWRPKMHVLHGTADETVSYQNFLEAIKQWTEVLGVASEGATILLDDVNPRWITMNWCDEFGNERFKATSASNITHNIRTNVDTVLDWFDLKCVGDDCFSRP</t>
  </si>
  <si>
    <t xml:space="preserve">CHAFR746836.1.1_0031740.1 </t>
  </si>
  <si>
    <t>MLMNFLNVASFAAAVLAHGDHGSQVPISGPHKALWYNTLPGDGGTQADSVFSGISTFGRLPYFPCLASDEVKYDIAFIGAPFDTGTSYRPGARFGPSGIRQGSRRLNLYGGYNVPLATNPFNSWATILDCGDIPVTSYDNTWALTQIEEGHNSILTRNPATDAKKKGPAKNDKTLPRVITLGGDHTITLPLLRSINRAYGPVSVIHFDSHLDTWKPKVFGGSPSKVASINHGTYFYHAAQEGLLANDSNIHAGIRTTLSGPSDYENDGYCGFEIVEAREIDTIGMEGIIKKIHDRVGTTKPVYLSIDIDTLDPAFAPATGTPETGGWSTRELRTILRGLEGINLIAADIVEVAPAYDTNAEHTTMAAADALYEVMSLMVKKGPLSNMVKSEEEGRDEM</t>
  </si>
  <si>
    <t>Tribe83</t>
  </si>
  <si>
    <t>Y/F/WxC=62</t>
  </si>
  <si>
    <t xml:space="preserve">CHAFR746836.1.1_0004110.1 </t>
  </si>
  <si>
    <t>MKLSSPICGALIGGVIGGVTAHSHEGDKDVPLHEQEYNQDSREELERKWSFEWGFSGVNSFAHLEHVKCLTKPDALFDIGIIGVPFDTAVSYRPGARFGPRAIRAASSRQTSFRGFNFRGGINPYLSWAKVLDCGDIPVTPFDNAVALTQMTSAYLELGHRTPLSSTISHPKIISLGGDHSLALAALRGLKKVYGQPIAVLHFDAHLDTWHPDKYPSPWPSAQAQYNHGSMFWLASNEGLIMNGSSVHAGLRTRLSGDDWADYDDDTAQGFLRIEADDIDELGPKGVIEAIMKRMGTETPVYLSVDIDVLDPGLAPGTGTPEAGGWSSRELIRILRGVEGLNVVGADIVEVAPAYDGVGEQTALAGAQVAYEILTSMVKRGLKDMGKVDEIPGRHGKVEGKGGKDEL</t>
  </si>
  <si>
    <t xml:space="preserve">CHAFR746836.1.1_0048600.1 </t>
  </si>
  <si>
    <t>MHFTPALVLAFASLSVAAPSTVRPSSSFVARTLLARALGPVSTYDEISISGGVGGDAEAEALAKLPVGTDFAAVSKEDILFLQAVNGMCNDAEILAFNPALEKATGPEKEGLACGKTKNKVLKLTATILSLKARTAQGEDVSEKMGVEEKKLATNIATDKANAGKPCTKLEFATATNEDRKTTKDKKPVGPNGEGARRPGEPGTEPAKKAGEDGAKEPAKKAGGEKEAGAEKEAGEDAAKEPEKKAGDKGADKEAKKEAKKADKAEKEPKKEE</t>
  </si>
  <si>
    <t>LIAR=33</t>
  </si>
  <si>
    <t>EPAKKAGEDGAK#EPAKKAG--GEK#</t>
  </si>
  <si>
    <t xml:space="preserve">CHAFR746836.1.1_0034100.1 </t>
  </si>
  <si>
    <t>MHFSSSILAIVLALTSTAVCAPLDRRALTAKSYNDFQVSGGVGGNALAEANAQFPVGTNFKAVSKEDLKIISEAAQVSEQAEVAKGGFNDAIKAKPDNKAKAVGKTKNKVLKLMTDVLRLEIQAAQGKTGLESQIETQKKKLATNVKLDVANKGKKSEGINFSG</t>
  </si>
  <si>
    <t xml:space="preserve">CHAFR746836.1.1_0050800.1 </t>
  </si>
  <si>
    <t>MHFSLTASLTLALVALTVATPLPAPKTSTKTKSAAASSATKDAAADEAAGGASVLTAGQTYNDIQISSGTAGDAESLANALFANIDQSNLAGVSAADLKIIKATHDVAEDAEVDAFNKALEGATGDEKVAIQNGKIKNKVLKLTAEVLALQVENAQGNEKGDVAAEQKKLANNIALDTKAKGGASTAVPFDGTIG</t>
  </si>
  <si>
    <t xml:space="preserve">CHAFR746836.1.1_0030500.1 </t>
  </si>
  <si>
    <t>MMFSGLLAGVVALASFSSVVSAASLVSVASYGSNPGSVGMHIYVPDKLASNPAIIVAMHGCFDSGPAYSTQTKFPAQADKLGFILIYPSATRDNKCFDGNTQASLSHNGGSDSLSIVNMVKYTISKYNADPKKVFATGSSSGGIMSNVLAGAYPDVFAAVAPFSGMPYGCLLNSGGSSPSSGDQNCARGRTQKSPAQWGALVRSGFPGYTGSYPKMETWFGTADGVISYQMLIEQVKEWSNVFGVSWTRNETDNPVRGYTKMVFGDGTRFVAYSVQGVGHVVPTNETSVLDWFGLS</t>
  </si>
  <si>
    <t>Tribe82</t>
  </si>
  <si>
    <t xml:space="preserve">CHAFR746836.1.1_0096020.1 </t>
  </si>
  <si>
    <t>MFFSSLTRAFALFLPLVTLVSLTLAAEFKQILNFGDNPGHANMYIYVPDRLALIPAIVVAIHQCGGSALEESQFTHYQQYADSWGFIVIYPESVRDYKCWDVNRYESLHHYGGSDSLSIVNMVHWALVKYLGNPKRVYATGWSSGALMSQTLAAAYPEVFAGFSAFSGAPYGCLKDSPASSLQAADLSCIQGKIIKSPQQWGDLARSAYPGFFPLPIINPRPKMQLWHGTEDDVITYAVLNEEIKQWTNVFGVTFSHNETDTPRPGYTKMVYGDGSQLVVYSCQGVGHRIPNEEVTVLKWFGIL</t>
  </si>
  <si>
    <t>Y/F/WxC=96</t>
  </si>
  <si>
    <t xml:space="preserve">CHAFR746836.1.1_0079820.1 </t>
  </si>
  <si>
    <t>MYLTSTLLATALVLGRIADAAQGQLQKVNNFKAGPTNAGMYIYVPSKKLTPAPIIVAIHYCTGTANAYFSNSKYATLADTKGFIVIYPQSPSSGGCWDVASKASLTHEGGGDSKTIVNMVDYAVTNYGGDRDKVFATGSSSGAMMTNVLAGAYPNIFKAGSSYSGVPDGCFYVSSATAGMATPGWNNDCANGRSVKTAQQWGDLTRSYYPGYNGTYPKMLIWHGTADTTLGYPNFAEALKQWSNVFNIALTQDVANNPQSGYTKKVYGDGTKLIGYSGQNVGHTVPIHEDIDLAWFGL</t>
  </si>
  <si>
    <t xml:space="preserve">CHAFR746836.1.1_0094170.1 </t>
  </si>
  <si>
    <t>Tribe80</t>
  </si>
  <si>
    <t>Y/F/WxC=52</t>
  </si>
  <si>
    <t>PSA#PSA#PSA#PSA#PSA#PAA#PAA#PAA#PSA#PSA#PSS#PSA#</t>
  </si>
  <si>
    <t xml:space="preserve">CHAFR746836.1.1_0035610.1 </t>
  </si>
  <si>
    <t>MYTSINKLVVFGLAAVSNAHMIMNTPPPFKVNLNNSPLNDTVPNFPCKLRGADTYSMEGTTRTNMAIGSKQPLKFTGSAVHGGGSCQISVSYDREPTAKSVWKVIQSYHGGCPAAGVSGNLPENADAKGPTEYTFPIPDIPTGEATLAWTWLNKLGNREFYMNCAPITITAGSVKRDDEGNATMLMERDQSTYDSLPDMFVANLPSVNSVTTDLLAGKDLIFPNPGKVVTTSGDGPFMEINGKDGGPASPAKPSSPAASPTSTTSPTTGAPKPTSPGLPGGVFATVPNPAATQAPAAPATPAAPAQPPSPNASTPASPSASPSPSKSAPSAPASTGSTGSGSALSGKCASEGQWNCVGGTSFQQCASGSWSPVQPMAGGMQCESGQSSTLNMSAKSVAVKRARGIRFSEGHARRNAQI</t>
  </si>
  <si>
    <t>Y/F/WxC=44</t>
  </si>
  <si>
    <t>PSPN#ASTP#ASPS#ASPS#PSKS##SPA--A#SPTSTT#SPT-TG##-PAATQA#-PAAP-A#TPAAP--#</t>
  </si>
  <si>
    <t xml:space="preserve">CHAFR746836.1.1_0074980.1 </t>
  </si>
  <si>
    <t>MYTTFFLATLLAFASGHIILESPPPFAFPADGHYNPLEPDGSDFPGKIPAGTTKLELNGSIPLWKAGEVQTLSFIGAAIHGGGSGQVSLLPGHEPSKTNSDFRVLKSWEGGFPMAQQKGNLAPDVNPSDKLEFTIPKTLPPGNYSLAFSWINRISGGNEFYMNIAPISIAGGTGPVPKDALKDYPPIFMANLGTVSKGCTTENGRAAQKAIQFPNPGSVVDHPEGTANLIKATCDGNPLATAGPGSPPQSSGSPSTAPSAPTSTYAPPASSAPAPTTSVAPPAPTSSSAKPSTVPTTFVTSVRPSTTASPSSVAPPPSHTTSSPTPAKPSAPAGTCIEGNLLCHDDRVSFSTCTGGNFIGRTPLAPGTKCTPGAGVGLTITNPY</t>
  </si>
  <si>
    <t>PAPTTSVAP#PAPTSSSA-#</t>
  </si>
  <si>
    <t xml:space="preserve">CHAFR746836.1.1_0060380.1 </t>
  </si>
  <si>
    <t>MFCKMRILLTLTLANCVLSHITLESPKPFKVAADGLSNPLAPSGANFPCQGKVSLPDGGPTVMTIGQEQKATFSGLATHGGGSCQISLLKGFDPSKENADFRVIKTQYGCLTNSKGNLDGGKANPMTFVIPDSVEPGDYSGSWTWQSKATGELYQMCFPITVVAKKRSRIERRKPESSPNVKRGLEELPPVWLANLGEVTGTCSVKPQQQIVEFPEPGKDVEHSEGDEKLFKAECNGNPFAKGGVAKPSNPSSSATPTSAPAKETTSKNPAPSATSTSAPSKPTTSNKPTTSNKPTSTKSTATTPKATSSASPSSSKAPAPAVSTPPAPSASSGSTGICEEGKYLCVNGHMFSVCTGGRWTGPQPLAANTHCEGEVGELKIVNE</t>
  </si>
  <si>
    <t>APAKETTSKNP#APSATSTS---#APSKPTTSN--#</t>
  </si>
  <si>
    <t xml:space="preserve">CHAFR746836.1.1_0024460.1 </t>
  </si>
  <si>
    <t>MQFSAALVMAFATLSIAAPLSTRALGTKTYNELSISGGTAGDGEAEALAKLDVGSDFAAVSKEDIKFLNDVNDLGNAAEKEGFNPLIESATGDEKIAAANGKTKNKILKLMASVLELKAEGAQGKDTTAKLAEEQKKLDGNIAKDKANAGQPSTAVEFEGTAGGEAGGVKKEAKAKGKEAKTKSKEAKDTKA</t>
  </si>
  <si>
    <t>Tribe81</t>
  </si>
  <si>
    <t>EAGGVKK#EAKAKGK#EAKTKSK#</t>
  </si>
  <si>
    <t xml:space="preserve">CHAFR746836.1.1_0095960.1 </t>
  </si>
  <si>
    <t>MAPLSSLLLSLVLSVPCFAACNADNCLRALRAPSRLEEAQSFCAAFTTAAVSAASAIPSFAVAGCTGNVASRVSSACTCIASSTPVTSTSSPLSTSTSTSISVTIESTSSAPTSSPTGFPSGPKACGNSELSCHNTTVAEDLCCFNAPGGQLLQTQFWDTAPSTGPNNSWTLHGLWPDRCDGTYDANCDASREYSNITQILQSYGKTDLLAYMGKYWKDYQGNDESFWEHEWDKHGTCISTLEPSCYNGYKGQEEVVDYFEKAVSLFAGLDTYTFLEAASIIPSTTATYTFTQIQDALTAAHGFPVTISCRGGALDEVWYHYNVRGNVQTGDFVPTSPDGSKSACPDTGIKYLPKYQTATPTSTTTGSIPTSTAAPYTGRGFLQAYTGGTNKGCLISAGTWYTTGTCAGYTAAASGDGFTLTSSKGPCAMIADSFSCAATNTAGEVFTNLNGSLAYAASSNFYAAAIPSGSVQQKVYTQGDTSGNDVEVSFVWQGI</t>
  </si>
  <si>
    <t>Tribe79</t>
  </si>
  <si>
    <t>RXLR=28</t>
  </si>
  <si>
    <t>TS-#TSS#PLS#TS-#TS-#TSI#</t>
  </si>
  <si>
    <t xml:space="preserve">CHAFR746836.1.1_0048680.1 </t>
  </si>
  <si>
    <t>MSVFLQQVGWGALLGLPAVLAVGTAKTCSNPVISCGTSSSTDTCCFNTPGGQIAMTQFWDTKPSTGPSNSWTMHGLWPDHCDGSYDSNCDSSRAYTGIGSILKSFGKNDLVSYMNQYWVDIDGDNESFWEHEWSKHGTCISTLKPSCYTGYTSKQEVADYFQKAVDLFKTLDSYSALSAAGIVPSTTKTYTLAAIQAALKAKFGVTAAVQCSSGALDEIWYSFYVQGSVATGKFIATNPVGASSSCSSSGIKYLPKSGSSTPPNPGGDPPPPGGSDISGSGYLNAVTSGGQKGCLIGAGTWYTTGTCATYTATASGNGVTLKSSKGSCGVVNSAFTCGSGVTATVFTSNDGHLAYSGSTTFYATAVPSGSTQATVYTTSKTVSVQFLWQSS</t>
  </si>
  <si>
    <t>PPNPGGD#PPPPGGS#</t>
  </si>
  <si>
    <t xml:space="preserve">CHAFR746836.1.1_0061490.1 </t>
  </si>
  <si>
    <t>MPSIPSLFSFAGNLISQLPLGSFNPAALTYNPPLTNGPTCPADSPLSCHNSTAAPDSCCFIYPGGQLLLTQFWDTNPTVGPVDSWTLHGLWPDLCDGSYPTYCKSAPQSHAITPLLSARAPDLLEYMETYWQPNRGTLEHFWQHEWNKHGTCINTLSAKCYGETFSAGDEIVDFFTRAVELFKGLDSYKALAAAGITPSWTERYDLEDIEEALRSVTGSEVTLGCRGDRLDQAWYSFNVKGSLQSGEFVPTDPVGKGLRCPRRGIRYLPKD</t>
  </si>
  <si>
    <t xml:space="preserve">CHAFR746836.1.1_0086670.1 </t>
  </si>
  <si>
    <t>MRFVSVVLMGLGVGLGGVNAQLYPGQSNLNHTCGLEPPILSCSPQAQANLTDSCCTETYGGLVLSTQFWSTYTGLESEGQVLPKESWGLHGLWPDFCDGSFGQYCDLSRQYDPIPSPNTTTGTPSGTPVPPYEGPSIETFLEAFGKFDLIAWMNKFWINQNFPNPILWAHEFSKHATCFSTFSLPCYGPLAPPNTEVLDFFETTISYFLALPTYSFLATADILPSNSTTYTLSRLQDALKSAHGAM</t>
  </si>
  <si>
    <t xml:space="preserve">CHAFR746836.1.1_0024430.1 </t>
  </si>
  <si>
    <t>MQYTTLLAALAFGSTALGHMEMSFPAPLRGKTNPNAKNADFSMTAPLSGSAQFPCKGYQTDMADANGAGKPTATFTQGGDANFTIVGGAAHGGGSCQAALSYDQGKTFKVIHSFIGSCPLDSSSSFPFKIPSDAKEGTALFAWTWFNTIGNREMYMNCASVNIAKGSGDKPAVAFDQRPSLFVANIGTNSCKVKEGTEASFPDPGPDVTKKETKSNAASLDGDCGAKGSSPAPAPGSGGGNSSPSAPSAPSAPSAPSAPAAPAAPAAPSAPSAPSSPSAPASPPSQTIVPVNPPASSPTPAPSSGGGNSTGAPPAPGGAMTASTDGTCGGSKSCGGGTCCSKDGFCGMSPQHCGTGCQSAFGKCGGAAKMIRGGNWA</t>
  </si>
  <si>
    <t>MSMSFQAARLAFVAAIASLVGVNAVDNGLARTPQMGWNNWNAFACDVSEELLVQTADLIVGYGLRDLGYEYVVLDDCWSAGRNASNNNTLIPDPIKFPRGMAAVAEDMHVLDLKFGMYSDAGRYTCGMYEGSLGHETTDANTFASWGVDYLKYDNCYNEGYAGNQAISSERYRTMGDALNATGRPILYSLCNWGEDYPWNWGSTIANSWRMSGDIFDMWDKYDARCPCEGKDAWNCELPGFHCSITNIMNKVSFIVSKAQPGAWNDLDMLEVGNGGMTDDEYVAHFSMWSVAKSPLLIGADIRKILPQDLAILNNAAVIAVNQDPMGQSAGRRWMYETEEDGPGAIQLWTGNLRSTTGGQWNDMVVLLINGKDRAIEMNATLIDIFSDVRPKGKPAQASMAWEVRDLWADRMSTEKAAAIIAAAKGNSTVPFNATAIAEGRFNTTETSYADGLKANSSILLGKVIGTVEPQGTIKATVPKHGAVMYRLRALPSDRNIDEL</t>
  </si>
  <si>
    <t>Y/F/WxC=42</t>
  </si>
  <si>
    <t xml:space="preserve">CHAFR746836.1.1_0061440.1 </t>
  </si>
  <si>
    <t>MPLSLLVVAAASISLPVASGLSNGLAVTPPMGWNNWNSLGCNVSEDLLLSTSSKLVDYGLQDLGYDHVVLDDCWQGPRGEDGYVVPNLEKFPRGFRAISDELHAKGFKYGMYSSAGEMTCARFAGSLDHETKDAENFAAWGIDFLKYDNCYHMGRMGTPQISFNRFKVMADALKATGREIALSLCSWGEDYVHTWGMSLAHAWRMSGDIYDSFTRPDDLCGCDTNNPADPFCIAPGTHCSVLFILNKVAPYVDRSIPGGWNDLDMLEVGLGGMTDEEYKAHFALWAALKSPLMLGNDLRIMTASTLSIINNPAIIALSQDPHGRSAMRVHRNKDVPKDEYGIGETHVWSGKLENGDQVVILLNAANKDLKMAAPLSEIFISEGTGGSAPHCKETWDVYDLWADRMSDTDAQSILDAEDADAKTKIFERLNWYNATEKSYKAGLEEGDERLFGKKVGAVAPNGVWAVKVPRHAAKVYRFRRPAASQDHSEL</t>
  </si>
  <si>
    <t xml:space="preserve">CHAFR746836.1.1_0055540.1 </t>
  </si>
  <si>
    <t>MALSVMKWLVAIVALLSQSSGATLSPTPPMGFNNWAAFMCGLNESLFVETAQSMSKNGLLAAGYNRINLDDCWSTFERAPNGSMVVDSEKFPRGLPWLTGYLKSLGFTPGIYTDAGTKSCGGYPGAYGYEETDAKDFSSWGFEYLKLDGCNMPTGTEKEYKEVYGKWNGILSKLPKPMVFSESAPAYFAEAANLTDWYSVMGWVPEYGNLARHSRDIVVFNSTLYWPDITGWDSIMFNYGQEVRLARYQKPGYFNDPDFLIVDHFDLSLDEKKSHFAIWSAFSAPLIISAYIPDLSAAELEYLTNKDIIAVDQDALGLQSTLVSQDGNWDILTKQLENGDRLLTIVNVGSSTASYSVSFERIGIPDAKSVAVKDLWTGETTMAWGKVTVSTIPSHGTAIFRLSPVGRSFGAIIPTGKVFNTFSLSTLSATFRNVSWANSTGDDGQIWQVKEDSRLSPISNPSQCLTEFHMGEVGLSRCNRKFGGQQWEYLYSGNLRSLNSKECLTESATGGVTMQKCLYLDNSQVFALPSGVEVLKK</t>
  </si>
  <si>
    <t>Y/F/WxC=37</t>
  </si>
  <si>
    <t xml:space="preserve">CHAFR746836.1.1_0023140.1 </t>
  </si>
  <si>
    <t>MNFLILSLALSATVTAISHTHLRANYHLAPRQFNLEIAKKEGWRNTWLETFNPTHDHLPDSRNWLFDIGASYPGGADRWGNNEFQNYTNSTDNIRITEDNTLLITPLGKGTVVGGWTSARIETKRSDFKAAEGGKLWVEAKVKLRKPKNGTAQGIWPAFWALGENFRPSNTYWPMASEWDILEVLNGEDKYYSTLHCGTAPNGPCKEYDGIGNAAAGGTPFVREKWHQVAFMVDRDVRKPHWNKSSNHTRNGNETEEAWKSETISWWLDGGNVFEVTGREVGDFESWREVAHLGHFLLLNVAVGGNWPGPPNNNTQGGEVASFEIDYVGVWNSI</t>
  </si>
  <si>
    <t xml:space="preserve">CHAFR746836.1.1_0046220.1 </t>
  </si>
  <si>
    <t>MSFSKLSLAFSLLAFLPFIFATEPEHVNGFLAVWYEDFSEKSIDTNKWNIYTGDSYNNEEQKYINSPSTCTITDRGTFLIEPVKDSAGKWTSCKINTVDSFKAEPGQQIIVQARFKLGTPGSNLQGIWPAFWSLGQVMREGTQWPECGEIDTFENVNGSPLGTGTIHCGPACHDPSGLGAGITFDYGTFHTWAHAIDLRSDDWKQQSIIWYMDGQPYHKKKGADIGDEASWKALAQKAMYMTLNVSVGGTLPGASAPTTATGADAGMEIQYVAVYKSCDCLG</t>
  </si>
  <si>
    <t xml:space="preserve">CHAFR746836.1.1_0049230.1 </t>
  </si>
  <si>
    <t>MPSLLKLSFLAALFSSAIAEIPAKDGYKLHWGDDFNGVGVDHKEWHHESNAGAHTNNELQEYIDSTSTAFTSDGSLKIQPKKSSDGKWTSARIATWRTFTCEKDHKMAIEAEIKLSAAANQQGIWPAFWTLGSSIYGGKPWPRCGEWDIMETRNGLAQNWATIHYGKDGIHKSIGNEANPEPLDRSKFHKYTLEVNRQPDDWQQQTLKWFIDGKNYKTIKGSDVGDVENWVALAQSPVYALFNVAIGGDFGGNPNTQTVSGDKAGMEVNYFGVYYGTQAA</t>
  </si>
  <si>
    <t>Y/F/WxC=98</t>
  </si>
  <si>
    <t xml:space="preserve">CHAFR746836.1.1_0023130.1 </t>
  </si>
  <si>
    <t>MFVLLNSRTFGALGLAVFLVDATSFESPREKRLDNNLGKTPILGWNSYNHYSCSPNENIIKSNAQALVDLGLLDLGYNYVVVDCGWTVPDRASDGQLQPNPDLFPSGYKALGDWLHKLDLKFGVYQNAGIKTCMTGQPDQVGSLNNEATDAKTFESWGADLLKYDNCYSDADLNYPAVSYTPKTSPRGAMTVMSKAIQTLSRPMIIQICNWGVDFPSAWAPEIGNSWRVTNDITGAWRTVPRILNQVVPQTTYGQPGRWLDLDMLQVGNNLFTEPEEQTHFSLWAIIKSPLIIGGALSDNKTNIRTSSLAILSNKDVISYNQDGLGVPARFARRYTKEGYEVWYGPLTEDRTVVALINLFDEPRNLTLDFPDISIQKAKTVKNIWAKTTAENVTTSYTAEVGAHGTMLLELGGTTAFGIYDVYDAVGIATEFTFKNVYAKSTSKNLIARVKFEVESLDDETILMNQATYKLPAGQKELTVPNFPLQAGNNNTVTVDTRLTITELNVYDSTPMLLGADTFEIDAPGTFTQCLPGLCLPVGSKIGRLSPTVLGTVDITSPPGAGPGPKYTNIYFTNNDVALQSAWDLGTNTRNLTINVNGVVTRIEVPLSGKSSELFTEHKGWQDAGLFPVLLEGFREGGNVIKVGN</t>
  </si>
  <si>
    <t>Tribe78</t>
  </si>
  <si>
    <t>Y/F/WxC=50</t>
  </si>
  <si>
    <t xml:space="preserve">CHAFR746836.1.1_0078500.1 </t>
  </si>
  <si>
    <t>MFSSLALATSLVAAVVRGQQVGTQQSETHPSMTWQKCTGTGGTSCTTQNGKVVIDSNWRWVHDKTANSYTNCYTGNEWDATLCPDNKKCAANCALEGADYKATYGAEASGNQLKLTFVTKGSYATNIGSRLYLMDTDTSYAQFKLLNQEFTFDVDVSNLPCGLNGALYFVSMDPDGGMKKYSGNKAGAKYGAGYCDAQCPRDLKFINGEGNVDGWKASSNDPNAGVGGYGSCCAEMDVWEANSVSTAYTPHSCKTTGQSRCTGDECGGTYSATRYAGICDPDGCDFNSYRMGDKSFYGKGLTVDTSKKFTVVTQFIGSPLTEIKRFYVQNNVVIPNSESKIANVTGNSITPAWCDAQKAAFGDNYSFKDQGGFPSMSSAMGAGMTLVMSVWDDHYSNMLWLDSTYPTTATTPGSERGTCDVTSGVPADVESKSPGASVIYSNIKFGPIGSTFKQPA</t>
  </si>
  <si>
    <t xml:space="preserve">CHAFR746836.1.1_0017830.1 </t>
  </si>
  <si>
    <t>MYSLLLAIFPLMGYSQAQNIGINTAEVHPPLTYQTCTARGRCSTVNGKIVLDANWRWLHSSSGTNCYTGNTWDASLCPSNTACAANCQLDGAAYSNTYGITTNGNSLRLNFVTNGQNKNIGSRVYLMSDDDTYKTFNMLNQEFTFDVDVSHLPCGINGALYFAGMQADGGKSKYPTNKAGARYGVGYCDAQCPRDLKFINGQANVEGWKPASNNINTGVGNHGSCCAEMDIWEANSISTAYTPHTADTVTQHMCNGDSCGGTYSNDRYGGTTDPDGCDFNSYRMGDKSFYGPGGKVNTNSVFTVVTQFITDSGSASGNLKEIKRFYVQNGVLIPNSMSTIRGVTGNSITNAFCDAQKTAFGDSNGFKTHGGLTNMGAAFKAGMVLVLSIWDDYAANLLWLDSTYPTTGDPAKPGNARGTCSTSSGVPAEVEAQAPNSYVIYSNIKVGPLNSTYTA</t>
  </si>
  <si>
    <t xml:space="preserve">CHAFR746836.1.1_0029310.1 </t>
  </si>
  <si>
    <t>MASSIVFLSSLLFTLTTAQTLSTVPEVHPTLQTWECTNAGGCVSKISQIVLDQLAHPIYQKHNPTLDCGVFGSGPNSTVCPDEKTCAQNCIVDGIPDYSKFGVRTNGSSLLMHQIEDGKNVTPRVYLLDEAGENYEMLNLTGREFSFNVDVTKLPCGMNGALYLVEMEADGGKSEINTAGAAIGSGYCDAQCFTLPFINGEANIPAHGSCCNELDIWEANARANSIAPHTCRKPGLYRCTGPECEFDGVCDEWGCTYNPYALGNKEYYGPKFTVDTTRPFTVVTQFPADASGTLTAIRRLYIQDGKIINNAAVNINGTAPFDELNTEFCSRPGGGTFIPLGGMPVMGKALSRGMVLAFSIWWDVGGFMNWLNSGDAGPCNATEGNPEVIVQVEPNPAVVFSEVKWGEIGSTFSA</t>
  </si>
  <si>
    <t xml:space="preserve">CHAFR746836.1.1_0022350.1 </t>
  </si>
  <si>
    <t>MLPSIFILALLQASTINAAAANPFPAGPFPVGPFPADVNKKPVSFGSSIPVNFATPTPVPAEGAAQPGGKKDEKPNNPKPENPKPNNPKPANPTPTPSVPIVPAPGVPANSSTGVPAIEGFTLTWSDEFKGADGSLPDSKNWIIDVGTSYPGGPANWGTGEIQTYTNKPENVQVVNGQLKITAIGKDKTWTSARVETQRTDFMAQEGKKMIIQASIAMPDVTGPEAIGYWPAFWTLGGNYRGVFTNWPGVGEFDIMENVNGLNKVTGVLHCDVAPGGRCNEMDGIGKNLQCPGKPCQGNLHTYTLTVDRSATPETMTWSVDGQKYHSITEQELGAQLWTQTVQHGHFILLNLAMGGAFPNKVHGADTPLPGTVSGKSLNIDYVAVYNSI</t>
  </si>
  <si>
    <t>Tribe77</t>
  </si>
  <si>
    <t>PFPAG#PFPVG#PFPAD##NPKPE#NPKPN#NPKPA#NPTPT</t>
  </si>
  <si>
    <t xml:space="preserve">CHAFR746836.1.1_0096240.1 </t>
  </si>
  <si>
    <t>MRGNMAPPEEEAEALIQGSEISERTPSESSHDEPAPAVEKPAYGNSRRKTMLKLAAGIALGLVAIYWTLISLYNSFLASYLRHSAHPKFPYYFDPNPELWPGPTATGRAPFLAQATVAPSFGQAPNKTMERLWAHLSPYSLNYEGWGIEEYALPVGAKITQVHTLHRHGARYPTSGANVESLGSKMTTVAGRFNASGPLEFLNTWSYGLGAEIMVPAGRLQLFESGVHRYYQYGHLYEPGTKILVRSTTQKRMRESVWNFLSGFFGLEWQEYAEVGYGIEGFSNNARWNNSLAGYNNCPNSNKAQNKVGQNVSSAWQTKYLQNATARINNLVEGLVFETKDIYAMQTMCPYEFAAFGYSPFCKLFTFEEWEGFEYSIDLWFSGGSGFQSPTGRAVGLAWHQELLARLEHHTLSFSNSQINTTLDSTTETFPLNQTLYFDFSHDTNIMSILTSLGFSQFSALPADYPGPHNLTVSNITPFAGRLDVEILTTPHPVREDRSYDPEGAETRYVRFKLNERTLPHPRCAPRQDGLCKLEHLLEILRDEESKVDYEVACYGDYEPAPWGAITDGRPLGLKD</t>
  </si>
  <si>
    <t xml:space="preserve">CHAFR746836.1.1_0013870.1 </t>
  </si>
  <si>
    <t>MSGFEATTVRDRGQHIKKNGYSLQGCDSVEVGYQCQPEISHYWGQYSPYFAVPSGISTDIPDTCQVTFAQVLSRHGARDPTSGKTKVYNETVNQIHAKAESYGAGYEFLKSYEYTLGADQLTQFGQQQLINSGKNFYSRYHTLALNTIPFIRASGQDRVVESAQNWTQGFHELRLEDNPTKVYWPYDILQISEDAGSNNTLDHGLCRAFENPAIDIKGLAMKTWADIFTPPITARLNENLPGVNFTSETTVYMMDLCPFNTIASPTGEIHAFCSLFTESEWNKYDYLQSLGKYYGYTWGNPLGATQGVGFTNELIARLTNTPVNDHTSTNSTLDSSRKTFPLGGSTSLYADFSHDNDMTAIFGALGLYNATRPLLNTTIEDVRETNGFSASWTVPFAARAYFEKMTCVGADEEYVRVLVNDRVLPLETCGGDTLGRCKLSSFIDSLSFARAGGNWDKCFV</t>
  </si>
  <si>
    <t>Y/F/WxC=32</t>
  </si>
  <si>
    <t xml:space="preserve">CHAFR746836.1.1_0014420.1 </t>
  </si>
  <si>
    <t>MLTSALTFSALLVSVRAQLAGTLKTETHPPLSVSQCTASGCTSKAQSIVIDANWRWLHTKEGYTNCYTGNTWNATACPDGKKCAANCALEGADYSATYGITTSGNSLKLNFVTKGDNVNVGSRTYLMASDTKYQMLKLMNQEFTFDVDVSKLPCGLNGALYFSEMAEDGGLSKYSTNKAGAKFGTGYCDAQCPQDVKFINGEANSVGWTPASNDPNAGGGQYGTCCNEMDIWEGNSISTAYTPHPCSVTGQTRCEGTDCGIGSRYSSLCDADGCDFNSFRMGNTGFYGPGKTLDTAKPMTVVTQFISTDGTANGDLKEIKRFYVQNGKTFANSDSTVVGAGGNSLTDDFCAKQKVAFGDQNVFKDRGGLKAMGGAIKRGMVLVMSIWDDHTANMLWLDAPYPPEKDASAPGVSRGTCSRDSGKPEDVEKNSPSASVTYSNIKWGPIGSTFKAPTIKGRA</t>
  </si>
  <si>
    <t>Tribe76</t>
  </si>
  <si>
    <t xml:space="preserve">CHAFR746836.1.1_0087500.1 </t>
  </si>
  <si>
    <t>MEKRPEFALACDHLLLGSMLVLAGTVPRAAEKDLGFLLSGHPHIPRDTGALGVKLNSPRHIPRYTSFHQSHPAILAQSPAAQRLSHPVSHISNAPPDQYSINWAGLVYEAPAPGQRFTFIGAYLVVPEYRLPPNAADATYLTAPWVGIDAGTPDLFQAGFTIVMTKKGGNVETEAFAWIEWLPQESIPVPEFQFKPGDTLEIRIFSDWNAATHGTITFVNHNTGQRVDKDLDAPSPNLALTGRTAEWIVEKVYIDPQQGSLPLTEFGAIHWTNCYAESKPVGGGDIVRYDLLGTTKFFIGDGSTVWTDVAISGPNDFWLAWKPRPE</t>
  </si>
  <si>
    <t xml:space="preserve">CHAFR746836.1.1_0100660.1 </t>
  </si>
  <si>
    <t>MKFSTVLSTLVLAGSAAAAPGSAMRKARALARQSKPMQPAPGELEALEAGNITHVQYSGNWAGAVLIGTGYTSVTGTFTVPSPTTAGSGSAWVGIDGDTCGTAILQTGIDWTRSGSRVTYDAWYEWYPDYAYNFNGISLAAGNVVTVTVTANGKAGGTATIHNQSSGQTVTHTFSNEASLGSLCEYNAEWIVEDFDSGGSQVSFANFGTVSFTGASAVKSGQTVGVSGAQILDIRQNSILTDCALSGSSGVTCRYV</t>
  </si>
  <si>
    <t xml:space="preserve">CHAFR746836.1.1_0102310.1 </t>
  </si>
  <si>
    <t>MKSFSWLFFALPAAAQYPVLNDSAWAGPGMQRDSKTTSTPANFTSASGVLIVPSLSIPERPKEVTDQYSVAFWIGLDGIPENNSPFARGLWQAGIQGTIYANGTKAYIPWHQWVPEDAVRLPASDLVMNEGDHIYINVSTADVGYNGTIVLTNLNTTQEWTITRPSPVTPRGPTWHTPGWSAEWIAEAGTYGPETNYRKYILPDFGSATWLEPKVCRTDGVCLGPEGQNTTIWNLVDDKLYSRTSVGKDITIEYLEVDL</t>
  </si>
  <si>
    <t xml:space="preserve">CHAFR746836.1.1_0013300.1 </t>
  </si>
  <si>
    <t>MYSSLPILSLSLVASTQVLAHTPNDYSFDPLKHLAGVAPPFDPLDPPLDPAAPQGCNVTRAAYLVRHAAIFANDFDYEEYIEPFIEKLGNTSVDWSKIPTLSFLATWKNPITDEEQEMLTRSGKLEATRLGVDIAQRYQSLRTPKKIWTSTAERTVKSAKSLSQGLADDASDVEVVEIPEEEDEGADSLTPYKGCNAYSSSAGSDQSSAFQKVYTKPVTARLNSYAPTFNFTTKDIYGISLLCGYETVIRGSSPFCNLDLLTPNEWLGFEYANDIQYHYNTGYGNPASGAIGFPWVNATFNTLSSPSNTQSNASTDQDLYISFTHRELPPTVMVALGLFNNSAFSGANNINGTMPTDRINHRRAWKSSNILQFLTNVAIEKMECNSFGFEAGTYYRVLVNDAPQSLDGCADGPGESCREMGGFLQGRAGVVGGYAESCSDAGNVTGVLGIYGR</t>
  </si>
  <si>
    <t>Tribe75</t>
  </si>
  <si>
    <t xml:space="preserve">CHAFR746836.1.1_0016720.1 </t>
  </si>
  <si>
    <t>MSLSRRWAAAILALYLTLTGSSARSPSTFPFTSTQIPLVTQSHSENYEFNSLRHLPGISPYFDAIGSGLDHTPPQDCKVTAASYLIRHAAIYANDDDYERYIAPFLKKLDTTVAWQGRKGWTGPLSFFNKWQTPIPDPDNQLEKITPQGIKDSKKVGKHLLSRYQELVPTTKRIYADKKSRTQDTAKAFVKVFPQEVEIVEMDPSNKSSFRSQLPHKACNAFSKIPGNDELRTFMSSYTPPIIERLQRYAPIQLEETDIMGMQQLCGYESAIRGKKSLICDVFTDNEWMAYEYAWDMKYSLMVGHGNPLSPYLGFPWLNTTSKLMSKFHVPTHEGGPEGIPDDDGQRFFLSFTHREVPPFIATALGLFNSSNSHAEEFPLDRVNWSRSWRMAELIPFLGHVGIEKLTCNSVSADPHDNREYIRIIANSAPRPIPHCQDGPGASCSFDKFTEIVQLGMNEYGDFDGICRNDEKVGV</t>
  </si>
  <si>
    <t xml:space="preserve">CHAFR746836.1.1_0032770.1 </t>
  </si>
  <si>
    <t>MHFSSVLSVLVASSSLVVAVPPTDRPSQINPDLRLIKTSEADPGTWVTEDQKIEEYVAKNIGFIDITDITNATTLAKLSTVEDVSLVQAVAVSYPSSLTHQTQANTLINSLNTTGPKSWLKTLSDFYNRYYRSSYGTQAGTWLLGQLRTIAGTNSAITVTTFAHSFSQPSIIVKVPGTSSNLVIVGAHYDSTGGSSTARGPGADDNGSGVVVLMEALRVIAAAKFAPKNTLEFHFYAGEEGGLLGSSAVFANYASAGKTILAMVAQDMAGYSPSGKVSVYNDYSDSGLVSYVRKIVTQYTGLTYTTDTCGYGCSDHASAYSNGFPAAYVCDEPIDTSSPYIHSPRDTYDTVSFDTVLRHAKFTVGFLVEASYM</t>
  </si>
  <si>
    <t xml:space="preserve">CHAFR746836.1.1_0023810.1 </t>
  </si>
  <si>
    <t>MKLSTLSALALSAAVVSARFVEPQEKDQVVINASGNSEELYLIELAPGETQWVTEEEKWELRRNGKQFMDITETQDLGSYKISSSKKAPSFPKKPVLQDKLSPMMKNLTKANMEKNLEHFTSFHTRYYKSDYGRQSSEWLLKQVQDIVKDSGAEDHGAFVKHFPHPWGQNSVIATIPGKKNSTVVIGAHQDSINLFLPSIFSAPGADDDGSGTVTILEALRVLLTSKDVVEGKAENTIEFHWYSAEEGGLLGSQAIFTEYEKTGRDIKAMLQQDMTGYVQGTLDAGLEESVGVITDFVDPALTTFIKTVVTEYCSIPYTETKCGYACSDHASASKAGYPSAFVIESAFSNSDKKIHTSDDLIKYLSFDHMLQHARLTLGLVYELAFAEL</t>
  </si>
  <si>
    <t xml:space="preserve">CHAFR746836.1.1_0081540.1 </t>
  </si>
  <si>
    <t>IPLAYPPSTCAIDSYPALTIAHPGTPYTPQLPTPELTSILAAISPTNIEAIIEKLVSFGTRHTQSDQTSPTRGIGAARDWLLSEYQRFAEESDGWMEVELQSYIQPAGGRLTADTNISNIVATLRGSVEPERIIVVSGHYDSRCLDVMDITSDAPGADDDASGVAISMELARIMAKYRPAATIKFVAVAGEEQGLYGSGYLARSLANARANVQGMWTNDIVGSPIGEDTRNNSNTIRIFSQGIPTNESSLNAPRRLTIGGENDSPSRSLARFTQEVASNSITNMSVEHIYRTDRYLRGGDHSPFLSAGYAAARFTEPRENFAHQHQDVVVRNGTQYGDLPEFCDFYYISRVGKVTGAAVWSLANGPGNPGNVTIDTSALTNDSTLRWVKVTGAVAYEIVWRPTGSAVWTHVIEVGDVASATVGVSKDNVVFGVRSVAANGYKSPAVFPFPS</t>
  </si>
  <si>
    <t>TPY--#TPQLP#TPEL-#TSIL-#</t>
  </si>
  <si>
    <t xml:space="preserve">CHAFR746836.1.1_0013150.1 </t>
  </si>
  <si>
    <t>MKLSTLLFALGVSYGLVSARVPLIDRDNDVLHGGDPSTLSDDIPHGGYPMFLNSTRVRAGFGAAPIPAGTTATGESISENWGGLIVSTPPPNEHFISASAQIQVPGIKLPAGAPDGHYATTIWVGIDGTDGTPGLFQAGMALNLYKDSKGTRVESDVWVEWFPDPAIGLDDKNEIDIKPGDWIDVQVVTDSSIERPSTGTIKIENLNTGKKAVRTLHAPRPGLELLGKTVEWIVERLTINGQLSTLPDFGTVRFLNCHALTKGNAGSGSPGRDVYLDNADEIILDQEGTLMTNIVRPANGVEFFVEYKPHKQ</t>
  </si>
  <si>
    <t>Tribe74</t>
  </si>
  <si>
    <t xml:space="preserve">CHAFR746836.1.1_0004540.1 </t>
  </si>
  <si>
    <t>MHSSTIIASLLAASAVAHPFRHVKKAYKYDIKVVTEYVTVTAGQPLPGQPFPHPGPQTTPPAPIPTPDNVFVFKPVYAPPPGYPAGPWPQPPNQQGQPPKQEPSPVPAQPPQFQPAPFQPAPVQPAQVQPAPVQPTPVQPAPVQPAPVQVTPEPEAPVVVAEAPAPKPTEQPKYEPPKYEAPKEEPKPAPAPEPKPDPAPEPTSAPAPAPTTVTPPVVVKPSEPAPVANDYATMAVNQHNIHRSNHSAPDVAWNQTLADWAMNTAKTCVFKHDMTQGTGNYGQNIQNFGRSPWNNLDLTTAGANGITEYWYNGEINLFPESSYDNTKSDPAMGADWLHFSAMIWKSTKTVGCATYRCAAGTLNTVETAYTVCNYFPAGNMGGSYGANIGKPLGKATVNAPLN</t>
  </si>
  <si>
    <t>Tribe72</t>
  </si>
  <si>
    <t>QPPKQ--#EPSPVPA#QPPQF--#QPAPF--#QPAPV--#QPAQV--#QPAPV--#QPTPV--#QPAPV--#QPAPV--##EPK--PAPAP#EPK--PDPAP#EPTSAPAPAP#</t>
  </si>
  <si>
    <t xml:space="preserve">CHAFR746836.1.1_0044360.1 </t>
  </si>
  <si>
    <t>MQISTFINILFLAGTAQAAAVQNLRRADIGGAVNVQAGAAFNIGNLPDLGYPFGQGSPKKPNLGQTPEDQAATLRRPADAITEVKPAQGRVNAVSSVSPTTTSAPAAATSTFPAADYIAAALSHHNIHRKNHSAPDATWSADLAKSAKTVADSCKFAHNLTPGGGGYGQNLAAYGSTNTNIRVQNPAIYLARGITNQWYNSEYNAFLPSYYGQSTPPLTNFAAWGHFSQVVWKGSTQVGCATSYCGPNTVFTGNYVSWFTVCNYKAQGNFQGEYGLNIGAPLGRPGLTAP</t>
  </si>
  <si>
    <t>TSAPAAA#TSTFPAA</t>
  </si>
  <si>
    <t xml:space="preserve">CHAFR746836.1.1_0021000.1 </t>
  </si>
  <si>
    <t>MKVPTTLLLLAPATTLGAVITITRTVIATVGPEIPEPTQAAPPNIIPSVPVYSGNRNSVPANGGKAGGGSDFTDAAAFQNDVLAAHNFYRKQHGAGDLVWNETSAQFGQKWSEACVFKHSGGPTGENLVAGPPNATASIDLWGQERSLFDFKSGGFSSGAGHFTQLVWKATTSVGCGRTTCNGKGGTPGTYTVCEYYPQGNIVGSNNKYFRDNVGAQIQGKPDDSAVAAAVGAVSGQSVGTGDVSSGAPSLTRSTPSTTTRFITTSISSLLGSSTLTPASSTSSAVAASVGRAFRESTGVILLTVVIAVVLEVGI</t>
  </si>
  <si>
    <t xml:space="preserve">GGKAGGG (62), </t>
  </si>
  <si>
    <t xml:space="preserve">CHAFR746836.1.1_0033550.1 </t>
  </si>
  <si>
    <t>MQITNLFTLALGATLVAAAPVAQENEVTKRSSDPTFIKDMLTYHNFFRKQHGAKDLVWDQKLADFGQSDSDKCAQKHSNGPYGENKAWGTALDTKTAVNMWGSERTKFNFNNGGFSMATGHFTQVVWKETTTVGCGLTKCGGSIGNLITCEYEAFGNMEGAYRKQVGAIIAPAKLTDKIA</t>
  </si>
  <si>
    <t xml:space="preserve">CHAFR746836.1.1_0011440.1 </t>
  </si>
  <si>
    <t>MQFSLSLGAIVASTCVLVSAAPAAESLKVRDDLRLIKTSETESVWVTEEEKIDNYVTKNIKFVDITDIKDQEVLDALSGTENALVSAQAVVYPTSLAHVTEANAAIAKIDISKPTAWLTTFTNFYTRYYRSATGTQSSQWLFDQVTSIARANSAITVTKFTHSFNQPSIIAKIPGTTTNLVIVGAHQDSVGSTSSGRSPGADDNGTGTVTILEAFRILVESGFKPKNTLEFHWYAGEEGGLLGSAGIYANYKSTAKTVLAFLNQDMTGYSPAGKPVVYTDYTNAPLTTYLRLIVAQYTGITPLTSTCGYGCSDHASATSNGFPAGFVHEEIFATSNPKIHSASDTLASVQWPSVLRHIKLTIGFAIEASYL</t>
  </si>
  <si>
    <t>Tribe73</t>
  </si>
  <si>
    <t xml:space="preserve">CHAFR746836.1.1_0037940.1 </t>
  </si>
  <si>
    <t>MRAIQLLGSAAALASQVVYAQVDSTTACDGLTKICYSTYTVPQTGVKYSIALPQNTTAPYDVILSVTAPVATTWAGFCWGGTMVFNPLTVSWRNGVTAVPSGFNMPQPYDGAEYTLLKGTTANATHWTMTARCRGCTTYQGSDGEMTTLNGTGVVEFAWAQGTSPITEPANNASAFNAHAAFGKWHHDLNAARNANFDALVSSNLLSAVATTTSASSTTAAPTTLTTTAKPTITGSIKIPTSCSGAGNPKFSSVLASGWKATKILGGLTSPRTIVFDSQGNMLLIQNGKGITFHVMSPDGCVTSTKTLVSLNTLNHGLELSADGKTLYASSSTTVYSWPYTANGASSSVGTRGQVVTGMYNGGSHVSRTLLISKANPNLLVVSHGSNANFDYAAGNKATARAIVKVFDLSKVPANGYNYVSQGWNAGYGLRNEVGITFDGNNMLWGVENSGDDFRRTVNGQSRDVHQDNPAEKLNYLGDITKPNDNWYGYPTCFAVWKPSDFTDQKFQVGDHFVVSPNTTFNDATCKTTAVAPALVFQAHSAPIDSKFDPTFSTLYVTFHGSWDRSPTTGFKVIAVPFTKGADGAYKPVSPLATNTGYTDVFWNPNVASCAGNGPVASSGCFRPAGLNFDSSGRMYMTSDTSADGEVWILGKS</t>
  </si>
  <si>
    <t xml:space="preserve">CHAFR746836.1.1_0013690.1 </t>
  </si>
  <si>
    <t>MPTLSSLFTSIAVVALLFQPGVLAKKTPKRACTALGAKYPAIYAGGLSATVIINGLKSPRGLVFDTAGNLLVVEQGGGGVRQIKLTDDGTTVCVASSKQIINDATLNHGIDLSADGKLLFVSSVSTVFQYNYDPVTGATGKKTIITGMQQSGHVTRTLLVSKKFPDLLLVARGSSGNVDAGAKDKTTGRSQIRYFNITLANQAAIPQATGGKLLGWGLRNPVGIAENPVTGDIWSIDQGEDDIRRNGNDVHINNPGEKLNFHGKLDDPANTLLGANYGYPECVPAYEPSSIGITGLKVGEMFWVEGTSQTAAQDATCKSRIAPRLVFPAHNSPIDIKFKKNASAAYLSWHGSWDRNPPDGYRLDRVDFVNGDPKELSTSTAGGVHVMSNPNGASCPNSCFRPAGLAWDSKDRLFMSSDSTGEIFIFKGA</t>
  </si>
  <si>
    <t xml:space="preserve">CHAFR746836.1.1_0061350.1 </t>
  </si>
  <si>
    <t>MQYSSNLQLTLLLSSLSLATAQAGSSRVTCNLKPPHPAPVTHDGWSAQLVTTDLNSPRSMIWDTKGNMIMADWGPGITHLTFNDGGGTCLEVAKKTVLIMNNNLGHGIALSNDGKTLYASDVDKVYAWDYNADDVTVSSTNRTIITGMGNKDHVTRTLLMSQKKPGTLLVSRGSDSNIDDASVVLDFGHSQIRAWDTNNLKPDSPSQDFATTGQRLGWGLRNSVGVAEEPLTGGIYSVENSADELKRDGVDIHQTNPGEEMNYHGFLNDTSDRGNYGYPNCFGLYDTNIPNLGNLTVGAQFSLDQNATVNDNFCARERIPPVMVFPAHNAPLDIKFQPNGSEAYVSFHGSWDRQPPDGYKIRAVPFANGFPVAPSTSLTGSTTIIENVDNTKCPDDCFRPVGLLLDNKGRLWFTSDKPHPELWVMEKNGKSSSSSTQKSTGANKRFEDAARLGTAGFVLAWLLLG</t>
  </si>
  <si>
    <t xml:space="preserve">CHAFR746836.1.1_0011230.1 </t>
  </si>
  <si>
    <t>MSIVSTLSILALAASTLAQKCPIILEGRVPATATPATFDTPESLFDPKNVKGDGLKFADLLTLPKLAKPSLFDKDTQAISLSISDKSIFAPSPTNKQTGFRRVELIMAKNNGTDSSTIGQRVIHFSIQKDDTKAFNTSHEYQLMFLEDAKFSTNQIAVKTGTVQGLEKLKNPGRSASGAAGAPKGNGTEKADPKKKDEPAKKGDPAKKEDPAKKNAAEDPSCSGMPLPVGTRKARRAVAERQAKAAVGNTIIVQGNVNTDVGVLFETEFTGGGVWHNFGIVMDYDKNTTAVLYSTDANPLKEVVKPTKNEIGGQGQQHFGMLKKPTGEGLKDVTKEGFQQSPVDEAIIYGGIFIEDGAKDCISTAP</t>
  </si>
  <si>
    <t>KKK--DEPA#KK---GDPA#KK---EDPA#KKNAAEDP-#</t>
  </si>
  <si>
    <t xml:space="preserve">CHAFR746836.1.1_0093940.1 </t>
  </si>
  <si>
    <t>MLTVAMNSFLAVAAFLSLALAVPKSPLSPKCPIILDGRIPKDTPVSIFDTDASPFDPNYTKGQNLTWSQIIKYSSVAPSKFDVEVNARPIEVTINDQSLFASGGTNVQYGFRRAGLLLGNGSDASNTGVRTFHWSIRQDPSRKLNLTHEYMLVWHEANDFASNQWSLNAGILLEQDNPKETDGSTTGLDKNLWKILDRKNNAI</t>
  </si>
  <si>
    <t>VAMNSFLA#VAAFLSLA#</t>
  </si>
  <si>
    <t xml:space="preserve">CHAFR746836.1.1_0071230.1 </t>
  </si>
  <si>
    <t>MKYETASLILAFCGLASAAPTPVAAPKNAFSIPRAMLRGREVPQEHSHNRFLDGVRVNLNIDNPDKIQDPVFGLLGNAAAMTGAGAITNPDCLHQATADRAFTNAKAANNITGMADALMYAALERNTGGVGTKSVLCTDKAVNPEIQSIQAHQDPASEGAAETNKAIVLNLAQQLQSIGADPQEALLSGTFAPGDKADNTGKGNTCDTADDVEGCIFSQNLLVEDATAAEIAAAVAGTASGSGASNGTASIGNGTANVGSPAATITPCTSVFPTATPASNNNNNNKNNGEANKGAEDNKGAEDNKGAADNNAATGTNVQTFTGTLGGAPPPVISGTGTKPFSVKGNTFVNAGAALQRSCAIQNNACADAVNAGKLAGSVSDCGKQEGECNAAAKSGATPTPASNDSAAAPATTPCTSVLPSATPASNNNNNNNNKNNDKNNNGNATATPTPVAGGASGALDFGSCSNPAIKFADGLDGRKEKSFQAVNNSDFNHGSALGIKVISSFICQQLDSKCKADAATVAACNAGDTAAGALKGQAAADAFNSALGVSA</t>
  </si>
  <si>
    <t>NKGAED#NKGAED#NKGAAD##NGTASIG#NGTANVG#</t>
  </si>
  <si>
    <t xml:space="preserve">CHAFR746836.1.1_0046200.1 </t>
  </si>
  <si>
    <t>MRWSIGAVWAAALMSIPTEAADSSTYFDAETGFTFAQFNGLFQIGKGILYRVAVPSPVPANASYDVVFQIVAPIAVGWTGLAWGGGMVRSPLTVTWQNGQTVTIGSRYATGHSMPSVYPNAVYTKFKTGTKVNSTHWQVTAKCSGCSTFIGSTNSQVTLPPKGVNRLAFAESNSKPATPSSSTSTFNVHDVTNSFTADFASAGNTEFAALVAKNGEATN</t>
  </si>
  <si>
    <t>Tribe71</t>
  </si>
  <si>
    <t xml:space="preserve">CHAFR746836.1.1_0011200.1 </t>
  </si>
  <si>
    <t>MKFRDGMWLAAEGKRLEYAEEVYSVTPSEDGKAISLLCPTRKIIQRSDTLNLPTLTVDIEAPFDGAISVEVAHWLGALNPGPHFDLLPQGKPEKSESKITTAEKTTTISSGSISATVKTADHDFAIRFHATDGSKELTSLLNRSIGFAYGPAPSNPMQTADMRNLHHYIFTQTTLSVGESVHGLGERFGAFNKVGQAITLWNADGGTSSDQAYKNVPLWISSRGYGIFIDTPDKVELEVGSERSCRVQTSVESQRIKYIIHGPTPKEILYKYSILTGKPGKVPSWSYGLWLSTSFTTNYDETTVNSFLEGMKERDIPVEVFHFDCFWLKAFHWCDFVFDSNMFPDPKGQISRLKSSGLVKKVCVWINPYLGQASPVFKHAASKGYLLRRKNGDIFQWDLWQTGMGIVDFTNPEAVEWYVECLKGLFDKGVDAIKTDFGERIPSQDVQWHDSSLDPRKMHNYYAFIYNKVVYEALQDRYGKNEAVLFARTATAGTQRFPLQWGGDCESTAEAMAESIRGGISLGLCGYSYWSVDIGGFEGYPPPWIYKRWVAFGLLCSHSRLHGSNSFRVPWTVDNDDKSEQGCSRILSKWTVLKARLMPYIYSQAQESANSGLPLSLRAMCLEFPDDPTSWFLDRQFMLGSSLLVAPIFEESGHVEFYLPAGKWTSFFTNETKEGPGWFKESHEFDTLPLYVRENTVLTLGKLGETRTVYDYSENTEVCLYHTSPGAKATMVDSEGETLGTLEVGGNGDLVDEKLLKGSWEISKSGRRL</t>
  </si>
  <si>
    <t xml:space="preserve">CHAFR746836.1.1_0009560.1 </t>
  </si>
  <si>
    <t>MKFTSSIVLAAFLAIRVNSSPVPATVEESNKTGKNVQAFTGTLGGPADPVIQSDDPNNKRPFLTDNDTFVGGGVALSRSCSKQNNACNRDKANTAEACQKQKEECDALAKTTGEALAANKKAGGDGGTPPQNQGNNNGTVASDPKKNEKRVPKKADEEDPQKANEEDPQKANEKEPEKNNEKNPQKNNEKDPKKNNEKDPKKANEEDPQKNNNNEENPQKNNNNNEENPQKNNNNEENPQKNNNNEENPQKNNNNEEDPQKNNEKEPEKNNEENPQKNNNNEENPQKNNNNEENPQKNNNNNEEDPQKNNEKEPEKNNEKDPQKANEEDQKKKANEDKKKAKEAEKQQKEEEKKNKKNNNNNNNNNNNNNNGNNENNNNNGTEIVSRGVKDTPAKNGTATTPAPANKAAANGTAPAAGGLLPDGRIAQNIKVEDFDVKASVFKSAVVKGDGLKFSEIITFPDATVAKQSLFDVAGNTKAFAININDKSIFIPKGGKPEDQNRRADLLPSIISTENDVATKGVKTIHFSIQMDPAKPLNLTHQYALSFLETKDFTTHIYEVVVGGGDDKNIRVTSNNKGGAAKDLFTAPIAKGFMNFALTLDFEKNTIQVFHSIDNEPLKQVTEPLENDNTGNGELHFAILKQAVAGAPQPTGIDEAIIYGGIFMEDTAGKTATLS</t>
  </si>
  <si>
    <t>Tribe70</t>
  </si>
  <si>
    <t>N#N#N#N#N#N#N#N#N#N#N#N#N#N##KADEEDPQ-----#KANEEDPQ-----#KANEKEPEK----#-NNEKNPQKN---#--NEKDPKKN---#--NEKDPKKA---#--NEEDPQKNNN-#--NEENPQKNNNN#--NEENPQKNNN-#--NEENPQKNNN-#--NEENPQKNNN-#--NEEDPQKN---#--NEKEPEKN---#--NEENPQKNNN-#--NEENPQKNNN-#--NEENPQKNNNN#--NEEDPQKN---#--NEKEPEKN---#--NEKDPQKA---#--NEEDQKKKA--#--NEDKKKAKE--#</t>
  </si>
  <si>
    <t xml:space="preserve">CHAFR746836.1.1_0040150.1 </t>
  </si>
  <si>
    <t>MRRSMTLSSQWAAFFVLFSALCCLFTPTVAVKYENFKTCDQAGFCKRNRAYADAAKATGWQAPFQLVPESLSWKDGQLKGTILKTINKAGETVRLPATITFLESGSARVTIDEEKRQKGEIELRHNSAARKERYNEAESWVIVGGLDASTTASESRESTQTLITYGPEGKFQAVVTFAPFGIEFKRDGSTQVKLNDRGLLNVEHWRPKIEKVEAEKKEGEETPPAAEVEKTEDDSTWWDESFGGQTDSKPKGPESVSLDITFPGYDHVYGIPEHAGPLSLKQTRGGTNNHEDPYRLYNADVFEYIMDSPMTLYGAIPFMQAHKKDSTVGVFWLNAAETWIDIIKETEAHNPLSLGIGSGTDTKTHWFSESGLIDVFVFLGPTPKDVIKTYSELTGTTQLPQEFSIAYHQCRWNYNTDEDVKDVDRKMSKHQIPYDVIWLDIEYTDDKQYFTWDPLSFPNPTGMLKQLDETERKLVAIIDPHIKNKEGYKVSEDLKKKDLAVHNKDGNIYEGWCWPGSSHWIDCFNPAAIKWWISLFKYDVFKGSMSNVFIWNDMNEPSVFNGPETTMPKDNLHHGNWEHRDVHNLNGMTFHNATYQAMLERKKGEIRRPFVLTRSYFAGSQRVGAMWTGDNQASWDHLAAGFPMILNNGIAGYPFAGADVGGFFGNPEKDLLTRWYQAGAFYPFFRGHAHIDTRRREPYLIGEPYTGIITQALRLRYSLLPAWYTAFHEASVDGTPIIRPHYFVYPSDEAGFALDDQFFLGGTGLLAKPVVKEGATTVDIYLPDEEIYYDYFNYETYSGKGSNTIQAPLEKVPLLMQGGHIIPRKDRPRRSSGLMKWDPYTLVVVLNKAGTASGELYVDDGETFDYQLGAYIKRAFEYKDGVLSSTDSGTKGKLTDKYIKSMKTVGVEKIIVVGAPKNWEAKKSVKVGTGDASFEFHAEDGKSAAWAVVKNPAIQIGEDWTIEF</t>
  </si>
  <si>
    <t xml:space="preserve">CHAFR746836.1.1_0059060.1 </t>
  </si>
  <si>
    <t>MPQSEFLPRQYALADSKLKTTNVTLQSTDSDFQFTFEALQPGLFRTTFFSPTHPLPPHPSTGPRATDSLSGNFFGNEPTSTSTELQRNIVVGNVTASVNWTDCPMVSIQIAGQEKPIHKDLQFRSYVADSTGVAHYTHYKRDTLHVGLGEKCAPMDLSNRHFKLSATDSFGYDIYRTDPLYKHIPLLINATPEGVVGIFSSSHSRGTYDIGSEIDGLWGHFKVYRQDYGGLEEYLLIGDTIEHVVRMYANLVGFPLLVPRWAFGYIAGGYKYAAMDEPRAVDVLYEFAEKLKKHDIPCNALQLSSGYSIAATEPKVRNVFTWNRHRFPSPEEFLAKYHHEGIRIIANIKPYVLAAHPDYKKLVDGKALFTNPRTKQSAVARLWSAGGGESGEGGHIDFTSDLGFKWWFEGVKSLRTAGVEGIWNDNNEYTITDDQWQCSLQHDKDTPIEGVGHHIGIWGRALHTELMGQSSHDALLDLEPNVRPFVLTRSATAGTMRYAASSWGGDNVTSWDSMKGSNSLSLNAGMSLIHCYGHDIGGFEGPQPTPELLLRWIQLGCHSPRFAINCFKTDENDNTIGGVIEPWMYPEITPLIRAAIKRRYEMIPYLYTLMLQSHLTAVPPQRWIGSGYESDPEVWCEELKAGEKQYWLGDSLLVGGVYEPGISSAKVYLPTKGNGDEGYMNLNKPFGYHDAGQWLTISSEWKESIPILARIGSGIPVGKSVQTRSPGDERFPSPNAVEDDWRAVEIFPPRGKSIKEYEYVWFEDDGISQKPEISKFVLRYSSTDDLVTVSFEKDGKYEAVWKELRVILPVRDQREVFLAGGNEKAKREEESRGRAVWLLS</t>
  </si>
  <si>
    <t xml:space="preserve">CHAFR746836.1.1_0023440.1 </t>
  </si>
  <si>
    <t>MASKGPLILLGILATLLFTTWAQNPTITTTSFRPVFTVPADSDVSVPLLPNIRDPEAKNAQDVCPGYKAENVVRNEFGWTATLSLAGKACNVYGPDVDTLNLTVEYQSADRLHVQITPSHVDASNASWYILPDELIPQPKIDTDASTTSLSNDLEFVWDNEPSFHFSVLRKSTGDTLFSTTGSKIVFENQFIEFSSTLPENYNLYGLGEVIHGFRMGNNFTRTIYAADVGDPIDTNLYGSHAFYLDTRYYSINSSTGNLAYIANATDVEAEYVSYSHGVFLRNSHGQEILMKPENITWRTLGGDIDLFFYAGPSQEEVTKAYQVSTVGLPAMQQYFTFGYHQCRWGYANWSQLQEVVDNFARFEIPLENIWTDIDYMNQYRDFENDQNTFPYEEGRAFLKKIHDNGQHYIPIVDSAIYIPNPENASDAYPTFNRGNETQSFMLNPDGSLYIGSVWPGYTVFPDWIGAVLNGTGAFNWWTNELSTWYKEIPFDGIWIDMSEVSSFCVGSCGSKNVTLNPVHPPFSLPGEPGNVIYDYPEGFNLTNATEAASASAAKASQASSAAEVPAPISSSTSTEYLRTTPTPGVRSVEYPPYVINHVQGALDVHAVSPNATHHGSTQEYDYHNLFGHQILNATYHALLSVFPTKRPFIIGRSTFAGSGKWAGHWGGDNASIWAHLFFAIPQALSFSLFGIPMFGVDTCGFGGNSDEELCNRWMQASAFFPFYRNHNTLSANPQEPYVWASVIEASKKAMAIRYLLLPYMYTLFYQASTQGTTVMRALAWEFPHEPHLASADRQFMLGSSLLITPVLTQGATSVQGVFPGVGKGEIWYDWYSQSAVLAKPGENVTIEAPLGHIPVYIRGGSVLPTQEPGLTTRECRRNPWGLIVACGGEGSARGVLYVDDGESLVQDATLVVDFSLSGKTLYATARGTYKDTNPLANVTILGVQGGVSTVTFNGKALESGWSYNSTSKVLDVGQLNDVTANGAWASDWTLKWT</t>
  </si>
  <si>
    <t>Tribe69</t>
  </si>
  <si>
    <t xml:space="preserve">CHAFR746836.1.1_0100180.1 </t>
  </si>
  <si>
    <t>MILSLLSGLVGFAAAIPSSVGSRALSTSDDLLASCPGYTASNVIITGSGLTADLALAGTACNVYGEDLTSLTLQVVYETNDRIHVKIQDAANSVYQVPESVFPRPTEQAGNSSASILFKYTESPFSFSVVRAQSGEILFDTSAASLVFESQYLRLRTALPDSPNLYGMGEHADPFRLNTTNYIRTLWSQDAYGIPAGANLYGNHPVYFDHRLTGTHGVFFLNSNGMDVKINNTDGKNQYLEYNTLGGVLDFYFMAGPTPIEVSKQYAEVAGLPAMQSYWSFGYHNCRYGYQDAFEVAEVVYNYSSAGIPLETMWTDIDYMDRRMKYIVMVDPAVAYADYPAYQNGVENDIWLKRSNGSEWLGVVWPGVTVFPDWFHENVQKYWNDEFTSFFSPENGVDIDGLWIDMNEPSNFPCNFPCDNPFQSAIGYPPTPPEVRTPPRPLPGFSCDFQPPGTACNETQKRALTEVQELKASPQIQERRSSGQQLGLPGRDLLYPKYAIHNAAAFTVEDNALGGGISNKTVNTDVIHQNGLAMYDTHNLYGTSKSNSTMPLSRLTDLVMSTASRDAMEHRRPSERPLIITRSTFAGAGTKVGHWTGDNVSSWEKYRISIASMMAFASIYQIPMVGSDVCGFADNTTEQLCARWAALGAFSPFYRNHNGFVPNVPQEFYRWESVTASAKKAIDIRYRLMDYIYTALYHQTQDGTPIINPLFYLYPQDTNTFGNDLQYFYGPSLLVSPVTEEGSTSVQAYFPKDIFYDFYTHARIEGQGAVIPLTNIDVKTIPLYYRGGVIVPQRTNSTMTTTELRKQDFEIIVPVGSDGTAAGELYLDDGISLVQKATTYVKFNFDGSVFTMQGNYGYDSGVKIARIVFLGVGGKTNATVGADQLKSVETGNRVEVVVGKELNADFSTSVN</t>
  </si>
  <si>
    <t xml:space="preserve">CHAFR746836.1.1_0086240.1 </t>
  </si>
  <si>
    <t>MRASIFPFLILWNISFVLAETILIDYNTGMVDGVPLPGDLASLQFSTEVGRTVAQILELNVSAQGSPSEIVDLNDANHPCSKWAGISVKLTELFQNTTTKECTNDARAAIRAGFHDAGTWSKTLASTGQDYGGADGSIYLFGETTRAENNGLQGIVNRLGQLAKDSAVEVADMIQFAAAHATVTCPLGPRIRTFVGRKDATKPSPDGLLPSATSDAQTLLDLFFDKNIGPLDLVALVGAHSVSRQFTFNSTRAGESQDSTPGVWDTKFYEDTIRSDFNAGHGVLTFPSDKALSLHGPLQEEWNGYAVRQNDWVEHFSRAYIRLSLTGVNNIQNLTECTDALPLPVITFP</t>
  </si>
  <si>
    <t xml:space="preserve">CHAFR746836.1.1_0074240.1 </t>
  </si>
  <si>
    <t>MYNSIIILLLVTFVHSFALPQITKPDDGSEPGVLIGDLVKEITTPTGQTIANILLGTETAQSQDIGKAPSNGGVAGCKKSKDQCCSPSGRCNAIARMAIRLGFHDAGTWSKSLAAAGKDFGGADGSLVLFNEITRQENRGLEVIVGLAKAMFQKYKGSGISMADLIQYAATHAVVTCPLGPRTRIFVGRKDATKAAPDGLLPSVNSDADTLINLFQDKTISPHALTALLGAHSTSQQFFTSPNLAKDFGKPQDTTPGVWDVSFYNETIQPKPAPKTFRFASDSVIAKDPRSSDEWNAFIGDQSHWNSDYAEAYVRVSLLGVNNINNLTECTKTLPKAQPTFKGSTEGLVDQKKLKRRNVERGEPSFSGRTRE</t>
  </si>
  <si>
    <t xml:space="preserve">CHAFR746836.1.1_0081410.1 </t>
  </si>
  <si>
    <t>MYFAPTALAILAVGGANAFNFPESVESTFNKLVSRKGGSDGCPKVWNSISSEFVTMFTDTSVRPAQCNDDARAAIRLAFHDCGAYKKSQGKVGGCDGSIILSTGNNELQRGENNGLQDISAKVWALQKKYVKQDSSVTVADMIQMAGAVAIVACPGGPQMKLFMGRKDSSTPAPDGLLPDVHASAASLNQLFLDKGFSSAELAALLGAHSTSKAFNQPDIKAGAPQDSTPGIWDVKYYAETYNPPAGVVPFASDKVLANYADVGAEFKKFVGNAGRWNGKFADAMTHMSQLGAGQAANIDCTQYVPKGKSNKRGMMGASMFHKH</t>
  </si>
  <si>
    <t xml:space="preserve">CHAFR746836.1.1_0100910.1 </t>
  </si>
  <si>
    <t>MRFSCSLVAALAITSSNALSFSNSLRLIRRSIPTPMSRFLSTRQDNSADVTSSPMFADKGGECPAVWQAVVKDFSAMFMGPDGQCTDDARAAIRECFHDCGSYTKSLGKSGGCDASLILADEVNTRSENRGLQEISVKLVAMKAKFQNVSMADLIVMASNVAVVSCPGGPRINTFIGRKDSTKPAPEGTLPSPYQDGETILKLFQDKGFDAAELAALMGAHTASKANNVPNITAGTPQDTTPGKWDIEYYGQTYKPQKGMASFPSDVSLSKQKDVGPVFKGFVNNKADWDVKFAAAMEKMQFLGGLERKDMVDCTSVLPKGTAKRDMRSAPINARVR</t>
  </si>
  <si>
    <t xml:space="preserve">CHAFR746836.1.1_0089970.1 </t>
  </si>
  <si>
    <t xml:space="preserve">CHAFR746836.1.1_0037430.1 </t>
  </si>
  <si>
    <t>MNIFPNTIPEARPQMNHQARLYRTDTDDNNHDDNRTRLRILPLGDSITFGLGEASGNSYRRDLECMLFANGYGIQYIGTLSSGDWPDRKNDGFSGQRIAEIGAMAEVDLRGPLLPNVVLVHAGSNDINSDFELENAPGRVGELVERIHSALPRALIVVARIIGETNEVFQNRIEVFNDGVREVVEAKKNAGIPVRVVSMDAVDPVNDTIDGLHPNERGYTKMAVAWFDAIKDADDEGLIMPVTGDFEDGGPFAC</t>
  </si>
  <si>
    <t xml:space="preserve">CHAFR746836.1.1_0025340.1 </t>
  </si>
  <si>
    <t>MIGSLRAGKMQDNSHEGHSGAVIDEIAAFTSAYRERPNVILVHAGTNDINQGLNLESAPLRVDALVETLLKACPDATIIVARIIPSGRTATAGLVPPFNTAVTALMSTRIQKGQHIVIADLFSAVEPADLPDKTHPNDFGYNKMAVSWGNAISSAASMGWIRDPLVPVPKCTHDPTWVGQGQIATGFGLGSNIWLSESCSLNKQSGTCECQSGDVPLTPALLNSTQRCDIQMLKSPTTTAVHFADIDGDGRADYLYINKTGAVAAFLNVGWGNNISWLPTGQIATAVGGNRGNIHLADINGDGRADYLWVHNNGSVDCWLNMGLKAGKVAWHQKETIAVGLANDGAGVRFADLNGDGRAEYIYVNSNSSVVAWLNEGPRGGVANSAIVSWLAQGVIAAGVPGMGRDNVVFADMNGDQKADYLAVSRTDGSVRLWLNGGASDNGAKVGWLPHGSIAAGVGTNGQGVQFTDLTGDGRAEYLDVGYDTSAVRAWVSSC</t>
  </si>
  <si>
    <t xml:space="preserve">CHAFR746836.1.1_0080900.1 </t>
  </si>
  <si>
    <t>MQSTDGNGYRNWLRLFMVSKGREVDMVGSKKDGNMTDNDNEGHPGFTISEVYGAWNKSAGLRPNLVLVNAGTNDCIQSKDTKHAGVRMKALIDDIFKKVPETTVILSTLVPSRDNGACARNISTQFRELVKSKHYRNARLGLADIESSLKLSDLADGTHPNDGGYKIFAGVWCTAIDKLQDKI</t>
  </si>
  <si>
    <t xml:space="preserve">CHAFR746836.1.1_0079370.1 </t>
  </si>
  <si>
    <t>MSLGASVTFGVGSTTGNSYRKDLLDLLTSKKVSPTIQYVGDKKNGNFSNNAVEATNGFTISQIAGLANTAVPEFQPNLVLLDAGTNNCNKGGTVPDAGQQVTDLITKIYAQSPGSTVILTSILVNSKADQDACRVDENRQFTDLVATMQAAGAKLVYVDMRGPGGPLVGDLADGRHPNDNGYVKMANIWFGGIQEVVGKGLLVEPAAKAAKVSEA</t>
  </si>
  <si>
    <t xml:space="preserve">CHAFR746836.1.1_0054030.1 </t>
  </si>
  <si>
    <t>MAIFRLRKLLAFSAFIPAILAAQVGNTDPMKNQGLLGDLVGMPVSNLTNAGSLLRDWLLHSGSAIGPDNPEPQPDCATDVCCPWYAVSKELSTLFVNSTTKECTDDARAAVRLGFHDAASWSKKSSAAGIDIGGADGSFIIFREENRPENNGLQDFVAKLVDIHSRNPGVGAADLIQFAAHHGIVSCPQGPRIVFFAGRKDATVPAPTGLVPDVHDSAQNLIDLMMDKTINAQDLAALLGAHSTAKQFHIDEAQSGAPQDSTPGIWDVKFYNETLQANATSGVFRIPSDLALSQAQNMSEPWKAFVGAQQFWNQEFALAYTRIGLLGVNNINDSNSEI</t>
  </si>
  <si>
    <t>Tribe68</t>
  </si>
  <si>
    <t xml:space="preserve">CHAFR746836.1.1_0101640.1 </t>
  </si>
  <si>
    <t>--PPVAPAPVPKPYEA---#PPVVPAPAPKPKPYEA---#PPVVPAPAPVPKPYEA---#PPVVPAPAPVPKPYVA---#PAPAPAPAPAPAPAPAPAP#---KPYEAPAVAPAAV---#</t>
  </si>
  <si>
    <t xml:space="preserve">CHAFR746836.1.1_0020880.1 </t>
  </si>
  <si>
    <t>MKTTILALAAAIAGGVNARDSHAGRRHAHMARHLASSALVTGLVAEPTCGCTTIYKTITGEPMLYNPPAPATSAPPPSSTPPVQVASVEPTPIPSPTPIQSPTPSVVVPISTKTPEIPVPPPTVVVPVSTKTPEIPVPTPFQTPVEGPGTYTIPPTTLTVTATTTVCGADTTSLPAGNQTYGGITTSVVTATTIVCPVPLIKTNDGVVTSLVELTTFLCPTPGVYTIAPLTTYLPKPAVVIFPTPAVITPGVYVRPEIVTVIDTQTVIFCPLTPEAPTPSAAPSTSAAPITTAAPITTPAPAPPAPAEITQVAKPEEPKKDAPKPEAPKVEAPKPEAPKVEAPKPEAPKQEAPKPEAPKVEAPVPVLSTAAPPASSAPATTTPSKPTGNLGSSGGNKWAITYSPYTDGGACKDAAAVAVDIAVIKAAGFEAVRIYSTDCSGLTNVGNACAVSGLRMILGVFISATGISGAQPQIDAIVAWGKMDLVDLIVVGNEAVFNGYCSATALAEFIISSKTKFVAGGYHGLVTTTETLNVWQTNTAALCDAVDVVGANIHPFFNADVTAENAGPFTLSQLKIVDGMCPGKKGINLETGWPSAGKCNGKACPGPENQAIALKSITSSCGSQSVMFSYIDEPWKPVGEFGAEQHWGAIKHYS</t>
  </si>
  <si>
    <t>-PKKDA-#-PKPEA-#-PKVEA-#-PKPEA-#-PKVEA-#-PKPEA-#-PKQEA-#-PKPEA-#-PKVEAP#VPVLSTA#APPASS-#APATTT-#-PSKPT-##PTPSVVVPISTKTPEIPVPP#--PTVVVPVSTKTPEIPV--#</t>
  </si>
  <si>
    <t xml:space="preserve">CHAFR746836.1.1_0002550.1 </t>
  </si>
  <si>
    <t>MPQPQYNSSFQDSYDSRNQPYSYNDDPQYAQHPPYPAADNSFGQGNPYSSQGPPIPPPHRGNDGGSWEQGGYNNSGYSDATPGADNFGLQAGGGLTGIAMSVADANARESGLEAIRNTPGYDPGNQMPHYGAPPSASPYGQSPSPPQHSSSSLTPLGAAAFPPGITTPQSRSIISRSPPTPYVEPYVDQPYRYSQYIDPNLAEFDPNSIEDDGDDGLEYRQRERSSMMSLGHNSSDKSVPTAAAGGAAAGGIMGALGGMVGKNGSKTGPQYDPVNGPYGPHEYNLGDQHEKSEWLSKQSTGSKRLRLLVIFLSVLLILGAIAGGVIGGVLGSRAKSNSNSSTPPGDSAEADASQNGELDKNSDEIKKLLNNKNIHKVFPGIDYTPMYTQYPDCVHYPPSQNNVTRDVAVLSQLSNTIRLYGTDCNQTEMVLSAIDRLGLNGTTKVWMGIWLDKNETTNTRQLQQAYKIFETHGQASFAGVIVGNEVLFRKDMTIDNLTSVIDDVRKHMDSNSIKLPIASSDLGDNWTQAFADKVDILMANIHPFFAGQTAEESAGWTWSFWQNKDVPLKPDLSKNYIAETGWPTKGGKNCGEATTCTTGSVAGITELNSFMESWICPSLTNGTNYFWFSAFDEPWKIKYNEPGKEWEDQWGLMDVNRNLKPGVTIPDCAGKTAP</t>
  </si>
  <si>
    <t xml:space="preserve">CHAFR746836.1.1_0039030.1 </t>
  </si>
  <si>
    <t>MILNSLYKVVSASSLLLSPAVALPATSPDATAVTLSPQTALRILPLGDSITFGFNENPGNSYRRFLQCSLSTAGIPVSYIGSLANGDWTNNANEGYTGQQITPILTSASKILEQKPSPNVVLLHAGSNDILRNSDLANAPQRLSAMIDTIIEKTDAAVLVAKIIGFGTGNTQFNAPADTYNSAIEGIVAERTKKGLRVKVVDMHAVVTASDLSDGIHPKASGFKKMAQVWLDGLQGLAINNVTGDFVDLGRSAVPGSGNCADLAA</t>
  </si>
  <si>
    <t>Tribe67</t>
  </si>
  <si>
    <t>MYTAALFIIPALVAASPLNSDYTPLQRRVDPPADQITIVSASSSGNGCPQGTVSTTLSPDKTLITFGFDAFQAYIGPAAAQADKTKQCQLHLSLKYPGGFQYAITDATYHGYARLDAGVTGNFLSTYYFSQSASSTCTTKSSISGASWVNGDVYTKHDEVETTATIWSPCGDTGLLNINNRIALTSTNTKASGEISNDDATVAFTHQAHVSWRQCTPGGASGGGVFNPGPGGASTMASDTATPVRDGPPSQFSTVPGGSTVIIPGGNGGLGGSTGSGSSWTIGPGSTTVTQG</t>
  </si>
  <si>
    <t xml:space="preserve">CHAFR746836.1.1_0096500.1 </t>
  </si>
  <si>
    <t>MSAAPAEANAHLISMSYSGSGCPQGSAFNAYDSSLNTNRLFFPGISAKIGPNVPQDQKTENCEVQLSIATAVGWRFAIRGKNDDSTVLKTRVDLNGGATGSLLSTFYIAGADSATVRYDYTGPRSGDLTVSDPAPGPAYPRSSCGGGILVVNHRVALSGGSSAVGSMELYGDAGGRPNSNFIPWGALAWERC</t>
  </si>
  <si>
    <t xml:space="preserve">CHAFR746836.1.1_0101300.2 </t>
  </si>
  <si>
    <t>MYTAALFIIPALVAASPLNSDYTPLQRRVDPPADQITIVSASSSGNGCPQGTVSTTLSPDKTLITFGFDAFRK</t>
  </si>
  <si>
    <t xml:space="preserve">CHAFR746836.1.1_0036540.1 </t>
  </si>
  <si>
    <t>MKTTSYALALAASFTGANAYWKGFNSQATMGNGACKTQADWEKDFNVMKALPGGFSSIRVYASSDCNTLANAVPAAIATGGTILASVWTQDDAHYDREKQALLAAVQQYGVGWLVAITVGSEDLYRKETSASTLAQKIYDVRGMMTTVNGGSSIQIGHVDTWTAWVDGANEDVIRACDFVGTDGYPYFQSTMSNPIDQGSNLFWESTQAVRDVVNRVKPGAWVWITESGWPSAGPTENQAVANVENAQRYWSEVACAAFAAGHTFWYTLQDFAATPNFGVLDANYNPLYNLAC</t>
  </si>
  <si>
    <t>Tribe66</t>
  </si>
  <si>
    <t xml:space="preserve">CHAFR746836.1.1_0045880.1 </t>
  </si>
  <si>
    <t>MRSTSTLLAIAAAISSVTAHQGFNYGAANTDGTFKFEKDFEAEFTAAKNLPGTNGGFTSARLYTMIQGGSSVNEPIQAIPAAIKTKTTLLLGLWASAGQGPFDAEITALKSAITKWGSEFTDLVVGISVGSEDLYRASPMGIKAGSGYGADSITMAAYIGKLREAVKGTALEKAPVGHVDTWTAWVNETNKATIDACDWIGVDAYPYFQDTMSNDITSGKNLFEDALTATKNAIGGKDLWITETGWPVSGKTQNLAVASTDNAKLFWDEVGCPRFGKTNVWWYTLYDDDSTTPSPSFGVMGKGLSGPLFDLSCKNISTPTSSSASSSATLKATASTGSGSGSASPTGGVSSGGSSGSGYNGGSGSNGTVTVPNKPNSPVSSPGAATSAVIAAGSGSMIQASFVAVFGFAMAAVLVL</t>
  </si>
  <si>
    <t>GGSSGSGYN#GGSGSNGT-#</t>
  </si>
  <si>
    <t xml:space="preserve">CHAFR746836.1.1_0086760.1 </t>
  </si>
  <si>
    <t>MKITTFAIAATSLLQLTLAQPFRRHAHQHQKKEPTIHVETVYVEGPHVIVYVDQYGAPQYTETVNPPKATPTPSPAPAPPVAPAPVPKPYEAPPVVPAPAPKPKPYEAPPVVPAPAPVPKPYEAPPVVPAPAPVPKPYVAPAPAPAPAPAPAPAPAPAPKPYEAPAVAPAAVKPEAAAPPPSYSAPSKPAPAPTGDGFGFSYSPYNGDGTCKTQAQVNTDFAALPSEYSTVRVYGTDCEQVSRVLSACKAKSMKLFAGVFNLANLNSEVQTIIKAANGDWSMFDTISVGNELVNAGQTSPGAVIAAMETARGLLKAAGYTGPIVIVDTLVATLAHPELCDKSDYCAVNSHPFFDGNVAASESGKFLTEQISNLKNKLADKNQRIVITETGWPSQGGANKKAIPSKDNQLASIESIKVAFSSNPSSIILFNTYNTLWKSDNPSTFGAEKYWGFLGDSPSG</t>
  </si>
  <si>
    <t>MAFTSALLLLLSLASQSLALPVAQGAGGLTTKTFDDGMWHPATAIAAASSPTSVQVPAISTTVATGTTPTSSTKTSSTKSSSTPTSGGGSPSTGPVTYRKFKGDGSVAQGWPAKSKWITFEDMWARQKPIMAKSCSSQNHADNSEAEMSQMKAAILAESASSGVDARFILATIMEESTGCVRVKSTFAPDGSVFNPGLMQDHNGEGTCFNTPAPCPESQIKQMIKDGTSGTASGDGLKQTLAKSGASDAQAVYIAARIYNSGSYDGGPLENTLSVQGCYSSDIANVLIGFAGAESPCRLGTAVDA</t>
  </si>
  <si>
    <t>TSSTK#TSSTK#SSSTP</t>
  </si>
  <si>
    <t xml:space="preserve">CHAFR746836.1.1_0039380.1 </t>
  </si>
  <si>
    <t>MVFSKILTASLFAGLLSALPLDSAPVIERSVNPLASLNGTAGVPHFGNENGNFMPAKKEFSTLATGGVVQGSLAVNSIVNEDGIGAGSDTYRRYTGDGGPEAGWPAMNQWVSFRAMFDNNKVLMFGACGWNSWGADDSGPEVGAIYNAIQQVALETKVDHRFILATIIQESGGCVRVTTTNNGVRNPGLMQCHNGDGTCHSDITGQVQNPCPDGVITQMVREGTAGTRNGDGLAQVINQAVSTGGWGSRAFYIAARLYNSGSVNQGNMNDPVGATPCYVMDIANRLTGWTLAASQCGL</t>
  </si>
  <si>
    <t xml:space="preserve">CHAFR746836.1.1_0090560.1 </t>
  </si>
  <si>
    <t>MFNYTVQSGDTFASIATKNGTTIDALEKANPGVEPTALAVGQVINLSTNMSSSYTIKAGDTLGAIAACHNIDASSIERENPGLVPTNLQVGAQIKIPSSCSNQPTFLTKLSAHSHPHPPSHSPHRAAKSHTVQSGDTFTLIATKYGTTTEAIEAANPGTSSTALQVGQVINLPKAPSTLKSSITQLFNLPNTIKNHLSPAPQLFNPNLGAGCEIGHGYKPYRGPPCNYPPQHLWAPYPVLWSQNAPLMARHNTPHQIHIIDRAIHHLAHETGLDPRAILCLIMQESGGNVHVGTTFNGVTNTGLMQAYDGVSFDPRWEEESIFQMIRDGAAGSRNGPGLRQAWEGSGWDYFVAFRVYNSGNANLEDLNDPRGATESYVVDMGNRLMGHVWGSM</t>
  </si>
  <si>
    <t>gi|193506925|gb|ACF19427.1| 36.36#gi|193506925|gb|ACF19427.1| 30.00#gi|193506925|gb|ACF19427.1| 27.69</t>
  </si>
  <si>
    <t>HSHPHPPS#HS-PHRAA#</t>
  </si>
  <si>
    <t xml:space="preserve">CHAFR746836.1.1_0036220.1 </t>
  </si>
  <si>
    <t>MLSSLLTLALATAAYTMPAVNTAAADRPDPSQVSINNIVYGGTGCPQGSLASYISPDRQTFTLIFDQYVASIGPGVAIAQNRKNCQLNIDMKYPGGFQYSILSTIYRGYVGLDAGVNGVQSANFYFSGQSPQVTTQTSFRGPIDGNYEAVDNVDLTSTIWSPCGASAALNINSQVRLTSSTAAGRGQITDDSIDGKITFVVGVQWQKC</t>
  </si>
  <si>
    <t>Tribe65</t>
  </si>
  <si>
    <t xml:space="preserve">CHAFR746836.1.1_0089880.1 </t>
  </si>
  <si>
    <t>MLLSLPLAALVATAFAVPSPVDRSGPVLEAPFPNAPISAPPAATSPAVGPDPSKVTINSIAYGGTGCPQGSVGSFISADRLTFTLIFDSFIASIGPGVPITSSRTNCQLNINLQYPSGFQYSILSTDFRGYASLGSGVSGVQSATYYFSGSSTQAVTSTNFKGPTNGDYLISDEIPFTSTIWSPCGAALPLNVNSQIRLTSTNAASSGLLTQDSIDGKVTFQVGVKWQAC</t>
  </si>
  <si>
    <t xml:space="preserve">CHAFR746836.1.1_0101300.1 </t>
  </si>
  <si>
    <t>MFDNIVDRLLRYAELEEETKKGLLKGNDLEGWRTIEVQRALEKRLGDSCEACLYLLEAIGDDFEKLESIMSLKDGSVDWASPGKDRYNYQRKRFSHSFHNKGRKTVASLSKKTEQLNKLVTSLDFKSSDSQSNHLSTATKDTRLAKAQCKLVLTVKQPGNAIPIKPRPTPLQGNSTKINLLRASFQSGSKSGSHDQGTHMNTSSSSLSVPSGSGSITSTITKSASSITLATLATPESNQHSLTGLFRGHRQKKTVRMDPALSNETDISTTVRASTCFVGTSTESTLIEPDLREPDFNTEIADLCSMLETSDPRISFCLGYLPDEEHQRHQIRSIVDSKSPSCSQNFKSLEQLLDMSSRFILTRRDRYRLSLVLASSLLQLQTTPWLTEKLEKKDIFFECYDEKIETTHPYVKQFFSSTKVPSPHPSKGGTSPPTSCNERSATKSSLIHLGILLLELCFGNSIESHPGRVNYFAGGIPTDQTNFLTALDWICEVEGEGGPNFQAAISHCFTFDVKPNWGDAKFTQSIYAGVVQPLEKMLEDYGWA</t>
  </si>
  <si>
    <t xml:space="preserve">CHAFR746836.1.1_0098880.1 </t>
  </si>
  <si>
    <t>MSGVEIVVVLKTCLTVFPVILKAANEFIPILSGGKEWWSFEQAYLEFVSVIHTESIAYEQNLQLLFGTLDYDLDLLESDYLYKNPDSKAWDDPAARAKIMRRIPADHFEWFRGQMQKMNDTLTKLHRLLPVRDEKVQYLERETIDYEISRLRISFSREKSLLLADLPKINDNLFKFLFKASLCSDSNHVHELSITAEWKPSDLEREPPHLKLLLGKSSDWKQVRWAVENVNPVVSESPKSRNIISDVSSLQETAQVRNWRESVVEKVESREPGSYVGRAAVSAASTMLNPTFESTEKLWSKRETKKLKKRSKLRSLDASNQAIVSKPPSTHFSPLSKRSSVVNPAAISGTESETDSNPKLVVPEAHTKQVHFSTENKSAPNPQLFQTTALKITDTCSFLDGIGNRKTNEYFDLGETFLSFRPDPVDQLELKDRELVQLQEIATSTPNLPDRLRLGVNIALAILSFGASGWIPQNWNRENVYVLRHPRAGVRSTQAYISYKPQPGKVAREDLEQDDLVAYSEAVLFTLGVIFLELMDNKLLKNTSHWEKNCPDGKEHEMSEFCAAIQWQQDVSLRQSPDLSDPIKRCLKSQFSAAANFDNPAFLQEVFDGVLGPLESFMAGWTKLRGSHLHAR</t>
  </si>
  <si>
    <t xml:space="preserve">CHAFR746836.1.1_0035110.1 </t>
  </si>
  <si>
    <t>MYTKSAIIGLLALTGNTFAAPITDATLVQRETFKGTAFKGDGSAKAGWPTDSKWVTFDKMWSTNKPKIGCPAGTTKNSAAETDNIKAGIQSVAKSSGVDQRFILAVIMQESHGCLRVGATASPGAGVNNPGIMQSHNGQHNCPASGACGKDIITGMIADGTTGTKDGSGLKQLQEKAATVTGSKEKAQLAYWAARYYNSGENSIKKGSPLEIDTVDQPGATPSYSSDIANRLIGFSD</t>
  </si>
  <si>
    <t>Tribe64</t>
  </si>
  <si>
    <t xml:space="preserve">CHAFR746836.1.1_0075290.1 </t>
  </si>
  <si>
    <t>MSSSAAFIVILALAGNALAAPAANDPRFNLAEREAYDDGQYHWKPSPITSEVDATYSEYVPIPTKGNGHPTSGVSASDYPFSQAPAPTKISTIRPGRPITTSKPAFPTFEPETTSVIVKTTKTAKESEPTDAVTSTTPTTPVAKKEFKGDGTPAQGWPGSDKWLSFDGLWNANEKNIKSSCQNGIPQNSEKENKNLKAAIQSVGKEAGVDPRFILAVVLQESHGCVRVEHTVSPGDSIHNPGLMQSHQGEFDCERFGSKECTNERIVGMIQEGSVHTKKPDGSGLKTGLETAKKDGSKSDAQSAYWSARLYNSGDFSYVKGGDLSSTVKAATASYSSDIANRLIGAVF</t>
  </si>
  <si>
    <t xml:space="preserve">CHAFR746836.1.1_0060040.1 </t>
  </si>
  <si>
    <t>MSGVEVAGIILAAFPLTISALEHYRDTAETLGIFWKIRREYKTWTHGLNIGKLAFERNLEELLLPLIADEDELQQLIAEPDGQAWKNPELEKRLRQRLPKSYELYLESIDRIQDVMADLKHELGMDKTGFQSKVAEEDISVPHRSNKTMIDAIVGKANLEFQTQRIKMSFNQSKRDKLFEDLTDYNNELRTLLDTSDRIAALRRSRDVGKKSAVSKGLWQFWRHADRLYNLLTKSWACDCKFLHQANLLLQHRTTSNADFRVLFVYAQQNLKPKPWSWTCQETNIKLLEDELVPKRSTVSFTAGTSSDDHESRPSKTPPPASKFPLPKKSSFRKSIMGKFKKEKTGPSSDLSSQWRKSDILFIRRSSNPDEIYIDKPYVTRSFMPTPLDTDNPQDHSLSNLGIMLLELCFGTALEDHQLRKKYPSSSTPNPFSDKAAALEWSHRAVEEAGPEFADAILWCLHNMPGSGESDTKLEKRREELFVKVVEPLKYCCDQFITTRR</t>
  </si>
  <si>
    <t>Tribe63</t>
  </si>
  <si>
    <t xml:space="preserve">CHAFR746836.1.1_0022400.1 </t>
  </si>
  <si>
    <t>MSGVEAAGFVLASIPLAISVLEHYQDSAKLLRTWWKIRTEYRKCVHDLTFHKHEFEGNLSELLLPMIAEEEKLGELLADPGGPCWSDAKLEEALRERMPKRYESYLETIGMMKETMERLHEAMGMDMVQLQARVVGNSKPAAEARTIFGHIAQYGEETMKWHVQRLNWTVVKKNSRAELFAEFANYNNQLSQILGSSDRISELSRTRAPKANAIDKRLWKFWNHGEILYDLLLKAWSCGCRPFHHANLLLEHRATSTISFRVVFWFQAHLTERHQPWTWQATQIRLLEEPIVPAVTTIKVPVPVLTNGYRTESATSLSSPLSRQISAPQLENFRRRDILPRFRSKTSRSILKSSKSEVITGQTVVREDESCPPAKTKVAFTETMIPQVDTAKTNNSKVEPPTNPLITNLCEKIASCSTNLTQYGCLEGGTNKFLVTPLSKADNDPQKHVTLKSLLSSTSEIRLTRQERFQIALILTSSYIQLHPTPWLTSKWSENDIFFFYDQDDHTKVRTSQPYISRALSNQLQEKKNYVAMNIPCTSTNEFRDSIRSLGIMLLELCFGKSIEEHPLWKKLSPTDEKSLELANFMVATAWCDQELQGEAGHGYKNAVHCCLHSFSDGTTGVGEKEDQWREEMFVKVVEPVKKCHESLSV</t>
  </si>
  <si>
    <t xml:space="preserve">CHAFR746836.1.1_0042680.1 </t>
  </si>
  <si>
    <t>MSGFEIAGLVLGAFPLLISAAEHYKKGFEPLRHWVRFRSEFLDFIDAVDIEKSIFDATLEEFLISADVPHEELQLLMTDPNYVGWHSEDLVNVLRSRLGHSDLVFKSTIRTLNQTLADLQDMLLPNNGEVNWATDDASKWEYELKRISHSFSNGGERAVKRLESTNEKLRRLFTSHERLQTSRSMSSRKVMKWGHIFECIRCHASSVHMALRKGWNCSCEKSHSTALRLERRHDGGWSSEFYMAFDIQTDHVKPLDIRREVLIRTRKEDVKVDVPSMAPGISGLQPVLNQLRRDFEPESKSSPQVNVMPHPPLKSTSSETPSSISSHVRSVFSRNSSIGSSTIISTSNATGVLHADTGSRLRIPHRSKPKKSVGFRVETQQVTFVPKPEPCQPQPIQPEVTTEIKDLCSVLKSPNMATSCFGYLCDDEDHHHEIIQLFDKPQAMDETKSVSLEQLIGNRKLNRQQRFIIATILASSLIQLGTTPWMTQKMEKRSIFFNQTKSKVDLEHPYIRHSFPSSKQGNVAQENNGNPPITRFATKESLANLGILLLELCFDQPVESCISWGNYLVNGIAHNKTDYLTAREWVDSVGGQEPDLEPIIRCCVNCSFERPADWGDKSFVQAVYSSIVAPLEKIVTSWAA</t>
  </si>
  <si>
    <t xml:space="preserve">CHAFR746836.1.1_0098280.1 </t>
  </si>
  <si>
    <t>MYFHTGIWVNNRAGTEPKSIFVTRGINAFYLEAGSFVSFERPANRVISARVGVSFISEEKACRNAETEIPGEKWDFEGIRKSAEEAWREKLSVVSVNATGVNESLVTNFYSAIYRTMMSPQNYTGENPLWQSSEPYYDSFYCIWDAFRSQLPFLTIVDPSTLTEMIRSLLDTYKNVGWLPDCRMSLCKGFTQGGSNADVVLADAFVKKLTSANSASKIDWELAYQAVLNDAENEPLDWSVEGRGGLMSWKALNYIPYLDYDYLGFGTNSRSVSRTLEYAYDDFCLAVLSKGLGKQESYIKYMERSTNWKNIWKEDQRSVINGNDTGYVGFFQPKYLNGTWGFQDPIKCAPIEGFCSLTSNPQETFEDSIWEYQFFSAFVTMGLFPNPGQDVYFITVPLFSGIDVKNPVSGKVASVRKTGTGDFVKSVRLDGVEYGKSWIGHRFFADGGVLEIEAGETEGGWGTRQEDLPPSPGAGMGGMSREMPI</t>
  </si>
  <si>
    <t>LIAR=47</t>
  </si>
  <si>
    <t xml:space="preserve">CHAFR746836.1.1_0079830.1 </t>
  </si>
  <si>
    <t>MAGDWRTELNYVLAGGNEYVLSNRTVFTIQNHFSSRIATEKVKVGILAMISTLLIISLLVLEIQAQEDYSKYVKVLSGTENGGNNFPGVARPHGMVKIGPDLLKEGTDSYSGYLVDGNFSGFSLMHEQGTGGAPKYGTVAQLPLIGNISDPLSGITVGRSGADEATLGHYKATTIQNVIVELSASERAGTYRYTFPALSTENNVLVDVSHVLPSFRGQGLGQAYAGGEFTVYPDGHYEALGIYNNGWNRSPNWKIYSCGYFDSKPTSAQVYQGSVVQTSGSANSSSSTPVGGIFRFNNTIVQSRVGISWISKAQACQNVQDQIPATTTFEETVQSTKNAWNSQVLSKITTTSTNTSSLELLYTSLYFMNLLPTNQTGENPGWKSEEPYYSDIFTLWDLFRCSTALLHILQPIVYEEHIRSMIDIWRHDGYLPDARSSNYNGRTQGGSNADNVLADAYVKGVRGKVNWNDGYAAMVKDAEVAPPNPNPDPMAPDSSTKEGRGALPDWLEYGFITPKYTRAASRAVEYAYNDFSLSQVANGLEKTDDAAKYFNRSRNWRNHWNPEQTALGFKGFVVPRNETSFLPTDSLGDSGYWGDPYYEATSWDYSFTDIHDMAKLIEWMGGKEGFYRRLEATFTVGANPNRPNDVIFDATNEPTFTVPYLYNYINLPNRSVYQSRKVAKQKYNTSPTGLPGNSDAGAMQTWLLWNMIGLYPVTGQTTFLIHSPWFESLTIDLGNGKKLDIVSEGGDGNGDSKYYVQSVRVNGVEWTKSWLVWGDVFEEGGRIEFELGDEDKSWATGELPPSPATEGAEPYI</t>
  </si>
  <si>
    <t xml:space="preserve">CHAFR746836.1.1_0057400.1 </t>
  </si>
  <si>
    <t>MPLLIRLLWLLIVGILAHSCNAQNYINTTAFDPLKYVNQLIGTDNGGNVFAGATRPYGMAKAVADVDGQNTAGFSTDGSNVTGFSHMHDSGTGGNPSLGNFPLFPQYCPGDEINNCKFLKGARKTGYVRNSVVATPGYFAIELGTGIKAEMTVTEHAALYHFEFPVGANATGTNPLILLDLTDLNASRQNASAPPKE</t>
  </si>
  <si>
    <t xml:space="preserve">CHAFR746836.1.1_0034620.1 </t>
  </si>
  <si>
    <t>MGKDFSFWLFIFAFCLTVVLAQNENPTDTYDVLDYVNQLIGSANGGNVFAGATIPYGMAKAVADTDSQSNQGGFTSEDVNVTGFSNMHDSGTGGSPSLGNFALFPYTSCPGDDINGCKFVKRQRKIKYKRDSVVASPGYFGLTLNNDIKAEMTTAQHTSLFRFKFPAGEASSPVLLMDLTDLSDSRQDNGSVKVDAQSGRMTGNARFNPSFGIGNYVLYFCADFQGAQIRDNGIYVNTRASADVKDLTLARSINGFPLPGGSFIRFTSAPADGILARVGVSLKSSEQACSSAEKEIPNFDFNATQNAARQMWKDKISPIVVSRSGVNQSILQNFYSGIYRTMVNPQDYTGENPLWESSEPYFDSFYCIWDLFRSQMPFLTVLDPATFTRQVRSLIDTYRHTGYLPDCRMSLCKGYTQGGSNADVVLADAYIKGISEGIDWETGYAAVVKDAEVEPFFWSVEGRGGLDSWKSLGYIPKEDFDYKGTGTFTRSLSRTLEYCYNDFAITQIGRGLGGREGDIEKYTASSGNWKNLFNKDQNGGSINGTDTGFIGFLQPKYLNKTFAFQDPLQCSNIDPNPGSVCSLQNTAGETFESSIWEYSFFIPHDQASLITVFGGPNEFVKRLDFMHDKQITYIGNEPSFLTVFQYHYAGRPALSAKRSHFYIPKYFGITVDGLPGNDDSGTMGAFVAFSMMGLFPNPGQNVYFITPPYFESVSITSPLTKKTATIRNVNFDPSYQNIFIQSATLNGEPYTKNWIDHSFFTEGKELVLTLGSTESAWGTRVEDLPPSVGKYEGFGNSTVGKRGEVFAGMPVDMLTQKTGA</t>
  </si>
  <si>
    <t>Tribe62</t>
  </si>
  <si>
    <t xml:space="preserve">QRKIKYKR (122), RKIKYKRD (123), </t>
  </si>
  <si>
    <t xml:space="preserve">CHAFR746836.1.1_0009270.1 </t>
  </si>
  <si>
    <t>MFLLDSLRGILSGIKLTSFVMFEHKLRSLTNLALALSGALAASSTNGSSDVFRYVDPFIGTIAGGHVFPGATLPFGMAKASADVNNPDEKQGGFASDNSDITGFSHMHDSGTGGSPSLGNFPIFPQTGCPGDEINNCFWTKTDRASRRLNGTAEAHPGYFAVSLNTSIHTEATVSNHTALYRITFPSNVSTAASENKTSLPYSPLILVDLTDLPDSRSNASIEVDGGTGRISGSGTFNPSFGIGSYELHFCADFHGAPVRDTGIFQNNRASNVVKNISTRSDGINNPPLPAGAWTQFTAPVNNQILVRVGVSFISVAKACQNAESEVPDFDFKKVQESAEDAWRKKFAVVEVDGTGVSDETQTIFWSGMYRAMISPQDYTGENPLWESSEPYYDSYYCIWDSYRSIHPLITLLDPQSQTLMVRSLIDIYRHEGKLPDCRMSLCKGFTQGGSNADVVLAESYLKNISDGVDWETGYKAVVSDAEDEPLNWAVGGRGGLTSWKTLGYIPTDDFDPYGSGPFTRSISRTVEYAYNDFCIALIAKGLGHTGDAEKYLERSKNWKNMWNPTQTSLVTNSTGNIGKTVDTGYVGFLQPRYLNGTFGYQDPTLCSPLYNFTSCYLNPNGHETYEGSSWMYTFYVPQDMATLVVTLGGPEAFTNRLSYLHTSGLLYIGDEQAFLPVFQFHYAGRPALSAKFSHFYIPSQFNTSLNGIAGNDDSGAMGSFTTLAMMGLWPVPGQDVYLITPPYFPSVSITNPQTGKTATVKNVGFEEGNETIYIQSATLDGKAWTKNWITHKFYLDGGVLELVLGRNESLWGTKDEDLPPSASTGF</t>
  </si>
  <si>
    <t xml:space="preserve">CHAFR746836.1.1_0057390.1 </t>
  </si>
  <si>
    <t>MTKLPIMAKSITVLGLIRAVLSLPAPQMGDFGENTGPVAGVDPPTPTVTVESGSLYGPSSLLGELASPSPVSGGDSAIVQDFQLVNGQEADADLGLYLDFDSIEKPQPIRGTFGQTDPGPRTFNYDRLNPDSFAPPGTDSGDVPQAKWPLGLSSNRLGTGKLSGWARQQNVDQLPAAKEMAGVDMRLAPHAYRELHWHTANEWALMLKGSVRLSAVNEDGETFNDDIGAGDVWFFPAGIPHSIQALDEGCEFLIVFDDGSFTEDGTFLVSEMFLRNPKEVLSKNLQTPVSAFDNLPKDQRYIFPGTPAPANFSEQNVTSPYGELPVNESYTYHWSQQAPLTVPGGSVKILDTTTFPIATDLAAALVVVQPGAMRELHWHLTSDEWNYFLQGSARITVYDAPQSSRTFDFTAGDVGYIPASNSHYIENTGDTDVIFLEVLKQGKFTDISVSQWLALTPKQVVQDTLGLPDETLDNLPKKKTFIKPGNKNLTALASDPEGSAAYIG</t>
  </si>
  <si>
    <t xml:space="preserve">CHAFR746836.1.1_0048020.1 </t>
  </si>
  <si>
    <t>MAPLSLVSLLVAGAGLVLSAPTGTAPAPATNTLLGYNPANGVINVDTDNIPFSLVPHQTEAATIGTALDFTDTENPQPIRGTKGGLDPGPQTPEYSRLNPDRLAPPGTDHGAVDNAQWPLGLSHAKLGLGRAGWSRQQNAAVLPAATEMAGVDMRLEEGGYRELHWHKAAEWAYILNGSARIQAMNEDGQTFVDDLSAGDVWFFPPGVPHSLQGLKGGVEFILIFDTGEFSEDNTFLASEVFVRNPKDILSKTLGVPLKAWDNIPAGELFIFPGTNAPADIQEQNVVGSAGIVPVEGSYSYHFSKQPNTIETEGGSVKIVDPKNFPIASMVSAALVTVKPGAIREIHWHASSDEWNYFISGSARIGIYAAANAAQTFDYNPGDTGYIPKSMTHYVENTGKTDLVFLEVLKADHFSDISVGQWLALTPSQIVQDTLNVTNATTSAFKKEKQYIVPGVLPQ</t>
  </si>
  <si>
    <t>LV-SL-#LVAGAG#LVLSA-</t>
  </si>
  <si>
    <t xml:space="preserve">CHAFR746836.1.1_0064560.2 </t>
  </si>
  <si>
    <t>MTKLPIMAKSITVLGLIRAVLSLPAPQMGDFGENTGPVAGVDPPTPTVTVESGSLYGPSSLLGELASPSPVSGGDSAIVQDFQLVNGQEADADLGLYLDFDSIEKPQPIRGTFGQTDPGPRTFNYDRLNPDSFAPPGTDSGDVPQAKWPLGLSSNRLGTGKLSGWARQQNVDQLPAAKEMAGVDMRLAPHAYRELHWHTANEWALMLKGSVRLSAVNEDGETFNDDIGAGDVWFFPAGIPHSIQALDEGCEFLIVFDDGSFTEDGTFLVSEMFLRNPKEVLSKNLQTPVSAFDNLPKDQRYIFPGTPAPANFSEQNVTSPYGELPVNESYTYHWSQQAPLTVPGGSVKILDTTTFPIATDLAAALVVVQPGAMRELHWHLTSDEWNYFLQGSARITVYDAPQSSRTFDFTAGDVGYIPASNSHYIENTGDTDVIFLEVLKQGKFTDISVSQWLALTPKQVVQDTVFSFFLPSMGNC</t>
  </si>
  <si>
    <t xml:space="preserve">CHAFR746836.1.1_0028040.1 </t>
  </si>
  <si>
    <t>MYIPILISLLLGSLHVTAQTQYTATAPAAVEKARATALTLSPTSNVQGRSFNRFVTIWCENTDFDIAAGDPNFKYLASQGITLTNYKALTHPSQGNYVGAVGGSLHGITGDSFTRIPPSTKTIVDLLEAKGVSWSEYQEDMPYSGFEGNAWVNQKNGRNDYVRKHNPLISYDSITSLPNRLAKIKNFTMFERDLEEDKLPQWLFITPNMTSDGHDTSVTIAGKWTRDLLDPLLKNPKFMDGTLVLVSKSSPSPLPPFLSTKPTTPPAFDETESYTTPNRVFALLLGDVIPVSARGTSDSKAYTHYSQMATVERNWDLGSLGLGDEGALGFFMG</t>
  </si>
  <si>
    <t xml:space="preserve">CHAFR746836.1.1_0029030.1 </t>
  </si>
  <si>
    <t>MLFSALVAALGATVAIAASTPYVPGKAFDRFFTIWLENQDYDRVIKNSYIKGLVKEGILLSNYIAHTHPSQPNYIASIAGDYFGLNHDDVIHIPENITTVVDLLDSRDISWKGYFEGIPGPGYMNAASTAKDGSGWDYVSKHNPFVSFDSITFNGTRLANIRSFADFDDDLKKNELPQFAHMSPNMMNDGHNTTLEYAAVWTDTYVRSLLKEEEFMKNTLLLVTYDESETYSQPNKIASILLGGAIPKNKRGTTDETFYTHYSILSTLQNNWELPNLGRYDVGANVFDIVAQKTGYKNHHPSSVAPLNNSLSYAGALNNLPDKWKAYPTPNMQLIGAGGKGIERTTKLNWVTREKDTTPYDGTGQVFDGGNGISDLNMPFYKAQAPAPNITYPPHYVVGGKNSAGRLRGFGGRWGVFGWGVLGVWVVCIF</t>
  </si>
  <si>
    <t xml:space="preserve">CHAFR746836.1.1_0055500.2 </t>
  </si>
  <si>
    <t>MPYSGFEGNAWVNQKNGRNDYVRKHNPLISYDSITSLPNRLAKIKNFTMFERDLEEDKLPQWLFITPNMTSDGHDTSVTIAGKWTRDLLDPLLKNPKFMDGTLVLVTFDETESYTTPNRVFALLLGDVIPVSARGTSDSKAYTHYSQMATVERNWDLGSLGLGDEGALGFFMG</t>
  </si>
  <si>
    <t xml:space="preserve">CHAFR746836.1.1_0027200.1 </t>
  </si>
  <si>
    <t>MRTSLLQATALFVALTFAAATPPYPVPEAANDAPQPQRRQTKHLRPIIERVPASSLEKRAEEPLQPVVGVKGAPLLIPENSLLDSQNPDHLQTNPTDGGLVTNLKWSMSLSGMNLFEGGFVREQVVTDLPPSKDFSAAQNHVNQGAIRHMHWHDINEWGYVTSGSLLIGAVSDEGKNQVFRANKGDMWFFPKGQGHVIQGLSSPGAEYLLVFDNGDFDAKGRTFNVDDWLVHTPPSVLAKNFGMPESVFASIPKAAASIMKGNASTGLISSPNGKLEGASSFHYRASEKPFTVVEGGRYQKVDKSVFPIQTTLASQIVEIKPGAMREMHWHPTGVEWVYFVQGSARATVWLGGGNARTFDFSTGDTAVFPDNSGHYIENVSNETVTYLEIFKADTVKDFSLSQWLSLTPNDIVAQVLNVSIETVKKFRTDKPVIVMGKK</t>
  </si>
  <si>
    <t>Tribe61</t>
  </si>
  <si>
    <t>ASIPKAA#ASIMKGN#</t>
  </si>
  <si>
    <t xml:space="preserve">CHAFR746836.1.1_0027390.1 </t>
  </si>
  <si>
    <t>MGSTLMWWLTAIIVFATAAPIEDRSQGSSASTAHAIEKRQKFSEGQPISADGRGAPILANPDNLGAQKTDNGVVPNLKWSFSNSKTRILPGGWAREQVVTDLPSSHDISAAQQHLKKGAIRELHWHKVAEWGYVYAGSIIVSAVDEDGRYQVDKLEVGDIWYFPRGAAHTIQGLSDENEYLLVFDTGDFDAIGTTFNVDDWVTHTPKSVLAKNFGVSEAVFDTVPSPNPYILNAENSEIPLSGPEGGLTGPSSYVYKLSQNRPEYIPGGGGNLTIVDSRNFPISKTIAATIVSLEPGGLRELHWHPNAEEWLYFHQGQARATVFIGNANARTIDFSAGDTGVFPDNSGHYIENTSQTENLVWIEIYNAERVADIPLTQWLALTPPSIVASTLKIPIDVVKQLKKEKQLLIKAPPK</t>
  </si>
  <si>
    <t xml:space="preserve">CHAFR746836.1.1_0064560.1 </t>
  </si>
  <si>
    <t>MKSLLAVVALSTLAASSAVQQPLQVSNEEPLISVNTNSDSDSSSKSKPLISSTKLQDHIHSENLLKRAKELYEIAKSGIEEYHHPTRVIGSKGHAGTLDYIYSTLSQYSDYYTLSNQTFDAVVGNVFGSKLIFGSSQVHASPMSLTPPTPNKEAVYGPLVLVANEGCEASDYPANTTGSIALIRRGICSFGAKSAAAGRAGALAAVVYNNYPGSLSGTLESPTPDHVATFGLSGEDAEPFIADLKAGKIIPSSAWIDAIVRKTATTNIIAQTKGGDQENCVMAGGHSDSVAAGPGINDDGTGSLTLLEIATHLPKYTVQNCVRLAWWAGEEEGLLGSDYYVSQLTPEENLKIRLFMDYDMMASPNFAYQVYNATNAVNPVGSEELRDLYTDFYSEHGENYTYIPFDGRSDYDAFIKHGIPGGGIATGAEGIKTVKEQAMFGGVAGEWYDPCYHQLCDGVENCDLGAWELNTKLVAHSIATFALSFDGFPKRTSSIPLSISEDGEKSPYHGPELFM</t>
  </si>
  <si>
    <t xml:space="preserve">CHAFR746836.1.1_0096540.1 </t>
  </si>
  <si>
    <t>MKFIQSFSLGAACLSVSAVATPPSEPEFVTSERLQNDITEEGLMGNLKRLEDIAYANGGNRAFGFPGYDASVDFIVERLEKLSETTTFFLQDVPGLFTQVASISFAAGGESIPVIGLTYSPSTSAEGLTLPLAHGPTGDVGCTVEGYAGLNVTGKIVLVERGTCPTGGTLAGRLLPAATAGAAAVIIYNNVNASVTGGTLSAPNPEQFVPGGFINRSDGLALVQRLSANETIIASFQQTQLIENKITRNVIAETKGGDPNNVIMIGAHLDSVQAGPGINDDGSGTSLILELFTALNSYQTKNKVRAGWWAAEENGLVGSRYYTAQLDATNVTNLLAYLNFDMVSKGFFGVFDGDGSSHGLAGPAGSDVIEKLFVDDLTSKGLNVTPAIFSGGSDYVSFMENLKKPIGGLFTGTGVDQDPCYHRACDNFENPNATVITINAKTAAHVLANLAIDGATLLPKAAESSNIGRIGEMPIQWTSGEGLEGQDSHTGTCGHDV</t>
  </si>
  <si>
    <t xml:space="preserve">CHAFR746836.1.1_0026140.1 </t>
  </si>
  <si>
    <t>MRFSLVSAASLASVVIAAPGTTPTVIAKPENLAGPAPPNPTSIDKADIIAAQASALTRSPTSNVKGKVFDRYVSIWFENTDYDMAAADPNFQFFAKKGITLRNKFAVTHPSEPNYMAAVGGEYFGLDSDPFTAIPRNVSSVVDLLEEKGITWGVYQEDMPYSGFQGFEYVNQQNGANDYVRKHNPEILYDSVATNPERAALVKNTTLFFEDLKANTLPQWMFITPNMTSDGHDTSVTVAGEWLRNFLEPLLTDKNFMQNTLVLITFDENETYSLQNNIFSVLIGDAVPANLVGTTDTNYYNHYSEISTVEANWDLHTLGRWDVGANVFSLVAAHTGDRLRTWTGDFSTRFFNYSYPGIFNTRGKWAPQPVPDVHSRRNGRTTLPAIKEAWGGLQARNYYHGALEIPDGYYVPVYPPLGG</t>
  </si>
  <si>
    <t>Tribe60</t>
  </si>
  <si>
    <t xml:space="preserve">CHAFR746836.1.1_0056830.1 </t>
  </si>
  <si>
    <t>MRFSTIVLASGLATVAYGQTQYTSTKPEDIAAARAIAPTLSPTSHVKGKTFDRFVQIWLENTDFEMAAGDPSIQWIAKQGITLTNYDSITHPSQPNYVASVGGEQHAQVILDFFSRIRSSEKTITDLLDAKKISWSEYQQDMPYSGFQGDFVNQVNGANAYVRKHNPLISYDSASSDVVKLAKMKNFTMFDRDLKDNKLPQWMFITPNMTNDGHDSSITVAGKWAKGFLEPLLKNKNFLDNTLVLLTFDEAENYFARNRVFSVLLGDAVPKELHGTTDDNAYSHYSIMSTVENNWNLGTLGKRDRNAATFF</t>
  </si>
  <si>
    <t xml:space="preserve">CHAFR746836.1.1_0055500.1 </t>
  </si>
  <si>
    <t>MKFSQLVFGLGVFASTFSSASPTDTRPLVESNKLRRLLTRSALLSKAKTLEKFAYDTPKRNRQIGTPGHNATINWIYDTLNQFPDYYESYLQPYDMLLHEDANLTVNGKALEVYSLGMSPSGKAKGPIVHIPNLGCEKSDFPADLTGKIALILRGDCQSAVKDAYAGAANASGVLIYNTGNAIYSTMNGYSLQLVSTPEGPYVPTGGITRPDGDAIIAQLDAGVEVIADLSTLTLPKTTYNVIAQTKGGDQENVLQVGGHTDSVARGPGINDNGSGSNSLLEIAVQLTNFSVNNAVRFSWWTAEEPGLLGATYYVAHLNQSEINKIRLLLNFDMLASPNYAYQIYDGDGSAFNSTGPPGSAEAEHAFQDYFNNEAHQGWTETEFDGRSDYGPFLDVGIACGGLFTGAEGNKTAQEAALFGGEAGKPYDVNYHLAGDNATNLNIGAWIENTKAIAHVLAGYARSFDSLPPRNVSFAAKREALAKRGELHRKRGSPRY</t>
  </si>
  <si>
    <t>Tribe59</t>
  </si>
  <si>
    <t xml:space="preserve">CHAFR746836.1.1_0094120.1 </t>
  </si>
  <si>
    <t>MKFTQSLGAAAVAAIGLVSATPLKSSPNVARDLPLVQSNQLRRLLLRSELLKKAQHLEDIAYATPSRNRVIGSEGHDNTVAWIKETIEKYPDYYTVSLQPFELSVGLNASLTIEGVTMEVFAVTIAPGGDADYTNVTPGSIFVVMRGNCVSAIKDALGSTAGGVAMLVYNNVPGNLEGYALQEFSVPEGTYVPAGGIAQADGEGLVARIQAGETVNAHLTTTTRIATINNVIAETIAGDHENVIFMSGHSDSVAQGPGINDNGSGTISLLETAIQLTNFSVKNAVRFAWWAAEEAGLLGAEHYVTVASQSELDKIRLMLDFDMMASPNYAYQIYDGDGSAFGESGPPGSGEAEHEFERYFAEEAGLNFTSIEFDGRSDYGPFLAAGVATGGIACGAEGIKTVEEAAMFGGTAGVAYDSCYHSGCDNFNNVDVGAWIQMTKAIAHMTAIFANSFDLLPPKNVTVKARKVSKPRSSKKFSKRV</t>
  </si>
  <si>
    <t xml:space="preserve">CHAFR746836.1.1_0027380.1 </t>
  </si>
  <si>
    <t>MKTFSKLAALAALAASIAYATPHLRDLPIVESSQLRSALTRSELLAKAQILEDFAYNTTERNRAIFSPGHKATYEYIYKFIQDLGDYYDVEYNEFTAESSSGKASVDGVPIASASPMTYTASGVVTGKVVQVANLGCDAADYPAEVSGSVALIIRGTCTFGAKAKLAGQAGAIGTIIYNNVPGAFGGTLGGDDPDFVPTVGITDVDGLALVAAIGNGTKTATLDVLVTQLPTYNVIAQTKGGDQENVLTIGAHSDSVPAGPGINDNGSGSVTLLEIAKQLTAFKTNNAVRFGWWSAEEVGLVGSTRYVEGLSPEELAKIKLYLNFDMLASPNYVYAIYDGDGSAFNTSGPPGSDAAEHLFEEYFKNEANLPFVPTEFDSRSDYAAFAAAGIPVGGLFTGAEVQKTEEEAALFGGQAGVSYDANYHLAGDNVANLDMDAWIENSKAVAHAVATYATSFESLGNENSIVGPERAQWRQKLPAGEPVAAHRIGGCSHSHDNDVEI</t>
  </si>
  <si>
    <t xml:space="preserve">CHAFR746836.1.1_0026210.1 </t>
  </si>
  <si>
    <t>MLFNKVVSLAAFASLAWSTTITEVLDQNKDNLSALIGLLATQPELLKSISEAKDITILAPNNKAVETLLSTDAGKAAAANPAVIKAVLEYHVLSGVFASTAFSSKPAFAASLLTDAAYANVTGGQRVKAVAPEGRPKGTVILSSGLLAECNVVAADIAFDGGIIHVIDEVLTLPAAASVTAAAANLTALTGALTTANLVSTVDGLKDVTIFAPSNAAFEAIAATTAGLSVQQLSSILTYHVVAGTVGYSSTLTNTKLTTVNGAELEIKVSGADVFVNQAKVVVADVLIAGGVVHVIDGVLQPSGPGTNTSSTHSPNATASATPAPNFVLTNGAGSTMGAVGLGALIGGAALLFNL</t>
  </si>
  <si>
    <t>GAVG--L-#G---ALIG#GA--ALL-#</t>
  </si>
  <si>
    <t xml:space="preserve">CHAFR746836.1.1_0032090.1 </t>
  </si>
  <si>
    <t>MHLTYIFPLALTAVVSANIVKDPMPAAAIGQPAAEMPASMPMPAAAEAAPPMSENAPKTPGADSSSSGKDVTKTLAQILDENKAKLSTLNTLLGMEPGLLQMLSSMKDLTILAPSNAAFTKFEASAGNKAQVANKMMLAGILEYHVLKGMHMASSIPTKMVFLPSLLGAPMNMTGTGRTMGAAMKRRAMMEMEGMSGNMEGMEGMPGMAGMAPEAAAGPGSSAATNSTSSNSTSIMSNVSGGQVVGVVKNGNRVEVMSGFKEIATVETADLMYNGGVVHIIDNVMAVPRTVSSTALDSQLTALVGALKNTNLVTAVDTTRDVTVFAPNNDAFKAIGGTASTLDMQQLSTVLQYHVVRGTVGYSTLLTMGLANRTLTTLAGNRLMVTVTQNKVFVNSAQVVNADVLVNNGVMHVINEVMNPRNTTGVPNPAATVAPIAFEGARPGDQVPFTSGINPTTTAPSAATRTNAGSANENPIRGAVGAAALFGFVAAL</t>
  </si>
  <si>
    <t>PAA-EM#PASMPM#PAAAE-##MEGMSGN#MEGMEG-#MPGMAG-##TLLTMGLANR#TLTTLA-GNR#</t>
  </si>
  <si>
    <t xml:space="preserve">CHAFR746836.1.1_0101210.1 </t>
  </si>
  <si>
    <t>MAQTFSFSLLFLFLLTTQISALTLLELLKTTPELSTLYNRVNASSYLTGFFANSTDFTLLAPSNDAFSKTANMSDEEFTAVMQYSMLKGGYPKAALDTERVFVNSNLNNTAFANVTAGQVVGLGLDAKKEAVEVLSGNRTISSSSKNIVCVGGLLHIIDEVISIPISSVLEITAAGLEYFIAILAKGSFLTTGSSYVNPVVYEPNITFFIPNSPEALASFNELAKTATPSDFQTNFLYHVIPNFVGYSPMLTDGLSLKSQMGTNLTIHVQDGQTYVNSAKILQTDYIISNGVIHVIDSVLNATNITGPPPSTAGNKITPTDLSTASSATSTAGSASPPAGSSSSSKLPLSIGAIVGIAVGGFALLLLLSTLVFCCIRSQKEKKRKRLSIANTPMQGLTYEGPTGEALYANRYHMTREVGSGRYKVERDSGMSHTDGSPLSAQDESVSPLRMGNTGWDWVLGR</t>
  </si>
  <si>
    <t>STASSAT--#STAGSASPP#</t>
  </si>
  <si>
    <t xml:space="preserve">CHAFR746836.1.1_0012900.1 </t>
  </si>
  <si>
    <t>MRLLHVFLLIACVSEGLSFPQAFASPINTDGTSSFTYNRTNFLLNGMPYQIIGGQMDPQRIPPRYWRDRLKKARAMGLNTIFSYVFWNMLEPQQGNWVNTGENDIAEFFRIAEEEQLKIVLRPGPYICGERDWGGFPAWLANVPGLVVRDYNAPFMEASRTYIERLAVDIRELQSTRGGPILMVQVENEYGSYGRDHNYTSVLLDILQTTFDNGTVFYTNDGSEDWTLEGGSVPGVLAEIDGGVMGFDALERYITDPSQKGPLLDGEYYTFTADIWGPSNPHNSPGSETIAGYVSDLDYVLGNKSASISLYMFHGGTNFGFSNGALWQDQTRVWTSSYDYGAPLDESGRVTDSYIAIRQTIQKYVEVGSIPDVPLNLPMMEVPEFKLQPATQLFETLGKNTLAKFPMSMEALGQDYGFTLYEHIITSPVSGLIQPGDHARDRVIIYVNGNRIGIIDSQYKNPPTVNVSLGTGDKLQLLVENLGRVNYYSRGTPYQNRLTDPYKGIVGNVTIGGIVLQDWNMFTLPLSDISFIDNIVGDAVKTANTSQNTPVFYKGRFNVTKEFSDLMELDTYLAIPAGVKGNVWVNGFNLGRYWHVGPQQSLYLPGALLKPGDENHVVVLELEPDLVKGEMVGKGLALREWGNNLDEDCLGCI</t>
  </si>
  <si>
    <t xml:space="preserve">CHAFR746836.1.1_0012690.1 </t>
  </si>
  <si>
    <t>MKLTTTVLPFVALSTAIVIPDGEIAEQLALLPGKHGIPQSFLDRVQGTAKTAWSGIEGTLNDAIAFSENAIDSALDASREVKEAFECHMSMTKFDMPEWLSTERTTPQDLDIFDQPQHRPHRPHHPPHHDPHKKHEPNQTVYQLIASSKYTTKLAGLINKYPDLVKTLNGTAANYTVFAPIDKAFEKIPKHHHEPSEEQIKRLLTYHVSPDFYPAGRVLVTHTIPTALNEPALGDEPQRLRVGLSLSKALNVNFYARIIAIDIFGTNGVIHGIDSLLLPPPPAYKIVELFPGTFSTLQLGLVKTGLAEAIEKAHHVGGTLFAPSNFAFQKLGPKINAFLFSRYGEKYLKALLEYHVVANQTLYSDAFYKEKSSSSKDEETVEDIPKGLFHIDLPTLLKERSLSIDVARYGGFITIKINGFSSVAIQDGLAKDGVVHVVNQVLIPPKTPGGRMWEGEEMGVEEFKERIDGWGREL</t>
  </si>
  <si>
    <t>Tribe58</t>
  </si>
  <si>
    <t>Y/F/WxC=84</t>
  </si>
  <si>
    <t>RPH--#RPH--#HP---#-PHHD#-PHK-</t>
  </si>
  <si>
    <t xml:space="preserve">CHAFR746836.1.1_0032570.1 </t>
  </si>
  <si>
    <t>MRCQSWTAAIATVASLYISGTRAQTEIPDLGTLLAGQKNLTTFYGLIQKYPNILLSLPSTNGVTILAPNNDAFDKIPYSELKSAFEKNDQDVITNILQYHILTGPRTAAQLNPGDSTFIPTLLTSPAWTSVKGGQRVENIKQNGDVVIFVSGRGTHTTVTQKDLMFTGGVIQVLDSLLIPPANLTDTFAAFNLTAYEGALYQTEKTEPYTKTANSTFFVPNNDAFQALGPAISDMTTDQLAAVLDYHTIPGQVIYSTSLTNGSVFTTAQGGNITVRQAGNTLYINSAPLGATDILLKNGVLHVLQNVLNPAGPGATPNPQIGEQGEVFASASKAESLPFTSAIPCTSACPTTSTSASMSGSGGVTAGGSRPTSTGKGAAGATSSSKALGVAMARETGFGAAGLMVALGGAVMMI</t>
  </si>
  <si>
    <t xml:space="preserve">CHAFR746836.1.1_0023490.1 </t>
  </si>
  <si>
    <t>MKLFNYIAGVVLAARAASMVIGGRDIIIDRDSVGLQDIVTFDEHSIKVYGERLYMFSGEFHPYRLPVTDLFLDVFQKIKSLGFNCVSFYVDWALLEGQPGTYSAEGIFALEPFFEAAKEAGIYLLARPGPYINAEVSGGGFPGWLQRVQGQLRTRNAEFLAATDIYMANVGAAIAKAQITNGGPIILVQPENEYTGASGPVEGGYPDPVYFAYIKKQLKDAGIVVPLISNDASPKGTFAPGSTWNGTQEGNVDIYGHDAYPVGFDCANPTVWPENGLPTNYHEVHEAQSPSTLFSIVEFQGGAFDPWGGLGFAQCSELVNHEFERVYYKNNFASGATFFNIYMIFGGTNWGNLGHAGGYTSYDYGSSIAENREIYREKYSEVKLQANFMKVSPALLTASVDPAAVGVHTDSNSITTTPLFGNGSATNFYIVRHADYRQTTPTTYKMSVKTSQGTFTIPQIDGELTLSGRDSKFHVTDYDLGGTTLLYSSAEIFTWKRFEDKTVLVVYGGPGEQHELSVISQRVPKQIEGSDVLTKVSNGSVALNWKVSTTRQVAQIGDLFIYMLDRNTAYNLWVPDFVRDDAWGAYTSNIEDRTSVIVQAGYLIRTVYINGPALHLTGDANATTPIKVIGAPSSVRSLHFNDLKLEITTDPITGEWTSTIPYTPPEIALPDLTTLDWKYIDSLPEISPGYDDSLWTLASKTNSTNPYQLRTPTSLFGSDYGYHTGVLVFRGSFVAAGNESTFAIQTQGGSAFGSSVWLNSTYVGSWTGNDRSTNYNSAYTLPNLAAGKTYVFTVVVDNMGLDENWVVGPDEMKHPRGILSYDLSGRPSTTITWKLTGNLGGEEYIDKVRGPLNEGGLYVERQGFTQPYPPNHNWVSLSPSTGSDKPGVSFYQASFSLDLPKNYDIPISFAFGNGTTSSGATANYRAQLYVNGYQYGKYVNNVGPQSVFPVTQGVLNYHGTNWIGLLVWGQEGEGVEVSGFSLEAGLPVWTSIKEPKNVPTPDYRAREGAY</t>
  </si>
  <si>
    <t>Y/F/WxC=82</t>
  </si>
  <si>
    <t xml:space="preserve">CHAFR746836.1.1_0079400.1 </t>
  </si>
  <si>
    <t>MANIGKIIAKYQITEGGPIILWQPENEYSRSGYITPFPQKDYMQYVEDQARNAGIVVPFISNDVNPLGYFAPGTGLGEVDIYIFGGTNWGGISYPEGYTSYDYGAAIEEDGRALNREKYSELKLQAQMLKVSPGYLTATPTVNYTNLVYSTTKEIAITPLFAPNGTYGNFYVVRHLDYASQASTNYTIQLSTSVGSLTVPQMGGSLTLNGRDSKVHVSDYFAGINVLYSTAEIFTWKQFDDKAVLIVYGDNGELHEMAFNTTSEPVVVEGEGVEAQLIGGIWVVQCVADSTRKMIQMGTLTVYMLDRNSAYDYWVPDIGPAYGTSYLNPESVIIKAGYLVRNASITEDCLYISADFNTSSSVEVIGAPSRISKLLINGEEQSYPKTEITLPALDLALPDLSGLDWSYVDSLPETKDGYDDSLWVIADHATTPNPVGMPLLTPVSLYGSDYGFHVGALVYRGSFTSTGLESSLYILTRGAWAFASSVFLNGTLIGSFPGEMESEWSNATYSIPALTSGSTYILTVVVDNMGLEEDTPGADDMKIPRGIIDYSLNCPNSTATPISWKLTGNLGGEDYIDQARGPLNEGGFFAERQGYTAPEPPLEVFTPGTPYTGFEGAGVVYYTANFSLALPSEAWDIPLSFVFSNTTDAIGYRALLYVNGWQFGRYVANIGPQTRFPVPEGILNYKGTNWVGLVLWAYGEEGAKLEGFTLEAGTPVLSGRSPVVLVDSPKWRLRDGAY</t>
  </si>
  <si>
    <t xml:space="preserve">CHAFR746836.1.1_0038020.1 </t>
  </si>
  <si>
    <t>MRVLRLLLVLSMVLWGCEGTSDGLSDAVTWDRNSIMVNGSRVFIFSGEFHYQRMPVPEMWLDIFHKFKASGFNTISIYLFWSYHSPSKGVYDFDTTGKNVQRLFDYAKEAGLWVIARAGPYCNAETNAGGLALWGSDGSMGKLRTSDEAYHQSWIPWVEKIGKIIADNEVSKGGTVILNQVENELQETTHSANHTLVIYMEQLKKAFRDVGITVPLTHNEKGMRSMSWSTDYQDVGGSVNMYGLDSYPGGLKCDSINSGFNLVRTYHQWFSNYSYTQPNHFPEFEAGYFTPWGGSFYDDCASELDPAFADVYYKNNIAQRTTLLSLYMAWGGTNWGHSAAPVVYSSYDYSAPLRETRQIRDKLSQTKLIALFTRVSKDLLTTDMIGNGTGYAVSDPTIFTWHLRNPTTLTSFYTLQQNKSSSRTSITFSATLETSLGNITVPNINLNGRQSKILVTDYKFGTHTLLYCSADILTYGVFGDVDVLVLYLEEGQVGEFGIKTDGEGGEYMEGLRKEGDAVVESVMGEGVVTTTYTQTTGKTVLQSANLIIYLLEKKTAWRFWAPPTTTNPNVQPNEQIFVLGPYLVRKASISDNTVYISGDNDISTTIEIYTGTPITTISWNGILLPATTTPYGSVTAPIPGAEDRTISLPALENWMAANSLPEKENDYDDSLWTICDKTTTISPIAPLTLPVLFSSDYGFYVGAKIYRGYFDGDEYAAVNITASGGLAFGWSAWLNGVLIGGDTGKVDLPTTTAVLSLPKSSLKELDNLVTVVVDYHGHDQTSTAKGVENPRGILRAFLIPSNTTNTTTLYTTPAPVVETSPTTNFKLWKIQGNAGGSTNLDPTRGPMNEGGLLYERLGWALPSFPSSSTPQFSPSSPLTGLNTSGITFYTTTFTLALDSDLDVPLGIALSSPPGTVARVQLWVNGYQYGKYVPHIGPQSVFPVPPGVVNNNGVNTLGVSIWAMKEEGARLEGVELVSYGVYQTDFGFGGEWEYLQAGWEVGREGFA</t>
  </si>
  <si>
    <t>Y/F/WxC=14</t>
  </si>
  <si>
    <t xml:space="preserve">CHAFR746836.1.1_0094820.1 </t>
  </si>
  <si>
    <t>MRCSKSLLGAAFGLLGVVNAEWMDETWDTIVVGAGPAGIIVSTRMAQAGLKTLLLEAGGPSYGITGGDLDSRRPDWLKNTNLSRVDVPGLYKSIFASGDGMTCSLNSYGGCTIGGSSAINAGLFFEPPSSDYDLYFPAGWKSADMKNATQRLYDMQPSTNLTSMDGQRYLQSGYEATRKWLVEGMGWKDVDLNAAANDKTEVFGRPIYDYSNGQRGGPVTTYLQVALGLPNFRLESGVTVTRVERTADRATGVIATLNGQEKLIQLSTSTANGVGVILSGGAISSPGLLMHSGIGPVAQLSALHDAGKLAPGIQSASDFIVNEDVGVGLFDNPNTFIELTSPSIQSYSYSYDAPPPGDKDMYLSSRSGPYTFASQTAVFWDTLTRGDGSQAVFQGTVDSAGXGEWTDNQTITLNIYGTSGLKSTGSVVLSAPDFKAAPDGNVYYSSPDDGLEIATFIHKIFQGLPAAGITPLNIPQGSDVEEIRRYITTASQYARGSVNHFSSSCRIGRCVDGGLGVKGVKGLWVVDGSLLEPLSVNPQFGVMVVAERGSDVILGGGV</t>
  </si>
  <si>
    <t xml:space="preserve">CHAFR746836.1.1_0017200.1 </t>
  </si>
  <si>
    <t>MLSQFFLIAPFLPYLVYAGDDDVNKTGPITSAFTDPLSNITFQRFFGQRSTFSFGIALPTNKTTDFIGQMTFPTPSGDGWGGIALAGNMVGPLLLAAWPNGEQVVSTFRRASSKSSPPVLDGPFQIKEIKEGTKINSTHMQFTFLCQGCLGLNGTLGFETPDAAGNVQMGWALASTSVTTKGDPASEMTFHDSGMSHLPPFFLLLGFVEDGQGILG</t>
  </si>
  <si>
    <t xml:space="preserve">CHAFR746836.1.1_0010840.1 </t>
  </si>
  <si>
    <t>MRLSYFLSFLSLLAWNAASQNEWPVHDNGLNQVVQWDHYSYIIDGQRLFVWSGEFRKDFQSLFIKNHIYLGKTLFNCVSFYSHWGYHSPADGDLDFETATRDFTKLFEIVKEVGLYVLFRPGPYVNAESNAGGFPGWLTTGAYGTLRNNDSRYTDAWTPFFSQISKIVSEHQVTNGGNVFIYQIENEYGNQWLDAEKKIPNPVGIEYMELLQASARENGIDVPLIHNNPNMRTKSWSKDYSDEGGNVDNYAFDHYPSCWSCDLSECTGTNGNVPDFTLYDYFTNFKQVSPTQPSFLAEFQGGSYNPWAGPAGGCVNNTGPDWVNVYYKHNIAEKATAINVYMVFGGTN.GGLPFPMVGTSYDYSAPISESRTIGDKYHETKLFGQFIRVARDLTKVDRINNSTDYASTPDIFTSELRNPDTNAAFYVTVHASSPSTALTPFTLKVKTSVGDLTIPQYVSEIVLDGRQSKIIVTDFKVGSEKLVYATAEVLTVSLHDELPIVVLWLPAGEKGEFFLTGVIDGIVKKRDGTSNTEFHPTDGGLIVSYTQLAGSSVIEFDNKYRVVLVDKSAAYYTWVPSTSSDPYTPENSTIIVLGPYLVRSTVIDGETLKLTGDWEETTSLEIYAPSCINKVIFNEKEIPVQRSAYGSLVGILEVPAQTTTTIKSQLPALTNWKSADGLPERLLNYDDSKWIIANHNSTPNPTPPATYPVLYADEYGYHTGNILWRGTFSVSNDSTTGVFLSVIGGVYSGWSAYLNGDFIGSWLGDMKITQGEATLSFENATLNSNGSNVLFVIQDNMGHDQTSGATNPRGIFNATLLGGGKFTEWKVQGNAGGEANIDKVRGTYNEGGLHAERLGWHLPGFDDSAWETSSPETGITDASAKFYRTIVPLHIPVGYDVSLGFVLGSPAGTAVRAQLYVNGYMFGKYVPHVGNQVVFPVYPGILNYHGDNTIGLSVWTQGAEGGSVTLDWTVLGVVESSFDPGFDASYLRPGWSDRSEYY</t>
  </si>
  <si>
    <t>Tribe57</t>
  </si>
  <si>
    <t>Y/F/WxC=74</t>
  </si>
  <si>
    <t xml:space="preserve">CHAFR746836.1.1_0036810.1 </t>
  </si>
  <si>
    <t>MKLSSFAGRVFGSVLYVASTAFAQDFATHGMYTEPNTGITFYTSYQQDGPITGGGEFSMTSVGGFTFGMALPPSAATTDYYDYIGLVIGSTPNKKGWTGVLHGDQGAGMPNHLMILAWPTGNGNEIATSFRYSPSYQLPVIYQGSAQLTKIYTNVNDTHWTMVYKCSRCLIFDDPSQSEFNASTSAGQFGAGWAQSVTSPVNPPDPNSDFSQHDNGQGSYRIIVSSATQESYSKWESMTATAAPPSSTTTLPTTTTLPVSGVPVPTQTSYDYVVIGGGAAGIPIADKLSESGKSVLLIEKGVASSARWGGTYRPESGWLDGQNLTWFDIPGECNRIWNGGSAGVACTDTDQMAGCVLGGGAAVNAGLWWKANPSDWDYNFPAGWKARDMQSATDRVFSRIPGTDHPSLDGKLYIQSGFDTLRTGLEKAKWKSVTANNAPSEKNRTYAHTPYMSANGERGGPMATYLVTASKRKNFQLWLNTSVERINRVGGHAVNLDVSPTNNGGRVGTVKLTPVTGRVILAAGAFGTPKLLFRSGIGPKDMLDVVASSSDSKVMINSASWINLPVGQGLNDHLNTDTVISHPNVSYYDWVEAWNTPIEQDKVNYLTKRIGPLTQAAPNIGPMMWEEIKGPDGIVRQFQWTSRVEGSMGEPNGNTMTLSLYLGRGSVSRGRTSINKGLNMLVSTIPYGDPNDLAAVAAAIDSMVKTLNTIPNITWVHPTANLTGAEYLKTLPLDYANVGSRRSNHWMGTAKLGTDSGLKGGTSVVDTNTKVYGTDNIFVVDASIWPGMPSTNPSGLIVVAAEHAAELIQRMPLNTALPKGAKCGGADYGGSQVCRDPFVCKVISKSLSTCA</t>
  </si>
  <si>
    <t xml:space="preserve">CHAFR746836.1.1_0071840.1 </t>
  </si>
  <si>
    <t>MKRSGFFAGVFGVTVSLFCAIDAQDFANHGTYTEPTTGIQFYTSYQTNGKITGSGYNSMVSDGGFTFGMTLPPTALTVDSNEYIGLIIGSTPVGKGWSGIVHGDNSGASMPNHLILVGWPTGVGNQVATSFRYATGYQPPQPYGGSAKLTQIYSSVNETNWVLIYRCQNCFVFDEPTQNKFNTSTSLENFKQGWAQGTKEVVDKTNPSSSIEQHDNGMGVFIVEVRSATHVSYSEWATKTATGPIATGTATSTVPFSSIPVPTQTSYDYIVVGAGAGGIPMADKLSESGKSVLLIEKGVASSARWGGTIRPENHWLDGQNLTWFDIPGECNRIWNGGTAGVTCTDVDQMAGCILGGGTAVNAGLWWKPNPSDWDVNFPAGWKASDMAAATERVFSRIPGTDHPSLDGKRYLQSGFDVVADGLAAAGWKSVTANDVPAEKNRTFAHAPHMFSNGERGGPMATYLVSANGRTNFHLWLNTSVERINRDGGHATSLNVIPTNNGGRSGTVTLAPKGRVILSAGAFGTPKLLFRSGIGPTDQLEVVKSSTDGATMIDQQQWINLPVGYNLNDHLNTDTVISHPNVSYYDWPAAWLTPIEDDKTKYLTQRSGPLAQAAPNINPIMWEEVTGPDGIVRHMQWQARVEGSNGIENGNSMTLSLYLGRGEVSRGRISIQKGLNMVVSTIPYGDPNDLAAVAQAIDNMVATLKPVPGLVWNLPANGTSGADYLKTIPLTYANIGSRRANHWLGTAKLGTDSALNGGTSVVDVDTKVYGTDNIFVSDASIFPGQVTTNPSALIVTASEHASERILNLPV</t>
  </si>
  <si>
    <t>ATKT-#ATGPI#ATGT-#ATSTV</t>
  </si>
  <si>
    <t xml:space="preserve">CHAFR746836.1.1_0049540.1 </t>
  </si>
  <si>
    <t>MFLKGFLLLQCLIVLFYRINPTIAAPPLPNTPRQLSDLPEDNWQKYVRAPKSKDIKPVKIVSYKGNVTNPNGLLTGEGTILTRKATAGGNATAAGRPIIEAPPEIVVDFGLNHPGFLSIDFGGAANFTPGYPGIRLAFSETLQFLTNVSDFSRSDNGEEPEDKITPGSDQIAVKSKPYTWKNIHGCEFDRKVCTDGLHGFRYMKIYLDALPADVPVTTSLGSVTITGLSLEYSGFLGTPDTFIGWIETSDENLNQWWYDSSYTNEITTDVFRRFDTEPRQANSSTLIDKLVLHDGAKRDRDPYVGDVAVSGKTTYLTHDTAIAARNVLADLADHQRADGWIPPASIRLYDLPLMDYPLWWVVCSYDLYMYTGDVAYMTSYYKNMVLVLDKYYPSVTNQDTKLIQKGIGGSDGYGDYAFLPRTGPITYYNALYVMALSNAATIATTLGKSDDARRWIDRSKVVASAISERLFDTSVGAFYDGSCGSSPCPTHAQDGNSISVLSGAATPEQAKLALDYLAKNNARPYGNSFYDNDFLQDGFSQRVYAFISYFEIQARFMVKSPDTALEEIRRLYGWMATHDPQVTVWEGIGTNGSLYEDGFSSQAHGWATGIVPLLTNNILGVLPTGPGFRTWSIKPIPGDVKWAKGVVPTPSGPITVRWHRDDSLGIFWLIASAPANTRGTISLPVPSSSTKVYLNKVEVTSASIASTGDGYATISVEGGDHTITVGYN</t>
  </si>
  <si>
    <t xml:space="preserve">CHAFR746836.1.1_0010780.1 </t>
  </si>
  <si>
    <t>MRSFATSLAFVAGAYAQSKALVDANTGITFQAYSDTAGSGFSFGAAVPTTIGSDFIGQIVAPNNGSGYVGVALTPLMANSLLVIAWANGKDVVGSTYTASGYTSPTHYSNASVSIEAIAKGTFMNGTHLSYTFLCKGCVQGGVTSFSSSAKDITMGFAMSSTTPTNPTSVKSAGFTFHNTGFGNFGLTLAGSADYPKWASMATTVSASPISVPASNLTCSTRNVTATVSNSTYDYIIAGAGPAGIIVAQRMAESGKSVLLLEGGKASTFAQGGRSTVSWNDTVTQYDVPSMAYYLSTAADTSEYCTDTASQAGCILGGSTMVNALMFVRPQAADFNDKWPTGWKWNDVAASAAKLYERNPGTTLASKDGQRYDQSAFTAMSSFLKTMGWSQVDSIESPNEKTNVYSFPAWDIQNGLRAGPVTSYLPLAQAASNFKLTLNTKVLRAIRNGSTITGVETQDSTGARQIINVNAGGKVILAAGTMSTPRILINSGIGPKAQMDIVSAGCTGIKLPAEADYINLPVGENLRDHPVFTLTFNITDNSNVSTSMVASQFTNPSATDIDLFAKASGPLAQSGQRLNFWTSLNSTTGTRFFQGTVNSPSAGLVRAKIYLTHGSTSRGSLGVTSKGSTKFITEPLMNTDEDKAAVVQFLDSMINSAKNSSVLSLASPTTGSKLVSSFTSGSHFVGTAMMGASNDGKSVVDTDTKVFGTDNLFVVDGSIHPDLPTGNTQAIIMVAAEHAAAKILALGSGSGSGSPSSGTSTATKSLSVPVKIGSASASVSPAAQAVSALPSTPVPGKGDDACA</t>
  </si>
  <si>
    <t>Tribe56</t>
  </si>
  <si>
    <t xml:space="preserve">CHAFR746836.1.1_0034350.1 </t>
  </si>
  <si>
    <t>MMFLAAFLITLGVLLTQNSRGTLAMASNPVGGCWRDTPCTGPATAAFPGSWDKYNYSPTSRTLAPAKIYSATKQYIADYPFPLNFKGNNQILIFDFGVETGGIVHINYAARGSGQLGLAFSEARNWTGTDSDSTNGSFQPDGAIYTDITPTAEANYTMPIDKIRGGFRYLTIFTKSNNAAGHIEVDISDIYVEIGYQPAWSNLRAYQGYFSSSDDLLNKIWYAGAFTLQTNAIPPSTGRVFPILNGGWENNQQLNIGTNDPTIYVDGSKRDRTVWPGDLTIAIISILVSTGDTAGVRNTLQVLYNDQAVDGGLPFAGPGINIYNSDTYHMATLIGTHDYFLYTNDKAWLSGVWDRYKKAMAFITAKIDNTGSIYVTGTDDWGRVGQGAHNTEAQMIMYKTLVTGSSLATWQGEADLAKKWTDQAATLKGQINSVYWDASAGAYKNSDVDASIYPQDANSMALAFSAADASKMGTISKSLTKNWGPIGAVCPELPKNIVAFVQSFEIKGHLIARQASRALDLIRRSWGWYLNHPDGTGSTTIEGYLADGTFGYRSEYGYANDYSYTSHAHGWGTGPTDALTSLVVGLRVTQPAGSSWELAPQFGDLTHAEAGFVTPLGKFAASWTLFNGGYSLGWSAPAGTKGALVLPGNGSAQPKVAVEGGMVKTEQAKFDGDLSTLTLEVEGDGNIRVTF</t>
  </si>
  <si>
    <t xml:space="preserve">CHAFR746836.1.1_0032600.1 </t>
  </si>
  <si>
    <t>MGLTNPLAIILSFLTLLTLSPAQSCWRQTPCTGPTETAFPGPWEENIYAPSSRIISPKSILSRETGDIISSYPGAATLQGNGSQLVFDFGIEVGGLITLNYTSDGAGSLGLAFTEAKNWIGEFSDASNGLHQGPDGALYAEFPSAGAGSYIMPDVSLRGGFRYLTIFLLTGGNTSVDITDIKLEIGFQPTWSNLRAYQGYFHSNDEMLNRIWYSGAYTLQTNAAPVNTGRWVPMLKTGWANNGTLGPGDTIIMDGAKRDRAVWPGDMGIAVPSVHVSTGELDSIRNALQVMYDYQNPTTGAFPEAGPPLLQLGSDTYHMWTMIGSYNYVLYTNDTAWMQQNWAKYLKAMDFIYAKVDSVGLLNVTGLRDWARWQTGYNNTQANMILYRTLLTGASLSTWMNDTTNLTSTWKTQAATLKTAINKYCFDTPYGSFKDNATSTTLYPQDANSLALLFSLVDSPQVAESISANLLKSWTPIGAETPELPRNISPFISSFEIQGHFTIRQTQRALDLIRRGWGWYLNHPNGTGSTVIEGYLTDGSFGYRDTRGYANDASYISHAHGWSSGPTSALTEFVLGLSVTSPVGKNWRLAPQFGDLKTVEGGFVTSLGKFRAGWVVEEGAYTVEFSVPDGTSGELVLPCLTGEEISSLEIDGVGVEDLGARLVGDSIVLTMGGGSHIIAVS</t>
  </si>
  <si>
    <t xml:space="preserve">CHAFR746836.1.1_0084990.1 </t>
  </si>
  <si>
    <t>MKLTTALLALCVGLTSAAGIDYNNLPLDTSFPGPWEKYILAPANKSYIVPSKVFQAQRVTSPEVVLENPPQRAGSAAKASRFEIGLGGLVTYEFAQNIAGRVCVDVTGFQNNPYLILSYSESSFFVGKTPDATGDIRPLDLPVKLRIKNNGINCLAPGYNRGAFKYLTIYMPDTAVPDDGNDFYHEPSSKRNIAKKTASAEWYELMRRGMKSLGRVFKKRQSDPDQQPRVAIKALWVICTSYPSQPNGRALNAYFDSSSSILNRIWYAGAWTMQLETIKPNEGCAIIQFSSEFDGTHPEPGAWYSNYTVSDGNVVIGEGAKRDRMVWPGDLIISLTTGALTTYDMLAGKNALDSLYKLQYSDGGLPYAGIPMGQRHEFSDTYHMHGLTASYLYVLYSGDLDWIKQKWSAYKRGVDLSVGKIDGRNLMLVTSDFDWIRPGMVGHNIEAAAIALRMLEVSMKLAEWVGEANPSTAGVKWSDTYNRLRQGIASLYCAGDNLFGDNLEERGCNGPQKVLPQDGNGFALWAKATDADTANKISTALRNRWTKYGAPAVEFPNVISPFASYFELEGHAAAGNYDAIIELIELTWGYMMDGPGMTNSTLNEGFRLDGYVGYPAYPAAARSSHAHGWSTGPNSILLQRILGIQLLTPLGKTWLIEPHLTKWLGHARGGFANGLGKFEVSIARSVALDGQQVQVLNITVPAGTSGTIRYLGSEINLSEQATTTFQGFHYVFIPARDNNAGPRIKAVDRQAVAKNFVDDTEWTPPPRVSRPVGKVNLDIMPDYWVTHKFEPSKAMLQAQANHGNGTKKRRDDVHAPAN</t>
  </si>
  <si>
    <t>Tribe55</t>
  </si>
  <si>
    <t>-GDNLF-#-GDNLEE#RGCNG--#</t>
  </si>
  <si>
    <t xml:space="preserve">CHAFR746836.1.1_0090270.1 </t>
  </si>
  <si>
    <t>MTPLLSLFCLLTSVGSVLSEVPYSEYILAPSTRTLYPEKVYNVNGSISNPETLLGGPRGNAIFNGVSAITFDFLKNIGGVVSITVESSTDPSAVLGLTYTESNLWIAGDRSDGTGDDGPDEVIFLPAGEPGHYTVERRLDRGAFRYLSVVSNSPGTIRVSQVSVWYTAAPVQELREYAGWFHTNDELLNRIWYAGAYTNQLCTIDPKWGNALGRPNTPNDTTPDTQAWWSNDTITEGRTTTTDGAKRDRQVWPGDMAIGLPSIFVSTNDWESPRNGLTSLLALQSANGMLPWAGYPFNERGVVSFTYHLYTLIGISYYYEYFGDLEYLKGNWGKFTKGMEWSLSYIDDTGLMNVTSSADWLRVGMGGHNVEANSILYYTLNKGIALAKLLNDTTKVDEYTPIAAKIKTVVNELLWNPDTNLYIDNETTTLSPQDGNAWAVKANITTSTAQSANVTRALTERWGTLGAPAPEAGGSPPTISPFIGSFELEAHFLGDETLDALELIRRQWGFMIDDPRMTNSTFIEGFSSDGSLHYQPYRTDSRVSHAHGWSTGPTYLMSFYIGGIHMESSIGKTWSFRPLVGDLKEVDSGYQTPLGTFSSKYSADGKTITAATFSTPEDTVGTVTLQGVEGTLVSGDQSIDLVDGKALNVPGGTWDLRFLK</t>
  </si>
  <si>
    <t xml:space="preserve">CHAFR746836.1.1_0057200.1 </t>
  </si>
  <si>
    <t xml:space="preserve">CHAFR746836.1.1_0089270.1 </t>
  </si>
  <si>
    <t>MRLLTQTRAAVLTAFGALLIQSVLSMPSETPQQTRHGRYDYGPEGHAHLKRQASDNAYTATTGLPYSGRGPGGIHGRPFLTYDQVSPAPGMENSGYCHHIDILFPTWHRPYNILYEQTLQYLMLVIANMYPEGFVRDRYVEAAQSFRIPYWDWAVVPEPGQSVFPSSVQQSSVRLDGPKGRQIIDNPLFTYIFQPLDTAQLPDEPFNKFPTTMRYPTTSDANAVSQNSLVAKQLDNSAPSFRSRIYNLLTNYHDYATFSNTAWIPASQNKDFEKFDSLESIHDQVHGLVGSGGHMSYIDYSGFDPIFMLVHCNMDRIFAIWQTLNPSDYVNPETSLMGSYTVPKGQLEDTNTPLSPFRMMNGQMWNSTGIRYTTDFGYAYPETANGTGVDIRAQAVSAVNKLYGPNPQGTVPGVIARDTSNGLEYREWIANIRVLKYALDGPFFIHIFLGNFSADPFQWSFEPNLVGTHSIFVKAMNGKEEPCNCNADWTTGTIPLTAALSKAVEAKSLKSLNPEDVEPYLERNLRYKLSYLNDKEVMSDVKSLEITVVSAPVKKASTETELPEWGNFTGNFTVGAG</t>
  </si>
  <si>
    <t xml:space="preserve">CHAFR746836.1.1_0071830.1 </t>
  </si>
  <si>
    <t>MSLNAQEAQARNFVAPIVPAASKARVEIEEFIGDNEMTNLYLLAFEALQKEDASKSVAKKNEDWWTFYSLSGIHGQPAENWNGIQQPDGDIGGYCTHGQVVFPTWHRVYMNMFEQSLSNKIATIAAQFTQEPQKSLYQQAAARFRIPFWDPVLPRNKAKGEKMWGFPKILSVKNVWVLRPNSTELTSIPNPLNAFKFQDSALKAKGRTPIAWGSNWEISTPGKDHTVRTPGKNGETNLATLELYIQRQTVSMSTNLWKLLSRYTNDSEQNNELRTWSSFSTHNVIDPKTDKPIIEGGDMVPQYDTAVSLESWHDNYHGLIGTGTDFAGHMGNPAIAAFDPIFWLHHCNIDRILAIYQALYPDKWLRATDASANLYPFQKDSSKFWTSNDVKDWTTLGYAIPGNKPLDAEGRNALETHLYEYYNWTTSGTTPPKSVSDNWPRDLSTSIALNGKKAKKVTTPVVKFEALEASQLLVRTVAIQTPEAMSVTVEDAPKTIKVHNAAADTAANPPETIKDKSVLTWNARIRVKKFAYNGSFNIHLFIGSIPDDEPTKFISKKNEVGFSHIFATSSDSPCANCTTQRAENLLYEDVIPISHSLKHYLRSNTAAAADGPIPELRVLDNYEPENVVPFLKKNLEWRITDTAGNLLGDEQKMRESGLVVAVSCRLFDLPTPEAPLGVYHPATDYPEVTQGKVGGLGFAGGEEGREL</t>
  </si>
  <si>
    <t xml:space="preserve">CHAFR746836.1.1_0007770.1 </t>
  </si>
  <si>
    <t>MLFSKISASALAVVSTVFFDVVVAKYAITGVHTGVDATTGYRPPRREINELALDKPQFSLYIQALNDMMNVDEHNLTSYFQLSGIHGLPYISWDDVNPISPNSGLRTGYCTHGNTLFATWHRPYLALYEQVLAQHAQTIAKTYKSAEYQTAADNLRMPFWDWALPGSRFPTIMKSPTVQITTPNGTTTVNNPLFNYKFLQRPEPTEWFPANDPISAKAATLRHPDANDVQHDETIDQALAEENSFLANQVWDVFAQTRDFDSMSTSGNGGPNFETPHGEVHVLVGGDGHMTQVAWSGFEPTFWLHHANVDRQVAMWQAIYPDAWLTNVRSPSGTWTILPNSIVDFGYSYPDVKDWLFSDPASLKANVTTQVNQLYNPTGSFGAFRSSTKRSTYLPSNTTTQSKETHAWSISVKVPNSAVDQAFSVKISMCDIYVGSLSILSVPGTVEREAGAYRVTHGQFNLGSALEGVDPDDVPAVIEHLKGKLRWEVVKIDGCVVDEVEGLELEVADRVVEVAEDISKFPTYGERTVHADVMA</t>
  </si>
  <si>
    <t>Tribe54</t>
  </si>
  <si>
    <t xml:space="preserve">CHAFR746836.1.1_0023860.1 </t>
  </si>
  <si>
    <t>MYLIFWINWLAVTLPLFGLSAHAQTDGSYIAMTGVQTGVTADGARPARRNILDLQNDIPAWSLFIQAFTAMQAVDEGQQLSFFGIAGAHGRPFVPYNNFAQYAAAEFNWWKGYCPHGSVLFLSWHTIYMVLIEQVMASWAQTIAAQYTGADQAVYQAAADNLRFPYWDFASIPQMPPVMNGATVEITTPTGVQTVNNPLYQYTWQKPLEVEHFPETMARRPTTSRRPESNAPDGRNRPDIINDLLGKANLMQRTWDALVKNSQYNEFATSAAGGTSIEWVHNEIHLTIAGAFGTMGPTEYSAFDPIFWVFHCNVDRLYAIWMAMNPGNFMTPMGGEAGTMSIPFGNIDSTDTPLYPFTANAQGSVYNSTAAYQYSQFGYSWPEIEDWNQTPEALRANVTAQVNAMYDPNGVFANPPPDAPATRRRYVTPSRTAGEQTTEWAVSIEVNKYELQGDYFVIRIFVGCVPEDPEDWPFVETKVDSMHLMPPPLKNVTDWPFMPVYDEISLTKVVEDAELDVNDAVAVKEYLQENLDWRVQKLDGTEVDLCELPSLNFTVGSQHVTLQKDITSLPTFGERTLYREITHPEEDPEDPMSSTVPLPDFSQKRPESNGTRTEAPQSEYTGAASFLALDSRLCISWALFFFLLLSR</t>
  </si>
  <si>
    <t xml:space="preserve">CHAFR746836.1.1_0006870.1 </t>
  </si>
  <si>
    <t>MSTSSYAITGIQAGKGPNGSVPLRREVDEWWFSSDRNDLYQRSLFIYALTEFMKIDPNDIKSYFAVAGIHGQPVQPWDDSGPEDPNWYCVHGNVTFPPWHRPYVALYEQRLYEIMKQIIPTTFAAQDHAALIHAADTWRLPYWDWAEKKPDWSAPNDPSKFGPNAPYIITVPQVEVLTKTGVALVDNPMWKFSLPQIHADKPTFGHYGVKKETVIMDPTNPNDKGTLFHFDLGKASVRHPETIDPTNPNFESSWVKGDKQRHEPITKELRNGIKDGSYTTTLPESVYRLFLEEYIPNWNAFATLGYQPGQTGQTYASLEAIHGSIHVFGGGNGHMGNVGVAAFDPIFWLHHNNVDRIFALWQALYPDKYVEPYEDKVRGKVDANTPLLPFKMDTHGTPWTSVQARDHFRLGYTYPELQTWLPIYQTGGKFDKVKFEKAVRTTVELKYSSTGKYVCALPGYENIAQQVMQAVPADNLKIECFPPALVDLSKTIKEAGNVAGQVVNTLAGVAGFGVGLLTGFNATQVGAPKPPPQGQGTVPTLSWEAHDYIVNVKYDRYALGGHPFRILVFLGDVPSWDPPSGATGAAASPVIPWDQLDIQNCPNEVGLIYNFSSPAEFRGMRTSGCDACARAEEFGDLSTGQIIITDFLVNKVRSSACTLEGMGKEAVSAWLRTEMHWRIIDSNGRIVPRENMPQLKVSVAMGKGTHFLDACKPSVYTNYETLWEVTDGRPCGACPGDV</t>
  </si>
  <si>
    <t>MSNYSNSEGKPPLTIEDWKLAQGTDNQLSRLLNHIESLDSSDIAWISLVSKDHIQLQWERIELLKEQGHSLPLYGVPFAVKDNIDVAGLPTTAACPDFAYTPKKDASVVRTLQQAGAVVIGKTNLDAFATGLVGTRSPFGAVPNTFNSEYVSGGSSSGSASVVARGLVPFALGTDTAGSGRVPAGLNNIIGLKATRGAISARGVVPACRSLDCVSIFALTLKDASLVFDVAAAYDPEDGYSRHLVKDTVTLTKTPRIAICDNPPWFCGDIHCQAYLEALNKAQSLGWQLEPVNFSTLFQLAALLYNGPWVAERYAAIKDFINKPGVKIDPTVLSIIKKAENFSAVDCFENEYLKIDLIRSIENQFKSFDAVLVPTSPTFPTLEEVRKEPVLENSRLGQYTNFVNFLDWSALSVPAGFRSDGLPFGLTIISTRWQEQKLLQFGSQMLSVTSRVLGATRVEFHEQLFLPDLSQKTSDHLLVVVGAHLSGLPLNYQLHEAGATFKSSTKTAPSYRLFDLPSKNGIRKPGLKRVSGENESGCSIDVETWQISDTGLGSLMKLVPHPLAIGSVEILDGTWLKGFVCEPCGLEEAVEITEFGGWRAFMNSLKIPGSISTKSNPKSPPFKSILIANRGEIAVRIISTLKKLGIRSIAIYSSEDSGSQHVQDADEAFLLQGDTLAETYLSEEAILKVAETSRAEAVIPGYGFLSESAEFASACETKGLVWIGPTSEQMQTLGLKHLARDLARSTGVPLLPGTSLVSEVETACREAESIGYPVIVKSSAGGGGIGLQKCSSSKGLVDSFESIRHLGLSFFNDNRVFIEKFVESGRHVEVQIIGDGNGRVKHIGERDCSLQRRKQKVIEEGPAIFIPTKIREQMREAAVNLAAKVHYRGVGTVEFIYDLQSKEFYFLEVNTRLQVEHTVTECMTGLDLVEAMIHVASGDSEYLFDPKRDFPINRVAIEARIYAESPLQDFRPSSGKLLEVSFPDGVRIDTWVKSGTMISPSYDPLLGKIIVSGFDRPEAVRKLSVALDGTKITGIETNLEYLKKIVESEIFLNGTYTTTSLDTFKFEQAVFEVIESGPSTSIQDFPGRLGYWHIGIPPSGPMDNYAFQLANRVLGNDLGAAALECGFSGPTLLFHQETVISVVAGKVSISIDGREAPLYRAIKVLAGQKVQIGKIEEGCRAYVAVNGGIDVPEVFGSRSTFTLGKMGGHNGRELRAGDLIPFKIASHETSSSLIAQPPSYNSLWKVKVMPGPHAFPDYFAEGTFKELFSKPWKVHYNSNRVGVRLAGPTPEWARKSGGEAGIHPSNIHDSPYSIGSISFTGDQAVILTCDGPSLGGFMVFATVISAEMWKIGQMKPGDEILLCPVTASDAMILASDLQSSIETLEPLREASIETKIYDPILASDGTGKDKISYRQAGDAAILLEFGNEVFDIRTSFKIHAIMESHKTNPMSGILELTPGVRSLHISYNQTISQNTILSTLRGHITSSFSNTLKTTLPSRTFHLPLAFEHTSTLEAITRYGQTIRPSAPWVPSNTSFLREINGLPSNSELKTTLSTTFLILGLGDVFLGSPCAIPLDPRNRLFGMKYNPPRSFTPEGAVGIGGQYMCIYAIDSPGGYQLVGRTIPIWKGGCGEGEREWMFDVFDRVVFYAVEEGELDRAREAGTGSELVRVEEGVFDLEVYEAWLEENRDDIERVSSERWRVLNESDGVAEAMRFSPPSDVVQKSDKLDEASSGTVIRSGIAGKCWKCAVSVGDTVEAGQILFSIEAMKMEIKIPAPSAGVCTSVFVNRGDILGVNTQLAVISDVLS</t>
  </si>
  <si>
    <t xml:space="preserve">CHAFR746836.1.1_0006750.1 </t>
  </si>
  <si>
    <t>MAANGSQNPESRKKTQRFFGYPSAVKGPDVPYQNHEDANPVVTGILLVIGAWLVSKLSFVQKFLWSNAGFDGLRKIQLDKYTERWDPLVIPVSEVDEISYTPDLHPASLQSLSEKVLGRYHTVSEYHAKYLSGELTPLAVAESLLPLIRRDVKDASTHSVAFISTNVEHVLAAARESTARYQAGTSLGLLDGIPTAFKDEADVVGYRTTIGRAANDSLFQIAEKSSWPVQKLQASGMVILGKLNMHELGADTTNNNPNWGTPKNPFNEQYYTGGSSGGSAYVVGAGLVPFALGADGGGSIRIPSSFCGIYGLKPSHGRLEDTGSTVTVSGPLAGSMADLEAAYRVLGQPDPEDPHCALFTPPSPASLSTSRPKVIGIYKAWFDRADPSVRETCQAILNHLRDKLSYTIIDITIPYLPEGQLGHAFTILSEMAVRARSQVPKNADWLAALNPANKILLAVASQTPAQDYILAQQLRNLLMQHLSWLYQQHPGLIIVTPTSPMAGWPISSPAALTHGITDGNTSVRSMEYVWLANFCGNPAISCPVGYVAPIKGEGKIPIGLMGMGEWGAEDQLLAFGRDCEAYLNEYYEGGRQRPGAWVDILALAAANTGGGKD</t>
  </si>
  <si>
    <t xml:space="preserve">CHAFR746836.1.1_0025490.1 </t>
  </si>
  <si>
    <t>-GAPSSSP#-GAPSAT-#ASAP-AT-##AALAVFAT#AALAADI-#</t>
  </si>
  <si>
    <t xml:space="preserve">CHAFR746836.1.1_0006570.1 </t>
  </si>
  <si>
    <t>MALAFSILVLCIALIWRFPLSAALRFPNPSSELSTITRYPNLLNAGAVELIAGLNNRSWTSAYILRINDVNPSLKAITELNPDALSIAASLDAERRDGTIRSPLHGIPILIKNNIATNDLMNNTAGSYSLLGARVPRDAPVAAKLRAAGVIILGKSNLSQWANFRSFNSSNGWSSYGGQVTGAYYPNMDPSGSSSGSGVASSIGLAFASLGTETSGSIISPSSVNNIVGIKPTVGLTSRSLVIPISEHQDTVGPMARTVSDAAFLLSIIAGKDVSDNYTLAQPFDTPPDYTLALNSSSLRGARIGIVRNVLPKPSKSNQPILDAFEEAILVMKKAGAVLADTAFSSYSDYTNNNGVLSLKVLNGDFVSDLPKYLSELTSNPNNITNLEDAASYTRNNPLEEYPQRDIGIWDEALAGFNNTSPQFWEAYQTTSFWGNEGGVTGALKAGDFDALILPSDFASDFPAFSGLPLITVPLGFYPSNITVEKSQPWGLVEVAPNIPLI</t>
  </si>
  <si>
    <t>Tribe53</t>
  </si>
  <si>
    <t xml:space="preserve">CHAFR746836.1.1_0032860.1 </t>
  </si>
  <si>
    <t>MKYSVVHLWSLLFVKLIVGHSIGKYQFDSREATIESVHHAIFSGKASCREVVSSFLTRIEAFNPTINAIISLNPNALTLADEFDNRIASKNTTGALFCIPVLLKDNWDAVGMNTTGGCLDLADNFPTKDAAAVAALKKAGAIVLGKTNLHELALEGLSVSSLGGQTVNPYDHTRTAGGSSGGTGASIATSFAVFGTGTDAVNSLRSPASANSLFSVRPTRGLISRGGILPISFTQDTIGPFARNMKDLAVALTVMASVGTDLNDNATLLIPPSSKDLDYSKAIVGGTLEGVRIGVLQGFFNRTSSNETTPVNQAMDREISTLEAAGAVIVPINETVYNAATLSNLDVQRAEMRQVINSYLASSSGPRPATLNELYASGKFLVIPSQYSFVNTALVSSTNNASYQTNQQGISNLKMTLQATFANNNLTAVIYPEQKNLVVPIGSPSQVGRNGILAALTGTPVVTIPIGFSEPNDNSSTGIPIGMEILGLPFTESKLLNIAANIDRLGGVRKPPAFADEYLKAKTFSVVPTITPLHNIPSAYPLGVLA</t>
  </si>
  <si>
    <t xml:space="preserve">CHAFR746836.1.1_0052220.1 </t>
  </si>
  <si>
    <t>MSSPSWQDIATAKQKQREDKIPLIWKIPPCVLPHSEVPNVQDWPKTSGFFTEKELEITESLAHEVVSKIATKQWTSQEVMEATCKRAAVAQQLLNCITEIRFEEAISRAKELDAYLEREGKVIGPLHGLPISFKDQFNIKGLDTSVGYISWCNKAATEDSTLVTLLCTAGAIPYCKTNVPATLMMGESVNNVFGRTVNPRNRHLTTGGSSGGESALITFRGSFLGVGTDIGGSIRHPCSFTGLYGLRPSHGRVSYQKVANTYLGQEAVRSCAGPMCRSPSDIRLFMSSLAAQQPWLYDPQTLPIPWREEDENLPKKLCFGFGIHDGQVSPTPPLRRAMEITRKALEAAGHEVIEFIPTEHHEASEIINKMWGADGGQEFRRDTDASGEPLHPDIESWLGHSSEAKPMTVFETWENQHRRTLLATSWLERWQETKSQTTTGRPIDGLIMPCTPFPAIRHDAGYPHHWGALSPLLDLTTGVFPVTQVDLEKDVVPPNWQPLTDLDQEISDFYGGPQNHENALIGLAVIAGRLEEEKVVAMLELISKALVT</t>
  </si>
  <si>
    <t xml:space="preserve">CHAFR746836.1.1_0101250.1 </t>
  </si>
  <si>
    <t>MFSKSFFTIAAAVLSWHPVNAQTFSACNPLFSTSCPPNTALGKSINVDFTKGSVNSFTPLGNPTYDSTGAHFTVARAGDSPQLASVFYIMFGKVTITMKAAPGAGIVSSLVLQSDTLDEIDMEWLGADDSEVQTNYFGKGDVTTYNRGAFHPAPNNQGEFITYSIEWTQNQIVWQVGGKTVRVLTPATADANQYPESPMQVKFGSWAGGDASNPPGTISWARGPTDYSKGPFTMSVQSLAVTDYSTGTQYKYGDTSGKWGSIQAIGGKINGNSGGAKTGVSTAEVPAITSASPLIPAGLGGNRDTPQRTGWPWVGTATLSTEAPVRTSAPGLPSGWIITSSGKVVPANSAAELPASTISSYPGLPSSQPGVEIITGWDDRGFATTRYVTPGWSNIPVSYDQQGFPITPTGVVTAAGGAATPSLCVAWNCGPGNKIVGTSTSTAAAALWTSSPSWNSFAILGIAAVVVERVLL</t>
  </si>
  <si>
    <t xml:space="preserve">CHAFR746836.1.1_0096810.1 </t>
  </si>
  <si>
    <t>MRYNFSTAAVLFLSGLASAQTFTDCDPTKKTCPANPGLGGTHTTDFTKGQSKDWTLADGTTMTYGPEGAIFEIKTKTNAPTMAFTKFIMFGKVSVTMKAAPSAGVVSSFILESDDLDEIDWEWIGSQDNEAQSNFFGKGNTTTYDRGKTHPVSGVVSGFHTYEIDWKADKTTWAIDGTIVRTLMFADPVANGGKNYPQSPMEVKMGSWVGCADKDAAEDPKTKGTCEWAHGPADFSKAPFNMIVKSVTIQDYGCGGEYSYSDMSGSWQSIKSTGKCDGKANLDVAPSATSAKIPQLTAGANVSSGKPDAASGAPTPTGPGGIFATATGANGSTPTGANGTGLLGAPRPTGAAGSSAPTPPTSASAGNSSKPAKYGAIDVAVMALGLGLGYLVM</t>
  </si>
  <si>
    <t>TGANGSTP#TGANGTGL#</t>
  </si>
  <si>
    <t xml:space="preserve">CHAFR746836.1.1_0067550.1 </t>
  </si>
  <si>
    <t>MRFSRLLLGASAILPVVLAQTWTDCNPLNTTCPNNPALGTNHTFVFNSSSAVTDTFNITAGKLNYTEQGTQYSITKQGESPTIQSNWHIMFGSVSVLMKAAYGQGIISSIVLQSSDLDEIDWEFMGGNATHAETNYFGKGNTTSFDRAVYYPVSSDVRANFHNYTIIWTAETLTWMIDGATVRVLKYAEANGGNNYPQTPMNLRIGIWAGGDVTKFPQGTVDWAGGATDFSKAPWSMFVKEAEVKDYGSGKEYQWTDKSGDWKSIKAIAGNSTAVEAITRSQTPHLTISEKWAALSQTAKVGVYVGAVGFVGVAFAAFLFIFMRQRKKGRLEREAYNASIEKEREEKYKDQMELQQKGQGGYNERDLANQGEDALGGWGTAHATSNPDEPESPTSSRNAQKQTLLGDVPLRANEWHGGNQGGMIHDAGNARTGLYTGPSPQSPEYKPGSSHSNSRGLIGNAQNAHSGGYASPSFNNNYPLAGQVPQQGQTRGGYQQF</t>
  </si>
  <si>
    <t>VGVY#VGA-#VGF-#VGVA#</t>
  </si>
  <si>
    <t xml:space="preserve">CHAFR746836.1.1_0049080.1 </t>
  </si>
  <si>
    <t>MVRSSVIAALAVFATAALAADIKCSLSEHCPESAPCCSQYGSCGTGAYCLGGCDPLSSHKLESCVPAPVCRSQNYDFKSLDRIIPNTKYLGDASKADWVSSGDPVIFKDNVLLTMAPETVGTLLASSTYMWYGNVKATFKTSRGAGVVTAFILLSDVKDEIDYEFVGVDLKTAQTNYYFQGITNYGNSANVTLSDTFNNAHTYEIDWTPDKITWLVDGQVGRVLEKSKTWNATSNQYMYPQTPARVQLSLWPGGLASNAKGTVDWAGGQIDWNGGDIKNNGYYYASFSSVQVKCFDAKSAPGTNSGTSYTYNDKAGTNNTVVDGDKPTILKSLLGTGENMDAGAPSSSPGAPSATASAPATVPGLTGAGTGGDNHAGDTGSSGGDAPAASISGSGASPTGSSESGSNSASGGGFNQGGQSTASKSGAEKIGSQDKALKGSFFAGIVVLIALIAL</t>
  </si>
  <si>
    <t>MFLLTYTLFSILIWKLATGADVDTTFVTVYSTAWIIEERPGVGWDLARYEAKLAEPHKCKLIQRQIFNSFFFVGGSFEAQCISRGYDEVVITNDILVALEGMDTVSKVWQMDFLDKNEKPPDEEPEPSSDTFRAPVPSSLPSGLPLRRRTSPKIKTRQPWDKRAEPQVKEEPVASRPLTTHLTTGVDQVHAAGFLGTGIRIAVIDKDFNIQGLSAFSKTKIAYRYSVVDGSSNVETIPGDCVESHGGAVLSVIGANSDDPGDQPLGFKGVAPDASFELIKVARCDVDQFEDEIIAGLLHAADRGVDIISASLGGATAYPDHPRSVTVERIQASGILVAGAMGNDGRKVGIWDTTSLAGARGGVMAVGSTNNLNVPYFTLPAKVSDGSTIPYVPGKAFELSGRPLTLWLPGDAQWLEEGCNPLPVGAELPADPENTILVMAQRHCWVDRDTHERITAKLGIRRVMFYVPIFWTHEGLPYPSWTPEPADGITHYVTIKLDDFELLKRKILAARHTDMHMTVTFPPESTTEMVFAERKNEIGGNYVSSFSSWGPTLDGRLRPGIVAPGGDILTTLPKSERGGLGWAVSHGTSMSTPFYAGTAALLKQKFLQAGRNPTSLDIQTALTLTAKPLNWFDFVAGETRDYLAPVYQQGAGSLDAWAASNTRTLINTTSLDFNDTMHRPPSLTFQLSHLNSESTTYRFDQLGAASGYVLESKTYEKAVADVHDP</t>
  </si>
  <si>
    <t xml:space="preserve">CHAFR746836.1.1_0017510.1 </t>
  </si>
  <si>
    <t>MVYTKFLLAAVLFTGNVLSNPSFSTGPIPKSSNNFAPPSSESKKALGKPQPRYVPNGYIVQLQSDGPLAKRALDLHEDFHLMAKRLDGIDYSIRETFLEDKIFVGLSLTLKAGDVQALKSLKNVANVWPIKTIPAPAAVVRRAPLTRRYEKAVVTGTNYSLPHITGDLDVNRPHEMTGVNKAHGAGIRGRGVKIAILDTGVDYRHPSLGGCFGSGCRISFGHDFVGDSYDPEMGIPAVESADPLVTCINGGHGTHVSGIIGMVDQPGTGYGLLGVAPEATLGMYRIFGCGGGSDDDIVMKALLRAATDGANVISMSFGHILADEASNPYQPISKSLYEQGIALFASAGNAGSFGIFGPSSPAISTDIFAVGSVDNNKYPVTYALKDSDGRSLRYSANFPQDSPPGGLIVQVMSYGKPDYLLTGSFIDLYEEAAQNLTAAGIDPANVILAAKYGDFAPEVKAELAAGFGYKYFLSYATEDVESFFGKEYYVASPERAWPIDPITLVVQDSTTLLEGYGKHPLKYKIFLSSSDYFAKSTVSMTGGFMSNYSSFGPTIQYNIKPQLSAPGGNILATWPLANDGYTIISGTSMSTPFMAGSYALIKSQRPELSVGGIYALMQNSGKTLPWFYNQNIKSAAIHQGAGLLDVHNALTWESYITPTQLNVGLQKDYVNWNNVVTLNLTITNLSTRSKTYTFSHTPAGLMENKWWDLETYNRMYAYYASVKFHEESVLVKGGEKGVVSVDIIAPVPDQATWGDDAINLLDPVFSGFIVVNNNFETFNIPYAGQIWDSCRFGCSVG</t>
  </si>
  <si>
    <t xml:space="preserve">CHAFR746836.1.1_0001990.1 </t>
  </si>
  <si>
    <t>MFSKSFFTIAAAVLSWHPVNAQTFSACNPLFSTSCPPNTALGKSINVDFTKGSVNSFTPLGNPTYDSTGAHFTVARAGDSPQLASVFYIMFGKVTITMKAAPGAGIVSSLVLQSDTLDEIDMEWLGADDSEVQTNYFGKGDVTTYNRGAFHPAPNNQGEFITYSIEWTQNQIVWQVGGKTVRVLTPATADANQYPESPMQVKFGSWAGGDASNPPGTISWARGPTDYSKGPFTMSVQSLAVTDYSTGTQYKYGDTSGKWGSIQAIGGKINGNSGGAKTGVSTAEVPAITSASPLIPAGLGGNRDTPQRTGWPWVGTATLSTEAPVRTSAPGLPSGWIITSSGKVVPANSAAVRTSSINYFFLSGIAIFAAWG</t>
  </si>
  <si>
    <t>Tribe52</t>
  </si>
  <si>
    <t xml:space="preserve">CHAFR746836.1.1_0001990.2 </t>
  </si>
  <si>
    <t>MKTRQPWDKRADPPASPEPTFAPHSTTGIDKLHKEGLKGQGIRIAIIDGDFNHEGMSAFSKTTIAHQYSIVDGGSNLASVPADCPEGDHGTKILSILGANSDNPSDRPLGLVGVAPEASYELIQMVRCAEQASHDKMIAGLIHAADRGVDIISLSYGAKPTYNEDPVALTVQRIAASGILVSVAVGNRGRTDGIWDIAASATGVGAVALGSTDNTNTPYLLMKATLSDGSTVQYSPGKNFELTGRPLTVWFPSNAELLPEGCNVLPEDASEIPAAPEDTILMIDVLHCWLSPDGSGERLTAKLGIRNILYYLSSKLVRSKLNTGQVLQLSQADNRDKAAHFVTVTFKDFGAIRRRMWDAKRGPLTITFPSESYSDITFLETKNIHSGDYMSSLSSWGPTIDGRLGPNIVAPGGDMLVATPPIPRGGLAWDITRGTSMSTPYYAGAAALIKQKMLMSGRRATSQEIQAAIATTALPRDWCDRVGNKKEFIAPVFQQGAGRLQAFDAAQSQTLISTTALNFNDTKHRQSLTFEISHLHPEPKEYTMTHLPAASGYILEARTFKRAVGDIHDTYATVEITPGVVTIAPGESATITVTVTKEPGLPDIDTRGVYFGGYIIFFGPGQVLSLPYGGFAGELKELPMVDQLQTKLVGVTSEDIWVEWTRDQTFFCNYDITVRPPLTCQEGVRPGVFLKTTIPSGRYLISIIDFETDELKVELNVVEHPATPFPRSKRWAWTGYDDDTRFLPPGRYFFRVMVLRMHGYEMEYDDYEIWESPTWYLEYAEGSTIPDGDAWSDTSSEPEPR</t>
  </si>
  <si>
    <t xml:space="preserve">CHAFR746836.1.1_0088580.1 </t>
  </si>
  <si>
    <t>MPKHKRKRQQHFGKRDDDASTSASSNTRPYEQHVTTGVTQMHEAGFRGKGIHVALIDIGFEPEGLSAFSKTQIVHTHNVADNSANVAHVPGTGSHGTCVLGVIGSDSDHKHDHPFGFVGVAPEAEYTLVGVTRGNEQFWEDGMMQALLYAASRKPDIISMSLSTVITYPEHPLPYIAQKIQESGIFVSFPAGNQGEKQPLFAVSAPATSRVTSSVGATDSPSLITFSFGAQLDDGTTLRYAPGTVLQLGPNPWKIWFPADAELLPTGCHVLPKPSKNFLPKDPQNTILLLDAYHCWNHWETNKALTAQLGIRAILYYTPSSLSWMDRVSFPSVPHGSEDAITHSALISYADSRLLIEMMSKSSGELKITFPAQGAEGRFSQTVHPRSGGLVASFSNWGPSLDGHMAPTMVAPGGSMLCPLSKALRSGIGWTVKDGTSFAAPFVAGSAALLIEKFRKENRDASPLAIQLALVGNAHPRLYSSSPPEAPLVAPIFQQGGGRVNAFDAAHATSSIDRLSLDFNDTTNRPSSLTFGLRNLTPFPITYTLGHLTAASGYLLDETGHKRAAKDVHGVYPSIQISPEYVKVPPNSATQISVSITNEPDLPDKDWRGTFFGGFVTISTPQEDLSIPYTGIGGALNKIPMIDRQRSQLVGTDGENVENFKEGHEFICTYDDMAPFPVSCLRNRQKRDLKPGVIIQAGLPTRRARFEIWSMQNHQRVLTVAPAQEAEARPYMLDNALMYWEGDADNRKFLPAGKYKWVVSVLKMFGKEEVAEDWDTWYGPTWRLTWDVGSRFPPEEPSVSRPAKKCRVR</t>
  </si>
  <si>
    <t xml:space="preserve">RNRQKR (681), </t>
  </si>
  <si>
    <t xml:space="preserve">CHAFR746836.1.1_0092490.1 </t>
  </si>
  <si>
    <t>MSTAITDHVEEIYAFPQQTFIENIHVRSNGSLLLSTLNTGKLYSLDPNAAKPAPVVVATLPGSTGLTGIATIGPDLYAISGGLHSEFIFANDSMAIYVVSLPPTIASTNTNAGHGQVAVIVDQIPVNNTLMMNGLTSLPQNPHILLSADSIGGRILRINTQTRAVDVSFSDAALGPGESTTVPLGANGLHTSSSGDYLYFSNSGQGTFARVKINAEGDKEGPIEIIARLTGEISLLNAYDDFALDAAGNAYVSVHSTSLQKITPAGVQTTVATQLKDPTAAAMSGDGEYVYARLACRTELSEALLNQNKPQTILLFLDYLSIITHHNIPIMKLIVAGSTGFVGTEVIRQALSNPAITSIAALARRKTEIPKNVAPNADTSKLTSAICEDFENYSESVKKELSGADACIWLIAVTPSQLKTMTADQARKICLDYTVTGVETITNLPRSDPTNTTNTANITNTTNNPFRFIYCSGSNSEQDPTKKPWVLGDYCLMRGLVESKVLKFAKESNGTVVATIAKSGLIDAPGKTGPVMKVVQTIGRTIIGLPKVDISEISAALLKQAVEGIDKEILLNEDLVRIGRGVLDA</t>
  </si>
  <si>
    <t>TNT#TNT#ANI#TNT#TNN</t>
  </si>
  <si>
    <t xml:space="preserve">CHAFR746836.1.1_0000900.1 </t>
  </si>
  <si>
    <t>MLPHALLLALATGAVAYKNAFMIEESANAAPLEKSVLEATLGCKVTPRKSFNAPVMTGQSFDVDCGDKYPGEATHVTKKLLSLLDGIESVAKAWEVKYSKPPQKLNNNYTPSTADRDQKRNLGTRQESIATPPPFAPHVSTGVDKVHAAGLTGKGRKIAIIDGGFNVEGVPGLENTSIIHVENFVDRSISTVSDNCSWHGTHILGILGANSAEKKFGLVGVAPDADYELYDVQACGEGAPSDRQIEAMLFAVERKVDVISMSIGGALAYPDDPASVVASRIHQNGTFVAFSNGNGGPGVYSAVSPAGGEFISSVGSTDAASTPYNTWRGTVSDGTDFRYVPGQPQNLPFGGNPLTLWFPADAEKLDLPRNECIPLPEGSKLPADPANTILMIDFLHCWGSNGTGTPITADLGIKHVLYYQPEEFSGDEFGLQFWEAYSSDALEGVALVSHAKAMELAEKLAKDPALSISFPKELDHRVDFTENRETGDSMSSFSSWGPTLDGRMSPTISAPGGNILSVFPHFLGDWAVLSGTSQSTPFLAGVAALLQQKFEAAKPSPAEIQDIMTLSAKTLNYNDGKTKSDFLAPVLQQGAGLVNAFTATQMQTRVSVSQLNFNDTDHRPTSLKFRLRNVGANTTDYTLSHLAAASGYILEPFGQQKDYQLTTDEVHKASALIKITPDKVTLSPQSEFDIDISIESNPDLPDAEARGAFFGGYIAINDGASQFTLPYSGFGSSLKALPTINRNATQLVQANESTSVPVETKEPLFDCFYNATADVPLTCPDNNGLYPGFKLTFVIPSRQWQFDIMNVDGTVAMPRVYNGTAEGVWDSGRYWYWDGTDNDKAFLKAGSYTWRVTA</t>
  </si>
  <si>
    <t>Tribe51</t>
  </si>
  <si>
    <t xml:space="preserve">CHAFR746836.1.1_0032810.1 </t>
  </si>
  <si>
    <t>MRYSILPLLSATLTISQITAVLAAPRSPANTKVTHQFSSLTRAENIAARPNGDLLVMALNAPEILLVDPTLPSQPDLPIARFPDARSTHGIAEIAPDVFAVGVGDYIVGVGTTFGNYSIWKVDMRPLRLTRDNATGGATIEQAAEISLIADVPESKLFNGMTHLGGDSPYVLVADSVLGAVFRVNTQTGDYKIVIQDALLNPVPGAPVQIGINGIHMRDSDLYFSQMFLDGGFLGKCPVHLSGPDAGSMSGNFTIIAKNGPNDDFAIRAETGDIYTTTHFTNEMQRVRLDGSFETIAGSPDDPLFANNTAAAWGRGETDKDVLYVSTVGGDGVEPSRDGARVVAVDFRRS</t>
  </si>
  <si>
    <t>LIAR=46</t>
  </si>
  <si>
    <t xml:space="preserve">CHAFR746836.1.1_0074220.1 </t>
  </si>
  <si>
    <t>MTFLSTLLLSCSLFTAFSHSASVNVREVAKVDAGMSLENLAVRSNGMILLTGLNSSILYQFDPTSEAAPIPIAQIPQVNSLMGIVEISPDLFAIAAGNYSRDTSAIPQSFSMWAINLEGCGCNETNTQPALSKIADMPDASFLNGLAIIPPSPEAGLTNATILATDTLSGQIFHVDPTTGAQESVLKSVVTGEPKLGAVSVGVNGIEFRLQTDTLYLMNTITGVYSSIDLVIEYTDDRPLPEINPIGEFKIIAQSIRGDDFALEQDGTAIVAANQMNTIFEVSLDGTISTLLGGINSTETVGSTSIAFGRTPADRESIYITLSGFPTDPLATVSEGGRLLHVTRGN</t>
  </si>
  <si>
    <t xml:space="preserve">CHAFR746836.1.1_0016120.1 </t>
  </si>
  <si>
    <t>MRGVTNSHFAKEVIKGPIRVGSLVLIMMVQFRSLLAFLPLILSSTASLLPRQATTTQVYKFSSTASIEGIGIRANGQILITRMDAGEIWQYDPTTKAAAKLISISGVTATAGIVELAPDVWYIVGGKYSGGANTAGSWGIYKLNLNGASPALSTVKIVPESKLWNGLTKFDNDTLLIGDAQAGSVFKMSASTGTYSAIITANSEMTPGGGIPFGLDGIRYYNGSLYFTNISKNTFSRVPIDASGKAGTVVKIYSNTPGDDLSFDSLGNAYIATNLQNSVIKVDAAGKITKLATVSGSTCTAFGRTEATKNTLYVGGGSSVMSFPVTF</t>
  </si>
  <si>
    <t xml:space="preserve">CHAFR746836.1.1_0048790.1 </t>
  </si>
  <si>
    <t>MLSTIAMSSQVTTQSHVSFRTVYQFSTIITWIENIRVRQNGQLLVTLLTSPDIYLIDTTPGSSAQLVHSFPKLALLGLTEVKPDFFYIAAGNYSLATGLENGSFSIYSLDFTSYDSSSSNTGIESKEIASFPESRVFNGMDTLDVERSLIVIGDSMAGVIWLLNVETGEKRIFLSEPEMQPPPPPAPQTGVNGLKVLKDGDRVWIYFSNTQKKTLCRIPVSFETLEIWGPVEILNQGIGFDDFVLDIESDIVFLADGTGNRIIEVPLGGGEASVFSDGIFGPTSVALGKGLAKGEVFVVTSGLNASSGFVEAGKIVEYKFR</t>
  </si>
  <si>
    <t xml:space="preserve">CHAFR746836.1.1_0012800.1 </t>
  </si>
  <si>
    <t>MSGKLSSVLEKQEQVRLQTRQPDAPRTMIGTIIHVFKHDGFLGLYSGLSASVLRQLTYSTTRFGVYEELKADFTSTKSSPTFPALIAMASTSGFLGGVAGNPADVLNVRMQHDAALPPSQRRNYKNAVDGLIRMTREEGWKSLFRGVWPNSMRAVLMTASQLASYDGFKRVLITHTPLTDNLTTHFSASFLAGFVATTVCSPVDVIKTRIMSSHESQGLRKLLVDVYRVEGVGWMFRGWVPSFIRLGPHTIATFLFLEQHKKMYRRFKGVDNALPTP</t>
  </si>
  <si>
    <t xml:space="preserve">CHAFR746836.1.1_0089410.1 </t>
  </si>
  <si>
    <t>MSTSNSIKQAAEAARNKTSEAMGASKQYAESARVDTVAARNDFLHSPLMRGALPYINGGAAGMVATGIIQPIDMIKVRLQLAGAGAKTGPKPSPLSVTKEIIAAGKVMDLYTGLSAGLLRQALYTTARLGFFETFMRSFAVRAKAQGTEVAFKERAASGIMAGAIAAMIGNPADLALIRMQSDGLKSAAQRKNYSSVIHALRDIAKSEGVVALWAGAAPTVVRAMALNFGQLAFFSEAKERLERGTNLSKTSRTMAASAVAGFFASFFSLPFDFVKTRLQKQQRAADGTLPYKGMADCFKKVAKEEGMLRFYRGFSTYYMRIAPHAMITLIVADYLGFITK</t>
  </si>
  <si>
    <t xml:space="preserve">CHAFR746836.1.1_0083090.1 </t>
  </si>
  <si>
    <t>MSSGTTPGAKINQKLDVLPPVIADKLPHVPESKVELKEDAKVAGQKSLQGLRSLVAGGFGGVCAVVVGHPFDLVKVRLQTSEKGVYSGAMDAARKGIARDGLRRGLYAGVSAPLVGVTPMFAVSFWGYDVGKGLVRQFSTVHNDQLSIAQVSAAGFFSAIPMTAITAPFERVKVLLQVQGQKTLAPGEKPKYSGGVDVVRQLYKEGGFRSVFRGSTATLARDGPGSAAYFATYEYIKRRLTPVDPVTGKASGDLSLTAITCAGAAAGVAMWIPVFPVDTVKSRLQTMEGKPTVGGIISSLYKAGGYKAFFPGFGPAIARAIPANAATFLGVELAHQFMNKTFG</t>
  </si>
  <si>
    <t>gifyalstr=96</t>
  </si>
  <si>
    <t xml:space="preserve">CHAFR746836.1.1_0084330.1 </t>
  </si>
  <si>
    <t>MQDHARISPALVETIAGLSAGTISTLAVHPLDVIKTRLQIQRNTSSSPVSAYGILKQLVQNERPVQSLYRGLTPNLIGNASSWAIFFYFKSVVERQLWELHNRPSSSSTSSSNTPLNGNQTGTETVGLSPLDYFLASGISGTIITLTTNPIWVLKTRMLSSDKGSEGAYQGIAHGTRHLYQSEGLRGFYRGVGISMVGNVHGAVQFAVYEPLKNGWKKFIAKDQVGGGEGEEKLGTRATLIISGLAKITAGTVTYPYQVIRSRIQTYHADEKFGKGIRGVATKVWQEEGWRGFYKGLGTNVLRVLPATWVTFLVYENVRYYLPRWDGDLDR</t>
  </si>
  <si>
    <t xml:space="preserve">CHAFR746836.1.1_0055630.1 </t>
  </si>
  <si>
    <t>MYLQSTLLASVLALTHFTNALALPASKEAAVRILHQFPNGTNAENIAVRSNGHIIVNMIAPAAQMYQIDPKKPAKAALVAEFPGSTSVLGIAEIEKDIFIVSVGSLAGVSPTPGSFSIWKVDFRSLESAEGNVTRKAITTKVTSMPEAVLNNGVTAVARNSPYVLVADSGLGRVWRVDTRTGEYKCIIEDPLMLPQPGNPLVIGINGLHVFGNTLYFTNTVLDGGFVAKVGIETSGPNAGAATGKAEIHSKNGSNDDFTLDKKGIIYSATNFRNSVERMDLNGTSTTIAGGQNETILEANTAVAFGRGKTDKEVLYVTTGGNVLPAKVVLVDLKAL</t>
  </si>
  <si>
    <t>Tribe50</t>
  </si>
  <si>
    <t xml:space="preserve">CHAFR746836.1.1_0096230.1 </t>
  </si>
  <si>
    <t>MKFLGLLFAAGACASISDLLAPRQDLGAIGEATCTEIGKNLAIENVTVNIAEYLPAGSNITLSQDYNLTTCNYKFVVNPVDICRLAMKVETSNQSEITLEAWLPTNWTGRFLSTGNGGLSGCIQYSELAYTAGLGFATVGGNNGHNGTSGQAFYNNLDIVHDFADRSIHTGVVVGKEITAQYYGCPHNKSYFVGCSTGGRQGFKAVQTYPEDFDGVVAGAPALSFVALLAWSGHFYPIFGDPGNSKFVPAATWTAIHGEVLKQCDGIDGVVDGILEDPSLCNFRPEAMLCSGDNTNSTTCLTPDQAGAVREAYSDYYGADGKLIYPKIQPGSEQVAARMMYTNGPFPYSSDWYKYVVYSNPDWDPKTFSIADYAAAFAQNPFNIDTWDGDLSAFQNRGGKVLSYHGEQDGIISSLNSPRYYNHVSRTMGKTSDELDDFYRLFRVGGMGHCNGGDGTSFLGQQGSSFAGDLDPQNNVVMRMVDWIENGNAPETITGKKYVNGVAAQGVELVRNHCKYPLRNVCIDPANHTKAEAWTCVL</t>
  </si>
  <si>
    <t xml:space="preserve">CHAFR746836.1.1_0070750.1 </t>
  </si>
  <si>
    <t>MKVDLSLAAAALAQGISASACALDTATQATSEATFQQKCEALTSSLKIDQAEVTLSAYVPANGTVQFPNADPTCGRTSQRVTESVCRVALTYHTSNASQVSIETWLPEKWSGRFLSTGNGGLGGCIQYEDIDYATSLGFAAVGTNNGHDGMTGKSFLNNPDVIEDFAYRALHTGVVVGKEISNTFYEKPLSKSYYLGCSTGGRQGMKEAQTFPEDFDGIIAGAPAMSFNNLTSWSCNFLNITGAPGSPTFIPLNFWSTIHQDVLAQCDMLDGVADGVLEQPDLCPYDPSGLACTEGQNSSSCLTPVQVETVKKIYSPLIDPLDGSLVYPRMNLGSEGIEAPFTYYTGAPFGAADWFENAILNDSNWDPATLTPADWRLSSTLNLFNIETFNGDLSALQNRGSKLLHYHGTADGVISSENSPRYYQHVVDTMAKSPAELDDFYRYFPISGMGHCGGGPGATKIGNGARGSTSLDPAENVLMAMVQWVEEGIAPETVTGVQTSADGQVTAKRRHCKWPARTTYNGVGDSNNPDSWSCV</t>
  </si>
  <si>
    <t>ALDT-#A-TQ-#A-TSE#A-TF-</t>
  </si>
  <si>
    <t xml:space="preserve">CHAFR746836.1.1_0040830.1 </t>
  </si>
  <si>
    <t>MSTTLGAFVAGGIAACGAVTATHPFETVKIRMQLQGELQEKSIQPRMYKGPFHGVTVIVRNEGIRGIYRGIGAAYIYQMILNGCRLGFYEPIRQAVTTAVFADSKTQSLGVNIMAGASSGILGAAAGSPFFLVKTRLQSFSPFAPVGTQHAYKNAVDGMRQIYKGEGINGLYRGVGAAMVRTGFGSSVQLPTYFFAKRRLVKHLGMEDGPALHLASSTASGFVVCCVMHPPDTIMSRMYNQNGNLYKGVFDCLGKTIKTEGVLAIYKGFLPHLARILPHTILTLSLAEQTNKLMRKFEDKILPSTNIKDEI</t>
  </si>
  <si>
    <t>Tribe49</t>
  </si>
  <si>
    <t xml:space="preserve">CHAFR746836.1.1_0077350.2 </t>
  </si>
  <si>
    <t>MSGKLSSVLEKQEQVMRKKAWDREHMRYPFWFGGSASCFAACVTHPLDLVLTISIVKVRLQTRQPDAPRTMIGTIIHVFKHDGFLGLYSGLSASVLRQLTYSTTRFGVYEELKADFTSTKSSPTFPALIAMASTSGFLGGVAGNPADVLNVRMQHDAALPPSQRRNYKNAVDGLIRMTREEGWKSLFRGVWPNSMRAVLMTASQLASYDGFKRVLITHTPLTDNLTTHFSASFLAGFVATTVCSPVDVIKTRIMSSHESQGLRKLLVDVYRVEGVGWMFRGWVPSFIRLGPHTIATFLFLEQHKKMYRRFKGVDNALPTP</t>
  </si>
  <si>
    <t xml:space="preserve">CHAFR746836.1.1_0077350.1 </t>
  </si>
  <si>
    <t>MYILILLTSVVFIKAILGDLPPHYTNTSTPVCGNIPYPEIPGKEILAITTQEYHNISVGLDPFSPFLGETSNIYVCEVNVTLTHPGVNDTVLVQIWLPLSQQEKPYNDRFVALGGGGFAAGVTGVGGGLGRFAIQGYAAASTDGGLNGTAENADSWGLNPNGNVNVELLRNLATRAPHDVVTIGKAVTESYYGYKPDYSYWNGCSTGGRQGLEAAQRFPEEFDGILAGAPAVYWNELVSSLFWPQAVMQELSVFPTNCELIAVVQKAIDTCDAADGVKDGVISNLDACDFKASSVVGTKIQCDDADIVISEGVAEVVQRIWDGPSTPEGERLWHGYTIGTPLQYTTNTTIVDGKRVAASLSIAATWMLNFLEKDLSYDLSTIKNKDFANLVAQSIREYGDVIESSNPDLSSLKNTGGKLLVWHGEADQLIPHKGSLQYRQEVDAGMGGTTEVDEFFRLFLAPGVDHCGSGITPGAAPVDAFGALRSWVENGTAPNEIPAESRFYPDHHFTRTLCLYPNVAKYNGYGNPDSLESFECVAA</t>
  </si>
  <si>
    <t>Y/F/WxC=73</t>
  </si>
  <si>
    <t>-GG-#-GG-#FAA-#-GVT#-GV-#-GG-</t>
  </si>
  <si>
    <t xml:space="preserve">CHAFR746836.1.1_0007840.1 </t>
  </si>
  <si>
    <t>MTLGLSGNFAVSTRDAGLGVAEDATPWGLLSEGNVNLYALQNLAGTSLDDEAIISKKIISDFYSDSLQYSYWSGCSQGGRQGMYQAQSNPTAYDGILAIAPAINWNGFFLGMFWPQLVMNLAGEYPYPCELDVLNAAAVKECDGLDGVLDGVISDEELCGFDPFPYVGKPFNCSTTGKIMKISKIAAKVADATWKGPRFADGKFMWHGLGYDAHLGDPGKTECSADGTCFGVPQSLVAKWISLFIERNPGFDLTSITHEQFGDMYRAAFQRYSSMTETANPDLSKFKATGGKILTWHGIDDQLIPWNGTKQYYDHVTSLDPDTPDFFRVFAAPGIQHCGGGKGGSPESAFEALVNWVENGKAPETLPVSFTSAVGETFNQILCPYPAKARYDGVGDPQSESSFRCVREGETGVESGGKDEL</t>
  </si>
  <si>
    <t xml:space="preserve">CHAFR746836.1.1_0069940.1 </t>
  </si>
  <si>
    <t>MKFLGLLFAAGACASISDLLAPRQDLGAIGEATCTEIGKNLAIENVTVNIAEYLPAGSNITLSQDYNLTTCNYKFVVNPVDICRLAMKVETSNQSEITLEAWLPTNWTGRFLSTGNGGLSGCIQYSELAYTAGLGFATVGGNNGHNGTSGQAFYNNLDIVHDFADRSIHTGVVVGKEITAQYYGCPHNKSYFVGCSTGGRQGFKAVQTYPEDFDGVVAGAPALSFVALLAWSGHFYPIFGDPGNSKFVPAATWTAIHGEVLKQCDGIDGVVDGILEDPSLCNFRPEAMLCSGDNTNSTTCLTPDQAGAVREAYSDYYGADGKLIYPKIQPGSEQVAARMMYTNGPFPYSSDWYKYVVYSNPDWDPKTFSIADYAAAFAQNPFNIDTWDGDLSAFQNRGGKVLSYHGEQDGIISSLNSPRYYNHVSRTMGKTSDELDDFYRLFRVGGMGHCNGGDGTSFLGQQGSSFAGDLDPQNNVVMRMVDWIENGNAPETITGKKYGVAAQGVELVRNHCKYPLRNVCIDPANHTKAEAWTCVL</t>
  </si>
  <si>
    <t xml:space="preserve">CHAFR746836.1.1_0069940.2 </t>
  </si>
  <si>
    <t>MLNTFFRAALIASFAINSVVAISPLTIKGSKFFADGQQFFLKGVAYQGTPDDPLIDATQCQIDADLMKSIGTNSIRVYHINPFKNHDDCMKIFADAGIYLWLHLDTFNTSIVSDAPTWTPRQFTAFTEVLDVMHQYENVGGFWIGNEVVAKPTQANASPFIKAAAADIKAYIALKQYRTLPIGYSGADVAEVRKELQNYLACEPNPMDNIDFYGLNSYEWCGDSSFTVSGYSNLQKMSESYPIPIFFSETGCNLPAPRLFTDQGAIFGPEMSGTWSGSIVYEWVQEANNYGLVKYDNDKATGKPTPIEPGFTNLVNEWKKAVPVGVAEADYTPTFSHPECPPAASGWPIAGQVPIPKIDQAIIAAKAGAAPGTVPSPAPVSPANAPATTSKPNSNSPKSNGTKPITNPKGTGNGNGNGTLPLAPFMNGTATFTPKTPKGTAPCSLPSAL</t>
  </si>
  <si>
    <t xml:space="preserve">CHAFR746836.1.1_0080850.1 </t>
  </si>
  <si>
    <t>MFAKSLVAATLLASYAIGASAINTIEAVGAKFFYSNGTQFFIKGIAYQLTEHDPLINTEQCQRDADLMKTLGANTIRVYHVDPRGDHSGCMTAFANAGIYLLVDLDTFNTQINPTVASWNQTQFDAYAKVMDAFAKYENTLGYFVGNEVIALNNQSLAAPYVKAAARDLKAYRDRKGYRKFPVGYSAADIAELRPMLQNYLACGTNASESIDMFGLNAYEWCGDNTLQTSGYSTLNTYAETYNVPIFFSETGCNTNKPRTFADQSAILGPDMDSLWSGAIIYEWIEEANNYGLISYGPNVSATVTASNIQGGYSRGGTPTPVAPDFANLQNQWKTLNPTGIASSDYKPALTPPPCPASTPNGWLVDGNVKLPSVGQTQETGSPTAAAPSTPTGTAASPSSTKGGANGGKEITGMGLGLVTVMLGFMYWL</t>
  </si>
  <si>
    <t>TGSPTAAAPSTP#TG--TAASPSST#</t>
  </si>
  <si>
    <t xml:space="preserve">CHAFR746836.1.1_0037810.1 </t>
  </si>
  <si>
    <t>MKFLLFFLFSFLLFRLSYGNTAPQRSIQNCSWIPPSHIEGRKVLSVTSREYHNHSVPGIPAGTGQIVVNICEVNVTFTHPGVNDTVVVQVWHPLSGYNGRFVAAGGGGFAPGGGDIALAPHVAQGYAAASTDGGLGYNMLSGRSWAFKDDGSVNVEKLRNLATRSPRDVVTVGKAVTESYYGKKPDYSYWYGCSTGGRQGMEAAQRYPELFDGILAGAPAIFWDKLIPSLFWPQVVMKEEGVFPSPCELNAVTKAGITSCDRIDGVEDGVITDLSKCTFDAFKAVGMKVQCDGKEVTITPSTASIVKKIWEGPTTNDGKILWDGLTIPTSLESLSNSSLVGGKRIGNPFAIVASWIQDFIKEDVDFDLASIDRTAFTAIFAESVAKYSHVISSSKTHLSALQKSGTKLLHWHGEADQLIPSTDASRYREKVEKVMGGNAKVNEFYRLFLAPGVDHCGYGTTPGAVPIDPLGVLRSWVENGTAPEIVLARTPDWLPVQFTRKLCIYPLVAKYRGYGDSTSAESFECVRQ</t>
  </si>
  <si>
    <t>Tribe48</t>
  </si>
  <si>
    <t>FLLF#FLFS#FLL-#FRL-#</t>
  </si>
  <si>
    <t xml:space="preserve">CHAFR746836.1.1_0077490.1 </t>
  </si>
  <si>
    <t>MAKYSFIPILAAATLVLNTASAALDPIVIKGSKFFYKSNGTQFFIKGVAYQSGIGANGGEPAGGQTYVDPLGDVTSCTRDVPLLQKLGVNTIRTYAIDPTKDHTTCMKLLDDAGIYVISDLGEPSQSIIRTDPQWTTALFDRYTSVVDSLAPYSNVIGFFAGNEVPNNLTYTGSAAFVKAAVRDTKAYIASKKYRPLGVGYAADDDQTVRAQVAAYLNCGDAVSQIDFWGYNIYEWCGDSSFEQSGYSERVKEFATYSVPSFFAEYGCNSPGGAAERKFTEVAAIYGDQMTPVFSGGIVFEYFQEVNDFGLVTAINPSAVSTLADYAPLQTQLASAKPNGVEMGAYNPTNSAQACPPVASNWNAAEKLPPTPDKGVCACMMSTLACQAKTSIDKESFGPLFAQVCGYDGGKPCANIVRNTTTGVYGAYSMCNATEQLSNAFSTYYASLPAADQAKGCDFGGNATVVKVSAQSSCSAVLSSATAALPGGSGGSGGSGSGAASSTTKKSDGGMVVGASLGLGKYLFAIGFTLVAGLSGMGMILL</t>
  </si>
  <si>
    <t xml:space="preserve">CHAFR746836.1.1_0070990.1 </t>
  </si>
  <si>
    <t>MKTTYASVATAALVLARSVVAADLPPIIMKGSHFFYENGTEFFLKGIAYQQEVGPAGTTTTDGAFLDPLADEPGCTRDVPLLKELGVNVIRVYAINVTLNHDPCMKLLNDAGIYVIQDLSNPKNSIVRTAPKWDINLFATYAGVIDELAGYTNTLGFFAGNEVSNDLTNTDASAFVKAAVRDSKAYIKNKGYRPMGVGYATNDDAAIRDDMTAYFNCGDPSESIDFWGYNIYSWCGDSSFTESGYDKRTEEFRTFNVPSFFAEYGCNTVQPHPFTEVAEIFGPKMTDVFSGGIMYMFHQEANDYGVVTIKDGQAIKHPRFEALKKQMTAVNPKNTPASEYNIVNTKPSDCPTSSTWKASSNLPPIANSEACDCMVASLTCTANSGLTGNQTAELFASVCGMDPKACAGIQANGTTGVYGAYSMCTGSQQLSWAFDQYYKNQNRASTSCSFNGNAKLQTGSVSSSCTALLAEAGSDGLGKVKTPPTSAGQTAGGANGGSTSKAAAGALTVPAFNFGMLSLGAYVVAAGMAGMGMVLL</t>
  </si>
  <si>
    <t xml:space="preserve">CHAFR746836.1.1_0069990.1 </t>
  </si>
  <si>
    <t>MLKNTIALVALYATATLAVQSLVIQGSNFVNPNTGNRYQIVGVAYQPGGEAGYKPQSGVDALSNGTVCLRDAALMQRLGVNAIRVYNVSPDINHDECASIFNAVGIYMLLDVNSPFSGESINRGDPSSSYTSSYLNRTFAVVEAFKNYPNTLLFFAGNEVINDVSSGKVIPPYMRAVTRDLKNYIAKHSKRVISVGYSAADVRENLLDSWNYLQCSTTGDASDPSRVDLFALNSYSWCGDANFQTSSYDRLISDFKNTSVPIFFSEYGCNKPSPRIFTEVPVLYGPLMTPVMSGGLVYEYSQEKSDYGLVTINTDGSVQLRADFDALQGQYNKLNVTALQGVKAENTSVVPPRCASNLITTDFYNNFTIPSLPSGAQELIDNGVRTSNSGKLVPVTNTKVTLGIQSSSGAPMDLSITVLADDQSNTPSGQTPVTSPTGTTPSSSPTPTKKSGASNMKVASCALLGVGFLAAVLL</t>
  </si>
  <si>
    <t xml:space="preserve">CHAFR746836.1.1_0019500.1 </t>
  </si>
  <si>
    <t>MRCSYFLKCLLAVPLYGTLTSAITVNSTILVLARDAYSAFSATSGLDGYGIPYQTILVPQTGTTLPVLNSTRTSGNYGGFIIMSELSYEYPNGYASALTAAQWQQLYDYQSSFGARMVRLDVYPYGAFGVETAISGQGCCDSGTEQFVSFSNLTAFPTAGLVKGATVTTNSIYHYPAVITDPSTTTEIAQFSPAGAFTNTTTAAVINNFSGRQQMVWFTGFATQWSASSNFLMHAHINWITRGLYAGRRRMYFGTQVDDMHLATTIYQDTRRFRVRTTDLDEHVAWQKRLQARLPAGSSYIIEMAHNGNGNVQWALQKDNGICNPKTYISYSQGPAPPLEFQKVLGTGTNVWPTSPASYSWSNDCVRQDPIGAWFTVAANRDAFLHVSHTFSHENLNNATYSDVNKEMRFNKAWLDRSTISAGNFSKNSLVPPAITGLHNGDAIKAFLDNGISVVTGDNSRPPITNLEKPFWPLITNVANNGYDGLTIIPRWPTAIYFDCDTANCTLSEWINVSGGYGGFSSLIDFTRSTESRHLLGLHHDPFMFHQANMRLGDVPTFTAGDQTGQFSLLQIFTEVVLQEMMRLTTWPVVTLGLAGLGEAFTNRMNRDKCLPYLIYTMTDAKFSTTGTPPKFITGVTVGGALNNKCTTPIPVTVPGSSTLPLGATREQLGSDSPTIWTKLTGRAVTITLTQPIPI</t>
  </si>
  <si>
    <t xml:space="preserve">CHAFR746836.1.1_0060430.1 </t>
  </si>
  <si>
    <t>MISRFSIFLWVIAGLFLKPSITCGNSGDERRSLNSEDIINDPEPIRNPTNQALHRPPPLVPPTTFEIDGQSFKANTTECHPGNGTAQKRDITALATSTKATFLVFARDAASAYSAYSGLNDYGIPYELVLVPSNGITLPQLKSSDTVGNYGGFVILSEVSYKNSAGNWASAITANQWQAMYDYQVAFGARMVRLDVVPSASSGTRVVGSCCGDTQEQTIYIADTSQFPTAGLKTGATMSTLGLYHYPAAVIDTTTTTSVVNFGPTTGFSDITNAVVINNFSGRKQMVFFLPMATDWALTSTVLTHVWIHWATRGLYAGYRRMMLNTQVDDMFLSTTLFDGGSYRVSTSDLATHIQWTGTVGAKMPAGSNYTIEIGHNGNGNIEISYRNKKSACKQGNIVLPDPVTVPLEYVKPVGTGTSLWPVDATNYSYADDCLDQDPLSAFFQTPNIRDSFMHVSHTFTHENENTATYDDVMKEITWNQRWMSQIGFANGKWFSGRGIIPPAITGLHNGDALRAWKENGIVNVVGDNTRSALLNTCDDAACDSAQWNSVGGSGDFQTLIAAERTANARHLLRLHHDAFMFHQANLRWEGVAKNTINGVSGQYSLLQMWVESVVAEVTRLVTWPIISMKHDDLATTFANRMMRDKCNYSLTYLFGSSSITGVTIGAPSVGHQCGAAIPVTIPGSIMDTGIVYNTEKVGSDPVTVWIDLKGREVTLRLKDALPW</t>
  </si>
  <si>
    <t xml:space="preserve">CHAFR746836.1.1_0024130.1 </t>
  </si>
  <si>
    <t>MKTFTAMAAFAAAVLATPTPTENNLKPRATLEAITVKGNAFFQGTKRFYMRGVDWQPGGSSKLVDPLADETTCARDIAKFKDLGLNTVRIYTVDNSVNHDACMQQLADAGIYLVLDVNTPLYSINRATPAPSYNAVYLQNIFATIDAFAAYSNVLAFFSGNEVINDDVTTNCAPYVKAVTRDMRQYIGSRGYRKIPCGYSAADVNSNRLEMAQYMNCGTDDERSDFFAFNDYSWCDPSTFTTSGWDQKVKNFTGYGLPLFLSEFGCNTNKREWNEIAALFSREMTGVYSGGLAYEYSEEGSKYGLVQIEGGSVTDLPDFAALKSALAKTPSPTDDGGYNATGGASNCPTRSANWDVENDNLPAIPSAAAEYMKTGAGKGVGLTGKGSQNAGGTSTGTAQPGSGSVTAVASGTANGTKKSGAPGPVGSQPFIVSGVVIAFTIFGAALL</t>
  </si>
  <si>
    <t>Tribe47</t>
  </si>
  <si>
    <t xml:space="preserve">CHAFR746836.1.1_0025980.1 </t>
  </si>
  <si>
    <t>MLAMQLRAYLALLFAICLSFVHGCYDHRLNPRRSADEGPINNDQSIVPKHTILAPLVDVDVGPITVSVNTSSAVTASQEVAPPSPFAAASVSSTILVIARDKSSAYSAYSGLNDLGIPYSVLLVPANGASLPKLNDSVTQGNFGLIVVQSEVSYLNTKTGEYTSALTDQQWASIYAYQVSFGVRLVRLDVTPSASTGTVSIGGCCSKGDQQVSFSNDTGFTTAGLKIGAGVTTTGLWHYLANITDSSIATEFAQFSTATADGFKTRSTAGVINRIKGREQMVFFIGFSTDWSVTSNFLQHAWIHWGTRGLYSGYRRAMMTPQGTLTRSKFIIPEFQLIETPLFDAPTTNFRLLPEDLDMHVQWMDSVKSTLNSGSDWFIEIGHNGNGNIEDSEKRREAASCRPGPIEYADQVDTPIEFVKPLGSGTDLWPATPTAYPKYSTSCTGNDELLNWFQDSSNLNAFAHVSHTFTHEDLNNATYADTYKEITWNTAWMKDVGISKAKRFSPIGLIPPAITGMHNGDAIKGWVDAGIKNVVGDNTRSILLNQQNEHWPLFSTVATNGYEGVQITPRWASNIYYNCDLPECTTAEWKQYSAGNGTFTDLLALEKSVNVRHLLGLHHDAFMFHQANMRVSDVDDITINGFRSQYSLLMAWVETVVPEFVRLVKWPLVSKKHDDLAASFLSRMNRDACKPNLSWIIDNSRQTITGATVSAGNMSCPEKLPFTFPTAVTDTQGATKEQLGSDPLTLWVVLSGKSITFTFTTPIPIYG</t>
  </si>
  <si>
    <t xml:space="preserve">CHAFR746836.1.1_0085880.1 </t>
  </si>
  <si>
    <t>MKLLHSLPQVLINALLVASTVQGHGNHHHHAKRAAKGGNSTKAEIHNEPVNSQNYELGHKLAAESKIKPLANVNGTNQKANTTTATPPGVKTKKIIGLLERVIGDLKDKEGSPADAGKTDLGKRATVTANTVNSTVLVIARDDPTTAAYQATSALSGYGIPYQVLIVPKGTAPGGTSLPQLNSSTTAGNFGAIYVISEVSYDYNGNYQSALLPTQWDTMYAYQLNFGVRMVRMDVYPGSTVGATVVNPSSPGCCNDEQLISITNNTGFPTAGLKLNAGMSTLGLYHYPATVTDPTIATPFLQFAAGAGFNSPSTGGVINNINGRQQMVFFISSGAEFQATSALLNHAWIHWATRGLYAGYRRINFNTQIDDMFLQTEIYNETAIALGVDSPTNFRVRTGDMINHVSWTPKIQAAMPKGSTYFIEIAHNGNGNIDVGTQLDYNRDAQKCGIGAIYLDYGDTPLEFQKPLGTGTNRWPSTPSTYPYSVACTNDDTLKTWFATAANRDVFAHMSHTFTHENQNNATYFDIFREITWNQAWLNQTTLSKAKRFSYHGIVPPAITGLHNGDALRAWSVNGITSCVGDNTRSVLVNKQNEHWPYITNVADNGFAGIVVNPRWALSIYYNCDVPQCTTDEWVKYSKGEGDFYSLLDYEKRVNIRRLMGLHHDGFMFHQANMRQIDVPKTTINGTTDRYSLLQAWVGTVVAEYTRLVNWPMITLKHDDMSQGFINRMTRDLCSPKMSYTVSGGKITAVTVTANRNVCSQPVPVTVPGSIQNAGLYRTEQIGNDPLTVWVPLQGKAVTLTLVAPIVL</t>
  </si>
  <si>
    <t xml:space="preserve">CHAFR746836.1.1_0058180.1 </t>
  </si>
  <si>
    <t>MLSSLSFKIALLALLLLVSHAASDSKTDIATKKRKAKHEHLQIPAATRKAAPVVPTLLAKVGNGMVKLNTSSSPARIANPVPRVAVTSVAGTILILARDALSSYSAFSSLNGYGIPYQVVLVPEEGITLPPLNSSQTKGNYGAIVVLSEVSYQYDDEFRSALTDTQWAQLYQYQVNFAVRMVRLDAFPDSETGTAALGSCCDDDVEQLISISNSSAFPAAGLKQGAGVSTLGLWHYPAQITNASEAIEFAQFAPAATFGSKSTAAVINTFGARQQMVWFIGFATEWSASSNFLNHAWITWVTRGLYTGYRRINFNTQVDDMFLVTELYSPAGAEYIIGSTDLAQHIPWMVTINNSLPKGSSYFIEIGHNGNGNIEDAANTTRGERMCGIGPIEYDEQIDTPLEFAKPMGTGINLWPAQPADYPYTASCTNLDTLKTWWATAANRDAFAHVSHTFTHEDQNNATYFDITREISWNAAWLNQVGFSSGTRFSPKGIIPPAITGLHNGDALRAWKDNGIINVVGDNTRPVLMNTKNEHWPLITTVADNGYAGIQITPRWATNIYYNCAVPDCTVLEWHNTAHGTGTYKDLIDTEKNTNIRHLLALHHDAFMFHQANMNTVTVPLALSFLSRMNRDACKPVLTYSADPSQKIITSVTLSTTGNTCSEKIPITVPGTVTDTKGFVTEQLGMMF</t>
  </si>
  <si>
    <t>Tribe46</t>
  </si>
  <si>
    <t>LIAR=95</t>
  </si>
  <si>
    <t xml:space="preserve">CHAFR746836.1.1_0090720.1 </t>
  </si>
  <si>
    <t>MLAMQLRAYLALLFAICLSFVHGCYDHRLNPRRSADEGPINNDQSIVPKHTILAPLVDVDVGPITVSVNTSSAVTASQEVAPPSPFAAASVSSTILVIARDKSSAYSAYSGLNDLGIPYSVLLVPANGASLPKLNDSVTQGNFGLIVVQSEVSYLNTKTGEYTSALTDQQWASIYAYQVSFGVRLVRLDVTPSASTGTVSIGGCCSKGDQQVSFSNDTGFTTAGLKIGAGVTTTGLWHYLANITDSSIATEFAQFSTATADGFKTRSTAGVINRIKGREQMVFFIGFSTDWSVTSNFLQHAWIHWGTRGLYSGYRRAMMTPQVDDIETPLFDAPTTNFRLLPEDLDMHVQWMDSVKSTLNSGSDWFIEIGHNGNGNIEDSEKRREAASCRPGPIEYADQVDTPIEFVKPLGSGTDLWPATPTAYPKYSTSCTGNDELLNWFQDSSNLNAFAHVSHTFTHEDLNNATYADTYKEITWNTAWMKDVGISKAKRFSPIGLIPPAITGMHNGDAIKGWVDAGIKNVVGDNTRSILLNQQNEHWPLFSTVATNGYEGVQITPRWASNIYYNCDLPECTTAEWKQYSAGNGTFTDLLALEKSVNVRHLLGLHHDAFMFHQANMRVSDVDDITINGFRSQYSLLMAWVETVVPEFVRLVKWPLVSKKHDDLAASFLSRMNRDACKPNLSWIIDNSRQTITGATVSAGNMSCPEKLPFTFPTAVTDTQGATKEQLGSDPLTLWVVLSGKSITFTFTTPIPIYG</t>
  </si>
  <si>
    <t xml:space="preserve">CHAFR746836.1.1_0090720.2 </t>
  </si>
  <si>
    <t>MKYTTVLVSAIASVASAHSVSSDANAVVPQLMGGRKFLSEMKARGALPDAAVPAHTEAKREVVERQNTAGRCGPGFGSCTTGCCSGAGWCGTTEEYCAAPDCLYQYGPGCDANKIPAGASTASIARPKVGSVPYGGAGIYDCSVAGDIALTFDDGPYSYTSDLLDKLAVYGAKATFFITGNNLGKGAIDTTPQWSNVIRRMAAEGHQIASHTWSHQNLSSLDPVTFDNQMIHNEMAIRNILGYFPTYMRPPYSECNSTCGARLANLGYHVTYFDLDTAGYLNPTPEAIQKSKDIWDAAINPSNPGRDAFLQIEHDIQPLSVYTLTDYMLASMRAKGYRGVTVGDCLADPRANWYRGNTPTGPPPPPTGGLAISTDGTCGATTTCAGSIFGNCCSQYGWCGSTADHCGAGCQAGSGICTGSQTPPPPPPTKPVSTDGTCSGTTTCAGSIFGNCCSQYGWCGTTADHCGTGCNPLGGTCN</t>
  </si>
  <si>
    <t xml:space="preserve">CHAFR746836.1.1_0010830.1 </t>
  </si>
  <si>
    <t>MPTLILPRKMQHHYDHTTTLRRLPLRSTERKQEMLRKWMLQSGWCGTTSDYCAVGCQPNFGRCDGHSNSTGYPEPDTYSCGAGLGICNNDQCCSKNGYCGRGEDYCSDPQWCQTSYGRCDSDTTPLGKSTANVPRPWKGSVPYDEDIYDCQESRVVALTYDDGPSPYTAQLLDLLKAYGFHATFFVTGNNNGKGPIDTTAQWSALIRRMIAEGHQVASHSWSHYEFDSIGHDERMDQMIKNEMAFNNIIGKFPTYMRPPYSNCSQITGCWADMQALGYHRIYFDLDTDDTNNESPDNIQNSKNDVRNMLSQSPAGGNLLSIQHDISEQSVKSLSPYYFDLIKKKGWRGVTVGECLGDEEENWYRVM</t>
  </si>
  <si>
    <t>Y/F/WxC=77</t>
  </si>
  <si>
    <t xml:space="preserve">CHAFR746836.1.1_0078280.1 </t>
  </si>
  <si>
    <t>MKYFLSSSLVLALSWANTAVAQAACSSNLLIDDYSKFSSNSNSLGFWTSDDGTTTNLKADAANKKISFTSSSSSYYYTTFECEQAKTNNYNALTFPVKGPAAAQLTVELQTSSSCATQEYTSYFTTAALTGDTQTITIPLSSFPGANLDAIKAFVFQGFTVDGTWELGQTSLVCSGGNTAPAPTPAPQPTSTRGPQAVSTDIPDPAPTGACQPLLVDDFVSQSRLTFLFYNAMLEPTSDDATMAPVEGRADTTTSVIVADNHLTLTPATGGNSYWYTQLGCTKATNVYGGIGMNIKAAAGTTFGVQLQTSEDCTTTNPTAIDVSSTDLGWVFDGTEKYYTIPFSKFNGLDTEHIMTLLFSGLSNAVTFGPIAFYCGNTGAPYSVKPLPAVTESTETIAATSGSSDLVIDTFTSTESNNLGFYHGGDDAELFKQENGKLTINTKANSDISWYTQISGGCTDITPNDNGYLHIAYSGSNEFSIALQQHNPTCNPDIAPYPFTWDSVEASRYTNTAKTDIYVPISHFVIDRTKSIGFALKGFFTATTTTVTKMEIVKSVPNGFLVPSKLDTAPLVFACTRPNSFAFAIDDGSPEFAPRVVETIAAAGIKVTFFTVGAPLLDESTNLTNVYKNMLTQGHQVAYHSYTHPPMEGLPSLAAIDWEIQQDIDAVTKTLGITSTYFRPPFGTEGARVRQRLAALIPDVKFIGWSVDVQDWLWASTDTPEKQLTNFEADVAKGGNLVVMHYLFDSTVSYLPQFIEIAQKTGKQLMRVDQCLEDPNAPPL</t>
  </si>
  <si>
    <t xml:space="preserve">CHAFR746836.1.1_0023090.1 </t>
  </si>
  <si>
    <t>MLLSRIQSSWLSMTLVVIDFLTLVNADTSTFSKCQSPTLDPLTDCPSNTILVSATDSNANFTSIQSAILSLDETTPSTILILPGIYNEQLNVTRSGPLTLLGQIKNTNQQSENTVTISWASANQNNGIFTDNAFTSVLTVAPTLEASLTGAGPTGYAVPENTPFGNIDFKVYNIDFRNVFSEKSDGPSLAVSVSRANAGFYYSGFYSYQDTVYVGKLGNAYFYRNTIAGQTDFLYGFGTAWIQNSTLSLRNCGGGITAWKGANTTFPNKYGVFVSDSTVVAANSTIAPTIAGKCFLGRPWNSQHLSVFSNTYLDATINGAGYKKWSTDPAQEHFNANWTKMAEYHNSGPGFDLDARIKGNVTIELTADEARKYATPKDVFMDVNGTQPFIDWIDKDAYTW</t>
  </si>
  <si>
    <t>NIDFKVY#NIDFRNV</t>
  </si>
  <si>
    <t xml:space="preserve">CHAFR746836.1.1_0013960.1 </t>
  </si>
  <si>
    <t>MLSTPTILALLLPLTSAHPAALTSNSFSILDPRAGPAAGNIIQNCVTPNTIALTFDDGPWQYEKSIVDQLNAAGAKGTFFVTGTLYNCIYTQRAQLKATYNAGHQIASHTWSHADLSTKSAADAKLEMTKLETAFANILGVKPTYMRPPNGNSGGQTVSVMQQLGYRIVKWDIDSGDWNKESPASSEGKFSSSSSASHIPLMHETVQTTSTTLLPWVLNWAKSKGLKMVTVAECLGDAGGAYTSPAPTTGATTC</t>
  </si>
  <si>
    <t>Tribe45</t>
  </si>
  <si>
    <t>Y/F/WxC=85</t>
  </si>
  <si>
    <t xml:space="preserve">CHAFR746836.1.1_0039040.1 </t>
  </si>
  <si>
    <t>MRSFTSVALMACGLNTALAGVLDFSLSRRAVSPDNTCGTQGTGGTPNAYTCPTELPCCSSNGFCGSTDDYCLVGGGCQSPFGTCKTPEAESPPPESPPSESPPPESPPPESPPPESPPPTTTPSGGLCGPGIGSCGPTECCSGAGFCGTGIDYCQAPDCQFKFGPACDAHALPTGTNTSSIPRPKAGNVLYGSAGIYDCTETGTMALTFDDGPYIYTEHVLDLLKQYNAKATFFVTGNNIGKGAIDDPSTPWPGLLRRMFAEGHQIASHSWSHADLCDITSAERKNEMYKLEMAVRNVLGVIPTYMRPPYSSCNAECGCEADMEELGYHITYFDLDTSDYLNNTPELIQNSKNLFDQPLEGKSPATDDFLLIAHDIHNTTSEVLTEYMLQGIAARGYRPVTVGTCLGDDQANWYRADASAPAPAK</t>
  </si>
  <si>
    <t>Y/F/WxC=48</t>
  </si>
  <si>
    <t>ESPPP#ESPPS#ESPPP#ESPPP#ESPPP#ESPPP</t>
  </si>
  <si>
    <t xml:space="preserve">CHAFR746836.1.1_0042320.1 </t>
  </si>
  <si>
    <t>MEIPEGRVARTNGHTLRSKRQSCGPGIGSCPTGFCCSAEGACGEGSSFCAGPDCQFLYGPACDANQIPSGNSTSGIPRTIIGSIPYGTRINSCSRPNVAALTFDDGPYIYTSALLDLLDQYNAKATFFITGNNLGKGPIDNCTTGYPATIKRMKDSGHQIASHTWSHQNLNSLSATDFNNQMIYNEMALRNILGVIPTYMRPPYVDCNDGCFDRLRELGYHAIYYDLDTFDYANDSPDLIQNSKNNWANYINPHPSSVLELSHDIHHQTVYNLTKFMLDTMALGGYGTSVTVGTCLNDPSENWYRAAGSPNTCGPPPALQVSTDGTCGNGITCQGSTFGNCCSKYNRCGSLDAWCGVGCQTQYGSCVL</t>
  </si>
  <si>
    <t xml:space="preserve">CHAFR746836.1.1_0075180.1 </t>
  </si>
  <si>
    <t>MKSSLGSLCLGALALVATVAALPSPEPNNALVKRASRTSPPSGCLTVGGSGTYSDINAALSALGTGTTAKCIFIYSGTYTVTEQIRITYKGPLTLYGYTTDTGSFEQNVVNFQRSLKSADAGSLDKSATMNVVASNFKAYNINFKNTFGKGAQAVAVCANGDRQGYYGCGFYGYQDTLYAKAGHQYYSNCYMEGAVDYIFGNAAAWFGECTIASNGNGAITATSRRVADEATWYVIDHSTVTAAAGQSLAGKVYLGRPWRAFSRVMYQNSVLTDVVAPRGWSTMYDGATPLFYEYNNSGDGADTSKRQYESESNGTISKDTVFGSGWKDWIDTSY</t>
  </si>
  <si>
    <t>Tribe44</t>
  </si>
  <si>
    <t xml:space="preserve">CHAFR746836.1.1_0101190.1 </t>
  </si>
  <si>
    <t>MQYSSLVTGATLFASLSQGLVLDKRASRTSAPEGCLVVQPKNTASGEFAKFGDANKALGSGSDAKCIFINPGTYDEKVTVNYGGPLTIYGYTTDTSKFESNQVTITTTTSSAASGSLDKSAAVNFVSKVGLKVYNINFSNTFGLSGQAVAMAANGDKQGFYGCQFFGHQDTLYAKNGHQYYKGCYMEGSVDFIFGDASAWFESCTIAVNRDKGVITAMKREGAAEATWYVFNQCTVRAASGATVSAKSVNLGRPWGIFARVMYQNSDLSEIISDGGYGTMTENATPDFEEFKNTGKGADTSNRKFFTKSTAAVSQSAVLTGDLSWIDQAY</t>
  </si>
  <si>
    <t xml:space="preserve">CHAFR746836.1.1_0098340.1 </t>
  </si>
  <si>
    <t>MLDFLARASLVASVLAAGRTTAPSGAITVGSGGKFSTIQAAINSLSTTSTTAQSLFVLAGTYNEQVIIPARKAALTVYGYTENTGSPSSNVVTITHSSSLLSGAKDDEATGTVQNRAVNSKFYNINIKNTYGKGSQAIALSAWGDKQGYYGVGLSSYQDTLLAQTGKQIYGKCRIEGAVDFIFGQHARAWIDGADIKVVGKGAITANGKASSSDVSAYVINKSAISASSSSVAAGSVYLGRPWSKYATVCFQNTRMSNIINAAGWEVWSSSLANTENAVFQEYGNTGDGASGKRASFSSKIGSAISISTILGSDYTSWVDTAYLS</t>
  </si>
  <si>
    <t xml:space="preserve">CHAFR746836.1.1_0102370.1 </t>
  </si>
  <si>
    <t>MKCLLTLAVLFSSVFSSPLLIDRDDDPSSLATYNRTVHAAGSIVVDATGSVSGSHKTIQAGIDALSKTSTSAQTLFIYPGTYKEQAYIPKLASSLTIQGSTPDARTYAGNAATITYNLALKDTTTNDLTATLRNWSPNTKIYNLNIANTFGHISKDGQNLAISAQATNQGYYACQFRGYQDTILTNKGKQIYAKSLITGAVDFIYGSAGIAWFEKVDIRTIAQGAITASGRDSSSNPSWFVISNSNVDGINSTIAAKSTYLGRPWREYARVVFQNTYIGPIVRDVGWSVWSSSESRTGNVNFEEYGNTGPGSTGTRANFSTKRSSAVQIETVLGSGYQNEWWVDAGYL</t>
  </si>
  <si>
    <t xml:space="preserve">CHAFR746836.1.1_0017750.1 </t>
  </si>
  <si>
    <t>MRLLSTLFLTGWFCVVTTAEELQVNPLGRASTNSYTSIKDALKAAKPGDTLVLFPGTHKEQVVINKDSITFRGLQDPSADLKPGTNDVSIEYGSHDKKEDDDSATLLLDASNFRAYNINITNTYSSSDTASPAISNLGDNNAFYTCGIHGKQGTFYAHKGSLFVSRSYIEGTVDVIYGRTANAWFQGVKVGALRKGGTLTAQGREASKDDGWFVFEKGKLAIAKKADSGTKGSVYLGRPWGDYARTVFQNSNLGDVATEAGWQLYTSAQSTKNILFGEYSNTNADGPRVSWAKSMGSAEKITNVLPKYKEWVDAGFIGVSYPV</t>
  </si>
  <si>
    <t xml:space="preserve">CHAFR746836.1.1_0101170.1 </t>
  </si>
  <si>
    <t>MYILKSLSLFFITAVLSRISAALPQAQAQAQAARDAAPSVACGQIVNSPEYTFPASLAYECLTSVPFNPAVAVRFLDYFNDTLQFQSTLSYLKNPPTSYQQPAVDLLKGLEDLKKGIEGGIFPNQYEFEAALQALLLASHDGHLTLDAGILAAFSFASQYDLVTLSKDGIETPKVYLTDDFAQSNGFINYTPSAVASINGEDTFSYLKKFATKNAIGLVEQHADWNSLMRSAAQDYQGDINIFGGRVTFYPGDTITFVLENGTRIHDDFIAIYYSPGNTGPLETGGDFYNYFVLGILPDSYEDDLVDNNTHNITTPADGTSLETSSDPLPTTNPDTPVSATSDDSSPAPTCAGSFNNAAYPTCPDVSQEWGYTGGYFLNDSSIAVLVLPTFDYDDEAIDSFDRTIADFLKQSRSANLEKVVIDLQQNGGGQSLLAIAAFRHFFPNIDPYVGSRMRAHPAAYVMGKSINDLFVDIVNGLDPSTTADDETTDEDAITLKEILYADEFVSSERINANTGKLFSTWDAFFGPNPSGGDNFTTPQRYNLSDAYFDNKAMLDDQDAVVDDLKPDYTVFGYGSNIPQSTIPPYAAEDIIILSDGLCSSACTLFMEMMHHEAGVRVVVVGGQPINGPMQAASGTRGAAVYTIDTLDAHTELALFLLNLRNDSDADFLPNRTEQRGFSINSASVNLRDQVRKDETIPLQFAYEAADCRIWYTPQTFYNYTALWRYAADSIWGNKNLCVSGSKGYAAAGTNKTDFVGPASSSTTGTVTVKDIVSHLTTDGTAKIPYLNDGLDDLPPNQQNTGSNPPIPCQVSTDCPKNTRLVCAEVLSCDNGTWKQQKQCVSNCDRDQTPCPGPDQNKCQFHKNICTIASKPCGIVNQSPLGRGSYAAKSGELKPGICLPTQKNAVLGQKCEQKPTSGGVQTVQAKYSGVKNKGVI</t>
  </si>
  <si>
    <t xml:space="preserve">CHAFR746836.1.1_0058330.1 </t>
  </si>
  <si>
    <t>MDDMKVNGTTIFKAKAVYDCWVSVPFNPAVATRFLSYLHDTIEFQSTLNYLKDPPTGYQQPAVDLNAGLQTIQYKINSGTYKNEYEFEVAVQQLLFAAHDDHLDLVWGIFGAFSFGAPYDIVSVSRDGLELPKIYFLNDIIAYQKGDKPFPSAISKINELNTVDYLRAFAKQNALGSLEPHSEFNQVMASPSLDIQGLSSIWTGDATFYPGESLTFTQENGTQVGPEPWLAVYNGPGETGPLETGGDFYNFFVLGNYPASFRPFADYYDDAIPTVEQEVDDDEPTSSISNSPASTTATPEPTPTGWDHAAYPGTADVAQDDFGTYGGGSISGYFLEKSSIAVLSIPTFSASGDDIDTFTDSISAFLKKSKAAGMKKVVIDLQQNYGGDILLAYDVFKQFFPRVDLYGGSRLRAHPPADTMGKAISTYFETLSPDDDDYISLFTNEWVSINRVNDNTNRNFTSWSEFFGPNQKSKDTFTTPQRYNLSSHLFNTLYVGSSNEEFSLHGFDKQSASEAQPYAAKDIIILSDSLCSSSCAIFMEMMHHDAGVRTVVAGGLPINGPMQAPSLTRGARFYDIKDNLDQNINYAEALLKYFKKPGGNFLPNRTAALDVMVNSGSINLRDQIRKDGDIPVQFSYEAADCRIFFTPATVWNYTALWQYAADAIWTNPKLCIQGSTGHSNINNTKTAAPTDIALLTPNAAEVQAPEVQLGEAIMSVISSAPNLGEVGEAKSGADYSTTAIEDFLDKPCANFSKGCPKSSFWCLKSYLACNKVGKAVTTPSCVILCKPNNLGRECPSKNCQAIKLDDTAASKTAVRNGSGYCVPKPPSCKKSSKQKISGADTPPAPP</t>
  </si>
  <si>
    <t>Y/F/WxC=17</t>
  </si>
  <si>
    <t xml:space="preserve">CHAFR746836.1.1_0012910.1 </t>
  </si>
  <si>
    <t>MLYLGTLLLFAASLASAACDADNCLRALRATQIPGRLEASLEFCANLTNPGIAAPPIPSYASQACQQNQNANLTVRIASACGCIATATPTAAPSATNACASISQISAAQVATAPSATPTVPAKLAQECLNSVPLNKEAALKLVNEVEPYLEWQSDLPWLKDPPSTYFYPPHDPLGYLASVKAKLESDFYPNEAEFELDFYNIFAKAHDGHFVFYPDVISNGIRWIKPTALVSVSKDGTSLPQIYLKDDIVSSPDTASVVTQINGVDAVKYLSDFIFPLTFNQDADAGYNTLFYNKASGGSGGIVNGLWSTAGRTRYVYPGANTTYTFENGTVFTFENLANVIGDFNGVVDGPSFFRKFAPGAFSTAQTAEAIEEATPSGAIVPGYPTPEIILDDFSIGGYYLNGTGFEDVAVLSVLGFEPDTPSEFQALAETFFAEAKAAGKSKLVIDLSKNGGGYILNGYDLFRQLFPHIVQDGFSRIRESDTFNEICRAISDIVGGDFNPQTSDNFDLINLYETWFNYRYDYNITDQPFETFEAKYGPVELRGDEFTEILRWNFNDPLTTINNTFGIGFDITGYRSRQNFTQPFAAEDIIMLTDGYCASTCTLFSEMMRIQAGVKVIMVGGRPQPGPVQAIGGVKGAQILSFANIYNTAETVLFYANTTSPVPSTTALKKLSNYPQSRAASTGINLRDAINRDHVEDGLPGQFTYEEADCRIFYTPAMIEDVTALWKGAASAAFKGGKECVAGGFAKRDVVETKRAPVKAASIPRRRNLKREPLQKDANWHLRHGKKVIN</t>
  </si>
  <si>
    <t>RXLR=26</t>
  </si>
  <si>
    <t>TFENGTVF#TFENLAN-#</t>
  </si>
  <si>
    <t xml:space="preserve">CHAFR746836.1.1_0028890.1 </t>
  </si>
  <si>
    <t>MRFWVSFVALATIAGVGATPRNVPHQLTRRQNQTPTAPPDPTTGENPSGVENPAAAQSSNPPLIPIPNAPPNGTAPGTNGTAPCGVVAATAARQLAANPKVDGQLAFDCLNSVALRKPEAQALVDAVKPYVEWQSDLAYLKDPPSDYPFPPVDIVESLKAVENNLTAGKYRNEIQFQTALFKVFTQAHDGHFDFFPDALTRAFVYRRPMSLVSYALSESFYAVKLKSKLLADTQASLAPGSTFKPSAVTKINGIEASRFLQEMSDTDTPFQDKDAAYNAMFATRAGQSQGFNGFFQSGGPFSFIFPGPTTQMTFENGTTREFRNEAQLRASFTGVVDGDTFFKKFCSGPPAAAAPPSPTNPTTTPTPSTAPPPVATVPGYPQPVIIASDGSVSGYYLQDPGNTDVAVLSVLTFAPEKPDEFQRTIQRFISIAKGAGKKKMVIDTSLNGGGFLFLGYDLFRQFFPQIAQDGFTRFRQNAAFTKISEIVSESIPPNFSQLSSSDEEIQTYEIWYNYKFDLDMTNNTFPNRETKFGDKIKDKGDTFSSLVRWNMADPLSTSNTTYGIGINITGYGNLSQVAQPFPAEDVILLYDGFCASTCTVFSEFMRLQGNVKSVAVGGRPSNTKIQGIGGVKGSQSYAWSAIFNDAQRALEIQQKRSMSTAAELLVMSDLPVNRSSAAGVNLRDNILPQNMGDGVPAQFVQELADCRLYYTPQMMGDVRQFWNAAAKATWGGGPCVAGGFTQKPVVQTGAVVGGVGPSRTEVTRTEVVRSDVVLNKDAGWERRHEVKFVYNHAANDAMDTAFDSFDSYIK</t>
  </si>
  <si>
    <t>RTEVT#RTEVV#RSDVV##AP-PNGT--#APGTNGT--#AP--CGVVA</t>
  </si>
  <si>
    <t xml:space="preserve">CHAFR746836.1.1_0058130.1 </t>
  </si>
  <si>
    <t>MAKEYDNLNSQKRPWYDAKGWGKKAWIGIFIAFAIIVIVVVVPSVVVTRNNRYPDYTRLNYTLTDTYSGENFFDNFNYFSGPDPTEGFVKYVDQATAQQYNLTYASSRSSIIRVDTTLTNTSSVPNTSTGRMSIRVSSKKQFGNNNLFIFDVKHTPLGCAVWPALWLTDDNNWPDNGEIDLYEAINVVGDHPNQITLHTTKGCVMNVKRKQTGKALQKTCLNSTNVNAGCGVDPGPVTFGQTYNNDGGGIMAMELRREGIRAWQFRRSSIPSDITNGTPDPSTWGTATADFPSTNCDIDTHFRNQSIILNISLCGTWAGRDYYKFADTCPGSCEDQVAANNTAFRDAYWEFGTFSVYNSGAR</t>
  </si>
  <si>
    <t xml:space="preserve">CHAFR746836.1.1_0007270.1 </t>
  </si>
  <si>
    <t>MSFSRGVVALVLVGYALAAPAPQVTTSPEKVAARQGVTEPCAQVNSIVDNWNQPSGDTSGNTGKARIPVSLAKTCLDSVPLNVFNAQKYLDYYLPYLNLQSTLAYLKDPPKGWTLDAVDLLGGVKQISKNIKTGYYKSEYDFEADVYFLIMVLPRDFHFSVPLPLMDVFTVELGLPPLVSVSIDGKSIPQVYVVSDLYKLHNSSSGLPYKPSPIQTINGEPAADFMLHMALDKEQYHDPDAIYNLAFTEIPLEDKNDKRMGQIYSHGFNVDKTTWTFQNGTTKSKDNYATVVEGFTNIKSGKDVYEKLVLPPSKTTEDDNIASAINAIINPKKQEAATPVQPGDAFPSKIGFPVPVLGDPAGKTAGYYLKAPHDNVAVLDITGFENEEKTDTNQVTIIRKFLKKAKADGKTKIVVDLQHNGGGLVGNGYKTFSAFFPSDTILGAARQRSNPMVNFFSNITTAMDTFKTDIFGKAPVAKDAYSLDNMLDKNTQLFKSPKDWVGPNHIHDDDFTAIERPGKVGKGENGGSKPDLLPEMDIILLQDGTCGSTCALFSQLMKSQGGVRSIAVGGRAKAGPMQGVAGSKGAQVLKHKDIQQLTQACYNSFATLKAKDISFPSPQSIPQEYNISLLDPPIGTPDLTGRFNLKNNYNSTKDDEIPLEFVYEATNCRIYFELSDVFDIAGLWARVADHAWGGKRCVEGSTTNKDGIISGSAYDTVPFSDSAKAGVKIGLNVPTQWV</t>
  </si>
  <si>
    <t>Tribe43</t>
  </si>
  <si>
    <t xml:space="preserve">CHAFR746836.1.1_0034180.1 </t>
  </si>
  <si>
    <t>MSSLKDVVCDLRVATAVYIAYLKDPPTSYKMPAIDLWQSFNDILQGIKNGEFANEYEFQVKLFSTFNLAHDGHFRFAPDLMSKIQFRRRVQLVSVSRDGVELPRIYVKDDIASLLKNATTSVSPITKINSEDAVQYLENLSQLGFLQDPDALYNTMFYELAMDAQYDKLRYSGYFAGSGRGGMIYAGTETSIEFSNGTERTYENYAEIYGNWKGVVDGPSAYDKFCTGPKAYDPADDEDFVIGRDTGYAHGYPVPKGISSDKQISGYFLDDDPAFADVAVLSILSFEPYFPAEFQSVIEKFISDARAAGKTKVVIDLSGNGGGIILNGYDAFRQFFPSIVQDGFSRFREHDAFNIMSKQISNFTAGMSLETASTSQIVASQSVLDYRFDLNQTNQNFLTYDDKFSPHTFQGDEFTSLLRWNLTDPLLTTSTQWGLGMSISGYGSRQNFEQPFAAEDIVMVYDGYCASTCSIFSEMMRTQGGVKSIAMGGRPNRSPIQAIGGTKGSNNYPFSYILSLANIALQSASQEERMAWKSVTELSNLPMNRSTDSSINVRDMILRDNLEDGTPAQFLYEEADCRLFYTPDMIRDPKAIWKAAARAAWGDENCVAGSLHHKNETLASRRRRSEDLKTRARAEKREFPVFEPSSSVPKGARRPVFGKKVPL</t>
  </si>
  <si>
    <t xml:space="preserve">CHAFR746836.1.1_0073050.1 </t>
  </si>
  <si>
    <t xml:space="preserve">KKKRR (676), KRRRL (1067), </t>
  </si>
  <si>
    <t>GL#GL#DL#GL#GL#GL#GT##-GL#-GL#-GL#-GL#-GG#SGG#-SG##TNNP-#-TNTG#-TNVG#-NNPG##GLGAAA#GLGLG-#-LGLGG##GGGIPL#GGNI--#GGNVQ-##TGEEE#TGEEE#TGEEE#TGEEE#TGEEE#TGEEE#TGEEE##GGGSTNPQVANNPQSGTGLGLAAGLGLGAVL#GGGSTNPQEANNNQPAAGIGGAAGLG-----##--------GSQGNTGLGVNAGVGVDANLGGILNPST#--------GS--NTGLDVNAGVGLDTNLEGILNPPT#--------GS--NTGLDVNAGVGLNTNIGGIPSTTL#--------GS--NTGLDVNAGVGLDTNIGGIPDTNI#GGIPDTPSGS--NTGIDANAGLG----IGGII----##LSPTVSSPTRTRTRRLRTSSDSET--#LSPTVSSPTRTRTRRLRTSSDSET--#LSPTLSSIQTPATTSFSDVFNVGGGV##DENETPRHYSHPSDLPYVENPEDLESEHRYGHSHSFEN-#DENETPRHYSYPSGLPFVDSPENQESDHRYGHPRSFEN-#DENEETPEYSYPSGLPYVDSPEEQESDHHNGHSDSFEH-#DENEEAPEYSYPSGLPFVDSPET-ESEHHYGHSHEGSTG#</t>
  </si>
  <si>
    <t xml:space="preserve">CHAFR746836.1.1_0037640.1 </t>
  </si>
  <si>
    <t>MAFKRSFIGAGLLVSLNAVNAAAVHALAANLTIPHQLAVAAYRQVDTFNSGNFFDNFDFFTGADPTHGFVQYKNRGDAQNMGLINNANNQLYMGVDHTTVNPNGGRPSVRVTSKKSYTHGLFIADIAHMPGSACGVWPAFWLVNSNWPFNGEIDIIEGVNLAGSDTVTLHTSAGCTMNTAGSQGGTVLQNPNCNANNGYDGCSATTNAPFGDNFNNQGGGVYAMQWESSGIYVWFFPRNNIPADIRSGNPVTGNWGLPIVAFNGGSGCNVDQHFVNHQIVFDTTFCGDWAGGVWGSSTCASRGSCESYVAGNPGAFGNAYWTVNSVKVYQL</t>
  </si>
  <si>
    <t xml:space="preserve">CHAFR746836.1.1_0045840.1 </t>
  </si>
  <si>
    <t>MVSLTFLTIFGFLSAFCPLASSYYTLKFQYDNSNWFQKFEYRNGNDPTHGTVDYVDLYTAQSLGLTKIVDGRVYMGVDMQSVVPDNARGRKSIWAASRDEFTHGLVIGDFQHMPENVCGIWPAFWTVRDEASPYGEIDIVEYFNDDASNGAITTYTDPKLPQCTFNQSPNGQTQPLSENFRSCTGDGGCSTVGPAAGYGAEFNKNDGGVWAMDWTSTAIRVWFFPRGTSGIPSDITNGNPNPALWPLPLAHFQRTDGGCDIDKHYLAQSIWFDTTFCGDNAGGEGWTSWTDCGRKTGVTCDEWVRKHPETFQNAYWLVNSVKVYQQ</t>
  </si>
  <si>
    <t xml:space="preserve">CHAFR746836.1.1_0075380.1 </t>
  </si>
  <si>
    <t>MVSIKALISVSFALATCSLASGFQLAKSYDASNWFESFTYHNRDDPTHGTVDYVNLTDAQHLGLTKIVNGQVYMGADSQSVVPSSSRGRKSIWVTSKEDFNHGLLIGDFAHVPASDCGVWPGFWTIREGLGAPYGEIDILEYFSDSPHGYITLHSDPKRPDCVFKQSSYGQIGQVNQGSISCSGDIGCSTVGPDNGAGTGFNAAQGGVYAMDWTSEYIKIWHFARSEVPADITAGTPDPSKWRLPNANFASNDGGCDLDSNFPPQTIYFDTTFCGSMAGGKGWTDWSDCSKKTGVPTCDEFVRKHPEAFHNAYWLVNSVKIYQ</t>
  </si>
  <si>
    <t xml:space="preserve">CHAFR746836.1.1_0068370.1 </t>
  </si>
  <si>
    <t>MFRFTFSVLWTLSFLLSSAVALTYQLDTSYSGRKLLDGFDFFTDPDPTHGFVTYVSKPEASRLGLAGVSQNDATYLGVDYWSKLNSAGAGRKSVRITSKKSWTHGLFVADIAHMPGGICGTWPAWWTFGPNWPNNGEIDIIEGVNSNSKNTMALHTSANCRMTPTHQFGTPQDTNCDGTTNNNAGCSVRSTSKLTYGNDFNAIGGGVYAMEWTSQHIKIWFFPRGGIPRNLQSGRPDTKDWGTPQSYYTGNCNIDSHFKGHNIVFDTTFCGDWAANVWSSDPTCSKLAPTCNSYVANHPSAFKNAYWSINSVKVYTSTASSPGRFFAKSESEGVAQDVTDPVATTVTESVQIAAAATGSFGSAPTADDLENIDVIPELAGKANGGSDKTGTPVDIPEPSQTIIGYEIIDAYGPTHTFDEPAFKKIRRGLVKSDEAYLDQVKPALHTMTPYDREVLEDNIAAIPRKSSKTADGVRKPTSQFGDFLNEPTDEYSDLFPMTLEDTNDGTAQEGVDEDSEQSDTPKKKGDEINDSKASAALEEVKGDLDGLGDLNSLKGIFKKQRRGLVLENDESTISVGDHENPFLALSQGHAQAPRRPTAEFGDHLERPADQYLNTFDEPVIKTQPENDGSRYRVDEAPIPIPPVPQPTHEDIEDRQEAAEAQALPGQLPLFEDFGLFKKKRRGFVLGHDGNDVETNPSLHTPQDKYADVLDADAVDERVSGHPHTILFPNPRPFIDPAFETAAEKSNEFAGQPQEGIAEAFEKGSDSGLVDFKKERRALVFGLDEDLEDVKDGTFIPEIDHANIHRRPLVQSEVENTAKEEMEDNPSAFVLPSQDDYLIAVEQQVAEETQENQEESGILAAFGGILKREKRGFVFGHAGFKLPVDTQSPPETDAQSRRHKLPAESLDERLEDSDHSGPMDNFDPNLPAEPKFQSDMDGIDGGEYEDENAGDSSDQQEEPEYSDDSEGLGPEDTVDSPADNTEESQDPPVEPQFRQNLESVGDNTESLDKSLQNATQIPREPPFKNTTEAVASATESLDQNIEIAVISEVTQVVDNLEPTISNLPVPTIKRRRLIDEDRFYNYPEARPSKLDESETQQLRGELTAGENKLTKGDKDELDRPDQTNFDEFLNGHVPDRSTIRPKQEEDDFDEDEPVQGFPIKKFTNKMIIAISVISESRVTTDEPAPTIRREIHHETQVVSRNVHKEIYIVNGTPVPTPPPSLRRPLFDVDDYNEDEDDGSDGRIPRAWLRGDAGVIGKREEKEDAVQNVENLNIPLLNGGIGAGLGLDLGLGLGLGTPQGRVVDANLGAAATATVGLGSSHGLPLESGGNGVIDDAASLLRNPTTQEPSNTEEESPSRRVGSVDSVPNNPSLDPATHGIPIGFQSDGLGDGADPNQNAQQPNSGSRIAGGAGLGGAALLEGNNNNQGSDLGAAGVLGGAAALEENSNNQGSQIGGGGLVGGAAALEGSNVPNVVEGTSNTGDGIHGLPIGVDDSLVDGAEYWGSEQPSNTVPLTGSQIGAAGGLGGAATLEGTNNGQGPQIGAAGGLGGAAALEASNNRIGGAGVLGGAASLGGTNNPLSNSDSAPEIGVGGLLGGAASLEGLPVTNNPVSSTGSQTGGVGQVDGQGLPEGSNNPLSGSNPRIGGGGVLGGGASNSPQGSSNGLLSDTVTGLGLGTLLGGGSTNPQVANNPQSGTGLGLAAGLGLGAVLGGGSTNPQEANNNQPAAGIGGAAGLGLGLGLGGGSSNSQPNSKPQTGTNDLIGEIVPLESGSNIPSGSAPSLNDAGVLGGGAPLSGLNGVGNDIGGLGGATSLGGASNGPSQPNSGLDVGGGLGGGAILSGVNTQNPRLPGNGGINTNPPLTNSNQQPSGNVPIIGVGTGVGADVSLPNLPIVGGLDASLGVGLGAILGGSNGNNLPSNTESTSPPIIGVGNGDGSSPGQNTGNSVLDGLNPNSVVGTGEDVVNSGLGAAAGLGLGLGLGGSGQPTSFPNTPLGGGSLPPNNENGGLDVPNPNNIIGSGEDIVNSGIGAAAGLGLGLGLGGSGGSGQSTSLPSTPLGGGSLPPNENGGPDVLNPNNIVGTGQNVVNSGLDAAAGLGLGLNLGGSNQPSTLPTTPSESNTGTDTNAGVGIGGILGRLGGITRPSSIPGTGSGSQGNTGLGVNAGVGVDANLGGILNPSTGSNTGLDVNAGVGLDTNLEGILNPPTGSNTGLDVNAGVGLNTNIGGIPSTTLGSNTGLDVNAGVGLDTNIGGIPDTNIGGIPDTPSGSNTGIDANAGLGIGGIIGGTTIPTSIPRTGLGSQGNTGLGVNAGVGVDANLGGTNTPSGSNTGLDVNAGVGIGVGLGTNIPDVLPGGIDDGFGIPRGDGRDNVTDPVGGKGIPLGGVIDGIGAVIDPLIGRPGREGTGGGIPLGGNIGGNVQVDLNGNPLGGGGRTNNPTNTGTNVGNNPGTNTRTSTLSNSESGYGIPSGGNNGGTSAPATSSVFDPGFGLPTNGNAASSTISRTRTRNSRPTTATRRLRPSSSTIISDSVPSATTSFSEILNVGGGIMGEPRLRSTSTPSETTIPTILSPASSTRTRRFRPSTATRRVRPSLSSTLSETDQPSTTPFSETQNAGGGVQGIPSLRASSTSSDSGILSPTVSSPTRTRTRRLRTSSDSETLSPTVSSPTRTRTRRLRTSSDSETLSPTLSSIQTPATTSFSDVFNVGGGVQGEARVRPSSDSGSSFPSSSSATRTRTRRLRTSSDSGTLNPTLSNNQPTATASFSDILNVDGGVRGEPQLRTSSDSETSSLSSPTRTRTRRLRTSSSTFSTDQTPSITSFSEIDGIGDGVRGEPTETFSSEITSTDEPPLPTSFDVIENVGGGEPRRRATVTTSPVVPTSSLDNQEPDPTTSNPPDPTDGRQPPIIDDGSSDGEDEELTGGGRPNRGDNGRVPPGSSTGEEETGEEETGEEETGEEETGEEETGEEETGEEEDDGTIIPPPFDNSDEDDNKDADGDQVITNGGRPNRGDGTNTHDSTDGRQIIDSDENDGDVDGEKVITNGGRPNDDDDPRHYHDSAPGRQSMDTDVGGYEEDEDITGHGYPSDFHRPGNFDGRRPGSDTQDEDENEEEENYRDGNPSWYDHSNGPPYSANPGDYYPSNHGDPGAHVGDDGFDEPEGPNYQNPPLRPFERPDESGENEVEEIGRQDESHSRPSPEFVGVDDGSRNPLFGESDFSDDENRVGQGQQRPHIYVNPYRGPEAEGSHEASEELDDETGVGQGQQRPHIYVNPYRGPESESSHEASEEPDQEYGGFHGEENQELYDGSDRQSRGFGHNPNSFEDDESENPPHPSYPSDLHLVESPEEPSSQYHHGRYPAFENGEDENTHEYPSGLPFVDSPEEQESEHHNSHSIADDENETPRHYSHPSDLPYVENPEDLESEHRYGHSHSFENDENETPRHYSYPSGLPFVDSPENQESDHRYGHPRSFENDENEETPEYSYPSGLPYVDSPEEQESDHHNGHSDSFEHDENEEAPEYSYPSGLPFVDSPETESEHHYGHSHEGSTGSSEYGHSGKEHEEEVGDWARPEYHEDEHCHDGKCQEGHENSGNTGFEEHEDCPNGKCEGGHENDGFDKPHEHEHGAWNHDSDGSHPSKSDEVKHRPEHHEVHEYYTTILTTTYVDLCRCAEKSLETFTHTTTIEVCDCEYPKNPPMTRIHHKVNKVEVQTPECPMTTVTKSCNACGPAKENTIVVTIPQKPGFHVPKETGHSYPTPEHELGDRQGRHEGTDSSEHHETCEDDSCKEETFTSPEPDRECEGAGCNEETPTSITEQVCDGEECKEDTSSLRTPGKGCEGEECKEERKPGKDCEGQDCEEESSTSQTPGDICEGDTCQEQSQGSPKPGKNCEGDECNSNSNSTPPYPICEGDDCKRKSSNSSRIVHICEGENCKSQPPADTIPSPTTPGAESGSCGDSGCSNSTNPGSANNKNAPLEPGNSESTEATVATASSSTKSHTPGQTIGFAIVVTAMLCWF</t>
  </si>
  <si>
    <t>MAMSQAAALAEKLIGHTGTAETAQDITNTARDRKKYADPSGETMKALCWMGKNTVEVQDVPKPRVVEPRDVILKVTGSTVCGSDLHLLHGSIVELEKGDILGHEFCGVVESMGEQVGNLKVGDRVVASFQIACGNCFYCNKKMSSQCEKTNSNTIENGMYGGTTAGMFGYSHFTGGFAGGQSEYVRVPMGDTNLLKLPDSVPDEKGLYLSDVLCTSWNCVVDTGVEEGDVVAIWGAGPIGQMAAEFAFMNGASRVIMVDCNWRLDFMKEKYPKVELLDFSKLPKGESVTSQLKKMVDGRGPDVALECVAGEYPKGWAHYFEIMLGMETDTSEIINEMITSVRNFGRCGVTGVYAGFTNHFNIGALMERGIRLIGNGQAPVHMYWEKLLKMIESREIDPLKMVTHRVDVSELDTIYYKFEKKEDGMQKVFVQTKFSAPPCKGSPSLTTYKK</t>
  </si>
  <si>
    <t xml:space="preserve">CHAFR746836.1.1_0036320.1 </t>
  </si>
  <si>
    <t>MTKDTMKAVVLKGTLNVQVEDRPIPKIIDPADIIVKVKYSALCGSELHVFRGHEQSEPDFIMGHETIGEVVELGSSVKNHKKGDTVVMPFTVSCGECFYCLQGYSSRCEKSLPFGCPTLDGGQAEYMRVPLADATAVKAPDGIDEKKLVLMADIFPTGYFAAANAFKGFNQETISQSVVVLVGCGPVGLCALINALEYRPKVIIAIDRVESRLALAKKLGAEVFNDQTSKAELVARVKELTNGRGADTVIEGVGHSDALRTGFDLLRPWGVISSFGVHHGEIPWSGIEAYGKNLRVQMGRCPVRSIFPQALEVLKKNQHLLDFMTDKIMPMSQAAEGYEIFNKALVQKVIFEVEHN</t>
  </si>
  <si>
    <t>Y/F/WxC=97</t>
  </si>
  <si>
    <t xml:space="preserve">CHAFR746836.1.1_0007010.1 </t>
  </si>
  <si>
    <t>MRPTSLFLPTVCAAGLSNAIYIIKDSYNQTNFFDGFSFFSGGDPTHGFVAYQTAISSNNSQLAGYSEGGTIYLGVDSTTVKPKGGRQSTRLESKKSWTKGLFVADVRHMPGNACGIWPAFWTFGETPTQPWPQMGEIDILEGINTQTNNSVTLHTSPGCTISSRGTAPLSSLQGTNCEGTTGCTSHSNNPSSYGDAFNAGGGGVYAMEWTSSFIAVYFFPRSSIPSDLRDVNGTPDPRGWAAPMARFSGEGGGCDVEKHFKDHKVVFNTAFCGDWAGTKESWEGDGRCSALAGTCREYVEMHPEAFGEGYWLISSVRVFEEGG</t>
  </si>
  <si>
    <t>Tribe42</t>
  </si>
  <si>
    <t xml:space="preserve">CHAFR746836.1.1_0050230.1 </t>
  </si>
  <si>
    <t xml:space="preserve">CHAFR746836.1.1_0003660.1 </t>
  </si>
  <si>
    <t>MAALFNAGLLALNATVNATMRGVVWEGNPFNMVVKDVPVPVIINQTDAIVRLTTAGICGSDLHFYHGLFSVPGSQIPWTMGHEGVGIVVETGSAVGGVKVGDRVIIPDTADDGHVHGGLSPPNGLFFGNGQVLGGTQAEYVRVPFADANLLPIPQSPSVGNSSANNDLDWLMISDIFATAWGGLDYAGFQSGDSVAIFGAGPVGILTAYSAFLRGATRVYVVDSVPSRLSLAASIGAVPISFNQSDPVAQIMALEPNGVKRTIDCVGFEAVNAEMKTTQNIVMNSMVALTTRLGGMGGIGVWPSSAEKNDAAPLADTMSATMDFNYGEFWGKGLSLKAGGIDVVPYLAVLVEMVASGKAKPGFVVSSVVGIEDAPEGYAKFSRHEEQKVVIRFPWI</t>
  </si>
  <si>
    <t>Tribe41</t>
  </si>
  <si>
    <t xml:space="preserve">CHAFR746836.1.1_0099910.1 </t>
  </si>
  <si>
    <t>MPETTKDQMRAVKWKNEPFSMSVEKVDIPTLQDPLDAIVRLTSSAICGTDLHTYHNRVKTNSGLTMGHENIGIVTVIGSQVATIKVGDRVVVNAFENRVVPNGGTQTIQIFGAGDYGLGSSQVDGGQAEYMRVHFSDDNLLVLPKGKGNELDYLLLADIFPTSWFCLDAAGQGAGETVVVFGAGPAGLLVAYSALLRGAIRVYSVDRVPQRLEMAKKIGAIPIDFSKGEADVQIMSLEPNGVDRACDCVGYECVDAYGQNVRNLVLSQAVRVTRINGGIGLIGVQSPKDLGKGTDDEKKGIIPFPIGEFFGKNLSMKGGPAIIRPYQELLRRMIESGKAKPSFVFSKSYDIREAQVAYRDFSEQKIIKAVFRFD</t>
  </si>
  <si>
    <t xml:space="preserve">CHAFR746836.1.1_0024110.1 </t>
  </si>
  <si>
    <t>MAELKQKMSAIKWEEKKFSVTVEKVDIPKIEHPLDSLIRITSSAIYLHTYNGRIPMDKHLTFGHENIGIVESIGSAVSTVKVGDRVVVCAIEHSVQSNGGSALQIPFGCGDYGLDVPQVDGGQAEFMRVPFADDNLLIVPSGKQHELDYLLLADIWPTAWFGLESAGQVAGDTVVVFGAGPVGLLAAYSALLRGAAKVYSVDRVHERLNMAKSIGAIPIDFSKSPADSQIMKLEPNGVDRSLDCVGFECVDSTGRNVENLVLTQAVNVTRVDGGIGLVGVWTTEDVGGSTEDEKRGVIPLPIGQILTKSLSIRGGPAKIQLYQNALKKLIDSGKAKPSFVFTDEVRIEDGPKAYRKFADKKTIKVVFRFDGH</t>
  </si>
  <si>
    <t xml:space="preserve">CHAFR746836.1.1_0030930.1 </t>
  </si>
  <si>
    <t>MDKSNFTPPGITTTAANQAQKAMGDRPTTTTNTPNMREGETQLTLQWYGNRDVRVIEAPVPAITEPTDVICKVTATTVCGSDLHLYNKEIMQLQRGDILGHEWMGVVDEVGSEIKNVKKGDRVVASFQIACGTCKFCQEGLSSMCDKTNSSSVQEKLYGKPFAGLFGYSHFAGGFAGGQAEYVRCPFGDVNLLKIPDSVPDEKALYLSDIVPTSYHAVQCADVEKGKSVAIWGAGPIGLLAAKWCMLAGARRVIVIDKVKERLALAQDTIGTDIINFEEEKDVVAAIYKLEPEGVDCGIDAAAFRYTKGILHTVQRAVGLETDSSEIVNEALRAVRKFGSICLVADYAALTNQFLIGALMEKGITLRGAGQAPVQKYWKDLLKKIESGEFDPTIILSHRFHIDEFRELYEAFDKKEDGIMKTFVQTRFSGPRASGTPALSSFKAGDVKPSAVV</t>
  </si>
  <si>
    <t xml:space="preserve">CHAFR746836.1.1_0098320.1 </t>
  </si>
  <si>
    <t>MNALRDPFSLHRSPAYHILKGTATRAATEVTQKVVEAGTQAYESGKQAFEDMSTFSVPKNVPSFTNPQRELENRVWGSSGVTARSGAAGNGGVIGGIQDRVGGLLGQSRDLPMYKDKPYSYVASRRQRSIWKRKRTLGIGGFLFLSLLYFLGYFGDDENTTEKAKETWKWLQRPEKAGTIDWNDRRDRVTDAFKLSWDAYERYAWGYDEFHPVSKNGRQMTPKGMGWIIVDALDTMMLMNLTSRLTHAREWMKTSLDYEQDQEVNTFETTIRMLGGLLSAHYLSTAFPDLAPLTDDDEGAAGEDLYLEKAKDLADRLMGAFDSPSGVPYASVNLKTFKGVESHADAGASSTAEAATLQLELKYLTKLTGETLYWEKAEHVIKVIDDNGREGGLVPIYIYANDGTFRGENIRLGSRGDSYYEYLIKQYLQTSKEEPIYEELWDESLAGVRKHLITYSKPSKFTVLAERPEGLHEPLSPKMDHLVCFMPGTIALGATGGLTEAEARKLPTWSTKKDEEMVLARELMQTCWGMYKVMATGLAPEIAHFHMEEPPPPPSTPHKSTIDMDDDSPDAEWKKDFLIKGLDRHNLQRPETVESLFYMWRITGDVMYRQWGWEMFNAFLKYTAVDEGGGFTSLDNADAIPPPFRDNMESFWLAETLKYFYLLFSPNDLIPLDKVVINTEAHIFPRFKLGKMFKTGWQRKKRDKDGKIIPDPPAKVKVETKTVEVVKTGGS</t>
  </si>
  <si>
    <t xml:space="preserve">RKKRDK (698), </t>
  </si>
  <si>
    <t xml:space="preserve">CHAFR746836.1.1_0088970.1 </t>
  </si>
  <si>
    <t>MSYLDKAQNKTQIPGLWPSQVDTREPSFGGNAFTLGAWADSLYEYLPKQHILLGGESDQYLRMYRVAMRSADKYHFFRAQTPGNQDLLFIGDAQKFDGEPAVLPSVQHLGCFVGGMVGLGAKINRSPEELEKAIRLTNSCVWAYQNTATGVMPEIFSVEKCPVPAAGSCDWTDEKATEPGHSYGFKTISDHSYQLRPEAIESVFVMYRLTGDPAWQEKGWDMFQAIMKHTTTPTANAGLQDVTQKKPEQVDQMESFWLAETLKYFFLLYSEPDVVSLDDFVLNTEAHPFRQRDDVFGMI</t>
  </si>
  <si>
    <t xml:space="preserve">CHAFR746836.1.1_0000540.1 </t>
  </si>
  <si>
    <t>MLRLRRYRVFLFFAAVFVFLVVRLSRRNDWARSELGQFTSHRNSNGHGGKPLEAVREKSIPFTPIPPKAPNLQAQWTAPPGYEKDPIATHPPKTKVDSQSPKSEQPPPEAVPDEEVPIGRSQPHVHPPETGQNILQDKPTQVHWQKQPERYPVPAESLIHLPTGKPVKIPKIQHKFDDETTDAKISRQKRQAIVKKEFQKAWKGYKKYAWMHDELSPVSGKFRDPFCGWAATLVDTLDTLWIMGLEDEFEEAVKAVELIDFTTSPRQDIPMFETTIRYLGGLVAAFDVSGGKYKSLLTKAVELAEILIGAFDTPNRMPVLYYKWAPDFAAAPQRANSRSNLAELGSLCMEFTRLAQLTKDPRYYDAVARVTNALSEWQDRGTSLGGVFPENVDASGCNRTRLPPDLSTESSSDPVTLPEGVTRVNPQQPVAEKPDVLLGQPSRIEGWDETHPNPKGAQPAKGATKEKRQLNMVEKEATIEKRTPPTPTQVDPYADCKPQGLDSTGADKYSMGGGQDSTYEYFPKQHLLLGGLESVYSKMYDKTMEAIKKHMLYRPMLPDNRDVLFTGSLQMYSYVQANIPELTTEIEHLTCFIGGMVGMAAKIFDRKGDLEMAKKLTEGCVWAYETSVTGVMPEGGHLFPCDNMDKCTWDEKAYHLKLDPQGERRDQVVAEYKKNKAAREEESKLEIERAAASDRILVAKIHAEQEAAAGLRKRDKEAEDGKTPFRKRETTGSSVEKKFQKTEEELESVALAGRQAEKPIAPSMPPVDPSMPLTHKEFVKSRIEQEGLPPGFVDIRSRQYILRPEAIESVWYMYRITGETKWQEKGWKMFESIIKATQTEFGHSAIMDVTQSPPYPTDSMESFWLAETLKYFYLLYSTPDTISLDEWVLNTEAHPFKRPV</t>
  </si>
  <si>
    <t>MAPVRRFRMLVLGAIFIISFLYYLNKPGGLIDYYNLTSPQTPFTPDDVHWVKKPEQHTVSSLIPLPTGSPKDIPKVQAKAPVESSKQKEERLRRKAAVLESFTHSWDGYKKYAWLRDEVAPLGGGYRDTFGGWAATLVDSLDSLWIMGLKKDFELAVKAVDQIDFSTTQEKDINVFETTIRYLGGFLAAYDISDAKYPILLKKAVEVGELLMGCFDTPNRMPITRWDWKEYMKGKVQRPGRTLVSELGSLSLEFTRLAQLTGEVKYYDAIQRISDEFEKSQNSTQFPGMWPVSVDPVVPSFNQDNYFTLGGMSDSLYEYLPKQYLILGGLIEQPKKMYEGFIEVAKKHMFFRIYNPKNEHLTVSGDIRKSGVDPDNPEYHLQPNGQHLTCFAGGMVGLASRIFNRPSEIALATELVNGCVWAYDSNPNGISPELFTVMPCPKDGKCKWDDEVWYNALSNSAPPFDGPNDTPSDRAERLKKYAAEERLPPGFTSIPDRRYILRPEAIESVFIMYRITGEQKWQDTAWRMFEAVERVSRTEIAAAAIVDITAPKEVVKQQQMDSMESFWLAETLKYFFLCFEGWEVVSLDEFVLNTEAHPLRRPGA</t>
  </si>
  <si>
    <t xml:space="preserve">CHAFR746836.1.1_0099860.1 </t>
  </si>
  <si>
    <t>MSKKMSFTPWAPAKTQYKDKDNLSIHVRRFDESYMASVMRRSPARKAIRGGALAIFVLYIIYYFSGSFSSSYVEVKHATNYPIWPEQYPVESPIPMPRGAKKVSKIQHDLVPETAQAKQLRLKRLAEVKEAFLHAWRGYKNQAWGQDELRPIEGGYKTPFCGWAATLVDALDTLWIMELYDEFELALKHVEKIDFTYKEGCQINLFETTIRHLGGMLAAWDLSGGQYPILIEKSVELAEILFTAFDTPNRMPTPHYIWSATNPKANNHQPSRSIVLAVLGSLSLEFTRLSQITGNEKYFDGIQRVMNELEKWQDETGLPGMWPATVDSTRVNETIALGSPWKGVEELYTLGALADSTYEYLPKQYMLLGGKDLTYRVMYEKFMKVARKDLFFRPMTMGDEDILIAGSVLRTAGGPITLKPELQHLACFTGGMVAIAGKIFDNPDDVEDGARLANGCVWAYRSTVSGIMPETFTAVPCKDRKTCSWDQKTWMNAVLESGDEKEVRDRVKYNKLAPGMVGIQDGRYLLRPEAIESVFILHRITADPYWANSGWDMFKSIMAHTKTDIAHSAVDNVMDALPVKVDEMESFWLAETLKYFYMLYSDPGVVDLDEFVLNTEAHPLRRPR</t>
  </si>
  <si>
    <t xml:space="preserve">CHAFR746836.1.1_0060520.1 </t>
  </si>
  <si>
    <t>MPSLRTIFAIAPAIFSAVNAQGVLVQAIGKAGSTPSLALGYDFKSGDAAIISAKENAQNVVNECGRSLLGGNIDIGETTETAIVAKQLTEASKGSTVTVTMRPVDDRGKGPFTCDMDQTSNTKATGQTKLEVKEKEEANGDITLSVQMPQDMACNGASTGNICTVRCFNAEKTGPFGGCFSLIQSDIKPAENDVNKIPTVQAKDSVEKQVAQNKKDFEKATKATAEAQNNDFGLKVANALLGVDSAPQATATPNADPVAPPAKDDGNNGGAAKKAGGDKDKKKDGGNDKDAKKAGGEKKKDGGNGNNGNNGNNEKAAKKAGDGGNGGNNGKPGGNNKDKDNGPGGNKPKDNGPGAKGNFPGFQPKPKDNNKRAMRVTRAWVA</t>
  </si>
  <si>
    <t>NGN-#NGN-#NGN-#NE--#KAAK##--KKAGGDKD-#KKKDGGNDKDA#--KKAGGEKKK##NGKPGGNNKDKD#NG-PGGN-KPKD#NG-PGAK-GNFP#</t>
  </si>
  <si>
    <t xml:space="preserve">CHAFR746836.1.1_0040010.1 </t>
  </si>
  <si>
    <t>MRSSVVAAVFSFAVAVSGHGVLLAIDGEPGSKTSVGFEVDDSVARNCTGISPCQQDTTIIREAEITAKTVGFCGRTQLAGPLDTQKEVEEAVKADSITEVKGGTSLAIKIHQVNADGGGPYICDMNESADDNGQAKELVVSNNVPGANGFSEAKFEAFTINVAMPDNFKCTGGSTKDLCIIRCRNNALAGPFGGCTAVRQPGGGGAGGDNNNAAGNKNNNNKAAGNNKKAGNEDKKKGARGLTLKWARRALGF</t>
  </si>
  <si>
    <t>NKAAGN--#NKKAGNED</t>
  </si>
  <si>
    <t xml:space="preserve">CHAFR746836.1.1_0002520.1 </t>
  </si>
  <si>
    <t>MFYSRLLLAGPLLAFFSSTFAAPHPDELPKNKARGGYDNHALNRQRADAVKEAFTYAWDGYYKYAFPHDELKPVTNSFSDSRNGWGATAVDALSTALLMQIPDIVNDIVDYIPTIKFDQTADEISLFETTIRYLGGLLSGYDLLNGPLAHLVKNTTAVDAILVQAERLGNNLAFAFDTPTGIPSNNLFYNPSRIGPGTTNGLATTGTLVMEWTRLADLTGNKTFADLVQKGESYLLDPNPKSLEPWPGLVGMNIDFNTGLFQDAFGGWVGGADSFYEYLIKMYVYDTTRFASYKDRWVLAADSSIAHLATHPTSRPDLTFLSVFNGRNLIHESQHLACFDGGNFILGGLVLKEQKYIDFGLQLVDGCEDTYTATATGIGPESFRWITSNTNTSDPNNPPVPADQQAFYDKAGFYITNSYYVLRPEVIESFYYAYRATGDQKYREWAWTAFVAINGTARTGSGFAELKNVNVVGGGGFEDFQDSFLFAEVLKYSYLIHAPDNVWQVEHNGVNEWVFNTEAHPFKVVGPHV</t>
  </si>
  <si>
    <t>Tribe40</t>
  </si>
  <si>
    <t xml:space="preserve">CHAFR746836.1.1_0022270.1 </t>
  </si>
  <si>
    <t>MKLTSTFLFAVSASALIAERSHAPAPYLRPDSEHLVPEGYIVRFQPNHTLQDHFTNIGFDVRQFASVFMEMPVSNAYLFELTESNNSIIHEFIRHDPGVLRIEHDEYLHDEQIFHREAAPPPPTYTEKFKRWINLSRSQGVDVYVFDSGIKVEHETFKAYSRQIATHFQGKKTSDTSPYCGAGVVMDDLLGHGTHVAGIICNKDGGAVQKANLINVKVSKCGGSIGKVETAVNDVVTAHNNNKSKPPSGWKGSVINMSIGFTTLQFEGLQEALNAANKAGIPIAAAAGNQRQDWLEIPARFASTFSVGAVDIDYNRWTGGYAGIRGSNYNKKLNIWAPGKPVWSSFIDEKDPKVTNKYEWASGTSMASPHVAGVMAIIVGYEGYKSLSAQNVYDRINKNAIAAVKSDDEIKSVGATLNLLQSGIKGGTRWSPADPYDGIDHDELKKAVVAAADDASDAATTTAAAESTVTENAPFATQAPPKDDKADFDETIEEDDGTDPADPIGSKKSSATATKTFSSAPKSTSKTTISIPKSSSAAKTTSSAPKTSSTATKANSL</t>
  </si>
  <si>
    <t>SSSAAKTT#-SSAPKT-#SSTATKA-#</t>
  </si>
  <si>
    <t xml:space="preserve">CHAFR746836.1.1_0002220.1 </t>
  </si>
  <si>
    <t>MQYSSAVLIAAFAATNVFAHGVLDSIKGANQVEMPGLSLVDGTPRDCATPGCGSEVDTTILREREMGTARASAVGRNAKGPVQPAKMIALFMGGDANSTAAVAARELHEAMMQRRSLGVRQANGGVKTPKGTKETRVAAAAGMGASNGLPTTSDSGEITMTFHQVNQDGAGPLNAKIDATSGGTDPKAFKTAEVTQNVPGIGVGGLSAASTMDFPVKVQMPAGMTCSGSSGGAENVCIVTLQNGAAAGPFGGSAAFTQSPAAKKRAIEYNLKKRNFARALAAAAADDEDDE</t>
  </si>
  <si>
    <t>Tribe39</t>
  </si>
  <si>
    <t xml:space="preserve">CHAFR746836.1.1_0045160.1 </t>
  </si>
  <si>
    <t>MKYSSTVLCAAFAVTGVYSHALVTMIYGANGVDMAGLTVVDDTPRDCPSAGCGAQDDTATIRTNEMGTSKATALGRSKASGPITPNRMVANFMGGAANKTARDIHEQMNLYKRDILGDLMNLAAKGAGGAAGGAGANSVKTPAGTKETGMAGTAGVGAEKGLPTASENGEITMTIHQCNQDGAGPFNAAIDPTSGGSDPAAFKTAQVTQNVPGIAAGISAATTTDYKVKVQMPQGMVCSGTVDGVTNACVVRMNNQTPAGPFGGAAMFTQTNAAKKRAIEYNLSKRRMARGKTPSTV</t>
  </si>
  <si>
    <t xml:space="preserve">CHAFR746836.1.1_0074070.1 </t>
  </si>
  <si>
    <t>MYFKSSVVVLAAVAAELVAGHGAVVKAVGDMGGMGTALGIDPNTPRDGSKRNPDQQDSTRFKNAAADACGETLAGGANDPATQIPKMLAANPQMPQVSQGGSLMMTLHQVNGDGAGPYDCMIDSTGTGTQWQKVQVTQNVPGTNSRSKAKATDFPLTVKIPADQTCTGTAGAEANMCLVRCNNAARAGPFGGCVPMQMAGAGNATAGADAPAAAAPAAADKRAVEFVS</t>
  </si>
  <si>
    <t xml:space="preserve">CHAFR746836.1.1_0056320.1 </t>
  </si>
  <si>
    <t>MHSKVLLAALATVPLVAAHGKVAVVCGDMGGNTTALGITGGDVPDRGPNKVTETDTTTFNGKNIKSNGLGKTTGQGKNTATMVKAAMAQSGATLPQVAPGGTMAGVFHIVTTDGAGPVRVMIDETATGQFAAGKEAQVLQQVPGNRGNIAQTNNSANQKAANKGARALMERALTSMGLIQKRAGNVDTDNPFLIKIPADTKCTGAVDGMTNVCMAKIANENNAGPFGGVVMFQIAEGATATKQAPEGCGMMGGAAAAPAAAAAKKAQRSFEA</t>
  </si>
  <si>
    <t xml:space="preserve">CHAFR746836.1.1_0061420.1 </t>
  </si>
  <si>
    <t>MQFFSLPVIFSFVLASSSVVTSSPTNLRPRLLSILSNSEATNIIPNKFLVVYNKNASDEQVQTHQTSIKTALKKRSLSTRGDDGRILSTGISSYSIQGWRAMALEADDAMILDIAGCPEVNYVEADTVVQTSALVQQTNAPLGLERVSHKDVSTDGYVFDNSAGSGITVYIVDTGIRTTHSEFAGRATFGINTVNKIDTDENGHGSHVAGTVAGATFGVAKNASLVAVKVLDAKGAGSNTGLVDGLSFVNDDVTAKKRTGKAVVNMSVGGDLSRGVNSAVAALTKNGVIVVVAAGNENVDAARSSPASAESAITVGAIDAANDTRASFSNFGAAVDIFAPGVGVQSVGINSDTAVKTLSGTSMACPHVAGLAAYLMNLEGLTDPTAVSTRILELGKESGATVSNPGKGTVNAFIANNGSGK</t>
  </si>
  <si>
    <t xml:space="preserve">CHAFR746836.1.1_0050900.1 </t>
  </si>
  <si>
    <t>MAPYLTKLAALAAAISFAFADHETYYNPKIRNPDASDQHYYTERWIVVYWRDNVTSQMADNHYQEVESNYAERSSMRRSFGLDDHRGFSLTTDVATINEIAQSNMVRYVERSSIKKTTAIVTQNNAPYGLARISRREPPTANTQYFYDETAGEGTTVYVMDTGVKIDHPEFENRASYGPNFIDGQPDTDENGHGTHVAGTVASRTWGVAKKARVISLKIFGKDGTGGGDGIIDALNYILDEARRLGPEKIVVNFSGGGAYNEAAETAWRKVHNASITVAVAAGNDGVDFATLGTNDGWPGQITDLITVASIDINNRRAQSSNYGTAVDIWAPGELITSLGIAPGNSTNVLSGTSMASPHIAGLAAYLISKEKLSGAENVANRIRQLATPNQVTDAGANTPNFIGFNGVNFDPTTTTTSTRTATSTSRATTTTTSRATSFTTVPTPSPYKPAPTPYKPKGKKPIGGHVRL</t>
  </si>
  <si>
    <t>ATTTTTSR#ATSFTTVP</t>
  </si>
  <si>
    <t xml:space="preserve">CHAFR746836.1.1_0005250.1 </t>
  </si>
  <si>
    <t>MRGLIAWSVLPLLAAAAPTASTETIHDGAAPILTSSNAESIPDSYIVVFKKHVTEAKASDHHSWVQSVHDESENVRTELRKRSQFPLTTDIFEGLKHTYNIAGDFLGYSGHFDDSVIEKVRRHPDVEYVEKDSIVHTLGGDDSGELEKNAPWGLARISHRKSLGFSDFNKYLYAADAGEGVDVYVIDTGTNTEHVDFEGRAHWGKTIPANDADEDGNGHGTHCSGTVAGHKYGVAKKANVYAVKVLKSNGSGTMADVVKGVEWAANAHTEKVKAGKKGFKGSAANMSLGGGKSPALDRAVNGAVNAGIHFAVAAGNDNADSCNYSPAAAEQAITVGASALDDSRAYFSNYGPCNDIFAPGLSIQSTWIGSKYAVNTISGTSMASPHIAGLLAYYLSLQPASDSAYAVDELTPKKLKESIISIATKGALSDVPSNTENILAWNGGGASNYSSIISAGSYTVKKAQDAPVKAKLPSTIELLEEAIENDFNVISGEVVKGSKSALNKAEKFSKKIEKMVGHEIAEFLDELNM</t>
  </si>
  <si>
    <t xml:space="preserve">CHAFR746836.1.1_0011770.1 </t>
  </si>
  <si>
    <t>MSSNEALPKLSLTQGKKNKHDYGAHQSNIYRDGTFLNKFPLVTTDPNKLAAQAKEKLPETSYNYIAGGAGEKATMDANRLAFRQWKLVPRMLRETSIRDLTIELFGEKYETPILMAPIGVQSIFHEDKETGLAEICTELNVPFIMSTAASSTIEEVAAASGNGPRWYQLYWPQDDEVTLSLLDRAKKNGFQVLVVTLDTWALAWRPADLDNGYVPFIKGTGVQVGLSDPVFRRKCRERFGHEPEENIVEASVAWLGDVVSGKSHTWDRLKLLRDNWEGPLVLKGIQHPDDAKLAIQHGCDGIIVSNHGGRQLDGAVASLEMLPEIVDAVGDQATVLFDSGIRTAADIIKALSLGAKAVLVGRPVIYGLGIAGKAGAKEVLQGILADLDQSMGLAGIQSIGDCKREILRKVVYGGDVKSSY</t>
  </si>
  <si>
    <t>RXLR=90</t>
  </si>
  <si>
    <t xml:space="preserve">CHAFR746836.1.1_0088390.1 </t>
  </si>
  <si>
    <t>MAHPEGELATSRACAKKGLIMGVSSFSNYSVEEVTKAGHEVAPITHAMQLYTMKDRALQERIIKRAEAAGCVAIFLTADSPVLGVRYNEWRNDFRTPVGLGFPMLERTSEMIVATTHDDGFMTLNSDTHSWAEEIPWLRSKTKMQIWIKGVLTAEDVLLAREYKCDGVIVSNHGGRQLDGAPATIDALPECVAAAEGRIPIHVDGGFRSGADIFKAIALGADCCWIGRPVIWGLAYDGQAGLEKTLDILYDEFRRCMMLTGCKTVADISKASIGIVRADGPLARL</t>
  </si>
  <si>
    <t xml:space="preserve">CHAFR746836.1.1_0001350.1 </t>
  </si>
  <si>
    <t>MAPYFAKIAALAAIVLPFVAAAPTSTHHLKIRNADATDVVADSYIVVYKQDVSAEVISSHVEHVNSLISKRDTAGSIGATYEIVDFKGYQVSADLETINAIAASEEVAYVEKDGIMRTQALTTQTGAPYGLGRISHKSAASTTSYVYDSTAGSGVTIYIVDTGVNLQHVEFEGRATWGANYISGSPNTDEYGHGTHCAGTAAGRTYGVAKKASIVAVKVLDSSGSGSTSGVISGVQWVATNARPRSVLSMSLGGGFSSAMNSAVAAAVRAGVTNVVAAGNSGANAANYSPASEPSAITVGAISSTNARASFSNYGTLLDIFAPGVNTLSAWIGSTTATNTISGTSMATPHIAGLAAYLIGLEGLATPAAVLSRITALATSGQVTSVQGSVNLIGYNGNGA</t>
  </si>
  <si>
    <t>Tribe38</t>
  </si>
  <si>
    <t xml:space="preserve">CHAFR746836.1.1_0079940.1 </t>
  </si>
  <si>
    <t>MVSYKSLLAFSAAVLPAVLAAPSTHPGHLKIRQLGGQAEVIPGSYIVVFEPSADPALVEAHEQRLVGLRKRDTNSSAVEHTYSVQDFKGYSIAADETTIAEIAASPEVAFVEPDQIMRSYALTTQSGSTWGLGRISHRERGSSSYIYDTTGGAGTRVYILDTGIRTTHNQFGGRAVQGANMISGESAADGQGHGTHCAGTVGGSTYGVAKAATLVGVKVLSNAGEGTASGVIAGMNWVATNAESLGMSTKSVMSMSLGGGFSQATNNAVNAVFNSGVTVVVAAGNEDQLASNTSPGSAANAITVGAIGQDDARSVWDCPQPCGSNYGSAVDIFAAGTDVLSAFIGSNTATRSLSGTSMACPHVAGLAAYLISLEGLSSPTAVVNRIKALATTGRVTDLQGSPNLLAYNGNGA</t>
  </si>
  <si>
    <t xml:space="preserve">CHAFR746836.1.1_0091650.1 </t>
  </si>
  <si>
    <t>MRAVPDFDWAAEAYLGDQQYSFYRTAAAGEWSYRNNLDIWAKIKFRTRMLNDVSKLNETLPVTFMGYNFSAPIFIAPAARGVYGNERAELNFVDAAASENILYTASIYASKSIEELGAQKHNDTMNGPQVAFQQIYGNSNESAIWEQMARAEAQNAKAFVFTIDAPGTSTRHRAARYDTTNANAATGALTWDLYDRIKNHTKLPVIPKGITTVDDALVAIEKGAPAIYISNHGGRQLDHSPSPLEIAHEIYKNAPEVFTKVDVMADSGVRYGTDVLKLLAFGVKMVGMGRPFMFANCYGLEGVTKLIQIMKNEIVSDGAQAGITDLRNVTPKIFNTRALDNTVYLMDDEEIEAKNRVIANAKKH</t>
  </si>
  <si>
    <t xml:space="preserve">CHAFR746836.1.1_0033250.1 </t>
  </si>
  <si>
    <t>MTLTGSQVAEHNSRESCWVIIHGKAYDVTEFLPEHPGGPKIILKYAGKDATEEFDPIHPPDTLDKYLDKSKHKGDVNMGTVEKEEKEFDPDEQARQERIARMPVLEQCYNLMDFEAVARNVMKKTAWAYYSSGADDEITMRENHTAFHKIWFRPRILVDVEKVDFSTTMLGTKVDMPFYVTATALGKLGHPEGEVLLTKAAKKHNVIQMIPTLASCSFDEIMDAAEADQVQWMQLYVNKDREITKKIVQHAESRGCKGLFITVDAPQLGRREKDMRSKFTDVGTNVQAGSTTDNSQGAARAISSFIDPALSWKDIPWFLSITKMPIILKGVQRVEDVIRAVEAGVHGVVLSNHGGRQLDFARSGIEVLAEVMPVLRERGWEDRIEIYIDGGVRRATDIIKALCLGAKGVGIGRPFLYAMSAYGPPGLDRAMQLLKDEMEMNMRLIGCSSVDQLNPTLVDTRGLSMHTTNVPVDNLGMAVYDPLINPREKAKL</t>
  </si>
  <si>
    <t xml:space="preserve">CHAFR746836.1.1_0012880.1 </t>
  </si>
  <si>
    <t>MSPPSKAPLDTLINTHDFFQSAQETLTPKTWAFYSSAATDLHTKTRNHTAYSEITLRPRILVNVKDVDTSTTMLGQKMRVPIFCSPASMAGLVHPEGEKALARGCKKVGVPQCVSTSASFSIREILESVEGKGEYGDFEGEELPVFFQLYVDKERHKSEALLKHVEELGCKAVFVTVDAPVIGKREADERVRADESVSTPMSGQKAKNDAKGGSLGRIMGKYIDASLCWEDIPWLRKATKLPIVLKGVQTAMDAKKAVEYGVEGIILSNHGGRSLDTAPATILVLLELQKCCPEVFDKIDVFVDGGIMRGTDIFKALCLGAKSVGIGRGFLYALNYGQEGVEKFVEILKDELETTMRMMGVTDLSQVHPGLLNTRAVDHLIPDGEEHPYAKWRPKARLD</t>
  </si>
  <si>
    <t xml:space="preserve">CHAFR746836.1.1_0017610.1 </t>
  </si>
  <si>
    <t>MGKVFDAAELARHNRPDSCYVCLYGDVWDVTDFLPQHPGGSSIILKLAGADATEEYDPIHPPGTLEENLPPEKKLGTIDVSLIPKLEPEEVQQTEGPADVQTLLNLDEIEEVATKQISKKCWAYYYSAGDDLISKNLNNLVYKQVLLRPRVFVDCTRCDLTTSMLGHKVGLPLYVSPAAMARLAHPDGEQGIAKGISSFGACQIVSNNASMTPEQIVEGSAPGQIFGWQLYVQDQRQKSIEMLKRIGKMADKYKFIVLTLDAPVPGKREHDERSSMSTNGLPKKDGSDGGVGKQLFWGTAADLTWKVTLAWLSKHTQLPIVLKGLQTHEDAYLASQYPQVKAVILSNHGGRALDTAPPAVHTLLEIRKFCPEVFGRLEVWVDGGIKRGTDVVKALCLGAKAVGVGRAALFGLGAGGTEGVHRTFEILEAEIKTCMRLLGAEKVSDLGPRFVNSRAVERDIYDGHAGLEKLGLWVKSSL</t>
  </si>
  <si>
    <t xml:space="preserve">CHAFR746836.1.1_0054800.1 </t>
  </si>
  <si>
    <t>MSTKTVTIASPAQFSGLLKSSKIVVTDFYADWCGPCKAIAPIYEQLSAQLTRPNRITFTKVNVDTQKEIAASYNVTAMPTFMIFKDGKAIEKIQGADARKLQDVIKKLAAEADGAAGSSGFGGSSSSGDWRTGELPKGYGDITDQVDVKGLELLNSDTEFGTVRVLVESSKPTGLQKGKASGNAVKDWVESDTDEQLMLFMPFQALLKVHTLQITSLPPTEAEDDEEIPMRPKTLQIYTNRPHILGFEEADDTPITQSITLSENDWDATGTATIPLRFVKFQNVTSLVIFIVDGDGEGERVRIDRLRLIGESGEKRDQGKLEKVSDE</t>
  </si>
  <si>
    <t xml:space="preserve">CHAFR746836.1.1_0062380.1 </t>
  </si>
  <si>
    <t>MADVEEPQFTSLSARIAALNKQGVAKSIGGPQPSAGKRPPPPPPPARPPLPSRPQTTNNPSIASHGSSVTKAPNNLPNGSMGRGGLLPPPVAQDNPKVRVTSAKTPPLPARRGPPPLPTRKETSPALPARNGSTQLVRRGSNASMKSFSSSISGLSLGPSITSTDSHRKLPPPLDQAKLPPLPPSRHEQTLRKAEVDARTKVPMKTVKSSPNVPLRGPPPVDRDQAPKMPPRPTGPPKMPPRPVSRDPSPHQQQRRLPPPSPAPARSALTMGFGQKSASNPAPRPASQHNRLAGPPVVELDERDFDSVVMAGKPVFIDMYATFCKYCDQLEPIWKELGEKFAFASDRLTIAKLDTGKYRSFMARFELAGWPELLYFDGYSKTPEKCPFMLSLEGLTQWLEEKSGICVADSTSTPQVSAVPPPINLKSKPTRNDIKSIQNRPAPAEPQFSGCLLCRDFSGPDSVAAQYPRQNLPRNQDSVSYLAQVLCGPFRSHTDKARAIFTWLHHNIAYDTVSFFGNTVKHVEPRDNISSGLAVCGGYAGVYVAIALKAGMEAVMVMGHGKGYGHSPLGPRDPIPPCKPDGHAWNAVRIDDGEWKLIDPCWGAGNVNNQIFNKVFTPSYFTMSNDEFGLKHFPQNKRHFFRSDGSTPSWEWYMRGPTGSEPVQLFTSTDSHGLSPTSFSPASKNISVSSAETVRFQFSKMCEHWDHEKNGTGKPYPFVLKIGGRDGRNEDFVAFENNEHWWWCDVPARDLGASGQTVHCYAVTTIDGADARGVSRRAYLEKKGRVGMGFGGVCCWSLVQ</t>
  </si>
  <si>
    <t>PKMPPRPTGP#PKMPPRPVSR#</t>
  </si>
  <si>
    <t xml:space="preserve">CHAFR746836.1.1_0084090.1 </t>
  </si>
  <si>
    <t>MHSASLFLSFAASALAARPFLNEPDTGIDDALAGFAANRTLPPLENIIGLPDFEWAARNVIPIKNYTYYRNGAAGEWSYRNNLEVFSRFRLRPRVMVDITNIENTLNTTILGQNFSAPFYISPCARADYAHPEAEAGLVKAAAAGNILYMPALYAHLSIEEIAAARPENGTTFQQVYLNANDTATTEIFKRAEAAGSKAIVYTADSAADGNRHRALRYGVGSADSSYTPSSWEYYKKLQTMTTLPIIIKGIMTVEDAQLAVDNGAPAIVLSNHGGRQLDGSPSSLEVALEIHEQAPEIFQKIEVYADGGVRYGADALKLLALGVKAVGIGRPMMYANAYGAEGVLHAINILKKELALDAGNMGIADLKKIDASYMKWNSAASNGWYSR</t>
  </si>
  <si>
    <t>Tribe37</t>
  </si>
  <si>
    <t>LIAR=15</t>
  </si>
  <si>
    <t xml:space="preserve">CHAFR746836.1.1_0011630.1 </t>
  </si>
  <si>
    <t>MRYALAIGAALAAVAAASDVEALTKDTFADYIKSNDLVLAEFYAPWCGHCKALAPEYEEAATTLKEKNIKLAKVDCTEEADLCQTYGVEGYPTLKVFRGPDAISAYGGQRKAPAIVSYMTKQSLPAVSTISKDNLEEFKTQDKVVLVAYFEADDKTSNTTYTTVAEKMRDTYLFGASNDAALAKAEGVTAPALVLYKSFDEGKSILAEKFEGETIEKFVKTASMPLVGEVGPETYSEYMATGIPLAYIFAETEEERTSFATELKSVAEKHRGAISFATIDAKSFGAHAGNLNLKADQWPAFAIQDTVNNKKFPFDQETKITAKSIGKFVDDFVAGKVEPSIKSEPIPATQDGPVAIIVAHNYDTIVMDDAKDVLVEFYAPWCGHCKALAPKYDILGNLYKDAGLDTKVTIAKVDATANDVPEEIQGFPTIMLFKSGDKKKPVTYSGSRSIEDLIKFVKENGTHGVEVTYVEEPEKPAVESMAEQAEAATEKEKATDAAKDKVAEGTKEAKPEKETKDEL</t>
  </si>
  <si>
    <t xml:space="preserve">CHAFR746836.1.1_0087950.1 </t>
  </si>
  <si>
    <t>MRLRSVPLLFAICASFVGAQSTEGEGSDASEDAAETPEPTIFNGITVPPLTEIEGESFNATVQEGYWFVKHYSPYCPHCIEIAPTWQTLYEYYYTSKVVPSGPADTATTSMNTFTAYYKFKFGSLDCIAYGSTCTEHGIAAFPTFILYKDGAELKRFSGSKKMKNISNFIEEALETIRPGSRPVGGPELPAPGENSSKDAQAPAPVLAPTEPAEPAPKEDSPAPSVSSEVPETKTKGAVLKATPVKSEKPKKPSKPHSNPNPLGKSIAFTAESFQNSVTMTQEPWFIKFYAPWCGHCQAMAPNWVQLAKEMKGKLNIGEVNCDVESRLCKDAHLRGYPTILFFRGGERVEYDGLRGLGDFVTYANKAIDIGGGVKDVDAAEFAELEEKEEVIFVYFYDHATTSEDFAALERLTLSLIGHAKLVKTNSAKLSERFKITTWPRLLVSRDGRPTYYTALAPQDMRDFRQVLHWMQSVWLPIVPELTSSNSREIMDGKLVVLGILTRERPEEFAMAKKEIKSAALEWMDKTTAAFQRERQELRDAKQLRIEEAEDRNDQRALRAAKSIRINMDKSELKEVGFAWVDGVFWERWVRSTYGIEVSKDGEKVIINDEDQRRYWDTTISGNFIMASRTSILETIGKVNQNPPKIKPKTTVSSLEKFFFDIRGAISGHPFLSLGVFAGMALGMMMWGRGRMRRSRGGFFRLDEKEGLLGGANGGGKVD</t>
  </si>
  <si>
    <t>APKEDSP#APSVSSE#</t>
  </si>
  <si>
    <t xml:space="preserve">CHAFR746836.1.1_0046680.1 </t>
  </si>
  <si>
    <t>MLTSLRELANALEPAWTAAKSENNSEFYSIDCIAEHQFCKDLDVFSFPAIRFFQGPEKWSRYRGERKAPAMKAFIKRARRPVVSKLNYKNVTDFHSIDDAVFIAYIPEEGDHEDLLEHFIELATQFHDAHSFGILVDKELDAPRITCYLPTEDEPRVLSKRLNPFRMKQFVYDSTEPVVGQLSVRNEFSLHRTESSLLYLFAETDEERTAFRTQMSGVAKKFREYITFLTVDPVVYDHMPAQVDLDAKKMPAAAVYNIQLGHVFPFDQSKEITPASIEQFVFDIVEGKIEPSEGMVHFEDDDDHEGGHEESKEDKKADQKEDEKADQKEDKKADQKEDKKADQKEDKKADQKKDEEEDKDKKHDEL</t>
  </si>
  <si>
    <t>KEDKKADQ--#KEDKKADQKK#DEEEDKDKKH</t>
  </si>
  <si>
    <t xml:space="preserve">CHAFR746836.1.1_0064510.1 </t>
  </si>
  <si>
    <t>MLFLPFLCSIVSVGAGVNIAGFDFGAEITGTANLKNALAPLKSISGVDGEGQMQHFVKDDGLNTFRLPTSWQFLINSTEPPSAGNSNPQGPTNSTGTLDPKSFAQYDQLVQACLGTGAKCIIDIHNYARFNNKIIGQGGPSDESFANLWSQIATKYATQENIIFGLMNEPHDIPDLKIWATTVQAAVTAIRKAGSTTQMILLPGNDFSGAQTFVSNGSAGNLSTVHNLDGSNTSLIFDVHKYLDVDGSGTHVECVSDHVADTFEPLAKFLKANGRRAILSETGGGNATSCLKSFCATIKFINDNSDVYLGYTGWSAGGFSPTSYELSMTPKGSNGSFVDQELVKQCLVGMRMGGGSNTTMPAAEVPMRPATNDTQNGGNAGPSGPSNAGTSNTPVEFTGGAIGRLGGSSLGLLLLVVAASGIFFAL</t>
  </si>
  <si>
    <t xml:space="preserve">CHAFR746836.1.1_0036330.2 </t>
  </si>
  <si>
    <t>MEAPADQLVQACLGTGAKCIIDIHNYARFNNKIIGQGGPSDESFANLWSQIATKYATQENIIFGLMNEPHDIPDLKIWATTVQAAVTAIRKAGSTTQMILLPGNDFSGAQTFVSNGSAGNLSTVHNLDGSNTSLIFDVHKYLDVDGSGTHVECVSDHVADTFEPLAKFLKANGRRAILSETGGGNATSCLKSFCATIKFINDNSDVYLGYTGWSAGGFSPTSYELSMTPKGSNGSFVDQELVKQCLVGMRMGGGSNTTMPAAEVPMRPATNDTQNGGNAGPSGPSNAGTSNTPVEFTGGAIGRLGGSSLGLLLLVVAASGIFFAL</t>
  </si>
  <si>
    <t xml:space="preserve">CHAFR746836.1.1_0055180.1 </t>
  </si>
  <si>
    <t>MVHSSAITVAAAALLVALPVHAGLYNKNSPVVQVDGKSYDRLIAQSNYTSIVEFYAPWCGHCKNLQPAYEKAAKSLAGLAKVAAVDCDEESNKAFCGGFGVQGFPTLKIVKPGKTPGKPIVEDYNGARTAKGIVDAVVEKMPNLVKKVEDKTLEKWLAEANETAKAILFTDKGKTSALMKSIAIDFKGSIQVAQIRNTDKEKASMELFGITKVPTLLLLPGGKEAQGLVYDGELKKEPMVKFLSQAAEPNPDPAPAKAKTSKSKSKSKETDSKKASKAPAAATEEVLEEEVTESPTPEVETQKPIVLPDPAPTISTLEDEAQLAAQCLGDRTGTCILALLPESPDEIGAKAVVSLSEIQHKYKLLHRNIFPFYVLSAKNPGYAKVKSALKLAEAESQIIAINGRRSWWRQISESALAEKDVSQEAIEGFVDAIRLGEGAKQKLPAGLIPEEAEEPSKAEAEEAKPEETPVIVEEVKDEL</t>
  </si>
  <si>
    <t>Tribe36</t>
  </si>
  <si>
    <t>EAEEPSKA#EAEE-AKP#</t>
  </si>
  <si>
    <t xml:space="preserve">CHAFR746836.1.1_0081600.1 </t>
  </si>
  <si>
    <t>MVQLLQSLALAATAFASVSFAAGPGGPPPTYDGSAVIDLIPDNFDKLVFAGKPALVEFFAPWCGHCKSLAPVYEELAQNFASSKDKVLIAKVDADAEKSLGKRFGIQGFPTIKFFDGKSEKPEDYSGGRDLESLTEFIAKKTGVKVKKARVAPSEVEMLNDQTFASTIGGDKDVLVAFTAPWCGHCKTLAPIWEKVAQDFASEPNVVVAKVDAEADNSKATAKDQGVASYPTIKFFPKGSKEPEMYESGRTQPDIIKFLNQKAGTHRTPGGGLDATAGTIEALDTIVAKFTGGSSIADVAAEATKAAKELQEGAQYKYAEYYVRVFDKLSKSEGYAAKELARLDGIIKKGGLAPAKLDEFTSKTNILRRFIADVTGKTEL</t>
  </si>
  <si>
    <t xml:space="preserve">CHAFR746836.1.1_0062440.1 </t>
  </si>
  <si>
    <t>MRFSTPLLAASLTASALASPLTSKRATTFQFFGVNESGAEFGQGNLPGTLERDYIWPSTSAIGTLMDKGMTTFRIPFLMERLAQNSMTSGLDATYLADLQKVVSYITGRGGYAVLDPHNYGRYKGNVITSTADFEAFWKSVGGVFKGDGKVVFDCNNEFHDMGDDTLVKRLNQACINGVRGAGANEQYIFVEGTSWTGAWSWVSSGNAVQMKDLTDPSDKIIYEMHQYLDNDASGTSSDCVSATIGVERVAAATQWLKDNKKKGILGEFAGGSNDQCKKAVVGLLDVLKKNSDVWMGALWWGGGPWWGNYIFGMEPSSGQGVYDAYIDTLVKYV</t>
  </si>
  <si>
    <t xml:space="preserve">CHAFR746836.1.1_0076680.1 </t>
  </si>
  <si>
    <t>MHFSTTILAAGLTVTALAAPIVERDDSNDDCGWEPTHAGNPGHAVKSTSAVLNLPSTSINPGGPLVSIETLAPQPTTVIPQPSGNTMISVPAPSATPTSEPVANASPVSPTAKSSGKFKFFGINEAGAEFGETVFPGIAGKTYQWPSTASIGTLMSKGMNTFRIPFLLERMTSGSLNAKLDTTYLSDLKKVVSFITEKGGYAVIDAHNYGRYHGNIITSTADFKTFWGNLAKEFAGNEKAIFDCNNEFHDMENSLVAQLDQACIDGIRGAGASKQYIFVEGNAWTSAGGWVNSGNGDSLKSLTDPSNKIIYEMHQYLDPNSGGKVAECASTTIGKDSIAKATTWLKENGKKGIIGEYAGGANPQCKQAVTGMLDAMVEANDVWMGALWWGGGAMWKDDYVYKLEPPSGQVYEAYIDLLGKYA</t>
  </si>
  <si>
    <t xml:space="preserve">CHAFR746836.1.1_0055870.1 </t>
  </si>
  <si>
    <t>MLLVKALTALAIVAIEKAAATIFYAGVSESSGEFGVWSATGTKGTGLPGRFGVDYSFIDKSAIDIFVDTNKINTFRIAFLLERMCPLSYGLGAKFNETHFDYYADAVHYITKTKGAYAILDPHNYMRYNDPSSQPMSGSVIGNSSDVTAATTKQFGEFWKELASRFKHNERVIFSIMNEPHDMETSLVLANNQAAVDGIRSAGAKQLILAPGNQWSGGHSFTQSWVGYSPSSAEALVNLTDPLKNLAFDVHEYLDIDFSGSHSECASPADTNLADLTSWLKANSFKAMITEFGAANGTQCQPYLEGILGYMRDNPEYIGWTAWAAGPFWGANSACCADSKQWGSLEPTSKAADGGPGMYETVWLGIMQKFVPKKLVWKGVSSVNGGTLTTRR</t>
  </si>
  <si>
    <t xml:space="preserve">CHAFR746836.1.1_0102460.1 </t>
  </si>
  <si>
    <t>MLFKSFVVLGGAALAAAKVQFMGMNIAGFEFGCLIDGTCPTGSVVPPGEGAAQMQHFVKDDQLNIFRLPVSWQFLVNNKLGGTLDSNNLGKYDKLMQDCLATGSYCAIDIHNFARWNGKIIGQAGGPTDDQFADLWKQLATKYKSNTKVIFGLMNEPHDVDMTAWAASCQAAVTAIRNAGATSHMILLPGNNFTSAATFVSGGSGDALLTVKNPDGTTTGLLMDIHKYLDFDNSGNHQDCTTDNKEAFASVAQFLRENGRQAMVSETGAGSTDSCQTAFCAQNAFINQNSDVFMGIIAWAAGSFATSYTLSLTPTKQNGKFVNNKLAAECVVAVWINAPAVTTPAPIIPVAPPAPNTAAPLGPTLAPPAIATPIAAPANPPASNPPPAVVKPSGTPPVKPGNGSPNLATPPSEEPTLMPVSRIQPTARPSFTSSVAPLNTGSLSSPPTSNASSPISGNSTTPATQNSNGLLSSVFSSSLFIGMSGFLAVLLL</t>
  </si>
  <si>
    <t>Y/F/WxC=30</t>
  </si>
  <si>
    <t xml:space="preserve">CHAFR746836.1.1_0036330.1 </t>
  </si>
  <si>
    <t>MLLHNPGGPGVSGIESVFASASYLSSVSGSGFDIVAWEPRGLGFSEPITNCSSTIHIPGIQKRDRAPGQNLPDSFFEEVIRVAKGFGAVCQDKTGGEKDAGPHMNTIVLVRDMISVVDAFARSEDGKRVKRPELLNYWGFSYGTVIGQMFASMFPDRIGRVVLDGVVDADDWMSGKILRLGTLTDDVFLAFFEYCYLAGPKMCSYYSGSSAGDMLKRFEKTVRRFDVKTATQQDWANSSAIILGLEGLKVLARPKLYFPTATFSQLADLLVIYEEISGNISLDAILQMEKQIGQNINLVASPADESLRAISCTDSRNRLYNHTLQDMKPNIRTLRQQSFLFGDWVSAQSANCIGWSIEAAENFEGVHIIFLYNALLVAFGKR</t>
  </si>
  <si>
    <t xml:space="preserve">CHAFR746836.1.1_0045860.1 </t>
  </si>
  <si>
    <t>MFPSRVERLIIDGVSNLDEWYNEFFFEESLVDTDKSYAGFAEECFKAKEACALNSLKDTPFESSSELKSFIDDFLADLQEVPIPVYLNASNYGSITRRKIVTNGIFFSLYKPFPFWVTLAENLAALFNGNSTPVYNAYSDNWIAGVLSDETNDFVTKNDNWLTGAQAPVHGVKPVQNYTLSKRSLSTLVSKYYGSDAYDRASWLIPTTHKFHPQYHPQFPRIKTAKPILVLSTTFDPVCPLVSAKKAQNSFEGAGLVEQKSYGHCSISMPSLCTAKHVYRYFNEGVVPEAGSTCEIDAEYFPGRGKSHVSTLSEEDRELLAALTDLAAEDVITAFLPSRMFGL</t>
  </si>
  <si>
    <t xml:space="preserve">CHAFR746836.1.1_0054870.1 </t>
  </si>
  <si>
    <t>MSSFLLTSIILFLFLATQVLAVPHYSTNTHNPTDTNRNVEWRTCKENDPPNLQCGQIKVPINHEDPHGGHFNLGFARLKSNNKSTIGNLIYNPGGPGGAGSAEVFAQAFLNVSIWTPELLAHYDIIGLDPRGTGLSNAMKCDPNIWNKRVSSTPKNEDEFNKLVAYNKAFGESCRNLTGPIFDFMDTESAAKDMDLVRRALGEEKLTFYGQSYGSQLGSTYAGLFPKNVGRMVLDGVMDPSQSSVAQVVMESNNGYETTLNKFFQWCNTTVECVLNGQDVAGIFDKMIATAESNPIPAPGCTPEGDEACRSDATSEEILAQVQIGLLGFSASPVFLGWPALSGAIAQAAQGNATLLSRPIKNTPSHPDFSFLGVGCKDWIATSKSYIDLALIRKMTGILSPHSRGNSQFYQIQSSCIGWPSPPTNKPHTLDPNKVAQLPPILLVNSFWDPSTPISSANALKTKIPNSVLILRNGSGHTSYLTFGKTTEAIDAFFVKGILPAQGTTFAS</t>
  </si>
  <si>
    <t>gifyalstr=74</t>
  </si>
  <si>
    <t xml:space="preserve">CHAFR746836.1.1_0041050.1 </t>
  </si>
  <si>
    <t>MYLGNLFLVASTAVLAVAAPSLEKTKRAKKFQWFGVNESGAEFGNAALPGQLNKDYVWPPTSTIDTLVGKGMNIFRVPIMMERLIPNTLTGTPNATYKDPMVQYLNYITSKGAYAVLDPHNFGRYYGNIISDYTGFKAWWKTTATLFKDNDKIIFDCNNEPHDMGSVSTSQLMQACIDGVRASGATKQYIFVEGTSWSGAWTWISSGNGADLLTLKDPQDKLIYEMHQYLDTDGSGTSETCVSSTIGSERLAAATAWLKSNKKKAILGEFAGGANTQCTNAVKDLLTYMGANTDVWMGALWWGGGPWWGNYIYSMEPPSGTCYSSFLPVLQSLM</t>
  </si>
  <si>
    <t>Tribe35</t>
  </si>
  <si>
    <t xml:space="preserve">CHAFR746836.1.1_0041660.1 </t>
  </si>
  <si>
    <t>MVTSEKTPLLRPALSKDGGKRGEKIRVRRAIIVVLLGLGFLRVIWLLFWDPVLIYEKVKGGSIEKDVERWHWSKAHAAKELRWHSCYDGNYDCAKLDVPLDWLDPSDAYRASIAVIRFNATSKKNYKGSLFINPGGPGGSGIWFVKNLARYYQAIAGKNFISCFSTPQSTLVWNSLSLPVLEEAYPEALHSAYAHAQAFSQQCLLTSTTSPSSSPFHNNTSQLNPLSYVSTASTARDMHELMSQLKLDKIQYWGFSYGTYLGLTFASLFPEAVERMVLDGNVEAEEYTSSRATTFIVDTEKIMTAFFHYCYLVGEDGCAFFASSEEIIQLRLDNLLERLKRHPVVVVGTENSLTPAIITYSSVKRLITSVLYRPILLFPTLAKILSALEQGDGEPYLKFIPPISQDSFQCPTGPLGGEEEDMEGSQDATLAIMCSDNGGVSESVDSYGEYVDELRGIAPMIGSTMAEMRLGCVGWGAQAKWRFTGPFEAPNGTSTPILFVANTADNVTPLKSAERNSAGFPGSEILVQEAYGHTSLSSPSRCTAKAIKSYFQNATLPSPSTVCRSDLLPFEPWWDVSKISSHKLAVGISEERDEEVELNEALWTLMKSGYW</t>
  </si>
  <si>
    <t>Y/F/WxC=90</t>
  </si>
  <si>
    <t>gifyalstr=39</t>
  </si>
  <si>
    <t xml:space="preserve">CHAFR746836.1.1_0094930.1 </t>
  </si>
  <si>
    <t>MISASFLPLCFLAVASSALCAPTDLLWGPCNTTEISGPLPVECSALDVPLDYTQPNSTRKLTLELLRVPSLTKPSRGSILVNFGGPGLTARSSLASLGLTLQALTGGYYDVLAFDPRGTGKTLPFSCVSSELEAVSLFSDLTLGNSSDTALGRLWAKGEIFSNTCLQKANETGSLIGTAFVARDLISVVDALGEDGLLRYWGFSYGTTLGATVAAMFPERIDRIILDGVQNPHQYYHAAADFEEWTMSDDSFSGIFTSCIEDPQNCVLAQGNTTAAQLEQAAWDLIERIKQRPIALGTILLDYTAIKNIIQADLYNTGTWPELASMMALLLTNNLEVLTALLASSPPVSSSDSAIDEAMAIFGIHCGDRTLRESSYDRFLPQMKKLIGTSRILGDITPAISMTCAQWKMHAKEIYQGDFHVKTKKPVLILGNKHDAFTPLASAYNLSSTFEGSVVTEIDGYGHTSLALPSACTIGVTSNYWLNGTLPAQGKVCKVDKTPYSNVTWTDVIVKVLGNNTSLPKLGSTESAPVVGRRWLI</t>
  </si>
  <si>
    <t>LIAR=88</t>
  </si>
  <si>
    <t xml:space="preserve">CHAFR746836.1.1_0078230.1 </t>
  </si>
  <si>
    <t>MLFKATLLPWVVAPITSASFMPTQPGVNLPRRGDVRNFHFGIDVFKKLTPSKTLDWVPCDGWPPFQCAMLDVPLDYQNQTSGAPRAYIALMKYPAADTKDYKGMILLNPGGPGVSGVQFAAAVGSTWSDTTETIGPIGPNFDIIGFDPRGVGFSIPSANCTYSLDLPIGKRFDQPNGPILDMEGFARQLPELEESLRSAKLCEKAIGGSDGVGQYMSTAIVARDIASITDAFAATSDGQKVKNPKLTNYLGISYGTFLGQTFASMFPERVGRFLLSGVIDPDDIVTGLPMRHLQSLDETFAGFFVYCSLAEDGGCDYAKGDSPRDIFLRFENILAHLDINKARANKWKNVTLIEEVLYIMKKTIFNAAYTPRVKFPEVAEGLLTLEKAMSNPTLFEVLQDYWNRSVASKSSQEWFNGNTCSDQNGIMRNVTVQEIWPLHSVWNRCATKKIRAYFEEGTMPGSDNFCIGTEPGQGVFDTTLKVRLEENEAWREIVQRLRELRLKSWKAHN</t>
  </si>
  <si>
    <t xml:space="preserve">CHAFR746836.1.1_0014860.1 </t>
  </si>
  <si>
    <t>MRFPTLPLGRLRSSGSQMATWLGLLSFSLMPSMGLAADKTAADYFVHSLPGAPEGPLLKMHAGHVEINPEHNGNMFFWHFQNRHIANKQRTVIWLNGGPGCSSEDGALMEVGPYRLGDQTHGPKLTLNPGSWDEFANLMFVDNPVGTGFSYVNTDSYLQDLPEMAQQFVTFLEKWFAMFPEYEHDDIYIAGESYAGQHIPYISQAILARNKKGAKHQWNLKGMLIGNGWISPEEQYKAYLTYSYERGLVQHGTEIAKRLESQQAVCMSALNENGGKDRVDIPKCEQILQSILKETQKKGPNGEMQCTNMYDIRLTDTYPSCGMNWPPDLDQVTPYLRRKDVTEALHINAGKTTGWTECSGAVGSAFRAKQSKPSIQILPELLKEVPIVLFSGAEDLICNHIGTEDLISNLEWNGGKGFELSPGTWAPRRNWEFEGQAAGFYQEARNLTYILFYNSSHMVPFDFGRRTRDMLDRFMKVDIGSIGGVPTDSRIDGEKGLETSVGGHPNSTAAQEAETAKLEAAKWQAYYKSGEIVLVIVVIAAAAWGYYVWKERRQRPGYKSLFGGETPMSLGGARERSGMGLESFRHKRGSRGDVEAADFDESELDELHVRTPTDDIDRERYSIGSDEDEEIEEKRGNSSRGRGKQS</t>
  </si>
  <si>
    <t xml:space="preserve">CHAFR746836.1.1_0097250.1 </t>
  </si>
  <si>
    <t>MRFSTCVSALAIAASVVSVRTTASGRSLQHVGRQDREHKHVAREPVSTPQHKARSAYSSQYYTNSTSKYSVNGTAIPEVDFDIGESYAGLMPITSAVNETSQLYFWFFPSENPEASDEILIWLNGGPGCSSLEGLLQENGPFIWQYGTYKPVPNPYTWRNLTNVVWVEQPVGTGFSQGIPTAKDETDVAAQFLGFWKNFVDTFALQGRKVYITGESYAGYYVPYIADAMLNSNDTKYNDLQGILIYDPSSTSDVIQTEMPAVPFVDYWGGLFPFNDTFKAQIHNVSDSCGFTDYNNKYLTYPPPGPFPPTPSTDEYGSATDDCRVFDLIYDAITLINPCWDVYQVATTCPLLWDVMGFPGSFDYLPEGASIYFNRTDVQKAINAPLIEWAECTPKDVFPNGDASPPSGVSVLPGVIERSKRTIIAHGALDMILIANGTLMMIQNMTWNGAQGFQTKPSDPFFVPYHNEASLSTIAGSGVMGTTHTERGLTYVGVDLAGHMIPQYAPTAAYRHLEFLLGRVDSLSSNAPFTTDSSVPQPSNATMGLGTAAIKRGLPVQKWI</t>
  </si>
  <si>
    <t xml:space="preserve">CHAFR746836.1.1_0039820.1 </t>
  </si>
  <si>
    <t>MGSGGYLFHHVVLVFAIPSLLSFNQPTESEDDGDASEWSFDEITPSEKLEWHPCYRDIGTYKCARLTVAMDYHRPLNASPDNPKVHVALLLVPGIHTGPKPYSISPLLINPGGPGGSGTFAALYLGKALQTIVGLDQDIIGFDPRGIGATTPRADCFSFPVDDDHEQEDYVSGAFHRDIWTLSGRELGLINSSSESTKKIDVRARAKARLCEQKDNLKGDDSIFRHVSTPTVARDMISIVDAWDEWTGSLDVDDEMVDDEATSKDINDLDTKGKLTLLGATFASMFPDRVGRVVLDGVCDADHYVGPVWKGSLRDTDAVSNSFSKYCHQAGAKCALWRAGDSVEDVDNRLQQVMISIKDEPITLIDPNSKVPLIITNEDFRSLMFTILYSPTANFQILAMVADLLYRGLYDILEQIFKISLDLQPFCGAAPSAMSYPNEAQLAIMCSDKRYVLNETLPNLESLYEELATKSSWADIWMTLMIGCDGWRIKAIDPPMRWDDNPAHAPKPIKTSFPLLFIGNTADPVTPLHAAFKMAGKFEESGLVEQESEGHCSLAAVSLCTMKKVRSYFRDGVVPTVPSEAEGKWDKCKADEWPFHRFGDPDVQVERGSAVDASEVNLLNAAVDMQKAFYKEAKFWGHDLQNSLFTGLDLERVEKVYRSSVHERDEI</t>
  </si>
  <si>
    <t>Tribe34</t>
  </si>
  <si>
    <t>Y/F/WxC=60</t>
  </si>
  <si>
    <t xml:space="preserve">CHAFR746836.1.1_0038670.1 </t>
  </si>
  <si>
    <t>MVSSTLLSLTLLASKAASQFVSPPTDLITKMGSAGIQVRYKEVPTGICELDPEVKSFAGYADVEQDQHIFFWFFEARNSSENGVDPLEAPLTVWINGGPGSSSMIGLFEENGPCRVDSDGNVYNNPYSWSSVSNMLYIDHPAQVGFSYSIPINGYRDGNSIVSLPDNICPENAGDNCGTFSYPNLTLTANSTANAAPSFWKTIQGFMGAFPEYSRNGFNFATESYGGHYGPIFNEYIEEQNAKNIPGAQNVSLETVLIGNGWYDPLLQYQAYYNFTISPGNTYDFDPFNASVRAEMYNNLYGAGNCVDQLKDCAARGLDTICAAADDFCANMVENIYDKYTGRDEYDLRQLVPDPFPYSYYTDYLGTERVQQAIGAYQNYSGYSSAVGRAFAATGDDSREAGTVEALRKLVEQGINTVLFAGDADYNCNWLGSEAVAEVVNTPGYSSAGYTNITTSDSIVHGQVKQSGLFSFSRIYESGHEVPFYQPLVALELFDRAINGKDIATGLVDVKSGYITNGTAKSTYREGNGTMSFEVLPPDSTYNTTTNRPDVGDDTSKLRKRGEGLLGPRKRFMLSMDL</t>
  </si>
  <si>
    <t xml:space="preserve">CHAFR746836.1.1_0088210.1 </t>
  </si>
  <si>
    <t>MKLLTSTILLGAASTATASQQQILGGNAQNPLEQITKPVSDAWSKTLGHLSESMGEMSGEVKQVWDEVNMLFPEAMEKANLFSAPKPHKKRPDSTWDYIVKGADVQSVWVENSSGEKEREIDGKLENYNLRAKKVDPSKLGVDTVKQYSGYLDDEEKDKHLFYWFFESRNDPKKDPVILWLNGGPGCSSLTGLFLELGPSSIDKNLKLKSNPYSWNANASVIFLDQPVNVGYSYSGGSVSNTIAAGKDVYALLTLFFKQFPEYATQDFHIAGESYAGHYIPVFTSEILSHKKRNINLKSILIGNGLTDGLTQYEYYKPMACGKGGYKAVLSESECQAMDNALPRCQSLIQNCYDSESVWSCVPASIYCNNAMIGPYQKTGQNVYDIRSKCEDSSNLCYSALGWISEYLNKKEVQAELGVEVSSYDSCNFDINRNFLFQGDWMQPFHRLVPGILAELPVLIYAGDADYICNWLGNQAWTEALEWPGQKDFNKASIKDLELNGGHKYGKIKNSGNFTFMQIFGAGHMVPMDQPESSLDFLNRWLGGEWY</t>
  </si>
  <si>
    <t xml:space="preserve">CHAFR746836.1.1_0100550.1 </t>
  </si>
  <si>
    <t>MRLLLLASLLSAASTICNAQYPPDSSSTLTTIRSPVDGNITISYKTPPIGTCQTAFPKQQQYTGWVHIPGAYATNTFFWFIGGRDPTEKLTIWLNGGPGSSSMIGLFNENGPCEVVQSAQGKFATKARDWGWDRGSNILYIDQPNQVGFSYDTPTNGSLDLMTSKLYTPSQVLPNSQPASTFMNGTFSSLNRNNTSNTTELAGMAIWHMLQGFLGAFPQYMPNSTSVGVHLFAESYGGKYGPAFATLWTEQNRKRLNGSLSLNGTIDIKLASLGIVNGCVDDLIQAPYYPAFAVNNTFGVTAINPTRAELASASFSSRGGCRDQINNCRAAVLAQDPDNNGDVEIVNKLCSAAYSSCTMNVMEPYMDAGRSVYDISHLLPDSFPSSTYLDYLNTPEFLAAIGSPVNYTETNYQVVDAFTSTGDYERESLVPSLSALLRQGIRVGLMYGDLDYICNWMGGEAISLAVAAQTSASYASRFPAAGYAPIITNATYIGGVVRQYGNLSFSRIYDAGHTIPSSQPETAFEVFARIITGTSVSTGEIINPSVFNTTGPLNATVTASLPPSPASTCFLRNIGQTCNEDQRNMILGGKGAIINGVLYSDPADWSSAISSASASNPSTATVSVTTTQVLTGQFTATATPSSTKKSLGIPSLSLQNSVIGYYVLGALAYSFW</t>
  </si>
  <si>
    <t xml:space="preserve">CHAFR746836.1.1_0097190.1 </t>
  </si>
  <si>
    <t>MTTFNMISILFSLILLGPSVMSYPFVSNMPNVDSSLLKRQQSGGSNPGGPVTCPFNPNHVPAPGISAQFPYNGAKDGLPGNGRGGYLVPAPGDTAHQYTPPGPNDIRGPCPGLNAAANHNFLAHDGITTFKELVDAQQNLYNVGYDLAVVLAVLGLSLTDGDIVTEKLSIGCEATSRTSIAPILTGSQPGLDGHNKFESDTSLTRNDFFLGHGDNFSFNGTLYKMMKESTGGVYNRDNLAKYRYERYQQSLRDNPNFYLGPLGLLLFGAASFLYELMPSGTRNYAPDEDTISAFFGAEQQSDGSYKGVPERIPDNWTNRVAPYSVVDVTEEILAMYLKYPVLFGGRIDGGEFQPVSYGSIQNGILGGTGSGTVCLLYQIATGQVPSSLNGVLAPVLGIVQFATRKLGLAMENLGCPQPLT</t>
  </si>
  <si>
    <t xml:space="preserve">CHAFR746836.1.1_0027500.1 </t>
  </si>
  <si>
    <t>MRFQIPSVVAALVLPLTAVALPANTVEEVPAHLRGKRSFVVRDGVERTIFEHEASGATIDFVTNSGICETTPGVNQYSGYVSVGSNQNMWFWFFEARHNASTAPLAAWFNGGPGCSSMIGLFQENGPCQFYDGASTPSLNPYSFNEYANMIYIDQPIGAGFSYGTETVTSTATAAPFVYALLQAFYANFPQYENRDFGIFTESYGGHYGPEFASYFQAQNKKSGTIEVPLVALGINNAWLDPAINYKSFIDYAYNNTYKPLISNSQFNSLTTYFNNKCLPALKKCTGLTGTDKACIQADNICEQIEGTILNAADFDAYDVRQPYQDPYPPETYVKYLSNAAVTKAIGAKSEYAECSNSAGDKFNTGGDDARSLLSTLSEVVQTGISVLIWAGDADWICNWFGNIITAEAVTYSQSAAFKAKAVADYTVNGVAKGTFKNVGNLNWLRVFGAGHEVMYYQPEVSLQVFKQIMQKEAISST</t>
  </si>
  <si>
    <t>Tribe33</t>
  </si>
  <si>
    <t xml:space="preserve">CHAFR746836.1.1_0102330.1 </t>
  </si>
  <si>
    <t>MLFNPISIILGFSLFALPGVFAHPATVVIGEEAEPHLRGRRSFYRRDGAEHTVFEHDATKSKIDFVTNSGVCETTKGVNQYSGYVTVGNNQSMWFWFFEARNKPKNAPLTLWINGGPGSSSMFGLFRENGPCQFVGDSPAPTRNPYSWNEYSNMLYVDQPISVGFSYGTNDVSSSVEAAPAVWTLLQAFFANFPRYEGRDFGLFTESYGGHFGPAFSDYFNSQNEAIKKKKVKGEKIKLIALGINNGFYDGISAFINSPSFFVNNSYRPLMTESLAQAEIQAMKTRCAPEVKKCDTLVGKEAICNNAQAVCEGIDGNEFYPIYSQSNFALYDIRIPAPGPFRSQTAYIDYLNDPAIKRKIGAKSNYVQDSDETYGLFYANGDAARSFIPTLSSLVSSGLPVLIWNGDADALCDWFTNYAVTTQISYPDAAKYKNTKVAPYKTRGVVKGEFKSVGKLSWLRVFEAGHPMPYDQPELALQAFSQFMEKGKLWST</t>
  </si>
  <si>
    <t xml:space="preserve">CHAFR746836.1.1_0088220.1 </t>
  </si>
  <si>
    <t>MSAYALTIFLSVTSVLALPPPPGEAVPFTPAGPGDVRSPCPLLNAIANHGFIPHDGKNIDLITMLDGIDNAVGLQATGRTFFTNSFNRIAAVSSTGTNTTINLNDLNVHNVIEHDGSLSRLDIAQGDHVSFSQTTFDETKSFWPDEKISIKDAGTAVKRRQQTQARANPQYNLSPALLNTTVAQSALYLGLFGNFREGNADKAQTVFFFENEKLPYELGFKKKEGDERYSQAGIAGLAALIMAEFQKA</t>
  </si>
  <si>
    <t>Tribe32</t>
  </si>
  <si>
    <t xml:space="preserve">CHAFR746836.1.1_0021870.1 </t>
  </si>
  <si>
    <t>MAIAVASATPWRGAGRPWVNKAAAAPAAPVTAKAGEFSPAGPNDFRGPCPMMNTLANHGFLPHDGRNITRETAIKALGQGINFDPALAGLMWDQAIFINPEPNATFFTLDMLNVHNVLEHDASLSRQDAKFGNNHVFDPMIFAQSAMYFTDKVMTPVHMANAKIQRQLTSKATNPEYRFTDHIENFSLGEIAAPFLVFGDIKARTVDRDTVISFITNEKLPDGFKPQSTPVTLQQVGDMVMACKNATNLFTKDAGAAPAPGFNTNHKRSATGFGHGMAW</t>
  </si>
  <si>
    <t xml:space="preserve">CHAFR746836.1.1_0036280.1 </t>
  </si>
  <si>
    <t>MKFSSSSILVAGAFCAATCSAQNDWRAPLTTDKRSPCPMVNSLANHGFLPRDGREITLQALKDGFKQGANLAESATEVVGGKALSTSTTGNPETFNLDDLKKHPGFLEHDASLSRQDTFFGDNAIFNSSIWDHTLGFFPDPVISVQQAAAAIADRQVKARAENPEFNMTAGDKTAMNVETSLYLLTFVDEAQSVQKEWVDVLFTEERLPIEEGWVKPTTEVSVPMVLAKVAEIGNALPLPK</t>
  </si>
  <si>
    <t xml:space="preserve">CHAFR746836.1.1_0039760.1 </t>
  </si>
  <si>
    <t>MLNTLANHNILPHNGKNLTEEITIQALIDGVNFTSSLGKFLFDFALTTNPVSGTGMFDLDHLGIHNILEHDASLSRPDDFHNPSDVFDPVIFNETKSYWTEDIIDLEAAATSRHARAETSVATNPGFMFSNIALGFAYGEVAAYLMVFGKDEDGRKAGQARRDWVTYLFEQEKLPTELGWITPNPAISNLELCQMTQNVFQTTGTTKEVAEAWFPCFLFGAS</t>
  </si>
  <si>
    <t xml:space="preserve">CHAFR746836.1.1_0058940.1 </t>
  </si>
  <si>
    <t>MKFCLIVSLGVAVGAFPQGPRNDYPVVGEWRPASESDSRSPCPMLNTLANHGYLPRNGRNITAKGFGKAIHEGLGFNITAGEDQANLQLQALGKQVVDLEELNAHEVLEHRASLTRDDFPGDTIHNNPSRLEAMLADSSTDYLDINSFAKSRVRVEALTAPLTTAHIQMSAGEAGLFILALTSGLLPVNGTNFDELTVPKDRARAWLTLEKLPVDFGWKPARRQYVFGDVFGLTGAILALRSSLLSQ</t>
  </si>
  <si>
    <t xml:space="preserve">CHAFR746836.1.1_0055150.1 </t>
  </si>
  <si>
    <t>MYIQTTTLLALLTSLTAAQDDPNPYIKPSSTDTRSACPGLNILANHGYINRNGTDITKESAIQAQMLAFNFDRETAAGPIDAVLRYSTTSTPAISFNLLDISRPPLDQNGKKTRTDRFFGDPVPFNRTVWDSVIESLPDGDNTFTWTEMADAGAQRQARAKAENPEYELSATHVASTFAQITGLIAVFGGSVEDGMARIDWLNASIVEEKLPYHLGWKKSEEVLGTPQLGPILVGLRTAQPGGV</t>
  </si>
  <si>
    <t xml:space="preserve">CHAFR746836.1.1_0089220.1 </t>
  </si>
  <si>
    <t>MRFSTLIAAFMVGAVTAAPPSATLQKRGVAFNWGKDKVRGLNIGGWLLLEPWITPSIFQKLDQSLNIVDEMTLTGKLGKDKALEILRPHWDTFCTFKDFKKIADAGFNMVRLPIPYWAYLDVGETYTTGQAPYVDAAIDWARATGLKIVIDLHGAPKSQNGFDNSGQRTKTPGFQQGDSVAQTLQVLDMISKKYAQPAYQDVVVAIQLLNEPLGSALDMKNLEDFYRKGFEQVRNVSDTPVMIHDAFIQPKLWNGFLSVSDNNAQNVIIDHHEYQVFSNDLIALQPWQHRQHVCNNAASYASGADKWTIVGEWTAAMTDCAPALNGYGIGARYDGSFPDSKFVGSCQGKNNILEWDATFKGDMRGYLEAQLSTFESHTQGWVFWNFKTESAHEWDAFALLDNGVFPQPLGKFEFGAICSI</t>
  </si>
  <si>
    <t xml:space="preserve">CHAFR746836.1.1_0092150.1 </t>
  </si>
  <si>
    <t>MPPPESPRRKRRESRETREGSRNPQRERRRRTDSESPRKSRHAATSSESSSQPLSANAIAQLNLINQYERSERAERDRARAAETAPRKPRKKKRIEVVDERSGGDRDRSRKQHKRKKRRVVSGALLEEGDSRKLKGLRGGKGGYEDNSSDAGAKKKKKMLMIGGAALLILIIIIVAAVVASKNNNKSSTAETSNSDSGNPSNSNLEGISQDSIPPAAKGTELDPFSWYDTTDFNVTYTSETVGDLPVMGLFSAWDDSKSANPNVPAIDKPWGSYAERPARGVNIGGWLSLEPFITPSLFSGPGIVDEWTLTASLGSQAKANLEKHYATFVSEQTFKDIADAGLDHVRIPFSYWAVITYDGDPYVPRVSWRYLLRSIEWARKNGLRINLDVHGLPGSQNGWNHSGRLGAIGWLNGTDGAVNGQRALDLHDRLSKFFAQDRYKNIITFYGLANEPKMTALKTEDVLDWTSKAFDMVRKNGITAYVVFGDGFMGLANWKGKLTGMDGLVLDVHQYVIFNTGQISYNHTAKVTYACNGWSEQATQSMNVATGFGPTIFAEWSQADTDCAPNLNNVGIGNRWEGTYDVGDPSIAVTDPGCPTKNSECSCKGANADSGSYSPAYKQFLQMFAEAQMSSFEKGWGWFYWTWKTEAATQWSYQLGLKAGILPAKAYTRQFNCKEAIPNFSGIPETY</t>
  </si>
  <si>
    <t xml:space="preserve">KRRESRETREGSRNPQRERRRR (9), RKKKRIEVVDERSGGDRDRSRKQHKRK (89), KKKRIEVVDERSGGDRDRSRKQHK (90), RDRSRKQHKRKK (105), KKRRVVSGALLEEGDSRKLKGLRGGKGGYEDNSSDAGAKKKKK (115), AKKKKKM (152), </t>
  </si>
  <si>
    <t xml:space="preserve">CHAFR746836.1.1_0022560.1 </t>
  </si>
  <si>
    <t>MKKFFNKLEAKADALSQEFLGQASPSKTPVHQNQPSTIQPPTSDDIFRYRYHHGANLGSIFVLEKWLSGSMFPESAKGESELDAVKASVNEKGIDETRCIWENHWRSAVSQQDWDWFRNAAKGTSIRLPVGWWMMGGSEQASRLKGTEWAGLEGVYCNAWTIVREFVATAHNYGVGVLLDLHGLPGGANAEDHSGTSSHKASLWGNKKNLTLAKQSLHFMATEIHAGMHGVEGLQIVNESVHNAQGMYDFYSEVIEIIGRVDESIPIIISDAWDLPTAISWTQSRHPYNCIRNPIIIDTHRYYTFSDKDRASSPQQIISTIPNELHEVNPGTLCDKGEVQIIVGEWSNVLDGQTWSRASPQEKDPLVHQFGLSQSSRWLQKSSGSYFWTFKMDWMDGGEWGFVEQTKKSNILIPPFLTIPFSDIHALVSKAQAERQGACGQARGDHENYWNGTSPGEAFEHHLFGEGWEVGFEDAMAFFGARCQGRIPGGTGCGGDRIGGVEGWVKKRVLESGQRGKYAWEWEQGFRNGVGCFERAVGIL</t>
  </si>
  <si>
    <t xml:space="preserve">CHAFR746836.1.1_0024230.1 </t>
  </si>
  <si>
    <t>MSFKAYLALFLAFLVIQVHAWMPGEHQEIYSVNGNNLFNNSQTDGDSKRWLPGTPKIRGVNLGSLFVMEPWMASAEWNSMGCGAWPSEFDCVMHLGQGQANQAFQNHWNSWITQGDITQMVSYGLNTIRIPLGYWLLETIVYADSEHFPQGAFPYLERIVGWASDAGMYIILDVHGAPGAQQPQQPFTGQYAPSAGFYQGYQYDRAKEFVGWLSEVVHTRGAFRNVGMIELVNEPIQNTGATPGLLDNYYPNAYAEIRAREARLGISSNNLLHIQAMNTLWGSVTGLPS</t>
  </si>
  <si>
    <t>Tribe31</t>
  </si>
  <si>
    <t>Y/F/WxC=88</t>
  </si>
  <si>
    <t xml:space="preserve">CHAFR746836.1.1_0029360.1 </t>
  </si>
  <si>
    <t>MLFSTYLPLFLALQVQAWMPGDIPITSSNGTNLFKSTSRGPNYLGVNHFSIDPKIRGVNLGSLFVFEPWMVSKTWASMGCGNYSTEFDCVVGLGQDAANKAFQGHWSTWITQKDIEEIVSVGLNTIRIPLGYWLVESLVWDNEFFPQGAFPYLERIVGWASDAGLYVVLDLHAAPGAQVTMNAFTGQNAIKANFYNTTNYDRAVVWLEWMTKVTHTNRNFRNVGMVQIINEPISWASNTTVGLVDYYYPKAYDAIRKVEKRLRVPKWRNLHIQAMNSLWGSGNFTQNITDPYYVAWDDHRYTKYDTSVAKSHEAYIKDGCTNSRERGVGETPTVVGEWSLSVPTDVEWDEYWNPYFNHSMNVEFYNKWFAAQLHSYEKTNGWIFWTWKNELGDYRWSYQESVIRGVIPVPPQDYDKSVCDGVQRPNRTTPRLNSTRVPVYPGHPPTLV</t>
  </si>
  <si>
    <t xml:space="preserve">CHAFR746836.1.1_0055880.1 </t>
  </si>
  <si>
    <t>MGLLNTFTLAVACLSAVEATPLKRAPTFNFDSEKVRGVNLGGWFVLEPWITPSMFQQWEYGGGVVDEYTMTAALGKSAAQNYLSAHWDTFITEADFKEIASFGLNHVRIPVGSWAFHPVDGEPYVQGQLPYLDRAIQWARNAGLRVMLDVHGAPGSQNGFDNSGRYGNINWQSGSNVPNTLLAIRALADRYKGDTDVVTSIELLNEPANWGNDMGLVKKFYYDGWGTVRDYHPTTAVVIHDAFLDVQSYWNGFMNADSGVYDVILDTHIYQIFSQGEVAMKPCQHVQTACGAGPKVKGTDKWLIVGEWTGAQTDCAKWLNGLGKGARYDGTLPASSQGYYGSCDKKYQGTVEGMMDVDKVNLEYYIEAQLDAYEQHTGWVFWTWKTESAPEWHFQNLTRAGLIPQPLTSRKHPNQCATSQCLIPGN</t>
  </si>
  <si>
    <t xml:space="preserve">CHAFR746836.1.1_0026880.1 </t>
  </si>
  <si>
    <t>MWSSSATALTAFFLLSNSVSAITTTITQTTEVVYTTIQPAPQTKVVYTTVQAFQESEDGKVYLPAPPKPVSAAAISSKAPSISTKIPSGIFFSGYASGSGLPTGSGLHFGTGTGGIRPTGGIPRNNTYSTVTVRRIRTASGQSSASQSSTPNTLSAVIPPASSTKPTSVASLPKSSSTSATRASSTVAPKPASTGIPFLRGVNLGGWLVLEKWMNNEAFSGAFSSASDQFTFDQLPGAAAALEKHWSTFFTEDDIKTIAATGINALRIPIGFWAYDNTNTKYLKGADVYLEKAIGWARTAGLKVWVDCHGSPGSQNGFDNSGKAGAVDWQQSQNLDASISVLKTMATKYGSNKYADVVVGLQMVNEPVSWGNSKIETTQSWTEKAYNAVRAVTENKNMMIVMHDGFVGAGKWTDLATKIIGSGSKTAFGVDTHLYQVFNAEDKVLTQSQHITKACSWSNDLKNANKVMPTFVGEWSPATDICVNPDGSTTAGTSCSAKGCQCQSGDFDKWNDQMIEQVRRFTEAQLDVFESSSSGYFMWAAKGPGGWGFLNGIKKGVIPNPVTDRKYPGQCGGKKRREVRGNLGREAEAW</t>
  </si>
  <si>
    <t>GSGLP--T#GSGLHFGT##TITQT--TEVVYT#TIQPAPQTKVVYT</t>
  </si>
  <si>
    <t xml:space="preserve">CHAFR746836.1.1_0059550.1 </t>
  </si>
  <si>
    <t>MQLSHLLSLSFLLMLVDGQLNTLAKKAGLKYFGSASDIVDVEALDERYASILSDRREFGALTPANGMKWFAIEPSPGVFNFSYGDVVADYAARNKQYLRCHTLVWHSQLAPWVENTNWTKQTLTAVIIRHITHTVTHYKNRCYAWDVVNEALNEDGTFRNSTFYNILGSSFLSLAFHTAHAADPKAKLYYNDYNLESPSPKSHAVINKIVKPLLREGVPIHGVGMQAHLKGYERPSRGEMVDVMRAYGRLGVEVGVTELDVRILLPSSPQKMAEQSAAYADITSACVEVEACIGITVWDFWDPVSWVPSVFPGEGDATLYYANFTRHPAYSGVIQALKTGGGSKPLES</t>
  </si>
  <si>
    <t xml:space="preserve">CHAFR746836.1.1_0019290.1 </t>
  </si>
  <si>
    <t>MQLSHLLSLSFLLMLVDGQLNTLAKKAGLKYFGSASDIVDVEALDERYASILSDRREFGALTPANGMKWFAIEPSPGVFNFSYGDVVADYAARNKQYLRCHTLVWHSQLAPWVENTNWTKQTLTAVIIRHITHTVTHYKNRCYAWDVVNEALNEDGTFRNSTFYNILGSSFLSLAFHTAHAADPKAKLYYNDYNLESPSPKSHAVINKIVKPLLREGVPIHGVGMQAHLKGLDVRILLPSSPQKMAEQSAAYADITSACVEVEACIGITVWDFWDPVSWVPSVFPGEGDATLYYANFTRHPAYSGVIQALKTGGGSKPLES</t>
  </si>
  <si>
    <t xml:space="preserve">CHAFR746836.1.1_0081900.2 </t>
  </si>
  <si>
    <t>MLSIRSIAALVVAFSQFDATQAQAAGWDQLSVSSRLVFQRVHNTNYKTQDYSQCIPSTAVPVPSPSPPAPTTTLATSTTGSTPTATPVPPTTGGGTSTGGSSSINEKFRAKGKKYFGVATDQNRLTAGSNSAIIKSSFGQVTPENSMKWDSIEATQGSFSFGTSDYLVDFATANDKLIRGHTLCWHSQLPSWVSSISSASTLTAVLEKHISTVMGRYKGKIYAWDVLNEIFDESGNLRSSVWSNVLGETFVSIAFKAARAADPNAKLYINDYNLDSATYAKVTNGMVAHVKKWLAAGIPIDGIGSQGHLQANQGSAAQGALQALAASGVSEVAVTELDIVGASASDYVAVTNACLNVPKCVGITVWGVRDPDSWRASNNPLLYDASYNPKAAYTAILNAL</t>
  </si>
  <si>
    <t xml:space="preserve">CHAFR746836.1.1_0081900.1 </t>
  </si>
  <si>
    <t>MLSIRSIAALVVAFSQFDATQAQAAGWDQYYSQCIPSTAVPVPSPSPPAPTTTLATSTTGSTPTATPVPPTTGGGTSTGGSSSINEKFRAKGKKYFGVATDQNRLTAGSNSAIIKSSFGQVTPENSMKWDSIEATQGSFSFGTSDYLVDFATANDKLIRGHTLCWHSQLPSWVSSISSASTLTAVLEKHISTVMGRYKGKIYAWDVLNEIFDESGNLRSSVWSNVLGETFVSIAFKAARAADPNAKLYINDYNLDSATYAKVTNGMVAHVKKWLAAGIPIDGIGSQGHLQANQGSAAQGALQALAASGVSEVAVTELDIVGASASDYVAVTNACLNVPKCVGITVWGVRDPDSWRASNNPLLYDASYNPKAAYTAILNAL</t>
  </si>
  <si>
    <t xml:space="preserve">CHAFR746836.1.1_0033890.1 </t>
  </si>
  <si>
    <t>MRASIILFTPALVALAAPGAVVHDVRNIDWEAALLGTTNGLDKRARSEVSIDTVFKKLGKKYFGTCADRSLLNNAQNAEIIKADFGQITPENSGKWDTIESSQNNFNFGNLDFLVDWATTNGKVVRGHTTVWHSQLPGWVSSINNKQTLTTVIQNHVTKEIGRYAGKVLQWDVINEMFSESGGLRDSVFSRVLGEDFVRIAFVAARAADPAAKLYINDYNTVEKGANYAKTTGMINYVKKWIAAGIPIDGIGAQAHLMANEGANVPASLKALCAIVSECALTEVDIVNASANDYINTVKACVDIANCVGITVWGVRDPDSWRASNNPLLFNSGYATKPAYAALVSTLAVMAPAATRSPVSASTTLRAVAAVPTL</t>
  </si>
  <si>
    <t xml:space="preserve">CHAFR746836.1.1_0023460.1 </t>
  </si>
  <si>
    <t xml:space="preserve">CHAFR746836.1.1_0027910.1 </t>
  </si>
  <si>
    <t>MRFNSAGFLLGLAAFSSVPETFGRAVPKTGISLYNENYVRAAPVRITGPKEVPAVKPGSGTPSHTGDKPGGEGTPPRIGTGDKTPSTTPNDKPVHIGDSNVNPDAPSIPEICSRTNGCRKELLSTDKLTERGDAGINRASNPTKAKDYSTQEKDNYKIQKSDFEGVEDSIETIEFDKKYGFDAEDAKGWQTMEVRSNVFSEDPIVKMSVGRSTKDGKDYVAIVAHSRFAENDGARFKQDSRGAPIKENDLLVPAEDAASKSVPVYQLVHDAAQQSGKLDGKKPDKYLLVSENVINDEAKRDIDAAHTALKKAGQPNVMKKDATGEEGKWFKILAGNDNNFSYLNTVGRNPDTFKDYEIISIETRDVPIRTMAIELAKKA</t>
  </si>
  <si>
    <t xml:space="preserve">CHAFR746836.1.1_0067920.1 </t>
  </si>
  <si>
    <t>MRFSSTSILLSLAALGSIPETLGRAVPNSEIELYNWNHVRAAPVRITPSKEVPPAIKPGSGTPSHTGEKPDGENTPRIGTGDKTPDTTTNEPPVHIGDSNVNNSPDIWCRGTGCGGEATPALLTTSQLTTRGDKGLKLAASPQKNKGYTQQEKDHYEIEEDDFVDVHQSIPILDQKYGFQEDEEGWSRMFARSRENPDKNVVEMSVGRAKDGAGKEYVAIIAHARFAKYDANRYKLNDEGEALKDGNGKLVPADGFDAKAVPASQLLHDAAKQSGKLDGKKPEKFFLISESITNDEAKRDIKAASAAMRKSGQANVLRKGAKGVEGDWFKILAGNDNNYSYLNTVGRNADTFSGYEVVSIQTLDSPLTMAMELSKV</t>
  </si>
  <si>
    <t xml:space="preserve">CHAFR746836.1.1_0014610.1 </t>
  </si>
  <si>
    <t>MYIALFLPLLVPVAQAQLHTLAVAAGLKYLGSATDNGELTDTALVAILSNTSEFGQITPGNTMKWDSIEREPDTFTFEKGDVIADLAKKNNQTLRCHTLVWHQQLPKWVTGGTWTKETLTAALQNHVTKTVTHYKGQCYAWDVVNEALEQDGTFRKSIFFNTIGEEYIKIAFEAAAAADPDVKLYYNDFNIENPGQKSTAALNIARSLQSSETKIDGMGVQAHFIVGSTPSRKDQIATLQSYTALGLEVAYTELDIRMKLPSTPELEIQQSKDYENSVGACVAVKGCVGITVWDFTDKYSWVPQTFPGQGAALPFDENFNRKKAYFGIIAGLSGGSAASNSTNPAKSVKAVE</t>
  </si>
  <si>
    <t>Tribe30</t>
  </si>
  <si>
    <t xml:space="preserve">CHAFR746836.1.1_0070810.1 </t>
  </si>
  <si>
    <t>MHLSLLLPAAALLPQALGQLDTLAKAKGWKYFGSATDNGELSDAPYVEILSKNTEFGQITPGNSQKWDATEPDQGTFTFEKGDVIAAFAAENKQMLRCHALVWHSQLPSWVTGGSWTNETLTAVMKNHIKEVMTHYKGQCYAWDVVNEAFEENGTYRDSIFHKIIGPEFIPIAFAEAALHDNQTKLYYNDYNIENAGGKSTAALNIVKDLKARGIKIDGVGMQAHFIVGSTPDLKSQTANLEAFVKEGVEVAYTELDIRHASLPPSPAALTTQSDDYVSTINACLAVAQCVGVTIWDYTDKYSWVPSTFPGTGDALLYDKDLKPKAAYQAVVAALGGSSGSVAEPALVGAPEVTPVPAPVPVPTTLSTRPVATPTPTPAAGGGAVGTVAFWGQCGGSGFKGSTTCAEGSTCVVQNPYYSQCM</t>
  </si>
  <si>
    <t xml:space="preserve">CHAFR746836.1.1_0019290.2 </t>
  </si>
  <si>
    <t>MHRGWKTSSLLLLGALSTAFSRVLPDSEIAIRQENHAPPPPIPLRIRSSGHKKKFRSCSTGDINSRSITRRGQCSCKGGRLEDDDDDEEAHCKSDAGPTLEIEVCEVATDRDTCAIEAVPAWAQGEPAGPRKPEFLAERGKKGLNLVAHPKQGPDFLDRMKVNYKFTNLSREDWEIENGGGDEGVGEGVPSLSFFKKYGFQRKDGWQGVWVHSTGGLIDNVASISIGKAPQKKDGKEYVAIVAHNRDSVRDANRFVIESDGSNKFDANNKYVPLPPEEVATKAVPVAQLVYQAAKQTGMLNGKPEKYFLVSDAITNTEARRDIKTVEKKMKTKRSEETVLHPNAAGVEGEMYKLIAGNDNSYSWLNTIGRNPATFGDYKIDTIITRNNPHMIIIELVKKEAGGG</t>
  </si>
  <si>
    <t>Tribe29</t>
  </si>
  <si>
    <t xml:space="preserve">CHAFR746836.1.1_0058080.1 </t>
  </si>
  <si>
    <t>MRWKSSRSLILLAVLPTAFSRALLNSEIEIAHENHAQPLPTRIRSTSRSGDKIEGRSITRRGQCACKGLELVNEDEYNDCMTHMYTSWDDCSRNLANDVPSEYEWEYCEDEDEDTCQIEALAGLPPSIPMQHQELAVPRDPEWMKARGKKGLDLAANPVRGEDFLDKMKNNYVISMLTGEKWTGWGGIGSNVHGLYFFDEYEFDRRSGWTGMWVHSKRNVKKSIVEMNIGKATKDGKDYVAIVAHERFAAPDANRYKINPEDGWAVRDEATQEPVALPPDKVKAKAVPIAQLVYQAALISGLLDGKPEKFFLVSDTVTNQETRRDLFSVEAAMQQGWEVDYSFVRPNAPGIEGEMCNLISGNDNNYSWLNTVGRNPQTFGDYKVDRIMTRTRPYSMVIELVKK</t>
  </si>
  <si>
    <t xml:space="preserve">CHAFR746836.1.1_0080830.1 </t>
  </si>
  <si>
    <t>MRRTFLLLLGAFPAAFSRALSSSDASPLPIEIRSAQYKNVLRASPRDEASYKLSSITRRGQHFCKGNFMNSDDDDDDDDDKEANCEPVQTTEIQVCEAPPNIDPDSCAIEVVPTWISRVDKQEDARPIEYLIERGKRGLALVAAPQQSQDFLPQLRNNYVVTNLNAVQWRRNDGVGEDVPWMSFFQKYGFEDDNGWKGVWVHSKGYMKAWIVNLSIARSTKHGKDVVCIIAHSRFASNDANRYAIKNNVHVVDPQTLKDVALPPQEVAAKAVPTAQLVYIAAKQTKMLDSAPEKYFLVCDNVINQEAHVALDTACAKMGKARNDKFTLRADAPGVEGEMFKLVVGTDPTYSWLHTIGRNPEIFGGYRINSLEVRTYVYMVVIELVKK</t>
  </si>
  <si>
    <t>D#D#D#D#D#D#D#D#D#</t>
  </si>
  <si>
    <t xml:space="preserve">CHAFR746836.1.1_0092480.1 </t>
  </si>
  <si>
    <t>MTARGKRGLALVADPKEDKDFLPRLEENYSVTNLNPEDRGRTGVGEDVPLLSFYQTYGFQESGVWRGVWIHSKGGHYSAVVKISIGRSSPGHDGKSYVAIVAHSIFSTRDANRYVHGTDGFLKLDENFNIVPLPVAEVAAKAIPVSQLVYFAAKQTDLLDGEAPPEKYFLVLDTVENPDAKRVLEVVAISLRHNVVDPDIVLRADAAGVEGEMFTLVAGTDPVYLWLNTIGRNPDTFGRYKISSFKIRKALSYPSWMITIELVKK</t>
  </si>
  <si>
    <t xml:space="preserve">CHAFR746836.1.1_0102290.1 </t>
  </si>
  <si>
    <t>MRLRNINLLLCLAALGSVPQAFGRAFPNSEIESFVGNHAQNPPVRSRAHSHEGVSSVYTRDDHGNDGSRIRRRGACMSTTSGDIVEDEPEAECSSFPIEGFDDMTPEEVKARGIKGLELAANPKQGFNYQTALENNYLIFPDDHADQANLDGYRLRSRRVQYIHDVPFFRKYGFSERGWKTYNVYSAENAVLAVAIISVGKATKDGKEYVAIVAHERFARYDANRYVMDGFGFSALDERGERIPQENVRSNAVPVSQLVYVAAKETGMLDGKPEKFFFVSEAITNSETGRDIETAVQTMEASVGKKLWHVLKKDGPGEEGELFKLLCGNDNNYSFLNTIGRNAETFRGYDVTSMEIGDMDVTMILEITKRTV</t>
  </si>
  <si>
    <t>PP-PLQT#PP-TL--#PP-PTL-#PPAPVV-#PP-PVV-#PP-PVA-#PP-AKIT#PP-LVI-##PMKETPPP#PMKEMPP-#PMKEGPP-##PPPMKES-#-PPKKEI-#PPPMKEVS##GFGAPG-GSPAG--#GF--PG-GSPAG--#GF--PGAGPPNGVP#GF--PS-GNPKDS-##KGQPPKNEGPPMKDNNPH#KGFDDKE---PPKDNNPH#KGFDDNK---PPKDNPND#</t>
  </si>
  <si>
    <t xml:space="preserve">CHAFR746836.1.1_0055080.1 </t>
  </si>
  <si>
    <t>MRLSILFRRSQIEGLVMRSGVADVDLMNLTIGERQDGAKGKPDVGGKPDVEDNSRGGAGSKATADGEPSGDKKPAAEDTKPAEDKKPVEDKKPAEDKKPAEETKPAETKPAEDKKAAEDKKPAEETKPAETKPAEDKKPAEEKKPAEETKPAEDKKAAEDKKAAEDKKAAEDKKAAEDKKAAEDKKPAEDKKPAEDAKPTGDKKPVDDKKPVEDIKPAPGDKKEDATPTPTNATPSKPTTPTNPAVEPSKDPAPTTPNTPPSKETADQKPSPAPVPTSVDPPPSKKPEPKESIPASDPASKPPPAATNNGNPGNPTNAPQPTSGPAKSTPPANAPPANKSGDALPTPPSKETNAPKPTGGAQPSKEPSNGQPSAPPNKATPVPNAPNTPTKAPESLDPSAPTILPPFSGPSPSDATPVPTGFKTRIGSPTPTPDTDPSRVTPAVPTLEIPTAAAAALGTGLDEGVVVSGSAFHPGNSAAPTAVIGDAGFTQTISPMKTPIGIASMVIGTVSGVAALAILIFFLNSRIFRERRRAAQAEADSPPGSPLLSNFKSTLPTGIARSMSQTSGASADPFWSRGHGHGGSNMGSNPSTLNAINIGIANGKFDNSLSPGFKIKEPGYYADGKGEFGPVPVSPLPPLSEKRLSVAMGDSGTAGYNFVIPQDLPPEYEKKETLPGKP</t>
  </si>
  <si>
    <t>PAKSTP#PA-NAP#PA-NKS##KPAAEDT#KPA-EDK#KPV-EDK#KPA-EDK#KPA-EET#KPA--ET#KPA-EDK#KAA-EDK#KPA-EET#KPA--ET#KPA-EDK#KPA-EEK#KPA-EET#KPA-EDK#KAA-EDK#KAA-EDK#KAA-EDK#KAA-EDK#KAA-EDK#KPA-EDK#KPA-EDA#KPT-GDK#KPV-DDK#KPV-EDI#KPA-PGD##APESLDP-S#APTILPPFS##TNPAVEPSKDPAP--#TTPNTPPSKETADQK#</t>
  </si>
  <si>
    <t xml:space="preserve">CHAFR746836.1.1_0091440.1 </t>
  </si>
  <si>
    <t>MRPSNLFSYALVALCSSFVIAGSVDGGIPPTRVQNRQAPAPARPPPEPKFKVGETPRPNIVPLNEEAPNSKANLLRLKKGATPTGKDLAAADGEGGDVATNPTNTPAPKKGKNAGAGAGTDTTKPTGTAAPKKGKNANNPKPTGSASGNEKAAADGEAPGEAPGEGTGEVTAKPTNTPAPKKPKAAGTDTTKPTGTAAPKKGKNANNKPATTANGNEKPAPTANGNEKAAADGEAPGEAPGEGTGEVTAKPTNTPAPKKPKAAGTDTTKPTGTAAPKKGKNANNKPAPTANGNEKAAADGEGGEG</t>
  </si>
  <si>
    <t>GEAP#GEAP#GEGT#GEVT##GEAP#GEAP#GEGT#GEVT##--ANNKPATT#ANGNEKPAPT#ANGNEKAAAD##PTNTPAPKKGKNAGAGAGTDTTK#PTGTAAPKKGKNA------NNPK#</t>
  </si>
  <si>
    <t xml:space="preserve">CHAFR746836.1.1_0010030.1 </t>
  </si>
  <si>
    <t>MKFLVAIFLLSIAGQTLSFPVIGQQKPNAVAVRQAKSSNQPKAAATGGATKGNGGGGAGTGTSAAAPKGSTAPKATPAPDAAGGKEPADAKEPAGAKEPAGAKEPAAGKEPGAGTGTGGGNATGGTGGAMPSAADVEQAATNFAKDANTVSASFNQLAIETDPVTIKSLAQRAFDAESDEDAQRAVLAAGAGSAGTSSNGKIVTSTPTVLDGLQRIVNDPTPDVARAQVQIMATERNAQILPSITQLSNAALVNMKSQQRQQDFVPTVQ</t>
  </si>
  <si>
    <t>AKEPA-G--#AKEPAAG--#-KEPGAGTG#</t>
  </si>
  <si>
    <t xml:space="preserve">CHAFR746836.1.1_0089600.1 </t>
  </si>
  <si>
    <t>MRFARLAALCFIGTALASPLQPRQKKTDPMSVKVAADGFKRDASVVSTSLNALGTEQDPTVIKALATKAFSAETDENGQRAVLAKAAGNAGSSSNQLIVKNTPIVLNGLQAIMNDPTPATAMAQLKIIEEARNPNILPSITQLSNAALNNSGLAPSQIKFAPTLGATSGQGPAMGMGGTQNGGTEKPKGNQTEKPKPEGNQNGGTEKPQPEGNQTEKPKPEANQGGGTEKSQPEANQGGGTEKTQPEGNQNEKPKPEANQGGGTEKSQPEANQGGGTEKTQPENNTNSGTEKPQPEAHHGGGTEKTQPENNTNSGTEKPKPEANQGGGTEKTQPENNTNSGTEKPQPEANQNAGTEKPRPESNSNQEQQSTGNTIQYGGTGSSTQSQGSSTRNQGNGNTNTNQNSGLYSTSNKNY</t>
  </si>
  <si>
    <t>EKPQPEGNQT---#EKPKPEANQGGGT#EKSQPEANQGGGT#EKTQPEGNQN---#EKPKPEANQGGGT#EKSQPEANQGGGT#EKTQPENNTNSGT#EKPQPEAHHGGGT#EKTQPENNTNSGT#EKPKPEANQGGGT#EKTQPENNTNSGT#EKPQPEANQNAGT#EKPRPESNSNQEQ#QSTGNTIQYGGTG#</t>
  </si>
  <si>
    <t xml:space="preserve">CHAFR746836.1.1_0079530.1 </t>
  </si>
  <si>
    <t>MKFILPAASLLVLASAVAIPQVPSLAELEKADPNAFKFFRGRSVEERSTPTITKRRPAQAEFSPKETPTPIIVPLGPNGELPPNADGTPAKKKPAPGGEDPDKKKEPNPAGEDPNKKKEPNPAGEDPNKKKEPNPAGEDPNKKKEPNPAGEDPNKKKEPNPAGEDPNKKKEPNPAGEDPNKKKEPTPAGEDPNKKKEPNPAGEDPDKKKEPNPAGEDPNKKKEPTPAGEDPNKNKEPAPGGQDPDKKKEPNKEKPAKPNPAQPTPEPAPSPVIVPLEPAGASPQNQTEKAKVPPSKPLKRRSSQLSSMI</t>
  </si>
  <si>
    <t>-----PAGEDPNKKKEPT#-----PAGEDPNKNKE--#---PAPGGQDPDKKKE--#PNKEKPAKPNPAQPTP--#</t>
  </si>
  <si>
    <t xml:space="preserve">CHAFR746836.1.1_0101730.1 </t>
  </si>
  <si>
    <t>MRYSTLSALLLSISNLAVAHDNISNNENVSANTFDNGGFGAPGGSPAGGFPGGSPAGGFPGAGPPNGVPGFPSGNPKDSGDNKGQPPKNEGPPMKDNNPHKGFDDKEPPKDNNPHKGFDDNKPPKDNPNDDNKPPKDKSPPPPMKEMPPPMKEGPPKDNPNDDNKPPKDKSPPPMKETPPPPMKEMPPPMKEGPPKDNPNDDNKPPKDKSPPPPMKETPPPPMEMPPPMKESPPKKEIPPPMKEVSPPAPTFAPVSPPVVIPIPPPALVNTICPICTICTGFTITVTHTMMMTAPIPPPLQTPPTLPPPTLPPAPVVPPPVVPPPVAPPAKITPPLVIATPAIERTTSRTVSRVLATGTGVGPPSAIFTGAAAPLGSSAVNAAAGGLFGLLAAMLL</t>
  </si>
  <si>
    <t xml:space="preserve">CHAFR746836.1.1_0064130.1 </t>
  </si>
  <si>
    <t>MEEIRGKDGTAIAVKRIGLDGKHFIAVPTSKKYLNQKPDSPQYVTIIPLPDDCNSIKEDWLKSIVTKYEEEDDVFSKEFLRGIIFSGARNVEFAPEATHYLHTIGTTWLDMNDNETCDLSQCAGPHLIVNGQLFAIWRLYDDSQGWRIAVKDIFQVKGIKTSVCNRAYYELYPEASQTAACIQMLEDMGAVLLGTTKLAAFAATEEPVECVDYQAPWNPRADGYQSPAGSSSGSGVAVASYEWVDIAIGSDTSGSGRRPGHWNGCFAHRPTHGVLPFEGYIPSFRQFDTPTFYARDVETCKEFASKWFGDKLPSKQTSPPSTIIYPTDYMSLITNQDQLRIINEFTTDLENSLGIKHQKLSFKDTWNADPPKEAHGESFEEYMKDRGLPREILKGSVC</t>
  </si>
  <si>
    <t xml:space="preserve">CHAFR746836.1.1_0001090.1 </t>
  </si>
  <si>
    <t>MTEPYLLTASEAGALMKKGDLTVENYAKSLLSRIQKRDAQVKAWAYLDPPFVLEQARNLDQIPAEKRGPLHGIAIGVKDVILTKDMPTKLNSPIYASSTPSTIDAAPIITLRAAGALILGKTTTTEFAAVTTGPCTTNPHDRTRTPGGSSSGSGAAVADFQVPIALGTQTGGSTIRPGSFNGIFAWKPTWGAVSREGLAQYSVTCDTVGFYARTVGDLEMLGRVLRVEDDEGVPERGFEIQGRRIAFCRTHV</t>
  </si>
  <si>
    <t xml:space="preserve">CHAFR746836.1.1_0008940.1 </t>
  </si>
  <si>
    <t>MKFAIVAIALAFGVQALVLPQDIVERETGITKNPDGSTTVGDKNTGITTGPNGQSSVGGKNGINVGGKAETGKKGNATASAEPKKEGKPEVESKLTIDGKKPKEDEEAIEEFLNATGGTKKEEKEEKEEKPAKETPGEGAPAKEGEKPPTEGGAGAAPKPTEGGGSQGLIDLINGLQGAGGGGATKPKNGTGTEGGKPAAEPKKEGGTPAGEPKKEGGTPTEPATEPKKEGGTPAGEPKKEGEKPAPAGEAKPTGTAQAEPKKEGGTPAGEPKKEGEKPEPAAEPKKEGGTPAGEPKKEGEKPEPAGEAKPTGTAKAEPKKEGGTPAGEPKKEGEKPEPVGEAKPTGTAQAEPKKEGGTPAGEPKKEGEKPAGEPKKEGEKPEPAGEAKPTSTPKPTTGEPKKESEKSGEPKKEAEGEKPAGAGVEPKKEGEATPQHSGGVPGEMPKAAEEGGEAPKSEGGKGGTEPAKSEPSGEKPAPKPEGAKNGTEPAKEPKGEPNGEKPAPATEGGKNGTEPSKGEPKGEPKGEPKGEKPAPKPEGAKNGTAPAPAIDPAIAEEAARLNEEGKKLAEEGRKLAEEGRKLGEATRGSANATAPADRPAGSAAPKLR</t>
  </si>
  <si>
    <t>Tribe28</t>
  </si>
  <si>
    <t>EPSKG-#EP-KG-#EP-KG-#EP-KGE#KPAPK-##VGGKNGIN#VGGKAET-##EEGKKLA#EEGRKLA#EEGRKLG##GAPAKEGEKP-PTEG--#GA----GAAPKPTEGGG##-----GG-----ATKPKNGTGTE-#-----GGK---PAAEPKKE-----#-----GGT---PAGEPKKE-----#-----GGTPTEPATEPKKE-----#-----GGT---PAGEPKKEGE---#-----KPA---PAGEAKPT-----#------GT---AQAEPKKEG----#------GT---PAGEPKKEGEK--#------PE---PAAEPKKEGGT--#-----------PAGEPKKEGEKPE#-----------PAGEAKPTGTAKA#EPKKEGGT---PAGEP--------#</t>
  </si>
  <si>
    <t xml:space="preserve">CHAFR746836.1.1_0057360.1 </t>
  </si>
  <si>
    <t>MSTFLKNAIATLAYATVASSLSTKAGSTVDVDGTFYYVPSTPVSSLGVSWDQLKVAATSGNDLIPMTVMTGDFSTFDSGVFNATIASFAEKDDVFSTGFLQAVYLSSTTPTQLNASLDSVLSEYDNKLFMVSSCSDASVGTTTNTAPMPNGPYFVSAYTGDVFQAFRLYSDYEGAFTEGLIGHASGNFSALSAAVPGAQAPTIGVPSRLYYTKTTEQPLAGVRIGIKDIYDIAGTKRGCGSRTYYDLYPERNTTAPVVQTLIDAGAIVVGKMKTSQFANGEHATADWVDYHSPFNARGDGYSDPSSSSSGPGGGIGAYSWLDLALGSDTGGSIRNPSQVNGCYGNRPTFDLVSLENVMPLSPLMDTAGFLTRDADLWSAAGHVLYDTKLTPYTSFPKKLYTTEFPKNASNEAEGILLSFLSKLEAFLNTTSTVLDYDSRWSARNTSAPDLNTILDPTYQTLISKQQWTGLGAPFFADYAAAFDGRKPFIDPVPELRWAYGRNITNGTLDQAIHNKTMFKNWWNEEVMVKNPETCSDALLLYPGALARPDYRNGYLNPPRLIRGWGVSSISIFSGAPDMVFPLGQAAYNSTITNHIEYLPVAVDIIAAPGCDAVIFDLAVKLQAAGIINAPKAGSTMYKREVRGGLE</t>
  </si>
  <si>
    <t>KLTPYTSFPK#KLYT-TEFPK#</t>
  </si>
  <si>
    <t xml:space="preserve">CHAFR746836.1.1_0079950.1 </t>
  </si>
  <si>
    <t>MGFKTFQMTRAVVITWAFISSASAAISESGKTVVVDGIRYHVASDVVSVIGASADMLSRASTAGVDLIPLSIISDSSASFTASILQSTVDYYTKSDDVFNTGFLQSIYLKHTGPSPAAIQYPLDSVLSQYGTKLFMVSREYQSSVQGLEQPITDLQKDIPSGPYFMSAKTGNVYRAYRLYPDTYQAFTEGLKENGDGSYSVLDTAVDRSQTSTIGVPSRLYSTKTDAQPLAGVRLGVKDIYDIAGVKTGGGSRAYYGLYPEKTVTAITVQRLIGAGAVIVGKMVTTQFARGGDWVDYPASWNVRGDGYQDPIGSSTGPAAGIAGYDWLDITLGSDTGGSLRGPASLYGAFGNRPSFGLVSLEGVIPLSTKFDTPGFITRDPVLWHSAAKILYAENITSNFPSMPKKILTIDFPTKDNSTLTPEATTVVMDFLSKLQNFLQADSPVAIDFPKLWEANPPAAANGTSLVDFIGLAYTVCTAVQQYNLLAVPFYADYSAANQGRQPYVEPGVASAWDWGQKNVSSDGYNQSINNGTVFKQWWEENVMKASPESCSESLMLYVIQDGNPVYKPVYRSAPKFTPSIYVGRLVSLAGAPDLVFPIGQAPYNSTVTLKEEMLPIAVNFIAAKGCDGMVFTLAEQLLAAGILKIPKVGPHAF</t>
  </si>
  <si>
    <t xml:space="preserve">CHAFR746836.1.1_0009770.1 </t>
  </si>
  <si>
    <t>MSDPSKTFQVRGITYIAWPISVSIDIPDGDENSALATCFDVEENSIINASIMSAWRDELQKDDVFAPEFLQQIMFTGLGSREMKLASDTEKMFKDWKTLRFFHVPALKVADGPYYIEQGSLYSISRVYEDRQLAFVQAIKPSQHDNGAFIQIDAPGNGYRSHEVAVPSRSYSGVLRFSTKSGNNSHNALRGLRFSVKDNYHIRGTPKTLGNRAYYETYSIQNTTSSVLSRLIDSEAHLVGKNHLSSFAMMEHPTQSVDYQAPFNPRGDGYLITGGSSGGSAAAIAAYDWLDFAICSDTTGSARIPALQTGIFGFRPSTNSISGNGLVEAWPGMDTPAWFGRDLQLFPRIFDALRESTSEARFSKEPVTEILYPTDFMPINNPEQVQAMNRFLDGTSKAMGCTYRKISINEDWKTTAPIEEKDLRTYLYHTTSHGWFYAAYNSFDEFRQKYREANGHDPFVTEVVRWSLGSKVTLEQYEEIMKRFLVFKKWFIDRYMQGSTLVALHIDTITPKYRDQYPGNNNPDVPGLRATYLSPILGAPELAVPITELPYESRITGKTEQLPMVVSLMGGPGRDQELLTWTLDALQKSGRPTQVKTGRTAF</t>
  </si>
  <si>
    <t>MTKMILPTSRPYGFEFPIATTALIIIDMQRDFVDLDGFGSIQCGNPEIFSAVRKIVPTLQKVLEVSRTIGMQVIHTREGHKPDLSDLPPSKKFRQVNAPHGHHTMGIGDEGPMGRLLVRGEWGHDIIDELKPLPGEPVVDKPGKGSFWRTGLHRILLARGITHLLFGGVTTECCVTTTLRECNDRGFECCILSDCTDGFDKQMVTTSMDIIAGQDGLFGFVGSSKDFLSQAANAQALTPPTTPPAYQNPLTSIAELQRNYKSGLLDPETVVNSVFDRIEKYKAIDPAVWISHQSREDVLASARSLSARYAGKPLPPLFGVPFALKDNIDIQGIRTTAACEAFAYVAKSTAPAVQLLLDAGALYIGKSNMDQLATGLSGCRSPYGSPHSVYSKGHVSGGSSSGSAVAVAAQLVSFALGTDTAGSGRIPAAFNGVVGFKPTKGTISARGVIPACKSLDTLSIMAPTLADARKVWYVVDSYDHLDAFAKPPQSLSLWKSDFRGPRVGGFTFAVPDPSILSVCSKEYQSLFSQTVEKIRSCGGKSVNVDYTPFAIASDLLYNASLVQERIASIGHDFLSANLDTLHPATKSLFLSALTSDLKPWQVFRDQALQKQLTSQAQRLFDTLEKGIDVLLLPTAPCHPTIKEMENDPLDLNAKLGTFTHAGNVLDLCAVSVNSGWTQDGLPFGVTFVGGSGYDGRVLDIAAVFEEFITAEMKLK</t>
  </si>
  <si>
    <t>Tribe27</t>
  </si>
  <si>
    <t xml:space="preserve">CHAFR746836.1.1_0024010.1 </t>
  </si>
  <si>
    <t>MKGILRLSFLSLALALDFQWSYSGQAYYAVEVDRITTCSDTLNLLSRIGSDGLGYFSVGDVNWPQFGFKWPQFSSSIRSSAMEPGAYIVANLSDHLVIAKAYQLMEDPQQAFMTGVIPAGSDDSYRPIFGIPVSAPSKGEGILAGLNFAVKDLFHVKGVKTAAGSRAYYASYPAQNHTSGIILKTLRAGASLVGKTKTTAFALTTIHNGWEVDYHDPFNSRGDGYLSTAGSSSGSGAAVTAYDWLDFAIGSDTGGSVRLPSTNGGLFGYRPSQGIYDLEGVVPCVLSMDTPGFMTRSPALFSKLFAAWSEGTELAIDTKSISIPTKLKIRADLTSFVQTEAQSQLSGFFDKVASSFNMTLSTIDINELWMENIVNETIHDYFETVYLDLNSLESWDLIGEPLTSSYSTLTSGAKPPVDPSVNLTWTNGQNLTIRSRYDEAVSRGKQFREFYSKYVLPRTPESCSESLIAFTYYAEPPDNKVDLIPFDYTGGAVTGGFFSTLPASYGGAPEIVVPFGQVPYFSNFTRRIEYRPITATFQAARGCDAVLFKLVDEMAEMGLVSEVQTGKLAFAL</t>
  </si>
  <si>
    <t>WPQFGFK#WPQFSSS#</t>
  </si>
  <si>
    <t xml:space="preserve">CHAFR746836.1.1_0026710.1 </t>
  </si>
  <si>
    <t>MHSSLQLPLLLLGLPLVSGSPVGGNTGPVSMQDMGNLRVGEVVDPIERRAGDFNDLGGPCKMVTVLFAKGTTETGMVGTLAGPPFFDAMTKQMGAGNVAVQGIDYAADIPGFLAGGDKKGSALMATSTKQALSSCPDSKVIMSGYSQGGQLVHNAATMLTPAEQQQVAGVVIFGDPNNGKPVGSIPASKTKVICHNGDNICEGGSQIKQAHLTYRNDAGTAAQFVATMAKAAKPAGGADAAPATPPKPAGSAPPKPAGSGAAKPQPSGL</t>
  </si>
  <si>
    <t>APATPPKPAGS-#---APPKPAGSG</t>
  </si>
  <si>
    <t xml:space="preserve">CHAFR746836.1.1_0009980.1 </t>
  </si>
  <si>
    <t>MVVDALATGQTGACPSMAVFFARGTFEIGNVGFITGPPFFQALAAYKNDTNHIAIQGVDYPADVAGFLAGGSVDGANRMASLVNDTTSKCPNTQICLAGYSQGAQVVHRATTSLPNSTMSKISSIVLFGDPKNGTAIQGIDQGKVLTICHPGDNICAGGSKITRDHLSYGENAEAAAAFAVSGIAQMGISSQRMVRNKSGGLGAWMRS</t>
  </si>
  <si>
    <t xml:space="preserve">CHAFR746836.1.1_0016310.1 </t>
  </si>
  <si>
    <t>MKFSLLTVSTLLPLLHASPLPQDQYPVPTHTPTAPQTPTQPNKRTAESLNQFLAVLLNEMPAIEGSIDAVTGSLTELEGNVAALTKEPTTFNDLEDNLGNDCRDYTIVYARGTTEPGNVGILAGPPFFEAMDAVVGARNVAIQGVNNYKADVVGYLAGGSKSGTVEMARQISDARAKCPNTKLIASGYSQGGQLVHKAAALLPVDTARWISKVVIFGDPLSRFPVANVDASRTKIFCNPGDNICDNGDLILPPHLTYGKDALAAALFATS</t>
  </si>
  <si>
    <t xml:space="preserve">CHAFR746836.1.1_0087490.1 </t>
  </si>
  <si>
    <t>MKSCLFLISTLIPLSLAAALLPRDDIDFSEYRDKPQHENVTATADEFIQNGCKEVLFFFARGSMAPGNMGPPESVGPQTANGLKLAFGNDSVGVQGVPYDAWILSNLWIGGASYSGRKNMKKLIENAVRECPNSIIVAGGYSQGAAVTHHAIENLSKKAKHKVAGVVTYGDTRRDDDNGRIPGFPSKKLLILCNKGDWVCEGWILGVRKAHYDYGKRVPEAVAFLTEKIKAVQAARG</t>
  </si>
  <si>
    <t xml:space="preserve">CHAFR746836.1.1_0083030.1 </t>
  </si>
  <si>
    <t>MKPSLLLTLSTPLSLAIPLILPPALFKLPTEFLRTTAALLHKPATPFHAPVAPPHIPTVPVHLPAVPAHNPVVPPHIPANEGHIPAAPVHIPAEEPHAPATPVRVSAEEKNNVKAPAITKVPQATKAPDEPTTIGPIRLPHTSKPAHPAGTPSIRNDFTNFGCKDIIFVYARGSTEGGNMGASDSVGSRTALGLISAFGMKHVGVEGVKYDAKIRTNLRKGNADPEGISNMRNIITKAARKCPKSIIVAGGYSQGAAIVHGAIGALSPSVSSKIAGVVTFGDTRNEQDDGVIPNFPPPKTLILCNDGDWTCKGRIYMITPAHLHYGRRVPEAVVFLVERIKMAQRAARH</t>
  </si>
  <si>
    <t>HIPANEG#HIPAAPV#HIPAEEP</t>
  </si>
  <si>
    <t xml:space="preserve">CHAFR746836.1.1_0026640.1 </t>
  </si>
  <si>
    <t>MILPKVLALAFTCLTSFTAASPVDSDGGKWGSDLVVRQEYPKTQVRKEWRKLSNDEKLEWIDAVKCMLSKPALNGAIYSGSRSRYGDFMALHIQAADYVHFNGPFLPWHRHLLILWEQELRNTCGYTGSQPWWDFSLENTAETFPKSPLFDPVYGVGGNGPWVENVSSIPVSNPAVILADRTGGGCLDNGPFANLTVTMGIGNNLDYNPHCLRRDFCPELIASALSDERLAAVRNAPTFNDFNIAIQGKSLAVPDAAIHLGLHIGIGGQVGELADTWSSPGDPLFYIIHSTLDKLWNDWQRADWDTRKSEISGPDAMWGYPFDFFGPIPYNNITLDYSLNYTNFGSSVTIRSVMDIEALGYTYDD</t>
  </si>
  <si>
    <t>Y/F/WxC=10</t>
  </si>
  <si>
    <t xml:space="preserve">CHAFR746836.1.1_0061400.1 </t>
  </si>
  <si>
    <t>MLRQPSEPQGWFQKWANRCQKFVVANKMKSSGTHVVIYESVAGTELDTESSTTDQDSHSRTDKKSEFPFRMCILSLLLLSTLIISVLRKDGVPLSRKEYPSSCQNPAVRREWRTLTSQEQLHYLDSVSCLRTRGSKLGLEQSLYDDFPYVHSHVGNYSHNTEDFLIWHRYFLRTYEDRLREECGFEGSLTYWDWSLDHNDILNAPVFDAEYGFGGNGNTSSAPSVAYGHCVTDGPFANLRALYFGNEVKTHCLSRGFNNLEIVHDRTRYITAEAIEAYLIEPEYVGFYSKLERGAHNSIPMIIRGDFYKVTAPYDPIFFLHHTQLDRLWYQWQLLDPPTRIMRISGTSTYEESENALLDDMITMADLAPAVARRKLLDTTGSDLCYMY</t>
  </si>
  <si>
    <t xml:space="preserve">CHAFR746836.1.1_0090810.1 </t>
  </si>
  <si>
    <t>MHVLHFITFAGLATAINVHRQEEPRCVDPVTRVEWRDLTPDLQQSYIDAVLCLKTRPSRIGLNTSLYDDFPWVHQKYNSIIHGASPFLPWHRYFGVVYEEALHDCGYKGAAPYWNWSLDVMKLAASPVMSSKLGFGGDGSKTRTEVLSDGSTIRCVDDGPFASLRPSYIGLSPLITVQEEHCLYRSLTDGDNASARVSARYYNSTYVDIVEEEATFETFHTSLEGGPHGIIHSSIGGEMNPTTSPNEPIFFLHHVQIDRLWRRWQGKDLAKREFDYTGQMKLFNSTTFITAGLDDMLLMGGLAPDLRVRDVMSTNGRFCYQYAD</t>
  </si>
  <si>
    <t xml:space="preserve">CHAFR746836.1.1_0003870.1 </t>
  </si>
  <si>
    <t>MRSSTLTLALCSLAATAFARPAESVADGPASYVPDPSMIHEPGTVFNVRALPTTENGLSGACKAVTLIFARGTGEDGNVGTVVGPQVFEALRARLGTSAVTVQGVNYSATVIGYLEGGDPAGTTEMLRLINLASTQCPSTKIVLSGYSQGAQLLHKAARSLSAAVTRRVAAVVLFGDPNNGQAVGTISNSLVLNNCHVNDIICTGRGGAEAHLTYGEDAVAASDFIAARV</t>
  </si>
  <si>
    <t>Tribe26</t>
  </si>
  <si>
    <t>LIAR=68</t>
  </si>
  <si>
    <t xml:space="preserve">CHAFR746836.1.1_0055930.1 </t>
  </si>
  <si>
    <t>MKFTPALLSLFAASATAFPISLNLFGKRAGDLTLNTQNDLVNGAPCAPVTLIWARGTSAPGNVGASESVGPIFFRAVAAAIGTNNLAVQGVTYSASILGFLQGGDGPGSTTMANLVEQAYRQCPNTKVVMSGFSQGAQIVHNAARQISAASTNKVAAVVLFGDPNDGAAVGTIATSKVRVFCNDGDNICDGGILILGPHTTYGNNAPEAAQFVKARVGL</t>
  </si>
  <si>
    <t>LIAR=52</t>
  </si>
  <si>
    <t xml:space="preserve">CHAFR746836.1.1_0039120.1 </t>
  </si>
  <si>
    <t>MYLHWVFLATLTTAAFAPSNLTDPVDALAKTARKNQHLYHARFQNSTCDSSKISFRREWSELTLPQRKAYTDAVLCLQSKPPLTPLDLVPGARSRFDDFLATHINQTLSIHDTTNFLSWHRQFVWVYERALREECGYEGFQPYWNWGKYAEDPLNSPLFDGSEYSLGGNGENMNYPPTCVPNCQNPNLVIPSGVGGGCITTGPFKNYTLTLGPVSPTSWAVNASSNPFAYNPRCLRRDISQYVSSHSTTARLMYETIVNHEDLYGFQVDLEGNMTKFPSGEFGLHTGGHLTIGGDPGGDLFASPGDPAFYLHHASIDRIWWIWQNQNPEKRTYELSGTITIGNIPPSRNGTLDDVLDMGFVGAEPIQIRDAMSTTGGEYCYVYT</t>
  </si>
  <si>
    <t>GGHLTI#GGDP--#GGDLF-#</t>
  </si>
  <si>
    <t xml:space="preserve">CHAFR746836.1.1_0095400.1 </t>
  </si>
  <si>
    <t>MRFLVLFLFQLHAAVASPFPPPPQEDLTPGINHPIASSTAGTDSLAASALEKWQAHQLKSNSSCTMANVAVRREWGDLPERDRKAYTDAVLCLMAKPPRTDTTLVPGAKSRFDDFVWVHMNQTLVIHETANFLMWHRYFLWAYEQALRNECGYQGYHPYWNWGRWAADPAKSPVFDGSDFSFSGNGVYQNHSITLAPPGVDPILPAEGGGCLASGPFKDSKVNLGPVASNYNMTIPGPREVVGNGTAYNPRCIKRDISTAVALRHSSDLNSTNLIKDSLDIRTFQRKLGGEFSKGELGVHGGGHFTYVGDPAGDLAVSPGDPVFHAHHCQVDRIWWIWQYQDIENRENSLDGTITMENKPPSRNGTLDDIVDLGVLAEAILPLRSLTSTTGGPFCYIYK</t>
  </si>
  <si>
    <t xml:space="preserve">CHAFR746836.1.1_0068530.1 </t>
  </si>
  <si>
    <t>MPSVIKCLYLVVFLLSISTREVNGDAVSDLQTKGRAQINAQLAKSKTCTAANLQVRKEWGDVSVADRKAYIKAVLCLINAPSKLPAGKFPGAQTRYEDFVVTHMQQTPNIHGTGNFLSWHRYFTWVYEQALRTECGYNGTQPYWDFGKWAADPEKSPIFDGSDTSMSGNGAKVSHKATAMGPAQNGGGCVDKGPFANMTVRLGPVSAVADPAPPRNPQTNGYGLNTRCLRRDLGPYLSTRSTTTAQLASVITSSKDIGSFQNTLQAQGMNGNIGIHSGAHYTIGSDPGGDFYTSPNDPAFWLLHGQIDRLWTIWQSQDLPNRLQVIAGGTAMFGGGQQKLTDSVDVSNVHAKVWQIKDLVSVTDGPFCYVYE</t>
  </si>
  <si>
    <t xml:space="preserve">CHAFR746836.1.1_0085920.1 </t>
  </si>
  <si>
    <t>MIFTKSSLLVLWFCASPIVTLANPLSKRGPDDDLAKIALENAYKVLNGTLNDGSTHTGCTKDNVIVRKEYGDLTTDEKDDYIKSVKCLLSAPSKLSAAQYPGAKNRYDDFVVVHINMTMQANFLHWHRYYIWAYETALRKECGYKGYQPYWNWGKYPDPTTSPIFNGDAHSMGGNGEYVKHAGQGLGLPNTMVPAGNGGGCVKTGPFANMTINLGPLAGSMDPALKIPNNSRSDGYGYNPRCLRRDVNTYFTSRTLTPANIAAHIKSTTAIETFQKTLQTDTSAAFSLHTSGHYSIWGDPGGDFFVSPGEPVFWLHHGQVDRHWWIWQNQDPANRVQQYKGGTVMSQANSPAGKIDDVQTVSVVAPAGFAGIPSRNLVSSTAGPFCYVYV</t>
  </si>
  <si>
    <t>Y/F/WxC=11</t>
  </si>
  <si>
    <t xml:space="preserve">CHAFR746836.1.1_0071630.1 </t>
  </si>
  <si>
    <t>MKNRSTCLFTKAATTRITCPARASRPVHLKKNVPINQSRSICSAGAVRTSRFNTIAPVVQVTRSQKRQFHATPRSLATKDPYSVLGVDKNASAGEIKRAYYGLAKKYHPDTNKDPSAKDKFAEAQSSYELLTDPQKKAAWDQFGSAAFDQGGAGPNPGPGGPDPFAGFGGGFGGFGGAAGASGGFGGGFSSFNFEDLFPGFSPGGRAGRGGPQHGEDITVQVSISFMDAAKGVNKTIRIDPLVTCKTCTGSGLKPGVKKTGCKSCGGTGTQVHFVQGGFQMASTCNACGGAGLVTPRKGHCGDCNGEGVVKERKTITVNIPAGIADGTYVRLQHEGDAPRTADSLNPDARSIPGHLNVLVQVATDPKFTRSGSNIHYNATIPLTTAILGGEVTIPTLNEPVKVKVATGTSTGSKITLSGMGMQVMGSRRGAMGDLKVEFTVSMPKYLTSNQRTIAEMLADELGDESAKRIMNVRRDGTGNETKQDGFLKSVWNKLGGHSDAGSENSEGDKK</t>
  </si>
  <si>
    <t>GGGF#-GGF#-GGA#AGAS#-GGF#-GGG</t>
  </si>
  <si>
    <t xml:space="preserve">CHAFR746836.1.1_0016790.1 </t>
  </si>
  <si>
    <t>MVADTVYYDALGVKPDATELEIKKAYRKLAIVTHPDKNPGDDTAHERFQAIGEAYQVLSDTELRKQYDKYGKDHAQPSEGFADPAEFFGTIFGGEAFVDLIGEISLMKDLTKTMDITMQEQAEEEEFPGEAAAVKESLAEEEKKAAGEGSKVPPPPSVSDTKEKEHLATPSVPSEKPAAAPGVGASPSASGASTPRRTGIPIRHAIMDKSEEDAAAEMAGLTEEEQELRRKEKKKGGLSKAQREELAAYEKERARIRKERVDTLAKKLIDRISIWTETDKGPDVTKSFQEKTRLEVENLKMESFGLDILHAIGQVYLQKSTALLKSQKFLGITGFFSRLKDKGTLAKETWNTISSAIDAQMTMEEMAKAEERGGEDWTDEKKVEYERRVTGKILTAAWRGSKLEIQSVLRDVCDELLNDKKVPMAKRLERAQALVISGEIFAKAQRNAEEEGDYMAFEQLVAEAAAKKEKDTKKKGKDKKADPHAAAAAVAADVPNVPKA</t>
  </si>
  <si>
    <t xml:space="preserve">CHAFR746836.1.1_0084240.1 </t>
  </si>
  <si>
    <t>MVKETKLYDVLGIKPDVAQEGIKKAYHKMALKYHPDKNKDKPDSADKFKEVSQAYEILSDPSKRKIYDLYGLEYLLRGHSEPDPSSGGGGNPFAGQAGAGGMPGGFESFGGMPGGGMPGGGQSFHFSTDGSGGGGFSFSNPESIFSEFLRGQAGMGGGGGFEELFEQMPKSRGGGRSRAQQFGAAEAASRHRAATPDVSTVERNLPLTLEELFKGVHKKMKIKRKAFDDLTGKRTVQDKILEMDIKPGLKKGSKIKFKGVGDQEEGGQQDLHFIVEEKKHPLYTRDGDDLHQTIDLDLKEALTGWKRTVTTIDGKQIQIEKAGPTQPGSKDNYPGWGMPISKNPGQRGQFIINYNVKFPDTLTFEQKRKLKEIL</t>
  </si>
  <si>
    <t>GG--#GG--#-NPF#AGQ-#AG--#AG--</t>
  </si>
  <si>
    <t xml:space="preserve">CHAFR746836.1.1_0064920.1 </t>
  </si>
  <si>
    <t>MKSSAIISVLAGAIFAAVEATVFTPPAELNAIVENGNVNIMDILKSRVGTGSSCTSENVVIRKTWGDLSDENKREYIAAVQCLMQKAPITPLDEVPGVRSRYDDFGATHLNQTASIHWTSNFFSFHRYFTWSYEKALRDECGYTGTQPYWDWAHSDTLEENPLFDGSDLSVGGNGAHVENVISFVILPTPVPVNTTRTDGTGGGCITSGPFVNMSINLGPRGAPIADGTQYNPRCLSRNFRNEAVATSLTYGAIQSVLEQPDLQSLSTQMSTSNGLHGNGHLSQGGLQDDLWTSALDPSFHFHHAAVDRVWSIWQAQNQTERVGQISDTRTIMNQPPSENGNLNDIVDLGYSGGRFTIGELSSTIDGPFCYIYQ</t>
  </si>
  <si>
    <t>Tribe25</t>
  </si>
  <si>
    <t xml:space="preserve">CHAFR746836.1.1_0080730.1 </t>
  </si>
  <si>
    <t xml:space="preserve">GGRPGGGGG (664), </t>
  </si>
  <si>
    <t>PPPKAS-#-PPKSTS#-PPKSS-#-PPKSS-#-PPKAS-</t>
  </si>
  <si>
    <t xml:space="preserve">CHAFR746836.1.1_0082320.1 </t>
  </si>
  <si>
    <t>MWLPTTFLVLLCMLQLALCAEDFYKLLEIDKQASDKTIKSAYRRLSKKYHPDKNPGNEAAKQKFVEIAEAYEALSDSESRKIYDKYGHEGLKQRQQGGGGGHHDPFDVFSRFFGGGGHFGHQHGQRRGPDMEVRVGVPLRDFYNGHTTEFQLEKQQICEECEGSGSADGKVETCTSCGGHGVKIQKHMLAPGIFQQVQVNCDVCGGQGKTIKHKCPVCAGTRVVRKVNTFQLVVERGAPKGKRIIYENDADESPDYVAGDLHVTLVEKEANLVEDNELKVDGTFFRRKGDNLYWNEVLSLREAWMGDWTRNLTHLDGHIVALSRPRGQAIQPGQIEHVKGEGMPKWHEDGDSVYHTTEFGDLIVEYTVVLPDQMEKGMEKDFWALWEKWRKKNGVNLQKDSGRPEGPVLAPGKGKDEL</t>
  </si>
  <si>
    <t xml:space="preserve">CHAFR746836.1.1_0081660.1 </t>
  </si>
  <si>
    <t>MASSGAEEVDLYETLGISRDATKSEVKKAYHKAALQHHPDKVSEDKREESELKFKAVSQAYEILFDEEKREMYDAHGMAAFDPSRAGGMGGGPDLDDILAQMFGMGGGMNFGEGGMPGGPKRPRKGRDEEQKYNVTLEELYKGKTVKFASTKNIICSHCKGTGGKEKAKPSTCDRCKGNGVTVGLRQVGPGLVTQERMICDPCSGTGKIFKEKDRCKKCKGKRTTSEKKALELYIPRGAQEGERITLEGEADQVPDQIPGDIVFTLAEEDHDVFQRAGDDLSAELDITLSEALTGFSRVVLTHLDGRGIHLNHPQGKVMRPGQILKIEGEGMPLKRSDSKGDLYLVVKVEFPENGWTEDPAAFASLQKVLPPPEPKIEATEVDECEYDSDADIEDDDPFNYSQSLEGSLQVELPTSTTQGSFTNCNLELSRPNFRQPPELDKMAASAARHVKIVKKRTKRFHRHQSDTYKCLDASWRKPKGIDNRVRRRFKGQMVMPSIGFGSNKKTRHMMPSGHKAFLVSNVRDVELLLMHNKTFAAEINHAVSSRKRITIIERAKELGVKVTNPKARVTTEV</t>
  </si>
  <si>
    <t>gifyalstr=16</t>
  </si>
  <si>
    <t>FGMGGGMN#FG-EGGMP</t>
  </si>
  <si>
    <t xml:space="preserve">CHAFR746836.1.1_0043090.1 </t>
  </si>
  <si>
    <t>MAKDTKFYDILGVAPTATEAELKKAYKVGALKHHPDKNAHNPDSADKFKDLSHAYEILSDPQKRQIYDQYGEEGLEGGGGAGGMNAEDLFSQFFGGGSAFGGGGGLGGMFGGGMQQRGPPKARTIHHVHKVSLEDIYRGKVSKLALQKSVICAKCEGRGGKEGAVKKCAGCDGHGMKTMMRQMGPMIQRFQTVCPDCNGEGEIIREKDKCRVCMGKKTVVERKVLHVHVDRGVRSGHKIEFRGEGDQTPGVQPGDVIFEIEQKPHPRFQRKDDDLSYHAEIDLVTALAGGTIYIEHLDDRWLSVDIMPGEVISPGAIKLIRNQGMPSYRHHDNGNLYVIFDVKFPAKGFATDPAAFEALKQILPPSPTDIAPPKETMTETVDLEDVDPAQQARAQGATAMDEDDEGAGGERVQCASQ</t>
  </si>
  <si>
    <t xml:space="preserve">CHAFR746836.1.1_0047260.1 </t>
  </si>
  <si>
    <t>MPPKKKTASVPVPLARVSRPTGEHDLGDGLVANRMIPAGTRIILEEPALICKTRILLLPQNQAIEDRLKVEFNEFDAATKERVNALTNNFPCKDIGNLGEKVYIDTHYSGIFKSNAIPLSPDPSNEHSDSVGLFPVFLCKVNHSCRPNSMQSFNSKMNVATLHAIEDINAGDQITISYVPECKYDRKYLWKYYRINCYCSWCRILDREDEQQLELFHESNENHEIIQRKLRIHTKLASKAHELDKKTLGAAFKIGRGLLIMITRIEDVSDYRLGQFYYNMFLLAIADKDSSKGAIEFFAALAWDAYRTCEGTDASKIPEIMKFMQKNVLQIPRGAPPMTPLDWHEQINQTLVDLVQQYEHHGEQEVSSELYREAIWPAGDLIDDEDEDDDHDSDDGGNPDDQPPPPGQLMVTEWIWFTKEVDSQAGDTTDEDEPSAKERAKNDGFVVSDDDSNDSNSEWGSRDEEALIALSAKKKKMMRKKAKKEGNPMRGRGRPRGGRASIRGRGTGRGTGRGRGGGGGRGRGSSRGRPSLGRGRGTDSGTPSGRPRGRPRKNVSNEDEEDIEAADDVDSGDDAEAAKDIEANSEVQDADSVEDDDGGQVVVIED</t>
  </si>
  <si>
    <t xml:space="preserve">RGTGRGTGRG (504), </t>
  </si>
  <si>
    <t>GRPRG-#GRASIR#GRGTGR#GTGRGR#</t>
  </si>
  <si>
    <t xml:space="preserve">CHAFR746836.1.1_0064620.1 </t>
  </si>
  <si>
    <t>MIVNLSVLAFAATLLSSNSLVVAVSSSDIPSDLPISALLSSANAHLAKGETNDALTYYDVAISRDPQNYLTYFKRGATYLSLGRTAQATKDFDKVLSIRPGFEGALLQRAKIRAKFGDWDAATKDFLAHGNSADELAQLEESKGATALAFDAEKTGNWEECITQAGAGILTASKMLSLRKTRSNCRFQRGEVLEGMSDLKHILQMQPGDIQPHMQIAAITYYGLADQEHGKDQLRQCLHGDPDSKPCKKLYRKMKNMDKALEKVNKHFEKSQYASSLKTLLPAGEDAGLVQDIKDDVKDFRADGTIPEHAPNALVAKVVEMVCEAYHEMKNYKKAIPWCDESFTYDENSLHGLISKAQRHMEAENFEAAIQTLNTAKEHHPDAQKLNQLLHKAQIELKRSKTKDYYKILGLPRDADPVQIKSAYRKMVKIHHPDKAHMQGISKEDAEKKMASVNEAYEVLSDPELKARFDQGDDPNDHEQQRHNPFQGSPFGGGSPFGHSHGGQQFNFKFGQGGFQFG</t>
  </si>
  <si>
    <t>Tribe24</t>
  </si>
  <si>
    <t>PFQGS-#PFGGGS#PFGHS-#</t>
  </si>
  <si>
    <t xml:space="preserve">CHAFR746836.1.1_0087000.1 </t>
  </si>
  <si>
    <t>MNFFSKSPKKSKKTPTDEDEGQPSPASTSHPHRPRSPLKKSVSSARPGKARDENLTSGRKAEQGSPRSSRSFPKSNNPPRHPFDPNTTHPLNLPPDQLRRFSALSAMSDQDKMNVDGESPQTAPISPSPPPPPKASPPKSTSPPKSSPPKSSPPKASTPAPSEPPKPNGNAGNAGTTNGEGPAPPPHRSNPASPVPAPAPAPTREQAEEFKSAGNNFYKAKDYKRAIGEYTKAVEAQPLEPTYLSNRAAAYMAAGHYIPALEDCNRADELDPQNSKILLRLARIYTALGRPQDALNTFHRMQPPPSAKDMAPTKSMLQHINVAEDALANGTTGSMALHALDQAEKLLGIGASKPRKWQLMRGEAYLKMGNVNALGDAQNIAMSLLRGNSADPEALVLRGRALYAQGDNDKAIQHFRQALSCDPDFRQAVKYLRMVQKLDRMKTEGNAHYKAGRYQEAVDKYTDALDVDPLNKGTNSKLLQNRALCHIQLKDYKSAIADCERALQLEPSYTKAKKTKATALGQSGDWEASVRVLKEIAEQDPSDAGIAREVRKAELELKKSLRKDYYKILGVDKDADENAIKKAYRKAAIIHHPDKNPDDEHAAERFKDIGESYETLSDPEKRARYDSGVDLEDPMSGFGGGGGMGGGMNIDPEILMQMFGAQMGGGRPGGGGGGFHSFGGGGMPGGGGRRGAPQGFPGGFQFQ</t>
  </si>
  <si>
    <t xml:space="preserve">CHAFR746836.1.1_0096490.1 </t>
  </si>
  <si>
    <t>MHLAIFLEPARLNHDCAPNAQYYVDSETLTLYVKAVRPIAEDEEITISYTSPFQKAAARQEHLHQAFHFTCSCNLCTTSEESDKSLAEINEIQERLGDWDSDRPVHSDEAQRLIELYQKLNLHAFLDMPFGFASLMYNSFGKEKKAVRYARMAAEAAEMRYGPSAADFGMWQSIIRFPQGHWSWEYRLGRWL</t>
  </si>
  <si>
    <t>Y/F/WxC=68</t>
  </si>
  <si>
    <t xml:space="preserve">CHAFR746836.1.1_0063120.1 </t>
  </si>
  <si>
    <t>MNHDCRPNSMYYFDPETLIHYTQAARTINAGEEVTITYIDPLQSREDRQKAITYSWGFQCTCSHCLQPSAYSEASDGRILAINSLVKLLLGETKLKGNTTPSAGEKTKIAELLVDLYEQERLVSHIVDAWMWAAQTHKEAGNSWESLRWTYRSEEGSLIHEGPRNEAATRMGNLVQKISEEVGVDLGYLVEGDEE</t>
  </si>
  <si>
    <t xml:space="preserve">CHAFR746836.1.1_0071780.1 </t>
  </si>
  <si>
    <t>MEGSLSIPMYSLQDIPGKGKGLVANEKIPTGTRILCEEPIIIEAEDQSNAELRKSIIEQFEALSESNRQAFLAMRNIFPECIASQLPLGIYRTNALPIEAGGIGGGIFLEACRLNHACNNNAQKHWNNNIKRHTVHALRDIGKGEEITIHYLGSDRSREERQEALRAKFKFDCTCRLCSLPLAQSQESDRRLEEIARLERLIGAGGISAIVSTPLRTLRYVDQMVTLYNEQGLGDAGLARAFFDATQIALSNGDLARGSVFAEKAVFCWQVAHGSDSKEVIEYGSLAQDPSKHSLFRQIGGLSSKWKTALHEKPQGVGLQEYEDWLWRREKVIGLRNRIAFPPFFSLPSEYEKDADSEHWCYLGEIVGSLELLRLELQLKDVDGMVTNLFFYTDDRGNEVASSLKIGHTMAVLDAKRRQFMDGQVGIRLENHKMIKVSMLMKGFMCSFANEGQVFPLSLDKLLTLNDEIQEFSTPNVNGTRNCHGCGRKDCQMTGWNAKGHKSICKLLKDPDLRRLFFFDWDKHEGTLEFPLPEDDSEG</t>
  </si>
  <si>
    <t xml:space="preserve">CHAFR746836.1.1_0076850.1 </t>
  </si>
  <si>
    <t>MAANTRFPTIWVRSTILLCLSSILQLSATACHVHNSFNVCSSHERLDLGYLGTHTALLGNDTNEIDLDDLYTVYDVKPSKNKGLGVFAKHDLKRGTVIIIEEPLVAVPLPEMVQGQGFKILDMITSLETAYSNLSPISQKSFTDLHDVRFPSEEDQNKLLTIFRNNAYNTGDSKVGLFPKIARINHSCTPNSGNEWVDEAGHRIIYASRDIKEGEEITVSYIPLLKKTADRQSRLAQYGFTCDCSACQSSHGDKRRTKIADLLETLEMKVNTAPSKKLEIKRKQSTKALNLLSLVEEEGLNDYLSRAQHLSAVFSQRLGDIKLARRYAAKELETQLISQNPAGILKTRAFIDELNKAK</t>
  </si>
  <si>
    <t xml:space="preserve">CHAFR746836.1.1_0026820.1 </t>
  </si>
  <si>
    <t>MAPSADISQKEDSGLSAPKPAPGLFTIESIPDKGKGVIAAQDITPGTLLISEPPLLTTAVITSIPTTEADLARALKASSKETQRAFLSLHNNYVGQGTPLSNIIRSNGYPLGASSDVGGVFELTSRINHSCQPNAYHGWNPLLEEHTVYAIRPISAGEEITLAYHYGGPSEYRKEILKERFLFDCTCSICTLPPSEQKASDDRHVLAQTLDAQIGDAKTVRFNPTKVLQDCKALMRIYEEEDFKDDRLARLCYDVFQVCNMHSDRARAAYWAKKYCDAKKRTGGKDSVAFLEMKPFVKKPERHDCFGVTSEWKSDLKEIPKERSGEQWEKWLWRE</t>
  </si>
  <si>
    <t xml:space="preserve">CHAFR746836.1.1_0003080.1 </t>
  </si>
  <si>
    <t>MRSLFVLTAIAVTIGNVVAPNPAAFGMLPRTSSSLKVFEALRTIPQGWTKADAPDPSTRLKLRIALQEPNHDLFEKTLFAVSDPKHPKYGKHLKRHEVKALIKPKAESTEAVLTWLRDSGISATDIENDGEWVIFFATVSTAEKMLDTKFENFIQDADKQQTKKIRTLHYSVPKNVAPHIAMIQPTTRFGQMKADASRAFIIEDFEITPQAPAAAVPNLAIDPSCDTAITPACLRALYNVGDYQANPSAGSLLGVSGYLDQYAKYDELDQFFTLYAPYAKGQNFTYTLVNGGKSDQISSFDDVEANLDIQYAASLGYGQNITYYSTAGRGPLVPDLDQPTLDDNQNEPYLEFLTYMLGLSDEELPQTLTTSYGEDEQSVPESYSNTVCNMFGQLGMRGVSVIFSSGDTGVGSACQTNDGKNTTRFLPIFPAACPYLTSVGGTYHVPERAISFSSGGFSDRYPRPAYQDAAVKNYLDILGDQWTGLYNPAGRGFPDVAAQGYNFAVVEKTSTGTFQTIPVGGTSASAPTIAGIISLLNNARLASSLPPLGFLNPWIYSLGTEGFNDITTGGSRGCTGRDVYSGLPSPFVPFASWNATVGWDPVTGMGTPDFGKLLAAVTPNRTGNYTLPLGRIG</t>
  </si>
  <si>
    <t xml:space="preserve">CHAFR746836.1.1_0041230.1 </t>
  </si>
  <si>
    <t>MPSFTTAMRALSLATFVSSTFASSVFESVHQVPRGWTFDRNAYADETVKLRVSLKQQNVDDLYQKVMEVSTPDHVSYGQHYEGHELRSLLKPSDETSAVVISWLQDGNITAIKDDGDYVLFTSNVETANKLLNTNFAWYKNDEDQKVIRTLSYSVSAEVASHINFVQPTTRFGSLSALRSTVQKIDTGAPFDGTARFMPSVQRANITCNLTITPECLLDLYNVRYKADAKCKNTVGFGSFLEEYARYSDYQLFQQKYLPKAIGENFTVVSFNGGLDDQTSADDSGEANLDAQYILGVGYPVPVVEYSTAGRGLLIPDGDSPTQDDNTNEPYLDFLLALTKLPNHEIPNSISISYGENEQEIPVSYAFQVCQLFAQLGARGKSVLFSSGDSGTGDFCLSNDGKNTTKFQPQFPASCPYVTSVGGTRYIEPEQAVFFSSGGFSNIWARPWYQAVAVPEYLKTIGDHNKGYFNTSGRGFPDVAAQGVNFRVFDKGRDNGYRGTSCSAPAFNGIIALLNSARISNGQPTLGFLNPWLYTIGKFGLNDITTGQSTGCNGLSRFNSAPNGSPVIANATWPATKGWDAVTGLGTPDFGKLLSMSSPGVKNA</t>
  </si>
  <si>
    <t xml:space="preserve">CHAFR746836.1.1_0061530.1 </t>
  </si>
  <si>
    <t>MHFPGTRLLLFSGFTQASQVFSQTPLDNICKFGEKDTLLERTQAILEDNQGVCGSSRKQFESKVHNPWTQRPICMPQTSSNQTYCVYTHKNHANGRGITFLTSPDVERTLVNEPYFAQKFPPHVNNFSSPPYEVRNVPGRGNGLYATRQIELGEVIVAETPVGIFQSDAFPHDKALKYQYINAAFKSLPSETQEAFMKMAAMHGGKEDEITERIHTNSFHGEFAGLEHFMVFPQTAFMNHDCRPNGMYFFDPNTLIKSTHAARTILPGEELTINYISLLRPHKERQEHLLDVWGFKCTCDLCSASQGKIQISDFRIQQIRYIHDGLADWSAGSYATTAMAEWLIELYEEEHLWASRPISYVFAALAYNGVGDAEKARAFAIKSLETGMINRGVNKEMGPGNNNDIADMQAIIKDPKSHWTWMARPLKG</t>
  </si>
  <si>
    <t>Tribe23</t>
  </si>
  <si>
    <t xml:space="preserve">CHAFR746836.1.1_0036930.1 </t>
  </si>
  <si>
    <t>MGEIGGVVHLMMYPETAIINHDCRPNSMYYHNATTLTHSTHASRTIHPGEEITVSYINPLQFRKERHEALNRLWGFTCTCSLCSAPEIEHHHSNQNMEKITQLQTELSDWTTTTPATPNLAEKLVKTYKEEGLHSVIGIGHMFAAFTYNAVGDVKMALEHAGKALETGMGGTGSVDDDEVDMWAMLQNPEGHWSYMKRVRFG</t>
  </si>
  <si>
    <t>MRSTLSIISVVAVGAQIVLGTPIQARTEYDVKEVHRAPRKWNQVGRAPADHKLHLQIGLKQDKFAELDQHLYEVSNPAHPRYGKHLSIDHIHDLVKPAEETLDLVHEWLLTNGVHAMNYSPAKDWISVQIDVASAEALLDAEYSVYQHDDGSVLVRTEKWSLPKHLHEHVDTIQPTTSFMRTKPKKSDWIQFAQPLIPADYKPPTNETIAKVCKFFPVTIECFRTLYGTIHYKPQVPQINKIAFNNYLNQTPVRPDIEKFLAKYRPEAAPNAYTFKSIEIDGGPAAQGTPLTLEQAAGDDFVREANLDAQTILGMTYPAPVYSYSTGGSPPFIPDVETPTNTNEPYLVWVNYVMAQKDVPQVISSSYGDDEQTIPKAYAARVCRQFAQLGARGISLLVSSGDDGVGSSDPEGCVTNDGKNTPTFLPAFPAGCPYVTAVGATQQFEPEVSAYRQPGIGPDGRNHGFYASGSGFSSYFPRPAWQDAVVPAYIKKLNGSYDGMYSKGGRGYPDLAAQGLYFAFFFNLTESSISGTSASCPLMSSIVSLVNDALIAEKKPPLGFLNPWLYSKGYKGFTDILSGNAQGCGVTGFPVTKGWDPITGFGTPNFPALLKLAGVSHGIP</t>
  </si>
  <si>
    <t>LIAR=23</t>
  </si>
  <si>
    <t xml:space="preserve">CHAFR746836.1.1_0078600.1 </t>
  </si>
  <si>
    <t>MVSFKSLFVVLAISTLTFASPATQKCSVAEKLSGPPTGWEIDSGSRIDKEKGTIKLRIGLVQENMSKFHEMAMRIATPGDEMYGAHMAQHVIDKIIAPKSESKDLVMQWLEGEGLRDVATLSPRLDSVVVEGSIKQIEKLLKAEYSAFIHTESHDRVIRTLEYSLPDVLKGHVDVVQPTTVFGLKSMRSMIKDVKPYTEEEVDNIMADVDAQAVAGCTGSSITPACLANLYSFANAANESVGLMGIAGFLRQHPIQSDLTTFMNRYAYFANKAQKFTCALLNGGTCPTSDNTNNIVEANLDVQYARAITSNIPNIYYSAGGNGPFVGGGENTNEPWLEWLNYMLALPDSSLPNTISISYGDDTLSLPNNYMVAQCNLFSQLGARGVSVLVASGDSGIGSTCSHSGQRQFDTSFPAGCPWVTTVGGTTGTTTEGAWSYGGGGFSEVFARPSYQDSTVTSWLSRDTAHTTYSNYFNSSGRAYPDVSAQAVNYLVVLGGSASGVSGTSASCPTFASVIQLINSQRLASGKKGLGFLNPWLYSSAASAMNDITTGSIRGCSNIGSGAGFVARAGWDPATGLGSPNYTKLLAVSQSTA</t>
  </si>
  <si>
    <t xml:space="preserve">CHAFR746836.1.1_0050470.1 </t>
  </si>
  <si>
    <t>MVHEWLNDNGVRDFSYSAAKDWISVSLPIEIVEQLLDTKYQVYEHEDGDRLVRTPKWSLPQHLHEHIDAIQPTTSFMRLTGQGTEFLKLAPFVPPNYTPPKNSTIAKVCSVDSVTPQCFETLYSTKGYVPKATDKNSVGFTNYLGEIPIRPDTEKFLAKYRPEAVKAAYTFPQISIANGPVQDGPLNATQAAEGTSGEANLDVQAIMGISNPTPVFSWSTGGSPPFKPDLNTPTNTNEPYMVWLNYILAQKSIPQVISTSYGDDEQTVPQAYAERVCKQFAQLGARGVSVLFASGDRGVGLNATCFSNDDKKTYKFLPSFPAGCPYVTTVGATHNFEPEVVAYRAGNTRPDGTFREVYSSGGGFSEYFPRPKYQEKVVSQYVKELNGTYAGLYNTKGRAYPDLSAQGQYFAYFWNGTEGVISGTSASTPLMAGILALVNDALLECGKAPLGFLNPWLYSRGWKGFTDIVGGSAVGCQVDGFAAKKGWDPVTGFGTPIFPKLVALAKN</t>
  </si>
  <si>
    <t xml:space="preserve">CHAFR746836.1.1_0093270.1 </t>
  </si>
  <si>
    <t>MVRLVNLVPLIALCEAIQIPHLHEVHEKRTSVHPRWTKTKRVEEHKLLPMRIGLAQMNLDDGYEHLMDVSDPKSPNFGKHWSHEEVIERFRPSQDTEQTVRDWLVESGIPAARISHSENKAWFAFYATAKEAESLLSTEYHEYEDSITGGVIPSCDSYHVPKYIRRHIDYITPGIKLLAPVESWQSKRDTHMRKGKRGGRLEKRIRHTVLQTSPDVHPNNSDLSTCDVAITPACVAALYQIPPVPDTPPHPNNSLGIFESELQFYTQYDLDSFFTNYTGGAIPNGTHPVAANIDGGMQSSEDLNYAGTECNLDLQLAYPIVYPQTLTDYEVDDFIVQADQEDTYTYGFNTFLDALDGSYCTFSAYNETGNHPILDQSYPDTNIGGWAGQLMCGTFKPTNVVSLSYGGQESDLPISYQKRQCLEYMKLGLQGVSFLFASGDSGVSNYPGDIDGPTGCLGPNLNIFNPTWPGTCPFVTSVGATKVYPGYSVTDPESAVFDPAGHPYSVNYSSGGGFSNIYPVPDYQASAVSTFFADHEPAYPYYSQLASDTGNISEKVDIAALSSNTTGIYNRLGRGIPDISANGDNIAIYSAGRIRLSGGTSASAPIFSAVINRLNEARLNAGKSAIGFLNPSLYANPGMLNDITNGTNPGCDTEGFRAVKGWDPVTGLGTPNFPKMLDYYLSLP</t>
  </si>
  <si>
    <t xml:space="preserve">CHAFR746836.1.1_0027510.1 </t>
  </si>
  <si>
    <t>MHVQLIVQVLAALVVAVSTSPFKASNHVVHERRMVHPHPWAKQHRLHPRAVFPLRIGLMQKNIHRAEEFIHEVSHPASARYGKHWTPEKVAEVFAPSPETVYAVKAWLSTEGIEESRIRTSRSRSWLEFNATVQEAERLLRAEYHMYSHDTGHKHIACKEYSIPEHLLGYIDIITPTVDFDQKVLQPRHMLHGQQLPAELQRVNKRAVELRQQKRDLGKGIVGSADDGSNLKEGAAIVNALMTLENCDTMVTVKCLQALYDMPIERKAMNDNTLGIVEYTPQAFLQKDLDMFFKEFAPQQVGQAPETHLIDGATVQTRNQSFGLNGESALDLQYAMALIYPQKVTLYQVGDLVSGASFNNFLDALDGSYCDFQGGDSPDPNIDGQYPSKQPGGYTGPKSCGSVPSTKVISTSYGFNEADLSARYTRRQCAEYMKLGLQGVTVLYSSGDSGVAGNGGRCIGRNGAYNNGSEGAFNPSFPGGCPWVTSVGATQVLNGSTVHTPEVAAQRVITSGGGFSNIFPMPLYQRPAVSSYFASNNISFGADRYNTSQSTRGFPDVAANGVNYVVAVNGKFSLAFGTSASAPTFGAIVNMINGERAGVGKGPVGFVNPVLYGNARVLTDVRFGGNLGCGTGGFNASEGWDPVTGLGTPKYLEMLGLFMGLP</t>
  </si>
  <si>
    <t xml:space="preserve">CHAFR746836.1.1_0017860.1 </t>
  </si>
  <si>
    <t>MFFSRVSLLSAFVLSVAAVPFPGTHNVHEKRDVTSHVWIKRGRLDSSAKIPVRIGMTQRNLEKGHDLLMEVSSPDSAKYGKHYTAEEVADIFAPHKTTTDAIISWLVESGIPVASISQSTNKQWMQFDTATSELESLLKTEYHVYEHAENGKSTIACDQYHVPAHIQEHIDYITPGIKLHIPMRKRSKGSVDKRTFGVTGGKNRVVHPPDFRPMPDFMSQAPTGCDTMITPECIKALYNITEPTLADSGNAMGIFEDLGDVYSQADLNSFWAKYAKNIPRGTAPTLNAIDGAVAPVSVSQAGLESNLDFQVAWPIIYPQKTILFQTDDPPTENDYEYHGFLNNFLYALDGSYCPEKQDPLDPQYPNPSNQAGAYKGALQCGVYKPTNVISISYGGDEIDLPVAYQRRQCAEFMKLGLQGVSILVASGDSGVEGQQCLGSSGKVFSPDFPASCPYLTAVGSTFLPKGANVATDAEIPTTRFASGGGFSNLYEIPSYQKSAVSNYLTKFKPTYKSYTTVNLTNIGASGGLYNSAGRAYPDVAAIGDNIVIFSSGREGLIGGTSASAPAFGAILTRINEERIAAGKSSVGFVNPTLYANPDVFHDITTGTNEGCGTSGFSASAGWDPVTGLGTPIYPAMLELFMGLA</t>
  </si>
  <si>
    <t>Tribe22</t>
  </si>
  <si>
    <t xml:space="preserve">CHAFR746836.1.1_0075730.1 </t>
  </si>
  <si>
    <t>MRIGLKQHNLEAGHEKLMDISTPGSDNYGQHMTAEEIVDFFAPRQSTTDAVVEWLVASGITTDRFAISANKQWIQFDATTAEVEDLLSADFYVWEHSSKTLDISTEEYHVPSHIREHIDYVTPGTRLRQRNIKVSRDSDSDLQKRAASRKPSPRIVQLPGFPNPNASTCDIYVTAECTRTQYNIPNATSAIPGNELGIFESLDVHYARADLDIYFSTLYPHIPNGTYPEERLIDGAIGAVEDTTEFVPIELESALDFDSAWPLIYPQGLVLFQEDDEYYESTGNFNGFWNTFLDAIDGSYCNYTAYGETGDCTDPRCVDPAYPNPNPGGYKGELQCGVYKPTNVISISYGAGEAYLPDFYMKRQCNEWMKLALQGVTVVMSSGDDGVGGDAGTCNGENGNIFEVDFASSCPYVLSVGSTEWDRFDNNTVPIPGQKLKEVATARFPSGGGFSNVFGIPDYQRVAVDQYFDEVGKTLGFDAYHHYVVDGDFSSVDGGVFHHGGRAYPDVGAVGDRQVTYSNGSWWLVGGTSLSAPVWGAVLTLVNEKRIEAGKSTVGFIHPVLYQHPEVFTDITSGNNRGCGTPGFLTAKGWDPVTGLGSPNFPLLQDLLMSI</t>
  </si>
  <si>
    <t xml:space="preserve">CHAFR746836.1.1_0101020.1 </t>
  </si>
  <si>
    <t>TSGSETG#TSGKPTA#TSGGPSN#</t>
  </si>
  <si>
    <t xml:space="preserve">CHAFR746836.1.1_0059040.1 </t>
  </si>
  <si>
    <t>MFLSLLSVFLALPLTLASPTIIKVGDENASLTFSPSVVSVPVGEIIEFRFYPMTHSVAQGTFEEPCKPLSNSSFWSGPFATKDPKGNATTFSITVKDDKPIYYYCAFPSHCGKGMVGIVNPPAEASKGMEVYTSNSIGKSTIPSTKVQGGIVGPAAAVNSTSGSTSSAPSPTSSSGGSPAPASSSSPSASGAERGFGAEILGVGVFAVFLAGLMV</t>
  </si>
  <si>
    <t>Y/F/WxC=102</t>
  </si>
  <si>
    <t>TSSAPSP#TSSSGGS#</t>
  </si>
  <si>
    <t xml:space="preserve">CHAFR746836.1.1_0022370.1 </t>
  </si>
  <si>
    <t>MLRTVFTILSVALVGSKAVNAAEAPSTTSSAPAATHTVSVGAQGFNFSPNQLNASVGDIIEYRFYPQNHSVSRAGFGNQPCIPYELSGPGRVGFWSGFKPTQVVSNDLPLFRLRVNDTDPFFFYCSSPDACLQGMIGVVNPNATWSYEAQFGFTQKAVIYLSPGETFPEEKAASSTVLRTTTATGASTTPTSAPAATSSAPAVVPAEHSHGLSTGAIVGIVIGGVAVLVLGAAVAWMCGRQRTVKEIMRQSQQPPSHNPNNHNSYQASMAEANYSNMQKLPLSGQNSPGYVYGTPMMDQHSYRSASPPIDERTQMMGMERAIHPSHYQGGHQSNNSLPNTPGFPSPAYTHEMENSGMSPAAVGMRPYNPSEIRPPTSSGLHEMAVPSPTTPQRAPSTGNPPTRVADESRPFSYTDSESGYRSDKNDTSLH</t>
  </si>
  <si>
    <t>SAPAATS#SAPAVVP#</t>
  </si>
  <si>
    <t xml:space="preserve">CHAFR746836.1.1_0013540.1 </t>
  </si>
  <si>
    <t>MVAPTLTTTFMPSNTACVENHLTMLENRKWEIWMNEVLPVPGTTMTDCYPTQYINSRLELAGGVTQGAFQALICPQSYSSLAAYTSNYIACCPNGYQFTPPKTTVFSDRPAFGGTCYTPITMGTPVIVTAYGSSGVTATSIFSAPDIHAAAYASPYEGFAYGVAQVPSITAAPSATTGIAAPTTISITLINFSHTVKVIAGAGPTFIPSSVDAQVGDKVVFAFSSGNHTITQSSFEKPCEKLPNGFDSDYIGNSATEISLAVNVSTAQFFYSKQSSDCKDGMVFALNPTSAQSESAFRALAISQTGSTSSRMSPGVIAGIVIASIAGVGILGLLALLHIRRRKQHQPGVPEKLEDGSSRSESTYPNSGLGNSGFRNEAASNNINEAEGSWGSPKAAELYDKQLPTELAGCSAVEMSAENATHHEANMSEKDGAQDSVRDDSPTKSIGTHQTWGYEPTGNERAEIMSPESNPRYSQRPWGAGTSTTVSSPEEEETRQNLSSPNDRSLGNNGWR</t>
  </si>
  <si>
    <t>-IAGIV#-IAS--#-IAGV-#GILG--#-LLA--#</t>
  </si>
  <si>
    <t xml:space="preserve">CHAFR746836.1.1_0012810.1 </t>
  </si>
  <si>
    <t>MQYSIVNVLALAATASAATIKVAVGQNGLTYSPSDIKAAPGDEVEFTYFPKNHTVSQSSFGQPCKPLAGGFFSGFVPTAAPGPSNTTFTITVKDTKPVWIYCGQTVGSHCQSGMVAAINAPSTGNTLAAFAKLAKNATTVNFSGGAVGGILKVSGSNNTATSTTGGSTSLSTSSFTSTYATSAVISTVITSSYTSNGQAYATTFPTIYTTSYTTAVPTASVVASVSGGTPAGTSSAGSPTNTTSGAGGLVASMFAVGAGLLAAILMV</t>
  </si>
  <si>
    <t>STSL--#STSSFT#STYA-T#</t>
  </si>
  <si>
    <t xml:space="preserve">CHAFR746836.1.1_0041260.1 </t>
  </si>
  <si>
    <t>MRFSTVFALVAAPLALATTFQEGIAQRSPVELDVRAEVEAETAPAPAGAPAGAPAGAPAPAATPAGAQPGTPQPKEEKPKGEEKPKGEKEEKPKGEKKDDKDDKDDKKDDKKDDKKDDKKDDKKDDKKDDKKDDKKDDKKDDKEDKNKGNNGNNNNNNNNNNGGQGNNLNINVINLVQGVTVVQKTTEIIIIWVNQGAGQPQNIINQPPVAAAPAQAAATHNVVVGGAAGLVFTPDQIKANVGDMVIFEFQSNNHTVTQSSFAEPCKALPGGMDSGFLANVNNTIVPAPQMAMQVTVATPIWFYCAQKSHCGKGMTFSINPTADKTQAMFQGMAIAQNGTGAQTPITQPGAPGAAPPAGGAAAPPPAGNAAAPPAGGAASPPPAKGGAAPPAAASPPAAGAPAGAPVGAAAPGVAAQPGTSIVPGTGTFVVGGACSCSCLCGAASFPLPGQGAASIGGMPGNIPMGMLPK</t>
  </si>
  <si>
    <t>N#N#N#N#N#N#N#N#N#N##EKPKG#EKE--#EKPKG#EKKD-#DKDD-#KDDK-#KDDK-#KDDK-#KDDK-#KDDK-#KDDK-#KDDK-#KDDK-#KDDK-#KDDK-##-APAG-#-APAG-#-APAG-#-APAPA#ATPAGA#-QPGTP##--GAAPPAG-#-GAAAPPPA-#-GNAAAPPA-#GGAASPPPAK#-GGAAPPAA-##GAASF-PLPGQ#GAASIGGMP--#</t>
  </si>
  <si>
    <t xml:space="preserve">CHAFR746836.1.1_0038130.1 </t>
  </si>
  <si>
    <t>MRYPTLSLLTLPMALGATTIIKVGDENGAIKFSPDSISIPVGGVAEFHFYPQVHSVVQGSFEKPCQPLSNTSFYSGPFFTTSPQGNETTFSLSIRDEQPVYYYCGAPGHCGGGMVGIINPPTDSSRNVQAYISASTNKTTTSTSGVRGGTLGPASSASNSSTSSTPTTGGATPTGNAPAATSSKAAGVMVESLGWGFTSLAAMLVGALMV</t>
  </si>
  <si>
    <t>Y/F/WxC=101</t>
  </si>
  <si>
    <t>TPTTGGA#TPTGNAP#</t>
  </si>
  <si>
    <t xml:space="preserve">CHAFR746836.1.1_0006010.1 </t>
  </si>
  <si>
    <t>MKFSTISSLGAFLSAASAGTHLEQHVCTDAAPSTVYQTVTVTAAPGGGYYSGGNNQPVTAVPQPPYVTTGASQVTSVDYDGTKSTVWVYPTGSPASKDCTVAIYENNVVINVVVVNIGVTIVNGSPITITKTLTEKPTETPTPPPTFPPTLPPVFPPIGGKVINVVVGADGQLKYKQDQVNAVIGDIIRFDFNSTNHTVTESTFDTPCTAKAGGFKSGFQFNNKNRTGVLPPVDFVVDRTSPIWFYCGQTKPVSHCGKGMVFAINPAGKFEEFVAKAKASEGGNGTTTPPATITSLPPKGTGVLPPLITPSGTGVITYVKPTPTKVYYRRAALKKQSFNA</t>
  </si>
  <si>
    <t>PTET#PTPP#PTFP#PTLP#PVFP#</t>
  </si>
  <si>
    <t xml:space="preserve">CHAFR746836.1.1_0053360.1 </t>
  </si>
  <si>
    <t>MYFHAAIVAFVLLVLVNAATLNVDVGKGGALKFGPDTLVAAPGDVVNFHFYTGSNPHSVVNGPFDQPCTHANGSAEAPVFFSGMLDGDKDGNTTFSVTIENSNPIWFYCSVKQHCQHGMVGVINPPALYQGLSQYRAEAATVKTSTDPSSNGTSTTSGSETGTSGKPTATSGGPSNSSTSAPASSTGAAYMVALETGSFVAGMLGLIAAVLL</t>
  </si>
  <si>
    <t>MAKLATTTLLLSSILSSVLANTLQLNIARNEAAKVEQLSRRQIYNRDLQRLKARAGTVTADLGNAQQAGLYFANISVGTPGQTLMVQIDTGSSDVWVPSNTNSFCSSSRSQGGGCDGGTFNPQSSSSFLVVGQNQFNISYVDQTGVTGDYFQDTFAIGGATIQQFQMGLARQGTIGTGILGIGYNTSEANVDSGNGTIYANLPYALVDQGIINSEAYSLWLNDLESSTGSVLFGGIDKTKYQGDLVSINVYAGRRSQQVTSFTVALTSVSATSTSGTDMLTPANYAAAVILDSGTTITLLPDELAASIFQELGATVNQRLGAVIVPCALAQKQGTINYGFGGPGGPVIKVSVSELVLPLTLTNGQTPKYTNGQAACQLGIQAAGNLPILLGDTFLRSAYVVYDLINNRIALGQTNFNVTNADIVPFPSSGAPIPSAVAAPNEAVVTQTASGIPRATANPTREGGDENATYNPTATGLTAASGFAATSTGKKSAGTPGPEPFAWSRVVVGVISLVMVGLGGGLFSLL</t>
  </si>
  <si>
    <t>TNGQTPKY#TNGQAAC-#</t>
  </si>
  <si>
    <t xml:space="preserve">CHAFR746836.1.1_0066780.1 </t>
  </si>
  <si>
    <t>MHASLQSLFLLLLASSSLAAPPQPSRVQKRGVFKVERVKNPNYVRSPGAGTRALIKAHMKYKVPLPEGLVAAMAAAGGPDPPPMPIRVRQGVAAPTGTGTPNAGGAGGKTGKVAAVPEKGDVEYLSPVDIGGQTVMLDFDSGSSDLWVFNNQLPAAQQAGHKVFDITKSTTFQMMPGATYKISYGDGSGTSGNVGTDVVNVGGAVVQNQAVELATAVSQSFTQDTASNGLLGLAFSKLNTVKPTQVKTFFDNVMPQLAMPVFTADLRKNAVGAYEFGAIDSSKFNGTMQWAPVNTTNGFWQFSTSSFQVGTGAPIQSPGAQAIADTGTTLMLTSAAVVNAYYSQVQGAVNNQQVGGVTFPCNAVLPDMKFDVGGAYMATVRGSDINFAQVDNTGQTCFGGIQAINSNLQIYGDILFKSQFVAFNGGNASLGMAPHQ</t>
  </si>
  <si>
    <t>NVGTDVV#NVGGAVV</t>
  </si>
  <si>
    <t xml:space="preserve">CHAFR746836.1.1_0013080.1 </t>
  </si>
  <si>
    <t>MPKELREGVMELAAEESNSTSLKHKRANGVKTKDNNGLYTYPVGMGEDLNYNPVQTLQILFDTGSGDFWVWSWLMPETITQGRRIYNASNSHNSARWPGQSFNIPYASGSAYGLVYQDTVWADGELGLRGTPVECAQDVGGDRLKQLTNVDGIMGLNTWTTDSESPQPQQTWLSFLLDYQVVEHGLEPVFTIALVRNGIGTMDFGVIDKSKYTGNIIWTPVVPTPGWAESGYWLFEWSGWAIGKGAFNRATKLVLTDSGTNLTLLPLSMAKKYYAQVAGAYQLSTGFWTFPCASTLPSFTFGIGSARVTIQSKNMVFLELDDNVMCLGAIQNTEEDGFVLLGTPWLEGLFLVHDYGRKRLGFAARTN</t>
  </si>
  <si>
    <t xml:space="preserve">CHAFR746836.1.1_0003710.1 </t>
  </si>
  <si>
    <t>MQFTTLTLAALSVASVFAVEGQKPGAAQPSGSGAPRGAAQPSGAVVPKASGAPGAARPTGGSGSGTNPGAAKGTGAPGSGSATGAGVKVHVVKVGGTNGTIKFQPDDIQAAVGDMIQFQFAPNNHSVVQSTFDAPCIASGSVYSGYMPVAASASTTPTYTIMVNDTKPLWFYCSQGKHCQNGMSMVVNVATTGNKTLAAYKAAAKNVAQATIPGQTPGGAAPGGGNGGGAAPGGGNGGGSAGGNGTSGGNGGGAGGATPSGGNGGGAGGAGGASPAGTPTPTPTVNTSSGSLIQVSSTLLVGVMFAAFFL</t>
  </si>
  <si>
    <t>Tribe21</t>
  </si>
  <si>
    <t>----GAAQPSGS--#GAPRGAAQPS----#----GAVVPKASGA##GAAPGGGNGG#GAAPGGGNGG#GSAGGNGTSG##PGAARPTGGSGSGTN#PGAAKGTGAPGSG--#</t>
  </si>
  <si>
    <t xml:space="preserve">CHAFR746836.1.1_0004100.1 </t>
  </si>
  <si>
    <t>MHSAIALLALAAAASAAPVAEVAEVAVVGSSDFSAPAIKNPNYVRNGTAALLKAYAKHNLSPPQECAEAFTAELNGLKSAKRKRQDSSAPASPSEGVEYLVETDVGGQKLNLDFDTGSGDLWVFSTSLSASSQANHHVFNPSSSSTYKAMSGATWRITYGDGSGASGTVGTDTVTVGGTTVKGQAVELATRVSAQFVQDASDGLLGLSFSNINTVQPTQQKTFFDNAKSSLTNPLFAAYLPLNADGAYDFGAINAQHHTGSVVYTDVDSSGGFWQFPSTSYKVGGTTHSLSRVSAIADTGTTLLLIADAAVTTYYDAVQGASFDNQQGGYTFPCSATLPDFAVRIGSTNYATIPGSLINFAPIDNSGRTCFGGIQSVGQIAGMGIYGDVFFNAYYGVFDDAGPRFGFAPIA</t>
  </si>
  <si>
    <t xml:space="preserve">CHAFR746836.1.1_0051520.1 </t>
  </si>
  <si>
    <t>MWIASLSQLVMIAGLGRNVLAVIILDIARGPRPESSAEITKPSLKSRALISSTLYNNLTQGSYYIEIDVGTPPQPQRLFLDTGSSDVWLLDSAADLCSDPRLQRKHLGGCGTTYTSSKSSTYKLQAQNQFNISYLDRSGATGDYISDTIEISGSLIPNVQLGLAHKSTISSGLMGIGYSVNQASQSRKNIAPPFTYPSVIERMVSARVINRKAYSLYLNDRDASTGSIIFGGMDTDKFHGELFQLPVVPNRYPNGTSVYAQLAVVMSSFSITEQEGNTANLTSPNFKLPVLLDSGTTFSYLPRTLARTIYRAVNALDDTEDSGLVFIDCAILTQSPKLTFNYGFGGANGTQIQVPIDELVFSLSTVLNITEEDLSEAPFPRTCAFGILPSSPGEPLILGDSFLRSAYVVYDLDSNVVGLAQTNFNSTSRRIVEFRADATKIPDASRITSRPDVTQTADTGGPTGAGPKTDGGGNGIVAGSASASTTVAPPAGSTINTLSGVSMVPAREFYVRTLVILGIAGSFAILGGGWFVF</t>
  </si>
  <si>
    <t xml:space="preserve">CHAFR746836.1.1_0008220.1 </t>
  </si>
  <si>
    <t>MSAALKGLHKVPIVLNKNYKKSGIKSYAKLLNKWGFEPTQPGPYYQEKSETDAHASFHKFGGSSMTDRFLAKKGDDESTGKVSAEDIQNDSLYLCPVQIGTPAQTLNLDFDTGSADLWVWSTLLDDETLSQGSGHTIFNPDESSTFGTDNRLTWKISYGDGSSASGNVGYDKVTIGGLSIQNQGIELATKLSKQFIRGTGDGLLGLAFGNINTVRPTPVSTPVDNMISEEAIPASAELFTAKLGSWRDANEPDHGESFYTFGYIDDATVKASGQEIHWTPIESAEGFWLFDSTSTVVNGNVIQQSKNVAIADTGTTLALVSDTVCKAIYSAIPGGKYDYRNQGWVYPTNTTVDQLPDVTVAVGNKQFIIQKEDLGYVDIGNGTVYGGIQSRGSLPFDILGDTFLKGVYAIFDQGNKRFGTVQRPEKYQNISPAPQ</t>
  </si>
  <si>
    <t>Y/F/WxC=92</t>
  </si>
  <si>
    <t xml:space="preserve">CHAFR746836.1.1_0013460.1 </t>
  </si>
  <si>
    <t>MKGALITAATLLGSASAGIHKMPLKKVSLTEQLATANIDTHVRHLGQKYMGVRPQNHAEEMFKSSPVQTEGNLHPVPVSNFLNAQYFSEITIGTPPQTFKVVLDTGSSNLWVPSSECGSIACYLHTKYDSSSSSTYKKNGTEFEIRYGSGSLSGFVSEDVMTIGDLKVKSQLFAEATNEPGLAFAFGRFDGILGLGFDTISVNKIVPPFYNMVEQGLLDEPVFAFYLGDANSEGDESEAVFGGINKDHYTGEITEIPLRRKAYWEVDLDAITFGDSTAELDNTGVILDTGTSLIALPSTLAELLNKEIGAKKGYNGQYSIECDKRDGLPDLAFTLSGYNFSITPYDYILEVQGSCISSFMGMDFPEPVGPLAILGDAFLRKWYSVYDLGKGTVGLAASKA</t>
  </si>
  <si>
    <t>Tribe20</t>
  </si>
  <si>
    <t xml:space="preserve">CHAFR746836.1.1_0073470.1 </t>
  </si>
  <si>
    <t>MKGLSTFILVAGLWSTYTEGLTFEKRTDGPARVVGFPMARKSIEDPVKRDRLRRRGTVTVVLDNQQTLYFANATLGTPPQIQRLHIDTGSSDLWVNAKTSALCKGKEGACDFAGAYSANDSSTYSYIGSHFNISYVDGSGASGDYVSDTFSIGSTTLKRLQFGIGYTSSSPEGILGIGYEVNEVQVGRAGKGTYLNLPAQLKADGFITSNAYSLWLNDLSASTGSILFGGIDTEQFEGTLQTLPVQRESNTFAEFLITLTDINIGSHVIAQKQAQAVLLDSGSSLTYLPDVMTEAIYAQVGAQYDSSQGAAYVPCSLADNTSTIDFTFSGPTIKVPMNELVIFIASTSGRPLTFSDGSRACIFGIAPAGSASAVMGDTFIRSAYLVYDLDNNQISIAQTKFNATTHNIVEITSGKNSVPKAQTVPNPVAASSTPNHAHISGSTDSNKPKNAAIANAPSAKLGFMSTLLTLSVFFAAL</t>
  </si>
  <si>
    <t xml:space="preserve">DRLRRR (49), </t>
  </si>
  <si>
    <t xml:space="preserve">CHAFR746836.1.1_0012070.1 </t>
  </si>
  <si>
    <t>MISQFCFTAYAVTLLPLHQFVSSTPILAEPRDALKSFTVEQKPNPQWKGYDGPAAYLRAFYKYNVEPPQAVAKFAESKGNGSGSVSATPFPSSFDREYLSPVALGTPPQVLDLDFDTGSSDLWVFSTILPTAQISGQKLYNPSSSTTSTPLDGETWSISYGDGSFCRGTVVSETVAIGGIAVSKQGLEIASQVSSSFTSDPASSGLLGLAFSSLNTVVPTQQKVWFENIQDRLTAPVFSVDLKKGAAGTYTFGKVEKEKFKGSISYTPINKRRGFWEFTADGFQIGSSSPNYTSYPMDSIADTGTTLLLLPSAVVKAYYADVKGATYDTFFGAMLYPCSSILPDFVFGLSGGYRGVIPGGYVRYAQVDRTGTTCYGGIQDKGGLAFSIWGDILLKAQYVVFDAGQTRIGFANKRV</t>
  </si>
  <si>
    <t xml:space="preserve">CHAFR746836.1.1_0075110.1 </t>
  </si>
  <si>
    <t>MPEWRCTLDKDCTPAKRSISSDAQPLLTMRVVQRTPESNLAKDVHIKDLANSLKKKYSGRHSIRTGEIDKRANSYKVVPPAIPSQPNSMGVYQDGTDYSYFVQASLGSDGTPVYFLLDTGAGTSWVMGPSCNTDSCRNHNSFGGANSKTFKDLNIPFSIHYGSGNVNGTMGEDTIAMAGFKITTSLGIASYASDDFNNFPIDGILGLSLAKGNTPHFWESLAASKALKANLFGLHINRNADGPNDGVITFGDVDTTRFTGDIKYYPIAGNTESDWALALGNVGIGNSQAGITGRVAYIDTGTSFIFGPPEDVKKLHALVPGASSSDGSTWTVPCDTKSSASVTFGTDTYNISPKDWVSPVVDGVCTSNIYGVSVVDEKSWLIGDTFLKNVYSVFDYDKTRLGFAAKASGSASASSTDVSGTTTATQSGSTASVSETSATSPTSQNGGVTPAAAESSSTDTPKKSGAARSIADFPSTIFAIGAVVVMLLV</t>
  </si>
  <si>
    <t xml:space="preserve">CHAFR746836.1.1_0073880.1 </t>
  </si>
  <si>
    <t xml:space="preserve">CHAFR746836.1.1_0033480.1 </t>
  </si>
  <si>
    <t>MRFLSRSTAAMAVLFGSRLSVAIDLNIDSQDSIKAAASTLAHDMMLYYNGNQSGQIPGNLPQPYYWWEAGAMFGSMIDYWYYTGDPTYNEVTTQAMLWQVGPNQDYMTPNQTKTTGNDDQAFWGLAAMTAAEVNFPNPPENQPQWLALAQAVFNTQAPRWDPTTCGGGLRWQVFPFNNGYNYKNSISNGCFFNLAARLARYTGNATYAEWADKAWNWMRSISLLDDAYYVYDGSDDTINCTRLNRIQWTYNAGAMLLGAATMYNYTNGSQIWQERTEGLLKATDVFFQDGIMFEVACEPVDRCNVDQQSFKAYLSRWMAATTKAAPFTFNAIMARLRPSAQAAAQQCGGGDNKRTCGMKWTQGATWDGAFGVGQQMAALEVVQANLIAQSRAPVTNSTGGTSPGNPAAGT</t>
  </si>
  <si>
    <t xml:space="preserve">CHAFR746836.1.1_0041740.1 </t>
  </si>
  <si>
    <t>MKFSRKVCATLLGAVPVVLAVDLDVTNTDSIKSAASTIAHGMMSYYTGNITNTPETLGVLPEPYYWWEAGAMWGAMMDYFHYTGDSSYNAVLTQALESQFGPNFDFMVPRHEKDEGNDDQAFWGFAAMSAAEKDYPQPSGDFTWVQLVERLWNTQVVRWDTEYCGGGLRWQIFDFNKGYNYKNTVSNGAFFQLSARLARFTGNQTYVEWAERSYQWAFDVGLITPDHHVFDGADISTNCAEAVKLIWTYNAGIYLYGSAMMYNLTDGSALWLERTTGFYNATANFFSPFDNATSIMYEPACETVNTCNTDQFSFKAYLSRFMWATSIIAPFTAQSTAQLLTTSALAAANACSGPSDGVTCGARWYEPGFDGKWGLGQQMSALEVIQGLLISGSVAPLHADQVSVKSAPAAPATPIEPVPSPTEPPPEAPPLAKKGLGNAGNGGPSGSMWAASLIATQAFRLAR</t>
  </si>
  <si>
    <t xml:space="preserve">CHAFR746836.1.1_0045870.1 </t>
  </si>
  <si>
    <t>MYSAFIPRAVSALLLGSSLVAGIDLDITSVDSIKSAASTIAYDMMSYYKGNQSGHILGVLPGPPPDPPEGYYWWESGAMWGSLIDYWHYTNDTSYNDAVMAGIQAQVGENVDMMPKNWSQSMGNDDQAFWGMTAMLAAEYNFPNPPGKQPSWLSLAQAVFNTQAVRPDQNCGGGLRWQVYPYLTGYNYKNSIANGCFFNIGARLARYTANNTYAEHAEKTWNWIQSVGLMDKDYNVYDGAHIESNCTDINRVQFSYNSAVWLLGAANMYNYTNGDPVWKERTDRLLNQTFNIFFRDNIAYEVACEPKLSCTTDMYSFKSYLTRWLASTIKVAPYTHDLIVAKLKPSAVAAAKQCVGGDNGRTCGLSWSSGKWDGTKGVGQEMAAMSAIFVNLIDLVPIGSPLTNATGGTSESNPNAGSGSSDTLEPIKPATQADRVGAGILTTLILVCTTGMFGWMSI</t>
  </si>
  <si>
    <t xml:space="preserve">CHAFR746836.1.1_0049870.1 </t>
  </si>
  <si>
    <t>MRFLPVVALCALAGQGANAALVADLTTTAGIKTTAKTLATDLLSFYTGNRVGDTPGNLPDPYYWWEAGAVFGTMINYWYYTGDESFNAITLQAMAHQVGDDYDYMPLNQTKTLGNDDQGFWGMSAMMAAEANFPEAPKPVPGWLALAQGVFNTQASRWDDKTCGGGLRWQIFPFNNGYDYKNTISNGCFFNLAARLALYTGNSTYTDWATKTWDWVYNEGLVEPGTYKVFDGTNIRDNCTSKDHNQWTYNAGIYLLGAASMYNMLNGKNESPDSSTKPSQPSSPTAPQCASSARAPNQASPQNATPINAPSKATSLAGWPPPLVWPPSLNPPSPPFSPTPPPQSSRPVPAATQGPNADYGGIPEPSTARTVLVSRWLR</t>
  </si>
  <si>
    <t>WPPPLV#WPPSL-#NPPSP-</t>
  </si>
  <si>
    <t xml:space="preserve">CHAFR746836.1.1_0000870.1 </t>
  </si>
  <si>
    <t>MRLPFSYSVTICTLAGRLANAAITLDLQDDNSIKRAASTAAYDMMVYYTGNRTGDTPGNLPDPYYWWECGAMFGSLINYWYYTGDTSYNEPVTQGLLHQAGEEFDFMPVNQSKTLGNDDQAFWGMAAMTAAETGFPDPPSGQPGWLAMAKTVYNTQTPRWDPSCGGGLRWQIFPFNNGYNYKNSISNGCYFNLAARLALYSGNQSYADEAIRTWDWMWNVNLIKHDTYHIVDGAHNTDNCTQMDTNTWTYNSGVFLLGAAAMYNFTNGAEPWKTRVDKLIEAGQKFFMEGVLYEPCEPTKKCNVDQRSFKAYYVRWLAATAKLVPYTHDNIMMEFQTSAMAAVQTCTAGNTGTACGLKWTDRVNDGSLGVGEQMAVMEIIQSNLVDKAPRWKSEVLGTGVSNGDLAGTGSTDTQKLLGKPITTGDKVGAGFLTVGMLVGIIGSVAIMLSPD</t>
  </si>
  <si>
    <t>Y/F/WxC=66</t>
  </si>
  <si>
    <t xml:space="preserve">CHAFR746836.1.1_0038390.1 </t>
  </si>
  <si>
    <t>MRVRHVLASGIAISCSLSGIASAITLDITSASSIKDAAKTIAKGTMSYYTGYKPGDNPGNLPDPYYWWEAGAMFGTMVEYWYYTGDTEYNPIVKQALISQIGDDNDYMPTNQTKTLGNDDQGFWGMSAMTAAELKFEDPDPTKPGWLALAQAVFNDLAGRWDETSCDGGLRWQIFAFNNGYTYKNSVANGCLFNLAARLAVYTGNSSYADWAVKTWDWMEHVGLMSDTYAVFDGSSDLDGCKTIDHRQWSYNQGIFLFGAAMMYNFTSGSDVWEPRVQGLLNGTSIFFKEDKVMFESACEDVTTAKGTCNTDQQTFKGFLSRWMAATSKVAPFTHAQIQSYLQPSAKAAALQCSGGTDGVTCGEHWSAGATWDGLYGVGQQMSALSVVQSMLIDNAPDLVTNTTGGTSAGNAAAGAGGGTDSSGGTVIIITGKDKAGAGILTALVLSCVIASVGFMVTGS</t>
  </si>
  <si>
    <t>SGIAISCSL#SGIASAITL</t>
  </si>
  <si>
    <t xml:space="preserve">CHAFR746836.1.1_0074290.1 </t>
  </si>
  <si>
    <t>MVSIWRIPLVLGCLIQIAHGIDLDVESTDSLKSAAKTIAHGMVSFYKGNETGQTPGLLPYPPDGYYWWQAGAMFGALISYWFNTGDTAYNAITSQAILFQVGDDIDFMPLNQTTSLGNDDQSFWAMTALSAAEYNFPSPDTPGAPSWLGLAQAVFNEQIQRWDSAKCNGGLRWQAVPTNKGFNYKNTISNGCLFNIAARLARYTNDQMYADWAVKIWNWIEAVGFVDSNYRVYDGSDADTYNCTNIDHNQWSYNNGILLNGAATMFNYTKGDPVWEHRTAGLLSSAKQIFFVDGGIMREGCENPPAIPCNQDQKSFKAYLARWMTVTSQLAPFTRPNITALLKTSAKAAAAQCNGGPSKSACGIQWDKNGTWDGTEGVGQSMSALETIIGALVTTDLKVPPPFTGSTGINPGGTSVSVPKAGKNRTATYVDTSVISTADKGGAWFMTILILFVGSVSIWFMCSM</t>
  </si>
  <si>
    <t xml:space="preserve">CHAFR746836.1.1_0056910.1 </t>
  </si>
  <si>
    <t>MRFTTLSWLLPVVQTVGAIAVNSNSTASIRAAAGTIAFDLMSYYKGNLSGGTPGILPDPLFWWEGGGLFMTMIDYWKFTGDSSYNAVTSQALQFQVGDNKDYMPLNQTKNEGNDDQGFWAMAAMLAAETNFPNPPPESPQWLALAQAVFNQYVVRWETQHCGGGLRWQIFPFNKGFNYKNSISNGVFFNLGARLARYTGNNTYAEWAEKVWDWQESVKFIDGDGNVFDGANLDDNCVNIVPLQWSYNAGIFLHGAANMFNYSKGSTVWRDRTQSILNSTVNVFFNNTIIEEQACEHVNTCNTDQVSFKAYFSSWLAATTILAPFTYDTIAPLLASSAKAAANQCTGGSTKTQCGFKWGAEVTDGNFGIGPSMSALSIVQASVISVPFFREDDGPPLSFAPVTNSTGGTSQGDPSAGAIGAARGGGPEEIRQIVTTKKDTIAASFLTLGVLASLIGGSVIMVID</t>
  </si>
  <si>
    <t>MKLLTFALTSAIFVSSATAQLSGSVGPSTTREHKAATKVCNVLDYGAKASKTSDVGPAIASAWAACKSGGQVYIPAGDYGMSTWVTLNGGTAVSINLDGVIYRTGTAGGNMIYVRHTTDFELYSSSSKGAVQGYGYTFHSAGTYGPRILRLDDVTNFSVHDLALVDSPAFHFTMDTCTNGEVYNMIIRGGNEGGLDGIDIWGTNIHVHDVEVTNKDECVTVKSPAKNILVENVFCNWSGGCAIGSLGTDTDISYVKYNNIYTQNANQMMMIKSNGGSGSFSNSVFSNFIGHSNAYTLNIDGNWAKSSAAGSGVLYSNLTFSSWKGTASNGVQRAPIQLLCPSAVPCHDIKISDFNIGTETGKSVLQKCANAYGSGAGCLNDAKSDFKSYNTVTKTMTNVAAYKQTNMPGELTEGVGITASIAIPTVPITFFPGATPAIARLGI</t>
  </si>
  <si>
    <t xml:space="preserve">CHAFR746836.1.1_0032820.1 </t>
  </si>
  <si>
    <t>MFSTSRLLVILFAAVNFSSALPHPVTESSANPQWKQIGHLLRSRATTQEYVAYSVAGINQLQTWYSAATGLWDNLWWPSANVVTMMADFEEYFPHMVEPTTRLVYPTTLKMAPISSGFAGFLNGFYDDELWWALAWINVYDVTKDNQYLDVAAQIFEDSKSVWGQATCGGLWWDKAHTQNGAVTNELYITTAAKLANRRPATPSPGYYYQEAIKAYDWFIKSGLINKDNLINNGLNLQTCKNDGNPVFSYNQGIILSGLAELSWASGDSSYIDLANTLALAGIKELTDENGILHEKCEATGSCNADMEQFKGVFARNIQYLVNRAAIPAETRNTYKTFLQKNADSIWVHDGVSNQLGLVWSAPDSKATVQTQSSALDAIVGAACVS</t>
  </si>
  <si>
    <t>Tribe19</t>
  </si>
  <si>
    <t xml:space="preserve">CHAFR746836.1.1_0081510.1 </t>
  </si>
  <si>
    <t>MVNYFLSLPFTLFLSNGTDIHALPPASSDLLSFGYTHTLANMFSLILVQTFYLFLSLSPTILSAPVAGPTEAVLAFNTLQTWYNSTSGLWSTTGWWNSANCLTTIADLAAVDSSILGAAKDIFSNTFVQAQKTNLQMLKVITPTYNIESTYGDDFPSLKNFSTVEAAAAPPPSHPQGFVNSFYDDEGWWALGWIQAYDVTKDPAYLSAAVDIFNDMAHGNTTPCGSTSIWWDRNHTYVNAIANELHLSVASHLANRIPNNKTYIDTANLQWDWFQRSGMINKNNTINDGLDKQCKNNNGTVWSYNQGVILGALVELSNATNDKSLLQVASTIATSAIKALSDKNDVLHDPCEPSCGADGSQFKGIFIRNLQILQKAAPNDAYKRFIGANAASIWSYDRDTRPGPKTNGLGLIWSGPVGRGGSVNASTQSSGLDALVAAQAVGVLPSEGSTALAN</t>
  </si>
  <si>
    <t xml:space="preserve">CHAFR746836.1.1_0088360.1 </t>
  </si>
  <si>
    <t>MRLALLLPLLPSIATSLSSAFSIADPQEQVPLRLEPLSEDHKANAQPIKTKDNAKLQNLLGALDVLEDDYFATWQGVWPTGIDWTSAVMGTFVSSALTTISQSLHHDENLVNKYFTQLIAFYFGQDAFGLRGQAYDDMLWVVLGWLETIKFIDIQQGRHLATASSPWYGSIWKPVFAHRARVFWDLASQGWDVTLCRGGMVWSPYLEPYKNAITNELYISASISMYLYFPGDDNASPFSSHVSPSFQTLSNATIPPAVPRDPKYLAAAIEGYKWLKASNMTDAQGLYVDGYHISGWTKNNTNGNTNCDSRNEMVYTYNQGVLLSGQRGLYEATGAKSYLEDGHQLVADVISATGWDLDTQSPIQDADENGIGKWHGLGRSGTLEEACDVAGDCSQDGQTFKGIFFHHFTRFCEPLPERLVLQDGTSNDGSLEEVRKWHAKECASYGYWIKHNAKGALSTRTKEGKFGMWWGAPASTNATQNLENELPEQAVDYRNLGVPKTWKGRPITPNLLPQKEEAKNAISEQKSALGISDLNDRGRGRTLETQGGGLAVLRARWELVDKDD</t>
  </si>
  <si>
    <t xml:space="preserve">CHAFR746836.1.1_0004260.1 </t>
  </si>
  <si>
    <t>MRFQFPALLAIGSASLSFANPQLEELSSRDSECSAEPISSRPNISVFPKAPANLPAPSPARNRTCNVESHGDSSMDDSEYVFSALQSCNDGGHVVFKKGINYTIGTALDLTFLNHIDIEVQSQIQFTNNTDYWQANSFRFVFQNVTSFFKLGGNDVNIYGGGLFDGNGQVWYDLYAKDIYTLRPVLFGLDGLHDSTISNLFLRYSPQYYFFIANSTGVVIDNIDIAGKSTSEHEAKNTDGYDTYRSSGIVIQNSRVINGDDCVSFKPNSTDIIVQNMYCVGSHGMSCGSLGQYKGAFDIVEDIYVYNVSMYNASNAARIKVWPNVASAQSGDLQGGGGDGRVRNLTFDTMIMGEVDYAIQVNQCYGQKNLTLCLEFPSPLTIKDIVFKNFQGTTSKKYQPEIAAVACSSKEACANISATSINVKSPNGTRDAYCLNVNETSLDLGCGGPWKGFN</t>
  </si>
  <si>
    <t xml:space="preserve">CHAFR746836.1.1_0056060.1 </t>
  </si>
  <si>
    <t>MYRLSVLSLAILSFLTQTHAQAQLQNPLPPIKDPQGKTCIVHALGNKTDDAPQILKAFETCNHGGVVVFPQDEVYWIATRLNPVVEDVEVRWRGVWVFSDDLDYWRTNSYPITFQNHATNFILTGTRIAINGYGTGGINGNGNAWYDAEEAVTRVGRPMPFNLWNVSEVRVENFYIKDSPLWALNVMNGTNMHFENITCNSTALRVPYGVNWVQNTDGFDTMDSHNISLLNFTYQGGDDCVAIKPRSHNIYIENVLCRGGNGIAIGSLGQYKEDSSVTNTTIKNVRIERYNEDMHNAAYIKTWIGEEVLQEGYESGGVPRGGGWGEVTNLLFENFLIHGSNAGPSITQSNGNNGSFAGTSKMQISNVTFRNFHGYTQGGRGNQTASVSCSKVHPCFGIAFEDVRLASAPNGSEIAPQGRCEYVATKGVVGLVGAGC</t>
  </si>
  <si>
    <t>TGTRIAINGYG-#TG---GINGNGN#</t>
  </si>
  <si>
    <t xml:space="preserve">CHAFR746836.1.1_0101180.1 </t>
  </si>
  <si>
    <t>MKVSNDLDYWGGKKPIINVGSITGAKIHSVTGSGLIDGNGQAAWDRFASDSTYGRPTLIFITKSSGITVDKLRFVNATNVFHSTGSGSTNIVYTNIDLSAKYSSSNPPKNTDGWDIGASHVTMANLHVQNNDDCVAFNPGADYVYVRNVTCIGSHGLSAVGIKYYPGGYGDAVVKNVTYEDVTVDNSDYAIQIQSCYNEEADYCASHPSAAQLEGIHFNNFKGTTSKKYKGTVANINCSNQDECDVHVQSFNVKSAGGTAAVLCAHTPGDIGVTCASGANGR</t>
  </si>
  <si>
    <t xml:space="preserve">CHAFR746836.1.1_0061250.1 </t>
  </si>
  <si>
    <t>MTFKLSSLLPIVLISALAIFCVSAEREHSYSGPSSIDQFRHHHPYHHPPQNHRPKFYIRASRNDTDDVSREFYRGMKKANHGGTLVLPKNQTFVIGKKLDLTFLKNIEVQLEGEIKFTNNITYWQNDYFYHPFQKTITFWKWGGENIKIFGNGTLNGNGQAWYDGFAGLEILNPNNTYLRPVLFYAENATDLYIEGIRFTGSPCWTNFLVTSKNVVYDNVIIENLSTNKVENPLLRLPLAGL</t>
  </si>
  <si>
    <t xml:space="preserve">CHAFR746836.1.1_0061260.1 </t>
  </si>
  <si>
    <t>MGSIGQYDGVKDYIYNAHIENVTMLNAQNGARLKGWAGPNVGYGFIQNITFKNFYNFNVDWPIVLDACYFNINTTTCAQYPSRVDMIDITFSNFTGSSSGKNGRKVGELVCSPNAVCSNIKLDGIDLTSPVGSPPVIVCDGIQGGIGVDCLPANSTLAARHLDRIG</t>
  </si>
  <si>
    <t xml:space="preserve">CHAFR746836.1.1_0068800.1 </t>
  </si>
  <si>
    <t>MVQFLKALGLVLSSLALVTAVPTPTAAPDVRNAAGLQNTSCTFTDAAAAIQNKKSCATIVLNNIAVPSGTTLDLTKLTTGTHVIFEGKTTFGYEEWSGPLVSVSGQDIVVTGASGNCLDGDGKRWWDKEGTNGGKTKPKFFYAHSLTGASSITGLNVLNSPVQVFSVNGAKGLTISDVTIDNSAGDEGELGHNTDAFDVGSSDSITISGAYVKNQDDCLAINSGTNIIFTNGSCSGGHGLSIGSVGGRKDNTVDNITISSSTISNSDNGVRIKTVSGATGAVKGVTYKDIKLNNIAKYGIVIQQDYENGSPTGIPTTGVPITDLTISNVFGTVASGGTDVYILCGSGSCSNWTWSGISITGGQKSSVCTNIPSGATC</t>
  </si>
  <si>
    <t xml:space="preserve">CHAFR746836.1.1_0059250.1 </t>
  </si>
  <si>
    <t>MMYRSLMLASFVLTNVVSTGSLVERQEDICTVTQFDRIAAAVEACTDIKLRDIAAPENGMIDLSKLKDNTKVTFQGITSFAFTNSSTFIPIFISGKSVKITCDPGAIINGTGQPYWDGLGSNGGFPKPNTFINMTFMTDNSEFSDCTIVDWPNHLFKVVASSDLVLRDLTLDNRNGDAPNERSEGKPAAHNSDGFGVMTSSNIVIRDSRIYNQDDCVAITSGNNITVDRLFCVGGNGLSIGSVGGKPDNNVTNVVFKNSMVLDSSNGARIKTNFNTTGFISNITYDNIVLSEIRKFGIIVRQDYLNGGPTGTATNGVIVENVLFKNIVGTARADGGANYKVFCGDGSCSNFVFENVHVSGGGNESICNFPATGCPA</t>
  </si>
  <si>
    <t xml:space="preserve">CHAFR746836.1.1_0063000.1 </t>
  </si>
  <si>
    <t>MYSLITSSAFFYLTFATAVLGQNIDSTPTSRIIERETLATPCVCTDYSQIAPAIQACSSITLSNIHAPVSSTISLMQLKPGTTITFAGTTTFGITKNSQFKPIQISGSNVTVRGEKGCIIDGGGPDYWDGLGSNGGLPKPGQFMKIQLTNHSTIEDLKIINYPSHGINLAGMHDSVVRRIIIDNRLGDAPNSISNGLSAAHNSDGFNVGNSVNLRLEDCQVWNQDDCVVVSDSENITVNNFYCSGSHGLSIAGGGTGVGHNITNILFQNSIVTNSTIGVRIKTDQGATGSVVNATWSNIMLSNIKKIGLDIQQDYGNSGSDGKPTNGVRVAGITFKDVVGSVVSQARNYYILCGDGSCSGFNFDNVKITGGKGDSCNYPPSGCPK</t>
  </si>
  <si>
    <t>GTTITFA-#GTT-TFGI#</t>
  </si>
  <si>
    <t xml:space="preserve">CHAFR746836.1.1_0101160.1 </t>
  </si>
  <si>
    <t>MRLSTLNTLTLCLSYLDSFVDGQSLSKRALPTRPNPVPYPYNHGRPHPISPPRDAARICYVTAAGNGKDDSQAILSAARTCNKGGTIALLDAVYTVGKPLDLTFLDSVDFVIQGTLSFTPDIDFWVANTFKYTYQTASLFWQFGGRDVNIYGGGTINGNGQAWWDAWAEDNTIMRPILFGVIGLKGGAISNLKLINTPNWFHLVANSSDIIFDNMNLKVASTSANPVKNSDGWDTYRSDSVTIQNSYVSNTDDCVSFKPNSTNIVVQNMECINSHGISVGSLGQYVKQRDIVENIYVYNVSMITSGDGARIKVWSGVAPGSTVKDAGGGVGYVRNVTYNGMHNTKVDYAIELTQCYSQKNQTLCNMYPSSLVIEDVLFENFSGTSNKYDPVVGSLVCSSPSVCKNIQAKNISITNPSGKAAKWTCTNMDKSLLAIACT</t>
  </si>
  <si>
    <t xml:space="preserve">CHAFR746836.1.1_0042700.1 </t>
  </si>
  <si>
    <t>PPQSQG--#PP--QG--#PPP-QG--#PP--QG--#PP--QGSR#PP--TG--#PPR-AS--##APAPP-RP-#--G---NAY#--APP-NPV#--APAQNPY#--APPTNAY##PPPQAGSR#PPPSANP-#</t>
  </si>
  <si>
    <t xml:space="preserve">CHAFR746836.1.1_0042390.1 </t>
  </si>
  <si>
    <t>MAARPGEELVATLFADVHYYYGPPTAKPPHHRFDKGSYVYLFENPGHRRARLEVANNAGTPDQDAFNGHLDAAHVLYSYKHSTLITLTVDGSNRNSLGNLAENQEWHLPTFDPRNENKYMYKLHTIDLYFWLKEDALQFLNGVRRVLPQPQVTIQDEPIAPPPHQHDMSPVVQRLENVAIADPSYQQGQTRNSQTSSHLPASLTRSSTGNFPGPPIAPVSRSTTFPGAPISATPQSMEATNFVPLAYNPAAPAAPETIHHREKTPPPEDGAGNPLVAAATADQGQHFGNPYQTHGGFSGPPQPQQASYFPGPPATQTPPSQYGQPPPPSAGFQSNFGQPPPPPSAGLQSPYAQHFQNSFAPPPTAPSTSSPYSQPPSAVASAPPPPSLYQHPTPPATTAPHIPVTQQYAQYPLSPGFSSPGLSTPSTSIYSPTNSTFVPGTPLSVAPPPASAPPPPPGGFSQYSYQQQPDQLSNTRPHQTDYSIHQQVYRPTEGEAMKAQKAPKPPGGKLEERAGRLEKGATSLFKRLEKKIG</t>
  </si>
  <si>
    <t>GQ-PPPPSAGFQSNF#GQPPPPPSAGLQSP-</t>
  </si>
  <si>
    <t xml:space="preserve">CHAFR746836.1.1_0012720.1 </t>
  </si>
  <si>
    <t>MHSPSIQVFVALVLAATSVVAAPAPAPTAAPSPWEIEEALKERAVEKRADKCTFSGAKGYSLASKSKASCSTIILDSLKVPAGKTLDLTKLPDNTDIIFEGETSFAYHEWEGPLFSVSGKGITVAGTSGATLNGNGPSYWDGKGGSGGVTKPKFFQAHDLTDSLIEQITILNPPVQVFSINKVKNLVVAYVTVDASAGDAKAKNTDAFDIGSSDGVTIKGAKVYNQDDCVAVNSGSNILFTGGLCSGGHGLSIGSVGGRKDNIVEKVSFTDSTVTKSVQAIRVKARAGETGAIKSVIYSGITMSSISKYGVLIEQNYDGGDLHGTATSDLPITGLVLKNIKGSGAVASKGYNVVVTCGSSSSCSNWSWSGVAISGGKKYASCTNVPSITSCY</t>
  </si>
  <si>
    <t>Tribe18</t>
  </si>
  <si>
    <t xml:space="preserve">CHAFR746836.1.1_0091410.1 </t>
  </si>
  <si>
    <t>MVQASTLLTLVAASVAFVSAAPGTHPVGFAKRDSCTFSGSNGAAQVKKNKGNCSTITLKDVAVPAGQTLDLTKLKSGTKVIFQGTTTFGYEEWSGPLISVSGSSITVSGASGHLIDGNGIRWWDQLGGNGGKDKPKFFYAHSLKNSVIENLSFKDSPVQLMSINTVESLQVRGISMDNKLGDTKGGHNTDAFDVGDSTGVTISGANIFNQDDCLAINSGTNIVFTGGMCVGGHGCSIGSVGGRKDNTVSNVQITSTTIQDSDNGVRIKTVYGATGAVKGVTYKDITLQNIAKYGIVIQQDYKNGSPTGKPTTGVPITGLTLQNITGTVKSSAKNIYILCGKGSCSDWNWSGISVTGGKNARSQCTNVPSGVSC</t>
  </si>
  <si>
    <t>P-TGK#PTTGV#PITGL##SGPLISV#SGSSITV#</t>
  </si>
  <si>
    <t xml:space="preserve">CHAFR746836.1.1_0098350.1 </t>
  </si>
  <si>
    <t>MRDDSHSITVGPPDASHISVYDKSIKHVDGEFKHWKTFSFNHTFPSNKTLLYGEVGHGRKTSKGHLDWKGLYWQVVCVSCETTGTIEVSSSGVEVDEKALSPLKLLKEHQNHHNASEIIKDAVNLPIRVHMKNLGAHFLIKAGFYAGGFYVIPLFKSETPLGIEIDDKNKLGLILSLSLILGPYAGIDFTFGWDVSFPQDITYVLDAINGDILEMFLDGAKVSEIPVHFNSGSIGFTAWLRLKLQVAAAMEAGGVSFNIAAGVFYDLMQYKLKLVYEPHALSNCTLEGSQAMYQDYAAFAIAEMDKNGYNVNAGPTFVSTHVSLELGKTCFQHATPTAAIIPTSRPELPASAPAGPAQTPPAGGIVARHVVPTSSPTVSPNIATSNTLPMTTSTVTSTSYSTRTTCAPHATDCSGKIEQVVSKIIVTTTICPVSTGASSVVASSVRNNSSSVTPSGTTIMISSSPSPSPTTVELTTRTLYDDEVFTVTSCKSMWDHCPTHLQVPLVQTVPVVRYVTVCPIDQTEFPSVSTAASVQTPISGIPASITADMSKPVPTPPQRIIIDNPRYMVVLETPIIRSLDMYVPPLPTGIFVANATIPISATNKHPNPIMNPSKAITTSKGAATSSGLLNPTVTPIPSSVQVGHAATLAASSIGCVFAGMLMSLWI</t>
  </si>
  <si>
    <t>PASA-#PAG--#PAQTP#PAGG-##SSVVA-#SSVRNN#SSSVT-#</t>
  </si>
  <si>
    <t xml:space="preserve">CHAFR746836.1.1_0036060.1 </t>
  </si>
  <si>
    <t>MVRLREIPRTAAFAWSPGAEVPLVVTGTRAGAVDADFSDETKLELWDLSLDNLEQGVELQPVASISTDSRFHDIAWAPASAEHPRGIIAGALENGSLDLWDAEKLLKGAEDAFMSRTSKHTGAIKSLQFNPLKPQVLATAGAKGELFVYDVNDIANPFRLGTAAARSDDLECVAWNRKVPHILATGGSGGFVTVWDLKTKKASLTLNNNRKAVGAIAWDPNNATKLLTATPDDSSPVILLWDLRNSNAPERTLQGHDQGILSLSWCQQDSDLLLSCGKDNKTIIWNPQTGERFGEFPEVTNWTFQTRFNPHNPALSATASFDGKIAIQTLQNTNPAATQTPVQGPVDGEDFFTKAQTQPQGASFSLHKAPKWLERPVGASFGFGGKILSFSLPSDASGKPRSSKIQISNFSIDSDVGLATEAFEKALLAGNISSICESHIEQAKSEEEKADWKVIETLVAENPRKKVTEYLGFTEEAANGEVKDEESEKTEEPSDEANGRKGSRLSGFFADGGEGEGEDFLSNLAATKGAKTDNPFHLYADTDSASEKQITKAIMLGQFEKAMTICIKEDRIADALIIANCGGKELLEKAQSAYLARKTDGPNYLRLLSSVIGKNLWDVVYNADLSNWKESMAALCTYATPEEFPDLCEALGDRIIESGSSKDASFCYLVGSKLEKVINIWITELQEEEKTGIKELTGDSSFSVHARSLQNFIEKVTVFRDVTKFQDSEQGLTSGWKLAPLYDKYTEYADIVAAHGHLSIAERYLDLLPTKYPAAEVARNRVKLASRKSVAKPARQELPTATRTPARAQPGYQPNIVNSSAPAPPRPGNAYAPPNPVAPAQNPYAPPTNAYTPQVGYQQPQSQAGYSAPAYGQGYGAPPPNSFGAPPRNTTPSSTAPPPPKAKEWVNWNDTPMVSKPTPAKRSTPVPAMNSPFAPQQQNTAMPPPPFSSRTTATPPPPPKGPARMTSPPMAGPPQSLQGPPSRPSSAANLYAPSQGSQPPQQQYHGAPPPTIPRGPSPYNQPPVAAPPPSRYAPSPAQQQYSQPPPPQSHMAPPPQAGSRPPPSANPYAPQANAPGQYAPSQSPYQSQPPPQSFPGQGPPQSQGPPQGPPPQGPPQGPPQGSRPPTGPPRASPAPAAAPAKAKHPAGDRSHIPATAQRLVEIFSNDMQRVASKAPPSFSAQVKDTQKRLNILFDHLNNEELVKPDTIERLNELSEALLSKNYDVASKIQVDIQREKTEECGNWMVGVKRLVSMSKVTP</t>
  </si>
  <si>
    <t>MHTPSILLASVVAFSSLASAEVERPKFYYPRQIKRAINTTVTAPDGELVNAPTTPFTQTSLFSRRSLSDILGHGSSSVRDVSVNLEAATTGTPNDDLLNPIQPTPSPSSSASSSSSSSSSRFSPRPRPTTTSGDSSGTTIIISSTVIVDPSTPSPSTPSTPKVSKPTVGTSTSRSSVAPTGSTPAVNVPPTASSKPSSPPPVSPSSPQAPSSSSKENPVAPTGTVPPVIVSPTPSTSRSSPIVPTSAPQNPQTPGATGSAPTTTLQPTVPSSPNPVSSPTSATPPSKAPSTEPTDGSTGPIPPLIVLPTTSSKTPEVTPSASSSNTGILFGPGGIVKPSTASNDPVSTPQEPAIPTVGTSPGVSGPSTAPTAPTGGVSPSPSPPVGTAGSSKPTNSPTGILAPILNSATDAIGTGVVSPVLSAASSAVSQVTSKLLPTLPTTGPILPTTGPILPTTGPILPTTGPILPTTGPSLPNLPTTGPSLPTLPTTGPILPTTGPILPTTGPILPTTGPILPTTGPILPTTGPILPTTGPILPTTGPILPTTGPSLPSLPTTGPTAGTPTAGTPISVPTLGGTTSTRNGNPTVLSTREPDSSKGPTTTPRTPLGTIVPILSSLTGDLSLTIPTNTPIIVPTTLPTGTPATSIKPSTGLPTLLPTIIPTGSDETSTRTGTQSTGQTSKPTGISTGTPTSIPTNVPSGTPSPTGTNIPTGVTTKNSSENTSAPTGTSTGLTSKPSGSVTTVPTVSSTDPSVSTNTNTPNTGTSKPAVSSSPTDSISASSSQTPTDISTSAPTQGASTVASASSTNDTLPTATPTTSPSKPTSVPPSTSVPQSSAPPSSAPPSSAPPSSAPQTSAPPTTEPPTTTAPPQTILPTSTDTFTSMWLPTTLIAAPSSTISSSGVSNTPLPTGISPQMPKVIQNPMQPSIPEGATKIQLGFMFPLNYGFVVANPISSAQIFSYLPKGIADGLGLKIEQVVLTSLGPLDTTAQLGYITTLAYAYIPTTMVNTLRLDLLIPTAPIYRNDDGSVQTLVNYINPAIPITPGATLDGSIAGTGPGSSPPSNGGGKDGVFNTDSQNQSTSIKGSTVGIAMAAIGGSAAYGAAMFLIARRYKKRKQNHRRSNSLLSPNDMRPSGSPAMMGGAGAASVYMSGGRLSPGLTTVHDRNSRGSGRSAGASARTQQISGPMMAENSLGWN</t>
  </si>
  <si>
    <t xml:space="preserve">RRYKKRK (1108), RRYKKRKQ (1108), </t>
  </si>
  <si>
    <t>S#S#S#S#S#S#S#S#S##TSAPTG-#TS--TGL#TSKPS--##TSPSKP-#-TSVPPS#-TSVPQ-#-SSAPP-#-SSAPP-#-SSAPP-#-SSAPQ-#-TSAPP-#-TTEPP-#-TTTAP-##AA-IGGS#AA-YG--#AAMFL--##LPTTGPI--#LPTTGPI--#LPTTGPI--#LPTTGPI--#LPTTGPS--#LP-NLPT--#TGPSLPT--#LPTTGPI--#LPTTGPI--#LPTTGPI--#LPTTGPI--#LPTTGPI--#LPTTGPI--#LPTTGPI--#LPTTGPI--#LPTTGPS--#LP-SLPT--#---TGPTAG#TPTAG----#TPISVP---##PSSPPPVS#PSSPQA--#</t>
  </si>
  <si>
    <t xml:space="preserve">CHAFR746836.1.1_0096730.1 </t>
  </si>
  <si>
    <t>MRADSRNVGLASTVLLLTLLPVIHGLPGVLNPQQRDVSGDFAPPEYNVYELGKRAYKAYGHYSYGGTGPQPNIPQTTSKASTTASSSLSEATSSLDPQASKPATTCSKSSLQASSSTTSKSSVKSSSSSKVIASTGFSNIPPLPLSTGSGSIVSSPGSSQTSVDPATTISTGSNGGVTATSPSESLPSLTPYDPGFSIPALSSETLADPATTISTGSNSGVTAISSSESLPSLTPYDPGFSIPALSSETLADPTSKITTGGNSGATTPPFPQSSATSTSLDPYDTFPTTSSDVSSTIASSSVISSSSAVSDPSLSTSGLDGASTTISSESVTSSSASSVSSVPVAVPSGCHRNNCFRQLLKASSKGSEFCASYTASLNTATTGLPTFVSKCDNTPSKVSSACSCVVTGSSGPLTSSNSGTLTDPAITKSSSSGKMTSTSNLETFPTIVDTSSASSGTLPPIFQTPSPSSTKSSSSATKTSASSSSSLSESGYDGTTVITSSIYSTVTIPVTTVPFPSTTPKYPSSNSSSNTGIGSGTGSLPTYSVSSFDPTITRTVILSTGVSQSSVSGVISSSGSVSAPYPTSNATSIGVASSTGLISSQSGGSDPTLTAPYPVSNSTSIVGPTGTSAITTAGTSSASTDGVSSPTAPYPVSNSTSIILPTGTGAIGSSSGLSSTRAPYTSCNGSTTLSSSDPSSSVSGGISSKSRTRTRSPSASGGSTSGNSAGTTSVPYPTGNNTETFLPTGTGFSSPTIGPLTTASASASSVSGVIPSSTASESVPYPFVSNSTSLIGPTGTGGLSTSVDNNSGAITSSSTATGIPFPVTANSTIIVDPTGTGSFSTSVKSSSSSKGLDPYDPPTPSSSSSAGDPTITSSSASSTSGSSVDPTTSVTHTLVPYQSDPVDPGSSIQSSTVSGNSGTSSSAHSLTPYQTDPPSPIATDLKTISSTASGSSGETSSVPGNPAATTTTCTLKHGASYTSKPTSTPSTLRTVTSSSGIDDPSVSTVASNSGAQTSSKTSLPAYISDTPPASTLSPPLAYWDPLPDKAHHYPQADPAKAIKGTKHHRKGHNAEADAELEEMIEKFLKEFEKIEKEIKEDEN</t>
  </si>
  <si>
    <t>SSDV-#SSTIA#SSSVI#SSSSA##GVSQSSVS#GVISSSGS##SIVSSPGSSQTSVDPATTISTGSNGGVTATS---PSESLPSLTPYDPGF#SIPAL--SSETLADPATTISTGSNSGVTAIS---SSESLPSLTPYDPGF#SIPAL--SSETLADPTSKITTGGNSGATTPPFPQSSATSTSLDPYD---#</t>
  </si>
  <si>
    <t xml:space="preserve">CHAFR746836.1.1_0041220.1 </t>
  </si>
  <si>
    <t>MKFTTTSVAAFAGLAAAHQHAPHFQHRRQLNGTGISTTLTIFATQVHTITSCAPSVTNCPARNQQSGGMVVTEVVPITTTVCPVSEASSLSSSMASSASASASASKTGPNSGATITPGIPLSTGTPSGPGPNPGSPQGPQSDTTLTYTIGTGTSTTVVTTTIKHTSTSVVYATKPANNGGNQEAATAVEDTTTLSGTSTYTRYVTVVPAPVATPGTTDGNSGTPSNPSNPSNPGSNPSNPSNPGSNPSNPSNPGSGSNPGNGGGLEGGVPTCVPVTVTVALSTVTVYATATPAPNAPGSNTGSNSGSHDGANTGSNNGNSGSNNGANTGSNNGGSNAGSNNGTPGVNSIAADDSVTVSTATVVPVPVITPVGHGPYGNGTAVAATKTPCSSVFPSGFISKAKATGTGSPILRF</t>
  </si>
  <si>
    <t>SSS#MAS#SA-#SA-#SA-#SAS##PGSNPSNPSN#PGSNPSNPSN#PGSG-SNPGN##NTGSNSG---SHDGA#NTGSNNGNSGSNNGA#NTGSNNGGSNAGSNN#</t>
  </si>
  <si>
    <t xml:space="preserve">CHAFR746836.1.1_0012410.1 </t>
  </si>
  <si>
    <t>MKIKTTVVTMAMILSATGNPIAQDAGKPIARGVTASIPGYGGHSYPSPPPYETTSSVLMPTSVSVPVTSYGTTTSALSSETPSVPSSSTYGLSSSTPSATTYMTTPVTASSPSGYPSSSSSSVSVPSTESHTYPSTLVSETSSIIQSLSTWYSITSSITPIPSSKTKTETPHSSASVTPSSSSSLPTPASESPSSHSSPSVVVPSSSVSVSSSESPTPYSSSSLPISSSVSSTPAPTSSSVLYSHSSTVLPSSSTAVPSSPIETSSSTCTDSSSTESSVVVSTATVVPIPPTSSHPYASSSSKSSIVVSNTPGLPTSDTAIPTPSSYVASSTPSLPGSVTILPSSSSSSPEVPRPSTPADSYTSTTATSTRTTPSAGYEQPPSEYTTNTLTSTTTGTITVTPVPTTSQPGSGGSTPTSSGENSGETSSSEVYTGVPETSTTSETTTCTEYDTTTKTQTVALNPSYGHSSTEVSTTTTAANSGETASVPAGYGSSSTAVNSGETASSPAVSPSATGVCDCTPVTITVTVPAPSTPAIAPPLATPPPVESIPPAYTSIPPSSDFIGTPVCGDGSKPPCSSPSASTPSIPEASSYPSPPPSSAPQAPSYTIPQPPLTTGANSGVGTTNPGYNGTVPTPTGPPTPSTVPANSVGKTMPSVHLALLVVLLSLLF</t>
  </si>
  <si>
    <t>TSSVLMP-#TS-VSVPV##SPSVVVP#SSSVSVS##SSSTAVP-#SSPIE-T-#SSSTC-TD#SSSTE-SS##PPPVESI#PPAYTSI#</t>
  </si>
  <si>
    <t xml:space="preserve">CHAFR746836.1.1_0084750.1 </t>
  </si>
  <si>
    <t>MKASLVSALSVAAVVSAAGNDTMVTSTILLTKVATVTSCAPTVTNCPVGRVTSEIITTTTICPVSATYVPAPSTTPAAGPVTQTFYNTKVYTITSCPPSVTNCPVGKVTSAVVTSTSVGPVPTSPACSGPGCPTPGNGNPGTPSGPACSGPGCPTPGNGNPGTPSGPACSGPGCPTPGNGNPGTPSGPGSEDDEDEDEDDHPHTENTKENNSGTPSGPGEMGNCGPAITSYITVTAGHLPSPVPAGPPSVGVQSAPAGCGGPGSPKCPVATGTPSYPSKAATCGGPGSPACPIYGTAAPSAGGPIGGFTNATSEIPFTGGAATQKATGLLMAVGIIAVLL</t>
  </si>
  <si>
    <t>PA-AGPVTQT-------FYNTKVYTITSC#PP-SVTNCPVGKVTSAVVTSTSVGPVPTS#PACSGPGCPT-------PGNGNPGT-PSG#PACSGPGCPT-------PGNGNPGT-PSG#PACSGPGCPT-------PGNGNPGT-PSG##GGPGSPKCPVATGTPSYPSKAATC#GGPGSPACPI------YGTAAPSA#</t>
  </si>
  <si>
    <t xml:space="preserve">CHAFR746836.1.1_0079780.1 </t>
  </si>
  <si>
    <t>MKTQSLAAIALASGLQVVAATGFGAPGSFSSPFNTNNECNTQQKPGYSWGDLPTGNFGNYGGMDFNGFNCQNSFGKRDPLAKRTFENSKCITGKATHDKATAPKINCGPSSTVPGKKFSVTELHVSVEFDCDLEFHYEMPDKSTCKHTAGCSSAGSIVKNTQCGGATGVVVVFPPQKPGKNTGKTGCDVGIHHIGFDCGPAKSTSVRVSSSTVKPSSSAPKPTTLPTTLSSATKPQVTPSSKVEASKPAVSTKPAESTKPTHSSKPAETSKPAETTKXXXXXXXXXXXXXXXXXXXXXXXXXXXXXXPAETTKPAETTKPGETTKPGETSKPAPGTTFSENSGASSSKPSVPVVTPPSNNTIPSLAVSSPPAISSPPVLTTSTIYATSVSTIISCGPEVKNCPAHSIALITVTIPISTTICPVSEVIPTPGPSIPAGPPGPKPTTVGENSGAPSSVPEPAPSAPSEPNVPAPSAPSEPNVPSPSAPAEPNVPNVPVPGVPDVLPKCMNTWNFIVGCVDNTETSCYCPDRDFVNNVYGCLQAHGADAAIIDKAAKYFQGICAPHIPQNPAIVIGCPPSPPAPELPSPPAPELPGPVLSTPGPITTQPPSVPVTTISIVSTVTIPCIETTGPLAGYPIPNITTTSLLSTVLTVPQVVFITPPPPTGTPGNSGATAPAPVPVLVVGTPAPAPIPAPTKPIIAPSSFPTGISGNNGTVQQPSAAPSAPLTANSGSSMGAAISSVFGAALLAVFAL</t>
  </si>
  <si>
    <t>Y/F/WxC=67</t>
  </si>
  <si>
    <t>PAETTK#PAETTK#PGETTK##KPAVST-#KPAEST-#KPTHSS-#KPAETS-#KPAETTK##PSPPAPEL#PSPPAPE-##SSMGAAI#SSVFGAA##VPEPAPSAPSEPN#VP--APSAPSEPN#VP--SPSAPAEPN#VP--NVPVPGVPD#</t>
  </si>
  <si>
    <t xml:space="preserve">CHAFR746836.1.1_0060830.1 </t>
  </si>
  <si>
    <t>MKGAYLWSLALAAAGTVQGEGKVPDSQQVRTAYDYEVMTSELLYTRTIPRYVTLTNNQGKPTATIVTSSAEVSAGNSTKTSSVPKTTLTYAVPMTVSQVTSTIVETITSCSGNPGCTNGQVVTKVTISTTTCPVTQTGDTTVSATSTQTVHPVPYHTGVPVNYTHPNASVSQNSGVTATSKPILLPTGYPSKPSSHTPVHNISSSTVSQNSGATGSSRPLTPYGTGIVAKPLIPSGSIVPSGGLNVPTYAQGPSSNNTVTSKPSTTSKQASITPRPSYVPSGSGTPPLASYPAPGPYANTTKVPMTTSTVYTTKIGTVTKCPPTVTNCPVGAVTTQTIALYTTICPVSEAQPTPSKIVSTKYEVSTPASGGPAITRTSVITLPYPGATSGSENSGNNGTPYGSPPKGNGGIVSTKIHTSTPAAGGPPITITSVITLPYPGATSVSGNSGNNGTPYGSPPNESSPDLTTVISVSSPPGGVPTTITSIRTATRTKLQTVTDIKTAVIPKPTPGGNPEGGVCPDVPSVTDAGAFPVNGIPYKSGAKITMDGMVYVMPANATGIIKAMGYAPVASVAASSSPARNYTRPGATGTGSLRPYGTGSVRVASTGSLKPYLVDPVRPTGTGTLRPYVTGPARAAGTGAGTPY</t>
  </si>
  <si>
    <t>TVTKCPP#TVTNCPV##RPGATGTGSL#RP--YGTGSV#RV--ASTGSL#</t>
  </si>
  <si>
    <t xml:space="preserve">CHAFR746836.1.1_0004150.1 </t>
  </si>
  <si>
    <t>MYFLIYFAAGALALVHKTSPERPQVEDVVAITQDRTPEIGPIAVQSTDYAPKLINDTIIVEVVEGRKLELRGATATVQENKVTQVPSKEAPAAPHSQEPKPETVVPVEKSSDQAVPHSTAAKASSAAQEVKPTTEIKPTTEIKPTTEIKPTTEIKPTTEIKPTTEIKPTTEIKSTTDIKPTTQESTPTTQGSKTTPPVVVPTSDIKASSATHDSKTSLQTVVPTSLGKDSSAVQESKTTSVQDVKTTLQISQSSQAPTSSTISISKSVIQTIASTVVEESSSISEIKPSSESKTVQSTSQRPQTQTSVGTATLDSKTSSQAVSPTAVKESSSSLESKSAQSQPTFVPESKSSTIPSKEATISTTGSQPITTAAAAPKHGANLRVNVAGNEESAPADTQKNTVGTPSETKTVSSEVKPTAAPSTQNSKLASETITSKSEVVSSKSEEPIPEHTTKEAPSKPTDVTKADTSVSPSSSSVVENPKTSDLKPSESAKQPPKSMESTAPLVFTNPIRSADSTQASKSTNPVVESPKPSPAEPSKQVEPTKAVSTTPFAIIDTKRPDGPAIPTKKESFSLAQPSQDGKPDTSTNPPKPVVTTAPGQNTKTVQTSEAPQPVSTRLGGGGKPAAVPDAPKPADSPKPSAKPENPAENPLTKSPINHIENPVGLPTTTIGLGDQNPSPSAKPEPGQNSDAKPTASQTTVVGLPTKVPGEQNTAPFTKPETGATSPNTKPSAPQTVQPMPPLISPVIDPVISGISSALGNLPPLLPTSAVHAPTIGGGNGDAITKDPSPTATSNGGNPNQGGGNGGIPTTFTNPGAVQTPEASKGGLPAISGPLGTVINGLTSILPQLPTPVGDGGFSNPVTSQGTVQTQEPGNGGIKPTISNGVVPIASPIFTQAPLPTADPVKGGQGPPAISEVIGPIIGGITSISPPLPTAEPVKGGQGPPAITXXXXXXXXXXXXXXXXXITSISPPLPTAEPVKGGQGPPAITEVIGPIIGGITSISPPLPTAEPVKGGQGPPAITEVIGPIIGGITSMSPPFSTQGQANGGPIPSSIFSPAPGQTVEPGKPAPKPTDLPGVISSVADGLSSIFQIPSNVNGGQPPAQNTQEIPPQNNGGSPTPVSTVAQNNNGGPGSIAINTQQTAPPANSGPPQQGQTNEPVQSNPIPENTQQPAPPASTGGNLPMSQAPSNPKPESTQAPPPTNTGAPQQGQTNIPAQSNPIPENTQQPAPPPAITGGNLPVSQVPPNPNPESTQAPPPANNGAPQQGQSSIQVAANTQPQSTQPSPVATSVLTPIQAQPSQSPAQPIAQSTAPSTPGLTSSNVPSPISVVPFTASPLPPGAKSTPITNTEVSSLVTSLGVVGPTFVPAAPILLGSQTLTKGPSSVLIVGSQTLLPGSSITVDGQEISLAATGGAVVINGAHTTAPPTTTPPAVVNIGSTFYTANSAGIIMIGGQSLSKGGSITKDGALLVLPTDAPSPTISNAKETTLKTVTYVTKAPISSVQLAGQTLTAGGRITVGGDILSISPDGTGVIVIGTVTIQGMPTAAAANAKKKSSGSVQKPAFGLLATVVLSFCYCLLI</t>
  </si>
  <si>
    <t>KPADSP#KP--SA#KP-ENP##GGNPNQ#GGG-N-#GGIPT-##KPTTEI--#KPTTEI--#KPTTEI--#KPTTEI--#KPTTEI--#KPTTEI--#KPTTEIK-#-STTDIKP#-TTQESTP#-TTQGSK-#-TTPPVVV##VQESKTTS#VQDVKTT-##SKSEVVS#SKSEEPI##AQPSQSP#AQPIAQS##TSISPPLPTAEPVKGGQGPPAITEVIGPIIGGI---#TSISPPLPTAEPVKGGQGPPAITEVIGPIIGGI---#TSMSPPFSTQGQANGG---PIPSSIFSPAPGQTVEP#</t>
  </si>
  <si>
    <t xml:space="preserve">CHAFR746836.1.1_0030410.1 </t>
  </si>
  <si>
    <t>MTRFHSFTSAILPLVIFCLTAPSLGESLSSHRTLSTQEPISVPTAVSTSSRPLFTRPPVRQGEPGRNPDAPHAIIETSGLVPVTADGPAVSIASPIAVASSTPTPTKRPTLGPPAPYHISADDELVPTAPDGPPVSNTAIVSNPTPPVEVPSPNTNPPPQPPNNNPQPINGSPSKTPPSNEPQPVNEPVPNNTPPKVNAPPVTIPPSNNPISENVTPVVNGLSSPNSPSQDNPGESDPIPSPYAVLPANKEIPSNGDPGLPSVIHSPGNAAGASNPVNDNTSPPPNNVQPGQDKPSVPIAAATYDSGIVPAVTGEKNAPPAFILPGGSTLQPGQIFTAAPIVPGGNSIIISLAPVPTNAAQNGVPVHNLVISTLNAPSATTITPPSFLNPQNPGANPAITSFPVAKTIVYNSQTLVMGGPIATLADKNAVASYGSQGVVVQYPSGSVSSIPLSASQPKTTSGVVFGNKNSAAVGTLMTSIVSGGSISNSTVSQSATRTSVVAQVTEKPSSPPSEGKIPAAASGKAPSKNGCGKTVVGGFSGLKWGLVPVLVFASLL</t>
  </si>
  <si>
    <t>Tribe17</t>
  </si>
  <si>
    <t>PNTNPPPQP#PNNNPQPI-</t>
  </si>
  <si>
    <t xml:space="preserve">CHAFR746836.1.1_0053370.1 </t>
  </si>
  <si>
    <t>MGESGNDAGGFIIPGGATIKSGGVATVPINYRGGEPVAYPADKVGESIVYPVNEAGKFNEVGKSVVYSVNEAGSLVVSTIGTQSAQTIALPDKAVGGFVIPGGSTIKSGGLPITQPAKYRGGGGESAVFSVDGAGNLVVSTVGGSTATTITPPTVPNGAAMITPLSDPHTIVYQGQTLVLGGSVATIPSLPNVVLSYGPLGLVIQYSSGVAATISVPGVQNGVFVSWTPVTETGTVRNQAVQGSLRSSIINSDGSPISALKPSVPGKVVAGDASSTPSLVDGSGSGKVGAKHSGGAVTNSLKTSLVVAMCMIEFALLL</t>
  </si>
  <si>
    <t xml:space="preserve">CHAFR746836.1.1_0092850.1 </t>
  </si>
  <si>
    <t>METTRMIGRQDEEADGIEPESSANLFTGIELQEEEVTGKKRDLSGKLPIIGVLFTAFLLLFLGFSSTQRLSDSSVTYSTAKYGSWGIFEIEHEDLKPILGIKLHPEDHENRPARTITYRWTISSDHRSPDGVKKKVYLVNGQFPGPTIECRSGDRLIVHVTNKLNAESLSVHWHGLHMRNANSMDGATGITQCPIPEGTTFTYDFKVDGNQSGTFWWHAHSQVQRGDGMYGGLVVHKPFEKKVDVDELDYDQDMLLMVGDWYHRPAEEVLSWYMSSRGFGNEPVPDSLLINGAGRFQCSMAVPARPVDCRQTKANEMPSILREHSSTRLRVVNTGSLAGLSLGISSGTLKPLTLDGGFRIDGKPSSSIGILYPGERVDIIFEPENSTDHLGTELLINMDTENFRFPNFALRPNQTFPLLIKKQIEDMVDSSVIFDYSSSFDLSSAVSIASNEKTLQVPDEVNQTILLYTKTEKLSINSNIPMGFINRTSWSPQKTPRLPLISLPRKQWDENQLIPHIGPHGASSRWVDIIINNLDDGSHPFHLHGHDFYVVASHRTEHGWGSYSPYADSGPSSLKPELNVKNPTRKDTLSVPSHGFVILKVRFDNPGIWMFHCHVLFHQASGMAMGFQVGGEMEHLDVDPSAGEYCAKM</t>
  </si>
  <si>
    <t xml:space="preserve">CHAFR746836.1.1_0064820.1 </t>
  </si>
  <si>
    <t>MAMSLSYFSILPALLLAFSLIAEAATVTYDFNATWVRANPDGLFERPVIGINGKWPLPVMEANVGDQVIVNFQNQLGNQTTTLHFHGLFQNGTSYMDGPGQVTQCQVPDGGSVVYNFTAQQSGMFWYHSHHQGQYPDGIRAPFIIRDPEFPYKDRYDEEIILSVSDWYHEEMTTLIPKFLYKGNPTGAEPVPQSALMNDTQNLTIAVQPGKTYLFRMVNIGAFAGQYIWFEGHNMTIIEVDGVFTEAAEASMIYISAAQRCSFLLTTKNETTTNYAFVASMDTSLFDVMPDGLQWNSTSHLVYNRDLPLPEAQLVDELKEFDDFTLVPFDREALYPEPDQTISLDVIMDNLGDGKPYAFFNNITYVSPKVPTLYTAMTTGADASNPLVYGEYSHPFVLEKDQIVEVVVNNLDTGKHPFHLHGHNFQAIVRSDEEAGAFNATNATQTQYPSIPMRRDTIVLRPNGNTVLRFKANNPGVWLFHCHIEWHMDQGLIATFVEQPLEMQRSLIIPDDHKAICESQKIPTAGNAAGNTVNFLDLQGQNKAPDPLPAGFTPRGIVALAFSVLAAVLGCAVISWYGLADMGAASLREEERRLASEGMDRSEDVTRKGSGSEASDTKVHSLD</t>
  </si>
  <si>
    <t xml:space="preserve">CHAFR746836.1.1_0079720.1 </t>
  </si>
  <si>
    <t>MFLFHALFLWATAASASRFAIRTEGGSEPVPVVHDNSFVPDAILRVTHDKLQAACSPEKPSYLVNGTYPGPALRIPTGKTTWIRVYNDIENHNLTMHWHGLSLAVSPFADGTPQVSQWPIGPLHFFDYEMHVPEDRAGTYFYHSHVGFQASTAAGPLIVEDPIAPPYEYAEERIMFIGDIFDKTDEDIEKGLTSNPFVWSGEAAMVLLNGRGGGDNNGTFCNASLPVIDVKPNTTYRFRFIGATALSFVSLEVECHDTFSVIEADGHYTQPYDTPMMQVGPGQRFSALFTTLAQPEKSTYIIQMESRERPTVTRGFAILRYSDPEPNVSSVNKFYPPEQQPWKMRNTSTEWLEYVLKPLVPIDFPTADKVSRTVTMTTHQYQQGYITWRQNGHPWTETYPQEPYLVSLYKSDHSEYPSMERALANDGIDPVTRVFPAEIGEIIDLVIQNTGSDNGGVDIHPFHVHGASIMDLGSGNGHYNATENEKKLIDLGVQPVYRDTTMLYRYSSKAPNGTAAGWRAWRLKVTQPGAWMIHCHILQHMVMGMQTVWVFGNETQLLASVPQPQIEGYLNYGGSAYGNSTHDPVMVAFQDGPAWTEGQ</t>
  </si>
  <si>
    <t xml:space="preserve">CHAFR746836.1.1_0009550.1 </t>
  </si>
  <si>
    <t>MTSYEDDTRATSADFLEDVDMDDLDHGTREGQGDRLLPGHNEVEDEKLVEVNGVLYKEEWHLRPIWGILASILVVLTTFFALIVLARTFIIHKDILEESVEMQGIGSFRRPPTDYILDPAWNFDAPKQRREYKWTLTDIVGNPDGVFRPMLTVNGMFPGEMIECNVGDTIVIDVDNKSKNASSIHFHGLFQNGTNYMDGAAGVTQCPIAPGRKFRYEFTITGQHGSYYYHGHQAVQASDGLYGPLIVHSPEERKLQKIPYASDRVLMLQDYYHDMSSGLLASSLEPGSESSPIPDGALINGLNKRDCSKLPHRMCDNSTCTSPQFDLATNENHRLRLINVGAFAWFQVSIDEHQFNITEADGTDIMPANDTRLMIGPAQRYSIILKADQTSSNSFWLRARMVSHCWSDPELPGPGADEVMAAIQYIPAGKRRNKKAVMVQPTSRAWKQGMEVECRDMNTTTYIPTEFLPAPAYADHSYYLRSNLEIGDWRLERGFFNSSTFRPNLQQPTLHRSVDGLSSRNESFIASTEINGVNSVAYDLKNDFLIQHYGVKTVDVIIQNFDEGNHPLHLHGHKFWILGQGHGMFPGYESLGLKPEGKGVAEGREGVLDNLMRRDVATAEGFGWLAFRFIADNPGVWAFHCHMAWHSEAGLSMQFLSRVDEVAQWRIPEANRELCSAKIEDLEKGAAPKDSQWFGFGIGG</t>
  </si>
  <si>
    <t xml:space="preserve">CHAFR746836.1.1_0091010.1 </t>
  </si>
  <si>
    <t>MSAQYTDGLYGPLIVYGPTQLPYDTDLGPIQVSDYVYASYLDVIDGAFQRPTVFPQVDNNLINGKGIANCTETGPGKCTPAAGLPKFRFEQGKTHLLRLINTGSEGSQKFSIDNHSMTIIANDYVPIEPYMTNVVTLGIGQRTDVLVKATGKANEMFWMRSEIDLLCLGLNSTNSLALGAIYYQKANTSLIPKTTGHSWQSNNCANDPLNQTVPLYPAQPPAMPAITESLLISVGLNESGFALFYVNNSTFRTNYNNPLLLLTNLGNTSYPDNPEWNVYNFHKNSSMRLVLQNVWATPHPMHLHGHDFWVLAEGKGDWDGEVTNPDNPMRRDTHLMMPGTPDEPSYLVIEWKADNPGVWPLHCHTSLHVSGGLLVNIQEHPELVQKYQIPYVMAQTCRDWTTYSGSNLVDQIDSGL</t>
  </si>
  <si>
    <t xml:space="preserve">CHAFR746836.1.1_0071300.1 </t>
  </si>
  <si>
    <t>MLLPKSRLLLLTTFLVLTAILYYTLDLSTLSSRIPIYNPFSSTPNPENLGVILHPDEHIYREPKTIKHVWAITKGLRSPDGVEKSVYLINGQFPGPLIEARSGDELIIEVRNGVRDEGVAIHWHGLWMKGANEMDGVVGLTQCPIKTSKSFTYKFKIDDDQAGTYWYHAHSELQRADGMYGSLVIHKPATSGISEKKEYGYDDDINLLIGDWYHRPSHEVQDYFKDFSNAGNEPAPDSLVINGKGYFNCSMAVPARPVRCKHVAIPQLNLREGKTRLRIVNTGAMVGYTISLIGYTMTVIQVDGGSPVSDAPNALSIGILYPGERMDILIEPSSTFNSQTAALRIELDPENLQFPNFALTETQSFPITTNLTSPPPTPLNPTPTPTPLFNLPTATGPPLNLPKSANENLLLYTKIEILGEYNNAPKGFINQTTWSQPHSRPLITVNRSEWGDVFIPFVKTGREQWVDIVLNNFDDKGHPFHLLIQDQVIPISVQ</t>
  </si>
  <si>
    <t>LIAR=98</t>
  </si>
  <si>
    <t>PT---PLFNL#PTATGPPLN-</t>
  </si>
  <si>
    <t xml:space="preserve">CHAFR746836.1.1_0027630.1 </t>
  </si>
  <si>
    <t>MKGWRDCSTSHDRGCWLRGPGDKKFDINTNYENNTPIGVLRKYTLDVDDMELHPDGFKNLGGKVFNKTFPGPWIQITVRNHLKYNGTTIHWHGIRLLNNMESDGVNGVTQCPIAPGDEYTYKFKAQQYGTSWYHSHYSLQYGDGMKGPLTIYGPSSDEYDLAVDPILMSDWSHRSAFEDFQKELDPSHGRPLMTSVLLNDQGKLPQIMSTICGLTKSQGKKYLLRIINTSVDNTFIFTIDNHNLTVISADFVPIKPYVTNAVLVGIGQRYHVILEAKPTITTSKKNFWIRTVVPPGCSGFPQGSPPEEKNGILNYEGSDIKLPETAKGNFDETCSDEPYDKLIPIVPWQIGDPVNEQQSSTFQVGLTQVDPTTGKYPGQHNYSRWDIGGEPMFLNFSNPTINNLHQGTIWPAQVGVIQSTNTPAVTAESWIYLVVTATGFPFSSAPKNFIPAAHPIHLHGHDFAILQQSSKPFWAPLVKIKKDNPPRRDVALLPANGYLLLAFKADNPGAWLMHCHIAWHASSGLALQILEREGAIDVSPAHMKETTR</t>
  </si>
  <si>
    <t xml:space="preserve">CHAFR746836.1.1_0073970.1 </t>
  </si>
  <si>
    <t>MRFSTVVVAFLSSLAEAQNSYARLAVPYLVTADPVTPLPQGAPWGTKTANNTNPYPPATGVIRKYDFTIRRQQKAPDGFPRDFLTINGQFPGPLIEANWGDTIQVTVHNSINSPEEGTGLHWHGILQKGSPWMDGVPGVTQCPIPPGGTFTYSFIADLYGSSWYHSHYSGQYASGLLGPMIIHGPDTLGYDVDIGPILLTDHYHRDYFSIVKDVMSTDVNLIAPASDNNLINGRNNFDCSTVPANQPCAANAGISNFKFTPGKTHRLRLINAGAEAIEKFSIDGHTMTVIANDFVPINPYDTQVVTLGIGQRTDVLVKAVTNDTKSNAAFIMRSSIAACSLAINPDATAIVYYGANVPSTPPTTQAWPAFIDSVANQCANDPIASTTPIYKITPDPNPPTTQNIAIGFGQNATQHWLWTMNSVSFRANYNQPILLLSSVGNNSYPANPEWNVYNFGSNSSVRIVIENPGFAAHPMHLHGHNMHILNVGTGTWDGTVINPANTQRRDVQLVPAGGYLVLQFEADNPGAWPLHCHIAWHVSGGLYVTVVEKPDEIAKYNVPSIMAQTCRDWTSYTNSTLVEQIDSGL</t>
  </si>
  <si>
    <t xml:space="preserve">CHAFR746836.1.1_0016000.1 </t>
  </si>
  <si>
    <t>MSRKVEPPVTGVIRAYDFTITREVRSPDGYEKEMLLVNGQFPGPLIEANWGDTIQVTVHNAITGPEEGTALHWHGILQKNEQYMDGVPGVSQCPIAPGKSFTYSFLADLYGTTWYHSHYSAQYGDGLIGPLVIYGPQTENYDIDLGPILLSDYYHGNYQDLVEGVVSTNQNETAPMSDNNLINGKNNYDCSQKLEGDTSPCVNNAGIGNFKFTPEKVHRLRLINPGSEAVQKFSVDGHVMLVIANDFVPVIPYETKVVTLGIGQRTDVLIVGLPSSDIKTYLMRASIAAAPCSGARNPDATAIVYYEPEVSIDARDNYDTAGSTPYVVPTDTNTPDDHYNYGAVGSTPYVVPTDTNTPDDHYNYDNVGSTPYVVPTDASTPDDHTSDTNTSPDDHSPDNNTTDASTPPGTPYGNTPNDSQNPEELDNKSFDPKAFNTDALHLDPPTSTPWPEFLDSVQNICANDDLSKTIPWYPIKPEPEPAQTETYSITFGQNETGFFLWSMNNVSFRANFNQPVFLLAATGTDNFDDRPEFNVYNFGSSSSIRIIINNDGPPIPHPMHMHGHNFFLLAEGPGRWDGKTIINPDNPMRRDVHILQSNGYMVIEIRADNPGTWPLHCHISWHVSAGLSVTVLERPDDIKKAQIPSIIAQTCRDWWAYTEREVVDQIDSGL</t>
  </si>
  <si>
    <t>NYDTAGSTPYVVPTDTNTPDDHY#NYGAVGSTPYVVPTDTNTPDDHY#NYDNVGSTPYVVPTDASTPDDHT#</t>
  </si>
  <si>
    <t xml:space="preserve">CHAFR746836.1.1_0026130.1 </t>
  </si>
  <si>
    <t>MFFNSLLAASAALVLSGVNAAPSVQSQARQAPAACEHGPNNRQCWGEYSTSTDYYNVVPDTGKTVEYWFELINGTAALDGVTKQVLTVNGTFPGPTITADWGDNVVVHLKNSLANNGTGLHFHGLRQNYTNMMDGVPSITQCAQAPGDTMTYRWRATQYGSTWYHSHFALQAWEGVLGAIVINGPATANYDHDMGHMFLNDWDHETPDVLYHSAQTQGPPALANGLINGMNVYENGGKRFEVSVFKDQSYRIRLVNGAIDTHFKFMIDNHNFTVISMDLVPIVPYETNMISIGMGQRYDIIVKMDQAPDNYWIRAIPQTFCSENENTDNIKAILRYDPTSTADPTTTEYTYVDSCDDESLSNLVPFFAQNAGDQDSTQDFGVTVGTSNNLFKWFMQGTTFEVEWENPTLLQLAGGVHANYTKNNHVITLDGKDEWVYWIIETTMTVPHPLHLHGHDFFILAQGTGTYDPATTTLQKVNPPRRDVAMLPAGGFVVMAFLTDNPGAWLMHCHIGWHASEGFAIQMVERVSEIPAITDFTSMNDVCNKWDSYVAVSGVEREDSGI</t>
  </si>
  <si>
    <t xml:space="preserve">CHAFR746836.1.1_0034760.1 </t>
  </si>
  <si>
    <t>MLGSKFLFASLALGLVGVSALPSTPEQRGFQHCNTPRTRSQWCGNFSISTDSEENWPSTGQIRKYDLVVSAGRLAPDGNETDVLMINGSIPGPTLYADWGDTFVINVFNNMTDNGTSMHWHGIIQANTTTMDGVNGVTECPIPPGATRQYKFVATQHGTTWYHSHYSGQYGEGVLGAMVINGPASANYDEDLGTMTLSDWFYDSIYMEELQAEEPGTAPPPGPSALINGSMHLETANIGKYFKTKPLRTNTTYRLRLINTAVDNGYHVTLDNHKLTVIAADFVPVKTRTVDWLFIGIGQRYDVVFTTGSTPGNFWFRAAVPDTSGTSDPSIPGLCGGNLLSPAGQESKIKAIFHYKGASTTGTPNTTQVSPAPTDCGENIDNFGTPNSNTPYLTKPVSRSGFVFNSSEELDLKSTTGSTTNPDGRIINQWTINDSALTVDWELPTLSYVRNGTSSQLTDSAHTNLNVYRMPEANKVRSVFELFSSPCSPVISIIFGSFRTNSWFHTQSISSKQDELIEKAALMFNSGHDFFILGSGIGRFTADTTSRLNFENPMRRDVTMLPGNGYLVLAIYTNNPGAWLMHCHIAWHISMGLGVQFLERESELHTPEVTAALDTMQNNCVAWEQWYETTEFKKPDSGLRLANRPRPSTPLLKAKKLKV</t>
  </si>
  <si>
    <t xml:space="preserve">CHAFR746836.1.1_0026770.1 </t>
  </si>
  <si>
    <t>MSLIGQIVTSALSLVGALTQGQTNGGSKWGTINPQPTFPDFLKNNPLGAGGFPWGGLTAEKNNPYKSAPFTGVTRRYDFTIARGQIAPDGYQKDVILVNGQFPGPPIEANWGDMISVTVRNKISSPEEGTAMHWHGFLQTDTPYYDGTPGVQQCPIAPGSTFTYTFRAELYGSSWYHSHYSSQVAGGLFGPLIVHGPKNAAWDVDLGPVMLADWFHTEYFEIVKSVMAPNGNPRPASDNNLINGKNNFDCSTKAPGDKAPCTNNAGLSKFKFTPGKTHLLRLINTGADALQRFSIDGHNMTIISNDYVPVTPYTTNVVTLGVGQRADVLVKATYKSGSAFWMRANISTPCSATKNPNALAAIYYDGADTSKAPKSTAWNVPDPGTCANDDLAKTVPTFKIPAKTPTTTVNLDIGFFVNETKTFLWTLGGVSMRANLNQPILPLAQAGNFSYPKEWNVINFKDNEVIRVVVNNPTPASHPMHLHGHNMQILSEGPGNWDGSTVINPSNPQRRDVQMVRANGHYVFQYESDNPGVWPFHCHIAWHISGGLYASLLEKPSKISERQIPMVIKQTCDDWNAYTKKTAPLVIDSGV</t>
  </si>
  <si>
    <t xml:space="preserve">CHAFR746836.1.1_0027850.1 </t>
  </si>
  <si>
    <t>MKFSTAASLGLAAAQTASARYVLYVDQYHLTELPNKTMAAGVTDVIMAFANSSLFTTSPPGEYTPFEPVETMRARFDPGVKVSIAIGGWGDTAGFSEGAKTEESRALYAANVADMLDKLGYDGVDCDWEFPAGNGEDYKRNPNSGKVDEIQTYPLLLKAIKEAIGDKELSLAVPGKRVDMIAYTPEQSPAIWESSDFVNIMTYDLMNRRDNVTMHHTSVKDSKDVVDYYLDVLGLPAEKTNLGFAFYAKYFTTDSASPCETGLGCKTVLLENPTDGSDTGKSGAMTFEKENYATAAANLTESPDGSCGAAVGHFCSAGNCCSSSGFCGNTPGHCGINCLSDYSVCPQLSVTALFRDAMANGKADTVEGGQYYYDAANNIFWTWDTPEFIAQKFETIIKARGLGGAMAWSGGEDSHDWSHLAAIQKGVADLGLSGQTGATSDDEECENDDEPEVEKRSFRSFKA</t>
  </si>
  <si>
    <t xml:space="preserve">CHAFR746836.1.1_0066900.1 </t>
  </si>
  <si>
    <t>MTYDLMNRRDNATKHHAGIEASLTSLEAYSSFGIPPEKMNVGFAFYVKGFRTETTEIGRAKCKRAWKDNSGIGCPTGLMEDPATGGDLGKTTAFSWHDTIPSEFQASFGRAKEGRKWDEVGGGTGFWDEVEDMWWTWEDEKAIEDKVKKVVGGRKIGGVFAWGLGEDGDEYSHLQALSRSYWNLPNVRKESRDEL</t>
  </si>
  <si>
    <t xml:space="preserve">CHAFR746836.1.1_0078750.1 </t>
  </si>
  <si>
    <t>MQLALSLTSLALFVSLALANPLAPVVYKELDTRQGPLIPDNCTTYSSANAGTVCIHVPYDCTSFYEVQLGETCLSIAAKFNSFSLTQFFKWNPDIGQTCISLRAYVPVCIATPWYIFEPPLIQYPPGALVSAADTPVPIMPQITAFCKTFQLVGEGTTVDQILGQHGIDIQEFVLWNALVQVQNPVVWRDYFVCVEV</t>
  </si>
  <si>
    <t>Y/F/WxC=58</t>
  </si>
  <si>
    <t>LALSLTS#LALF-VS#LALA-NP#</t>
  </si>
  <si>
    <t xml:space="preserve">CHAFR746836.1.1_0001530.1 </t>
  </si>
  <si>
    <t>MKNTFVTFMALASTTLASAIPLVSDLVRDSTLATRQLAPDCQHGPDSRGCWSPGFNIDTDYHDNTPNTGVTREYWITAENITLSADGYTRQVLAFNGTIPGPAIVGDWGDNFIIHVTNNMPNNGTAIHWHGLRQLNSVEYDGVPGVTQCPIAPGDTLTYRFQATQYGSTWYHSHFTLQYGDGLLGPMIINGPATANYDDDLGVLVLSDWSHTPLPQLWDVAKQGVPPILENGVINGTNTYDCSTSTDPNCVGGGRKNVNVFEPGRRYRYRLLNSALDSHFLFSIDGHNFQVIGMDLVPIVPYTTDSISIAIGQRYDIIVTANATPGDYWLRAGLVEACGANANAANITGIIRYDASSTADPTTTSSVTRVGECGDEPVANLVPHVRMDVGAYNASAVDQEELGFVFEEHFKWTLNGTSLHVNWDNPTTLRVFNNESIWPAEYNVQPLRTVDESDIWAVYVIEDLTGFGITHPIHLHGHDFWVISQGVGLFDDAAAAAVNLINPPRRDVASLPANGHLAMAFKKDNPGTWLLHCHIAWHASEGFAMQFVEDENRIALTMTDAAVYQDTCANWVEFERTNVYEQDDSGI</t>
  </si>
  <si>
    <t>Tribe16</t>
  </si>
  <si>
    <t>gifyalstr=87</t>
  </si>
  <si>
    <t xml:space="preserve">CHAFR746836.1.1_0057160.1 </t>
  </si>
  <si>
    <t>MESIPQHVHTRFVLARLQSNGTNSTSFGAQFETHDLQIVRWLDQHSTTSSTPITSATSALTQFLESQKKSGTSILFAKLGEAFVGVYAGSQIDNQGLGSIVQQFVQREAGSEASHMAVQLCNSDSLGSQILGIYVDTTGDLDAVKSALGGWNNATCLGSSQDGTARAETETWPAVTIAMVSGQDISVGPGVQSRASVNTFLAKRRPLDDMRNHFKRATCSYTQAVSGDGCYSVSERCAITQAELISYNNDANLCSNLQVGQYVCCSSGTLPDFSPQPNSDGTCYSYTVESGDYCSAIAETNSLTVADIESRNTDTWGWAGCSYLLVGAVMCLSTGTPPMPSAVANSVCGPTVPGTSRPADMSTLGDLNPCPLNACCDVWGQCGITKDFCVPTPADTGAPGTALPGTNGCVSGCNMEITNNAAPPATFLKVGYWEAFNNERPCLHMKASQIDTTVYTHVHFAFLTLSATYDVDVGNLKSEFADFKALTGVKRIVSFGGWSFSTDYDTYPIFRDTVTAEEREAVAAKLVAFVADNDLDGLDFDWEYPGAPDIPNLPPGSESDGPNYLTFLQLVRAGLPADKTLSLAAPASFWYLQGFPIAEMSLVVDYIVYMTYDLHGQWDYGNSWSDDGCTAGNCLRSHVNKTETASALAMITHAGVQASKVVVGMALYGRSFEMTTAGCYGEQCTYVGPVSGATPGKCTQTAGYISNYEIRDIMETKSDVQKYSSDDYGDIIVYDSVQWVSWMTKETFDSRVAWVKGLNFGGTVDWAIDLDADYDSSDAPGGGDKADEVVIVSPGIYTDADPVIQCYPPCTLVLPPFVLATATTISMEPVTVTYKENWATTLTISGAIITTSAGSTTSTVITLPPITTNTIYVSNVVWDPSRVLGVPTTKTTTGANGAVTTITTTKPRGALTTLISTGSDGKVTTITSTASSTSSTAAAGIIYFSSSIIPPPVTLTQTKTDSTGSPVIWTYSPGPYPTPSGDKNMPVPPPPGFPTSVNIRSGSPRPTCLPTQICGIPCILFCSSGSDCVICGCIGPFCPSGTNCVGAGCTDTGAIDGSDPDDKSCTKKETASYCDVDCTVIEYPLSTTTTCNDPHCTRTITACTATDSTTTSTTTIACATGVAYVDYNDDDLSEDLGVVVDPGTFNIPAEVVVVTSTSTLTLPPTTSTVTQVVVVQPTASADCTFWDSGFFFQFEVYNIQNWVTDGGASLKKQEGGCGALTGWSWTDATNNNFAYVYFNLPFFFKAGCVERAIVSAGGPKISCVGGGIGLDTRKRDDGNTINSDDQTDAASSLGRDLKKQRTSIEESERIKRKRIQKRATTQSASYMSLTETPTYTYASNQVSQTYIPMTWDDNDTVVLTWTLTKTDDVSLSTFFYTTLIAGYTYMSNITTSLSSSSTLSAPSNPYTTGSPSTSIASSSKATNTTASTTLVA</t>
  </si>
  <si>
    <t xml:space="preserve">CHAFR746836.1.1_0066370.1 </t>
  </si>
  <si>
    <t>MASTPENRAAFIASLCDFMEKYGFQGVDLDWETPTLSYRGGKQADFSNIVTLVKEMRAVFGRKFGLSIAIPTDFYGLSTFDLVAMQPSLDFFNFMAYDIHGSWEANRLGAQVRTQASILDINTNIVPLWFDGVEPDKVNLGIPYYGRGYTLSNRSCTDINCPYSGPNRGGACSQSDGILTLKEIQDLIKQKNLTPKLIPDIMQKEIVYDGDQWMGYDDAETIALKLKWADEHCLGGTVAWSSDFIAGNGK</t>
  </si>
  <si>
    <t xml:space="preserve">CHAFR746836.1.1_0078580.1 </t>
  </si>
  <si>
    <t>MVAMSKVSLAAAWLLLGARIVNAALNLDGTQAVQPLKIDDPSPIGDLTTYYPDQHDCPLPCVDYANIHSWISYLSVKRLQRCKEPMLLQLSVTQHLEDPSSHTLIRSCALEGQSSDSVTSPVNSSSNLQPVENPKKGSDLFQGSLDVAPACSFAGSPVEAELGVIASSGGGIGGNVEDILKGLQKFFDTPDNCDESFAFAYHGQTVASVYIGPGLGKSTVSSALEALSKSWEGIVLASNRTVAQLCGSGRDSTQILGVAFDTTGDLGAVQKMAAQWNNGNCVEQADLIPRLDLSIKAFDISRSAATNSSNDNSTSSSRTVIARKVNGQKRSELIKNSENLQKRATCSYIKVVSGDGCSSLVSRCKISAADFTKFNPKSNLCSTLQAGDYVCCSAGDPYTEPKPDPPKQGANGICATHLIQNGDSCDALAKQYGVTVAELEKWNKGKTWALDGFENTCVSNCGNDIKQNSSFNLERDCLWLSAKNANTDGSYTHIHWAFAEINSSSWKPVIKESKDGQWKEFKELKNVKRIVSFGGWAASTEAATYNIIRSAIITNRNLFASNLATFANEEGIDGIDIDWEYPGAPDILVGGSPIGQKTDGLDYLKFLTVLKQQLGTDRSVSIAAPASYWYLKAFPIDRIAAVIDYIVYMTYDLHGQWDAGNPNAYDQCDSGRCIRSHVNLTETRNSLAIITKAGVPNNKVFVGEASYGRSFHMASDGCWGPMCDFTGSRTQSDANAGRCTKTGGYLSNAELIEIIQRGGATQTFHDGASNSDILLYQGDYVSYMTPTTKETRRSDWKSLNFAGSIDWALDLQAFTTDDMETPPGYHLRERWVAWQERMIVSTQATCVNSHVV</t>
  </si>
  <si>
    <t>LIAR=16</t>
  </si>
  <si>
    <t xml:space="preserve">CHAFR746836.1.1_0073500.1 </t>
  </si>
  <si>
    <t>MRPKKNSNGTCAAYTVVPDDNCSKLGAANGLTIIELEKFNNGTTWGWSGCSNIMVGTKICLSDGSPPMPAPVANAMCGPTKPDPEFCTEVRGPSNNPGTSPPGTNGCVANCGLNITNNDKGPEYPMSIGYYEAWNFDRPCLHMEAKELDIKSYTHLHWAFGTVNPDLTVTVNDTNKQFTDFTSLLNVKKIISFGGWGFSTEPATYDLLRQAMKPANANKFAIKIVSFCIEHILDGVDFDWEYPGVAPDIPGIPPGKDDDTTNYLAFLKQLRYLLPTHMTISIAAPASYWYLKAFPIAEMAKVADYIVYMTYDLHGQWDYNSTWANPGCPMGNCLRSHVNLTETMYSLSMITKAGVPSNKIAVGVSSYGRSFKMTNPACTGPECTFIGPETKAEPGQCTQTPGILADAEIAQIKNIFPNTTTRYDDVSGSDILIYGTTEWVAYLSDNSKRFRKDTYKRLNFAGSVDWALDLQAPVELDLMGLETYVSEDNSTYIEQLSGNAQPLPVCSSSYTTFEQLEKDADTMPDNCRALYALQALDSLLTEALANYTDIMAKGYDDKFNAYAGAVVNSASKNVVDFYTGNGNKYFTCVVVEMEQCCSDCHKYNPKPNDPHCRYCHNDSCKKKREDVFSIGLGLEESEIVETSLVTREGVTIATPAGRPKSNYKMVNHTEPCPPDYSLRSSSGPDYKDTVYWSLREDKVSVFWADLLEATGITPENIAFKNIQNYPCDGFPKEECIYHGQWAMNVPAPQGYDKSDISNPKDLISKALENSKKLGPQIKDLLFTIRVDFYMGDPFDAVDALGIPITMIADAVANMVTVADIGKGIEDAEAKAKREKIIFGFLTTITIFVPVAGEVMSAVAGLATIGRIVSLLGVAGNAAFDSYTIVKDPKNAPLAIFGLILAPLGLTDAIALAKAARIARNMDSKDAIKLGTSIGKRLAVLQRVTKICKR</t>
  </si>
  <si>
    <t xml:space="preserve">CHAFR746836.1.1_0042570.1 </t>
  </si>
  <si>
    <t>MSYYGPTPPPIPYGTRPEMRRPSQPSLDASLQSLTRKNAVYYPNYRVYRGETPATLNYNCINHVFYAFAQVSPDGIVSLNDEWADAQMPVDGATGCIGSFMRLKQEHEYLRVILSIGGGAASQNFARVAAHASTRDTFGRSARALVQASGFDGIDIDWEHPSDHIEGQNFLSLLAAIRLYLPDNQYLLTAALPAGQWALQNINLYKAQDYLDLLNLMAYDFTGSWSQKAGHHAQLFAGKPGEPSSAAAVDYVISTGFPAAKILLGVPVYGRSFLVLAVCGDGGDC</t>
  </si>
  <si>
    <t>Y/F/WxC=57</t>
  </si>
  <si>
    <t xml:space="preserve">CHAFR746836.1.1_0069220.1 </t>
  </si>
  <si>
    <t>MEPEDIPIGGYTHLNFAFLFIDPDTYTVTPMEPSQEALYSRVVALKKKKSTLEVWISIGGWSFNDPGRTQTTFGRLAASTSLQSTFFASLLKFLDTYGFDGVDLDWEYPGADDRGGTDADYKNYVSFLANLRSTLDNAGKRYGLSLTLPSSYWYLKHFDLVNLSKSIDWFNMMTYDLHGGWDADDPWIGSIVNSHTNLTEIQSAMDLLWRNDIHPSQVVMGLGFYGRSFTINDTSCTMAGCPFSAPGIAGPCTANSGTLSFSEIEAILDDESRGAVKTYDSTAAVQIVVYDTNQWVSYDDWRSFETKMDWANSHCIGGTMVWAVSLDSDGTATNGLTSATDLYPGDNGSSGGEDDIYIGPDLWTNETHQISCEPPCTMILPPFPLATPATVIWPEFETTIASSSNGAVYTITTTVSIAPFTISEIPFWPITVTGSDVNSAIFSPTQSIAPPSSVMMVPGNQATFPLFHTDYSASRGPSVTSAASTPAPVQTGIASDCTKYYQAVSGDTCYDIAQTNGISLDAFYAYNPAVGTDCSGLWLGEYYCVATPSSSTTSNTPLVAVFYSTSHPMTIVPQATGTSIQPPGSTVPFLVFATGTPSSNGGCGSGDAPAGCGTLNCGLFGCSGECGLFGCDGGCGLGFCGGGCGLLGCGPGCGGGKCLVDGGGGGEGNDKSSTTSSESCAATATPTTTTACDTACAEETSSCATFCTALTYACEPTGLGSMIFPEFDAETWGPGMLDMTEEEMDAEAMSVASWLNPMYTSWDPVIDNGATLTISGPLPSFATPTKASTRSQTAISATSCGMTETITGSSTSTYCTCNAGFAVSLSTKTNAASSTFMICGADPALTISTITPTITSTIAAPTSTNPPPIAVPTRAGFNIIQVSCDTTVCPIGETCNSKGEFNWEGIQPQDPNNSELVQISGTYNKGGMVTGTKATFCGQTSRFTVDGVNIRGSSNKHADFTCTPSKISSSTVCVSETLLCCTEDFQWDCLTDICL</t>
  </si>
  <si>
    <t>STITPTIT#STIAAPT-#STNPPPI-##GCGTLNCGLF#GCSG-ECGLF#GCDG-GCGLG#FCGG-GCGLL</t>
  </si>
  <si>
    <t xml:space="preserve">CHAFR746836.1.1_0035860.1 </t>
  </si>
  <si>
    <t>MQFFLETFALLSAASIGASASVVRRDCSFTWEAENGDTCQSMAASWGITQAQFISYNSGVSCNALVVGKEYCVEWTGPAPGPTTANPVPTPSTTSTSIIVTTTTPAAPSGPSPTQGGIIGDCQKFHLAVSGDTCGGIVSNYGGFSLQQFYSWNPAVGNDCSGLFLGYYYCVAVTGTPTGPPATTTTAAPSGPSPTQGGIVADCKKYHHAVSGDTCQKIVDTYRTFSLSEFYSWNPAVKTGTNL</t>
  </si>
  <si>
    <t xml:space="preserve">CHAFR746836.1.1_0035890.1 </t>
  </si>
  <si>
    <t>MKFLYSFIVHFIFIISSLRVSSAHPHSNSPAHRHSSRKIANAGVCDNAVSPFDYSVKIREENSNPTCLAESTVSVLAARQAQTVDDFSCSESKPCSNGACCSKKSGFCNYGPEACGTNGQSPNELCWSNCDAHAECGKFALVPGTKCPLNVCCSPFGFCGMTEDFCKKGTDEDPGCQSNCDQPPSGASGGNVQNRIIGYYEAWAHDRKCQGMDFDTIPVGAFTHLYFSFGYITPGTFEVVPMDDLDEKLFTQFTDVKKRNSGLKTIVALGGWTFNDNGTATQPVFSNMVSSQTNRATFIKNLFSFLRQHAFDGVDFDWEYPGATDRGGQPDDGKNFVQFLKELDDANNKQPVKYVVSFTVPTSFWYLRHFDLKAVDHVDFINVMSYDLHGIWDSTNPIGSHIYAHTNLSEISLAMDLFWRNDVPPAKLNLGLGFYGRSFQLSDPSCYKPGCNFKGGASPGGCSNNAGTLTYKEIQQVIKSNNIKPYHDKEAGVKYITWKGDQWVSFDDEETFKAKIDFANKLGLGGLLIWAVDQDTDDLEALRGVLAPKSVKAFAAMADEKAFWEEAAVPDCYVTDCGGSCKTGFFKIENQPCGGAKPVTRHSKEKDSQLCCPLSGAPNPKDCTWRGEAPSCNGHCHDDEVTMELNRWGSGKYCEDGNKAYCCQSPEAKENKCYWAGVGRKCNGDDTTMPGSCFDNHCPVSGHSVQLTDSPYGLGGKSPFLPVPLENLFPSPPTGDDIDTDFDLNVDDTFGDGAGHEHTSEEPGDASFQFVVLSSPEELQVSLDKRDGSHWEVFNCRDGMEEGEHTVQMVCTDTSETSNCYKIGLGHGAPGTILQMPPGCGPGRYAVAKSMKPSKIPAPAHLRKRLSMPATYDLTFDYDFTRVPRDLGDTQMRIDFSNKDNYWDNVVAAAGAGKRKSKRSLTDVGGSHKRWLEEEWRDDYHFGGSTVEELHKRWFGSGVIDWLKGLVNPKITKQFTHDIDETVIAKIIDEEWDCPLGDNGKFDGHVLIQAETTVKVATSFGFTLITKLSLPLDLSQSYLTFSNAGEVTATFTLDAVARVSYNKEMEILTLPFPGATFRVPGIVTIGPSVRVLGQIAASLTVSAEIEAKVDIASWEIEQTLPAASSEFEPDEDDLVSPRNTGNMDGLSNPSFYAGVKAEGSVEAHIKAAMEFGIRFDDKWKVGAAAAGVVADGYVRFKVGAGKSNEATCPWTYGLELGVSLYAQVESPPLLGWGTKTWPLPGSGEVPLIKGGTCPDLKQGQPARRSLPATENGYGWDQSNPGTMLIAQGEGQNLTSRSIGKRVAVYGPAVTLGLQNRFCPNSDDDAGSKTLCSAIRAGWEDEGDDPLGDLVTRSLDISHAINLLEKRTKKPPKAFCAEKKGEAGGAKMNYQTPEYDENSAITIDNLKTYGYTNVDQCNDFGFGVITTPATTDRSRYRTEHILEAQLLGIFFDDIVSPGSKEVFDCNDPTPDAKAPPGKKLCYCMQPLWYHLPSALYPSVNIGGNVFQGRPIDIVGQAWPGKGNDWKSEFVLLDEGVNGVKERMWGDGEIRNERGMTSNVDGTTDKSNPERLIKAVKDAITAFKYHSDAEINRILVAQVDRVGTWLNTMDSVTVPAIQRTADDKNFGKWKTQDLQGRWKKWMKGRYAKAMTKAEDFIPAAITKLEKKFASADQKQDAVGDAKTRIDKIVALRKEWTDNKATWTNPF</t>
  </si>
  <si>
    <t>LIAR=76</t>
  </si>
  <si>
    <t xml:space="preserve">CHAFR746836.1.1_0062780.1 </t>
  </si>
  <si>
    <t>MLFPSLPSLAAAALLAHLAFAAPAGDDADGNTRHAPQAVKSNIKAAAGGYKNAAYYVNWAIYGRNYQPQQLPASQLTHVLYAFANIQTDGTVYLSDTWSDTDKHYATDSWNDVGNNVYGCAKQLFLLKKKNRQMKTLLSIGGWTYSTNFAAAASTAATRSQFASTAVAYVKNLGFDGIDIDWEYPKNDAEASNFVLLLAAVRSALDAYAAQSAPGYHFLITIASPAGPTNYNILHMRAMDPYLDAWHLMAYDYSGSWDTIAGHDANLYPSGPNPGSTPFSTQKAITDYIAAGVTPSKIVMGLPLYGRSFQNTNGMGSSFNGVGTGSWENGVWDYKALPKAGATEFTDAATGASYSYDSSTRELISYDNVATIQQKANFIKSNGLGGAMFWETSGDRTGGGSLISTIAGSFAGLEQTQNWLSYPASSYDNMRAGFPGE</t>
  </si>
  <si>
    <t xml:space="preserve">CHAFR746836.1.1_0101370.1 </t>
  </si>
  <si>
    <t>MRLSNMVAPRALLPVAIFTISASAFWRMPCMARTGVARIDPLVSWNEIAEHTHSIHGGNGFSISAKTDELLASTCTSCAVAEDKSAYWHPSVYFKDAATGKFTLVNQLGGMLAYYLLQPNNGEKNVTAFPKDFEMISGDTNRRNFSYPSPDVEKSLWNKAPYNTQAFLEQAALGFNCLDYSKAPEGSLYRHTLPDKAYLDANCKNGVRFEIMFPSCWNGKHVTSPNKKDHVAFPSLVMTGDCPEGFPVRLPSLFYETIWDTNAFAGVAGEFVIANGDTTGAGYHADFINGWDTKFLQDASNKCTSLSGRVEDCPLFTLQSDDKFSNCKITLPPALKDEKVYEGLTALPGNVPIIDGPGYAHGASPGGQPGGANPPPLPVYSPPPPPVQASPPPPPAPAYSSGTKLPSGSFAPGGVFAAKVTPSGGTPPPTETGTVPPPVIIPVPPTPTPPPPPPPPAPPSRPIYSTEYKTNGNVVQEILWVLEEITVTASVTNTVSVPAPTGPGGYRRRHMLQHKRHGY</t>
  </si>
  <si>
    <t>PT-#PT-#PP-#PP-#PP-#PPA#PP-#</t>
  </si>
  <si>
    <t xml:space="preserve">CHAFR746836.1.1_0064900.1 </t>
  </si>
  <si>
    <t>MQAITLLLAAGSAVKAYTIVEADLFMVKNIDPVVIPGQYKSHLHSFFGGDAVTINTKTSKELQAGCTSAHNPNDFSSYWVPTLFALDGDKRTNVPFSRFSAYYVQIEHAEIAIPQDYKVVVGNSKATSQADVEPLAGIEWFCEGDAGETKDKAAFPTKTCSTHLQTLLLFHDCVNPTTLESAYSGRHNGVDGNRCPPNMKRMPQLRFSIRYDLRKTLPNGWSGPPPLELACGPSYCTHGDFINGWLPEAAENMLKANSKRDFQEVVGPKGGDSPNAICPGKDADPSNGTSDYATSLKMMAKRALGRYDRRV</t>
  </si>
  <si>
    <t xml:space="preserve">CHAFR746836.1.1_0023970.1 </t>
  </si>
  <si>
    <t>MHYTSLLSLLACCGTVLCNSEEVLAKHEGHGGIDGWFTGKRANAFYGNWDIYARNFTVTQIPVSKLTHISYAFCNISTTTGEVVLSDENADLRFAYPGDPKGLTNATSLKNVYGNVKQLFLLKKKNRTLKTMLSVGGYSFSPYWSAMLASEPKRARFASSAVKLMTDLGFDGLDYDYEYVTNASQAADLIDLLKKTRTLMDEHSQKNSLPRFSLSFDGPAGPAKYTLLDMRGMDRYLDFWNFMVGQIQSSENTLYKLTLLQAFDYSGGWDTIAGHAQNLYGENSKGDAIATPFNTSTGINYYIDNGIAPSKINLGNPLYGHAFLNTTGPGQRFNGTGIGSFGEAGGNWDTKALPLRANYSSAEVTELKDIGASYSYSAKDKMMISFDTPDIAKMKARYAMKKGLGGAMWWEISQDKSGKDSLVGSFVGELRGLEKSMNNLKYPTSVYENMRLGFPDN</t>
  </si>
  <si>
    <t>Tribe15</t>
  </si>
  <si>
    <t>LIAR=51</t>
  </si>
  <si>
    <t xml:space="preserve">CHAFR746836.1.1_0086750.1 </t>
  </si>
  <si>
    <t>MGGGDGYRAVAYFVNWAIYGRKFNPQMLPAEKLTHVLYAFANVRPDSGEVYLTDGWADTDIHFEGDSWNDVGTNLYGCLKQLNILKKRNRSLKILLSIGGWTYSSNFAAPASTAAGREKFAASAVTLIKDLGFDGIDIDWEYPKSQTEAQHFVLLLQECRRAMDAYSATLPHRHHFEMSVACPAGPQNYNNMDIKGMDAYLDFWNLMSYDYAGSWDANAGHQANMFPSNTNPGATPFNTKQAVEHYKNQGVRRDKIVLGMPLYGRAFQNTDGLGKPYSGVGEGSWENGVFDFKALPLAGAEERYDQEAGATYSYDAGKKHLVTYDTCAMAREKAKWIKKEGLGGAMWWESSADKSGGESLIGTVVGELGHLERGRNCVEYPHSKYENLRKGFEC</t>
  </si>
  <si>
    <t>Y/F/WxC=75</t>
  </si>
  <si>
    <t>AGAEERYDQE#AGATYSYD--</t>
  </si>
  <si>
    <t xml:space="preserve">CHAFR746836.1.1_0071870.1 </t>
  </si>
  <si>
    <t xml:space="preserve">CHAFR746836.1.1_0057270.1 </t>
  </si>
  <si>
    <t>MKWITPTIALVGSSQAALRFGCSTLSIQRLDPLVEPGKTPSAHLHQIVGGNAFNASMAGDIGEQGTCTTCTFTEDFSNYWTATMFFKHTNGSYKRVPIMQNTALPNGINGGMTIYYTQKDFSSNGKAKITSFKPGFRMTVGTPTTDTLDSAKKHVGLRFVCLADKGTRFPELPDFPTKACKGGIMTVHHFPSCWDGKTLDPPDHQSHMYNTVKDAFAEAGPCPSTHPVRVPQVAYETLWDTTQFNNMWPADGSNPFVLSYGDNKGYGTHADYVFGWKGDSLQRAMDSSCMFQACEGGKPLKSQGVADMNKCAVKSSVKENLDGCKLEI</t>
  </si>
  <si>
    <t>Y/F/WxC=19</t>
  </si>
  <si>
    <t xml:space="preserve">CHAFR746836.1.1_0047980.1 </t>
  </si>
  <si>
    <t>MQSCFRCYTGPNFGGDDRAPCSDPKVDSEGFPPGPCLGGIRSNILYPTCWDGKTLDTPNHQDHVAYPTKGPADFLMPSICPSTHPVKIPQLMLEVVWDTTQFNNKAEWPADGSQPFVLSTGDNTGYGQHGDYVFGWKGDALQRAMDDNGCFSATCGKQKSQDVGVANLCRIPKTVVEDADGWMDVLPGNPMGG</t>
  </si>
  <si>
    <t xml:space="preserve">CHAFR746836.1.1_0046210.1 </t>
  </si>
  <si>
    <t>MQWATITAVALLAQNVASQNMLRFACSQLVVDRVDPLVNPGMKYTPHLHQIVGGNSFTTEMDPASYDLPSKSTCTSCSFKEDLSNYWTAVMFFKAKNGTYKRVPQVGNGGPQGKLVNNGGLDVYYIPSGKTTAFKKGFRMLAGTATNTDPNSVSKGNICHRCWTSTNENTFVGGAPCSGSDTVDIPQDPKCKMIRQTIIFPACWNGKDLDSPDHKSHVAYSGSGASGGGACPSTHPVKLPQIMYELMWNVSSFSDQSIWPADKKPLVYSMNLGGPAAHGDYLFGWQGDSLQKAMDNNCNLNTDCPKAGLHAQTPAVYNACTVPQQSPETVDGWIAALPMGSAARAA</t>
  </si>
  <si>
    <t xml:space="preserve">CHAFR746836.1.1_0047470.1 </t>
  </si>
  <si>
    <t>MHQNAFNTTMDPSNDIGETATCTTCTFSEDFSNYWTAVLYFRARNGTFKRVPQIANQNLAQAEGGMTVYYISPDNTTSPITAFRPGFRMLAGTAENRKPESGFVNLYRCYDSYDENMFFKPNPMGVAATDTTELPKTFCGGGIRVNTFFPTCWNGVDLDTPDHKSHVAYPDRGAPCPATHPVEIPQVFIETIWDTGKFDKSLWPEDGSQPFVFSQGDPTGYGHHADYVFGWKGDGLQKAMDARCDVYDASPEPLIFPPEGCPHLKTQSQKVANQCSQRQVAVEPLDEWLDALPGNMPITYS</t>
  </si>
  <si>
    <t xml:space="preserve">CHAFR746836.1.1_0080060.1 </t>
  </si>
  <si>
    <t>MFINFSEDLSNYWTANLYFKARNGTYKRVPQVPNRGLTGEVGGMTVYYTSPYDGSKVTAFKPGFRMLAGHAEQRAPGGVTQWNAICFRCYNAKNFGGDNQAPCSDKTVDSVSLPTKACPGGIRTTIRFPTCWDGVNLDSADHMSHVSYPASKTFEDNTGYGQHGDYIFGWKDNVLQKAMEAGCFGASCSALKTQSFSDANKCAVPDEVKEPVDGWISTLPGMSM</t>
  </si>
  <si>
    <t xml:space="preserve">CHAFR746836.1.1_0046150.1 </t>
  </si>
  <si>
    <t>MRLSTLTYLAFIATSSAIVRFHCSQLVTERLDPLISPGLSPSSHVHQIVGGIYDNAQKSHVTAFQPGFRMFIGDVMARTLPEAARFRQLTYTCLDTFTTRQPEWIKFPTRKCAEGIMTSLRFPTCWDGKNLDSPDHMAHMSYPETGTFESAGPCPASHPVRTAQVMYEVVWDTKPFNDLDWPKDGSNPFVWSFGDATGYANHADYVFGWKGDALQRVLDTPCNFYTNCSQESPAKAQLQSIEKMNDCTQKVVVDEDIDGWLPELPGGYHSQYGPTKL</t>
  </si>
  <si>
    <t>Y/F/WxC=20</t>
  </si>
  <si>
    <t xml:space="preserve">CHAFR746836.1.1_0079030.1 </t>
  </si>
  <si>
    <t>MLFTALLAFTALVEALPEHSQYGKRQGGTTMLRFGCPQLVIDRIDPLVNPGQAPSPHVHQIVGGNGFNVSMTTGDVSKTASCTTCSFADDFSNYWTANVYFKARNGTYKRVPQGGAALQFNDRFSNTMKDGVLVYYVSAKPGSITAFKPGFRMLVGDPMSRSRKDSSLKRQNCFRCYTGPNFGGDVSAPCQDAKIDTEAFPTKPCPGGIRSNIHFPTCWNGKDLDSPNHQDHVAYPKTGPATFLSLGGDCPSTHPVRIPQLMYEVVWDTTKFNNKDDWPTDGSQPFVLSTGDPTGYGQHADYVFGWKDNALQKAMDTSNCMGASCASLKTQTVDNAKKCSVAPAVVEDRDGWIKELPGLVMPMTME</t>
  </si>
  <si>
    <t>Y/F/WxC=33</t>
  </si>
  <si>
    <t xml:space="preserve">CHAFR746836.1.1_0040160.1 </t>
  </si>
  <si>
    <t>MFWSGIIAFTALFGLTNGQGQNTMLRFGCSQIVIDRIDPLVNPDMLPSPHMHQVVGGNAFNVSIPSTDVSNIADCTSCSYADDLSNYWTANLYFKARNGTYKRVPQVPNRLLFNDKFTTQTSGGFVVYYVSDGKKKVTAFKPGFRMLVGDANQRAKIGSGRKTQSCFRCYNGPNFGGDNAAPCQDSKLDTEELPKGQCLGGIRSNILYPTCWDGVNLDSPDHKSHVAYPSNGPQQFTGSSTGGACPSTHPIKIPQIMLEIVWDTTKFNNKAEWPADGSQPFVLSTGDNTGYGQHGDYVFGWKGDSLQKAMDSGAGCMGAACGGLKTQTIDPANKCKVTSKYPENYDGWLDKLPGMA</t>
  </si>
  <si>
    <t>Y/F/WxC=26</t>
  </si>
  <si>
    <t xml:space="preserve">CHAFR746836.1.1_0069230.1 </t>
  </si>
  <si>
    <t>MLLKGVTLLLAFAAARINGAIIPDADELAKRQYATAAMMRFECSQLVIDRVDPLVQPNIAPSAHLHQIVGGNSFNANMTPVEYDPSKLSTCTSCTYSEDFSNYWTASLYFRAKNGTFKRVPQMTNLGLRGKNGGITVYYIPPYDGKTKVTAFPPGFRMIVGDPMLRSAKDMQKQLCHRCEENIAQNPFGGAPCTGNDTQALPTTQCHGGIRATITFPTCWNGKDTDSPDHKSHVAYPSSGSFESTGPCPSSHPVRLPQVMYEIMWDTREFNDASLWPSDGSNPLVYSMGDATGYGWHGDYLFGWKEGVLQKALDARCTGDACTVLKTQSAEEANKCMKQQEVSEPVEGWLTELPGNMPVTSQ</t>
  </si>
  <si>
    <t>Y/F/WxC=40</t>
  </si>
  <si>
    <t xml:space="preserve">CHAFR746836.1.1_0032200.1 </t>
  </si>
  <si>
    <t>MQWKPFLLALLLEPISAQMVIPPMLRFTCSQLVVDRLDPLVNPGLIPSPHQHQIVGGNSFNASMDHPSHDLVKDSSCTSCTFSEDFSNYWTAVLYFRARNGTFKRVPQITSEGLGGNGGITVYYIPDANNKLNVTAFRPGFRMLVGDAALKTPGSAHKVCHRCMPKSGDNSNLNCAAPDSQTLPSGFCVGGIRSVITFPTCWDGRNLDSPDHESHVAYGVGAGANDVGPTGSCPASHPVVIPQVMYEVMWDTREFNDKALWPEDDSQPFVWSTGDQKGYSQHGDYVFGWQDDSLQRAMDNRCTGDTCTVLKTQSTEDSMKCTKKQTVDDDLHGWLDTLPGNRMLF</t>
  </si>
  <si>
    <t xml:space="preserve">CHAFR746836.1.1_0058920.1 </t>
  </si>
  <si>
    <t>MYKSSLLAGVLLAHSVLAQNMLRFACSQLTVERADPLVTPGMNPAPHTHQIIGGNAFNLTMEPAVYDPAAKSTCTTCTYSEDFSNYWTASLYFRSPENGTFQRVPQFANVGLQQDGGMTVYYMPYSAKNGKMTAFKPGFRMIAGDPMMKTNNRASICHRCLGNGEGFAPCDAKDTGELPNKYCPKGIRATIIFPSCWDGKNLDSPDHKSHVAYSNSGGLGSTNCPSTHPVAIPQVMYEIMWDTGRYKNDAWYGSGKQPFVYSFGDATGFGQHGDYLFGWKGDALQKAMDALPSGKCANANCSVLKIQSAQDSMKCKKDQQVVEDVGKSGQWIKQLPGGVAVTN</t>
  </si>
  <si>
    <t>Y/F/WxC=23</t>
  </si>
  <si>
    <t>MALPGVTPIEPVAPTKRQLDPNVPHPNYRFKAKNAADVQSAVKFANFHNIRVSVITSGHDQQGRNYAASGLLIDLSLLGGFKALESFTPTEQGAESPEPGSESTPNVISPKNGVQAAVTFGPAVLGLPLNQALFASGLFVQTAAVATVTVSGGWGQNGGYGPLTQQYGLGVDQWLEAKIVTPDGELKVANAVTNTDLFWAIRGGGGGTFGIVVESTMKAYPNVPITGFNWYINATQRANGTDPVTGKGPISEAMAYLMGELPALQEKGVSAYIYAGNSQVRCYSIHPGNTSGVANANALWGPILEKMSAFPGMTPFQTKPFEFANYKEFFELTYGNFTASPTPPDPTNFGIVPFDSRLLSAEHLKSPDLTAALAGTNGNYGIMMHAPGPHIGDGNDTSANPGWRKAVAFVVGWKTNTLNVDGLRKLAPDMGTYINEGSVTEPNWQTSFWGSNYARLSKIKAQLDPNMTFWVTPGIDAERAEFVNGRVCLVGNTTTNLMIPPATDGAIAADLEAKRDSAFGGQEREWTKYPANGTWLGLQDKSGDIYSAAPAGTGGNPTTATEDDCEDDVE</t>
  </si>
  <si>
    <t xml:space="preserve">CHAFR746836.1.1_0091400.1 </t>
  </si>
  <si>
    <t>MHLPSILKPALGLLVATSQAWAFFRLPCAAPIVIQRADPIISPGQVSGHVHTIVGGNGFGFQMDFAATQRSTCSSCLVKEDLSNYWVPVSSQKVPFCLLLSRFHNPQPTTHFSLHNDPRDQDYPHMVAFPNEFRMVAGDPFLRSYNASSLAQKAITWACLGTSTPESGGMPNIKCPDGLRAQVFFPSCWDGKNVDTPDHQSHVAYPDGVTVGACPASHPKRLISIFYEIIFNTPNFQWSGDHHPFVLAQGDPTGYGFHGDFVNGWKEGVLQKAINDCNIESGVIEECKHFSFITNQVAQSCRVPASIDEQTSGTLDKLPGCNPVQPGPDPAKPQSGCGAPTTIGKPHFPFTDFTGSKKFAYTGCALDTPGQARTLQGASLERGDMTIDSCIDFCVQQGFDLAGVEYGKQCFCGHPGDVANDRKPVPGLLRDCSQPCSGNPSQVCGNFGLLSLYQKCGSSGCQNVQLTFLNGSAPGHQTATGHQVRDSGRMFQY</t>
  </si>
  <si>
    <t>Tribe14</t>
  </si>
  <si>
    <t xml:space="preserve">CHAFR746836.1.1_0033210.1 </t>
  </si>
  <si>
    <t>MYFSKISAVAALATSAAAYTANKRSFAVNHFYGKGPLVEGRMDPIINPGVASGHVHTVQGGNKFSLTMSDTDAMESTCTSSLVKNDKSNYWTPSLYFKDPATGALEKVELFYMNVYYFFEATTDKIKAFPVGQRMVVGNAAARTPPATGGNLILDKSQGTPQAVQWTCPRSNTNQPLYPANSDGLHGVGIGDTNNKGAGVGFSDKNCDGYASPLRADIHFPSCYNPAAGVGNYKENSDWPTNGNCPEGWIHTPHLFYEVYWNTPKFASRWTPGQGKQPFVLSNGDPTGYGLHADFISGWDVPTLQQIIDNCDAGDSGMDKCPGLIGGLNDDKTTCNIPSAIQETITGTLTALPGNNPIGEWGVAAPGGAPAPGSMAPAPSSAAPKPSSSASKPAPTSAAGPVVPVVSTKQAAIPTQEPVPTVVAPSSGSPDTAAPAKPTSPPSTPSTPSTGGNAVGNGFTYKGCYKDGVNADRVLAQLQFADIGQKKVSNTKCVAYCASKGYSLAGTEFGGQCFCSNTLAKENKLEESACNVPCEGDSKETCGGSLALSVYSSSAASKIKRSVRARHLARHLSH</t>
  </si>
  <si>
    <t>PSSAAPK#PSSSASK</t>
  </si>
  <si>
    <t xml:space="preserve">CHAFR746836.1.1_0031840.1 </t>
  </si>
  <si>
    <t>MSFRQVVSLFPLLAANIWALPAQSNLVALNQTVLGRLHAAEPFARACYSDYDGQPVQSFATQCSALQEQYTSAAYRAEFYSGFMYDQDHICASSQDPLHAQCLLDPTNPISHLSSNDSCGQGSVSTHYIEVSSATDVQAAFAFARDHGITLSIKNSGHDYGSRNSLRGSLALWTRKLQKMEHHRDFLPEGCRSNFTSRYNAMTVGAGVSFNQAYHFADENNSTFVGGSSPTVGASGGFVMTGGHGLLTSQFGLGIDRVLEFKIVTPDGIFRTANACQNQDLYWALRGGGGSTFGVVMESTSKVEPVLPLVFSSINLPSNMTNTTTFTRILMENAIRWSKEGWGGPNGPNFMAMVNPFMSLDEAKESMAPILEYTASQGGNIILETHPTFLSVYEKYVYTTNELGVGFGSLPTNRLIPTELLKTQLGQTQILTYLNKLISKGFTPTIFATTPAYYSYIPGSTSATPAWRNSTWMVTTQTQWLWNSTVAEKKAIVSSLKEITRDLEALAPVSGSYISEADPWTHDWQHAWWGENYPQLADLKKKYDPEGLLSCWRCVGWDEKLQARGQAFECMGGLN</t>
  </si>
  <si>
    <t xml:space="preserve">CHAFR746836.1.1_0012170.1 </t>
  </si>
  <si>
    <t>HLKDIVYHDEYVTEGYSGPAFHVGTGVQAKEIYKVAYKLGLMVVGGVCDSVALYGGYSLGGGHSMLSSLHGLGADQILSLNIVLASGEFVTASPTQNEELFWAVRGGGGSTFGIVTSMVVKAFKDVRTTVGSFSWGLEDGDVIERTEVFWEGVRRYFSRFGEFTGEGMAGEWYVLPVGDVTGKGGGRLVFEIRQFFAVGKSMVETQMILQPWLEEMEGLGITITKKMQEFPSYYEAYYWTDKPRTGGSYMPPTISYASRLVPRENFDKNGKLDETINVLRDLVNQNHSINGYQYSPTLSVGKPVGADGNAVHPAWRTALSHIIVFVTWDADATKEEQMRIRRRFADVTMKPFREVTSQGGSYANEADRLENGWQESFFGGNYGSMELKRERQENASR</t>
  </si>
  <si>
    <t xml:space="preserve">CHAFR746836.1.1_0037650.1 </t>
  </si>
  <si>
    <t>MSSYHFILHVLIYMSCYVGAADVDVWATLNHSVNGNLHAAKPFSLPCFSLYDGSESSPDLKLCNKIQASYTDSLYRAEFYNGFSNNQDEMCLANNTDKCLLDPVSPTNPSSFTNKSCNQGSVSEYYIDVQSTSNILAAFKFSRDTGIKLSIKNSGHDYLGRSSLKDSLALWTRNLRHLSRDSAFVPEGCPTSMFEPLDTITTAAGVNTDEVYNFADSQNVTFIGPYGTSIGVSGGWVQGGGHTVLSTVYGLGIDRVLQFKIITPDGVERVANACQNEDLFWALRGGGGGTFGVVLESTHRVEKAMSLIVSEVRYQQTGENVNSWFDLLVNNSLPWAKQGWGGHFRSNNLVSVTPLLSLDEAKDSMKAATNFALANNGTFTVESLPSWQAFYTKYLTPNQAAVGTPRILASRLIPSVIFSSPEGRVALFELLQKALKLGLSPYIPTDTPFLYPYTQNSTSSTIAWRDAVWMLSFGVDIGCNATLLQQTAVLAKQASLIKDIEDMIVEFGGVVGSYFNEDSPWTENWTMKWWGKENYESLLEIKKRYDPESLLGCWKCVGFREEDVQDKFPCYGGVASLA</t>
  </si>
  <si>
    <t xml:space="preserve">CHAFR746836.1.1_0054470.1 </t>
  </si>
  <si>
    <t>MTCWPTTNPNETCTIGYLSSFYIPTTTATAPTDLSSAIKFARHKNIRFLVRNTGHDFMGRSVGYGSLAVNTHELKIVDFAKRYKGPGKYDGPAVTVGAGVQGAELYASAFKQEPKTVGYAGGYLQGGGHGPLATIYGMGADQVLSFDVVTATGDLVTANANSHPDLYWALKGGGPSTYAIAYRMSVKTPPEVPCAGTIININATHTNDSALFWKAVEAFHGLSNLYVDNGMFVYYELSELRLHIQPFVAPYMNSTQLKTTLTPLFTKLNALQIPYETTTKDFPTFYELYTDMFEGNEGSDISIIGGRFMSHDDIAQNSQALVDAFHKAIHIPNWPGGFIVGHIVGPGVGKPVAESSTHPRWRNASSFSITIVPTGRNFTLAQKAEARNVVTNVVGGPLREASPGGGAYVNGMPQFPSFFLVLMCEILKNIEGDLNEPNWQTAYWGTNYPKLFEIRKKWDPSGVFYAETTPGTEKWYEVGDPPVLCRER</t>
  </si>
  <si>
    <t xml:space="preserve">CHAFR746836.1.1_0065290.1 </t>
  </si>
  <si>
    <t>MSLRLAIICFFFLQFLGCCYSLPSPGPQCKTALSSEEWPSEVQWANLNRSISGHLIKTTPPGAVCHPGQASFNTTACISVQAGWKIASWHTNNPVSSLQNNWNNDTCLPDPTAPCSGDGYPIYVVNATSPEDVKEGIEFAGKHKIRLIVKGTGHDYLGRSSAPNSLSIWTHNLRGLVFHEGFQPKKCGISIDGHAITAGAGTQMLELDEQAHLRNLTIVSGGGGSVGVGGYLTGGGHAALSSTYGMAAEQVLEMEIVTPRGEIMTINECQNTDLFWAMRGGGGSTFGAITSVTIRAYPSTKFLASVVSISSTPGTQDIWTAAARLLSQFPNLNAQGISCYLFIDHNAVPPVALNITTNVDIIYGTFFTSAFSPQNTSSTLYAALEDMVSKSTSPFPQGQFQQVVQTPIVYDDFWGWYKFFNGPLNAGNDFLVGSRLFDEKALTGNVTKLAETLETVVEGSGNFRIFLVGRGGKSLRKVVPRGGDTPATGMWKNALAHGLYTMKFPPHDPVAKARVKDDVHNIYNKALRDLIPDMGAYINEANPYEPDYQTTYWGDNYARLARIKKEVDPDDVLWCSPCVGNEGWAEYGKGGLCRV</t>
  </si>
  <si>
    <t xml:space="preserve">CHAFR746836.1.1_0026560.1 </t>
  </si>
  <si>
    <t>MEIIPTYNSSSYTGPAIKIGAGRSGGEALLLAHDNGYRLVTGDCPTVGIAGGYASGGGHGYLNGAYGMAADNVLEWEVVTADGQHLIATPTENADLYWALSGGGAGTYAVVLSMTTKIYPDDGPIGAATLSFNASSTSSASPEIYAAGLQAWWEFLPSIIDTGATAAFNFINGQFLVYNTTAPGKTADDMAVIYEPYLAKLRSLNINFQFATYAAPSYFGHYQITNGPLPDGPYVSSMLFNSRFIPRVISGNSERSRKLTTALITAMDTDPAANWQFGCMGLNVNSTRIQHPDNSVVSYWREAVAVCLDFSIYDWTIPESAMLERRQDLASVVHPLIEAETQESGAYLNEADPLVYPKDNPGKWQSAFYGTNYQRLREIKDKYDPASVFYAYTAVGSEDWVEDGEGRLCRA</t>
  </si>
  <si>
    <t xml:space="preserve">CHAFR746836.1.1_0097900.1 </t>
  </si>
  <si>
    <t>MRFQLFPGTFALFDVSWCINFGYEAIQLTERDIDNFPAIAFGDTSDPIHFPACKAFPGTHEWPLENEWSQLNSSLGGALLKPVPLASVCYAGPLYNAEKCRTLQNNPGRIYTNDPLTVLTEWPEGDTCPATSTPNVGSCTQGGFPVYVINATTVKQIQIGVNFARNKNIRLVIKNTGHEWTGRSSGAGSLSIWTHYLKSFEYLPQYSQDEYKGRAARVGAGLETWEMFNYMASNRMGVVVPAGTTTIGPYGGWMAGGGHSILTSSYGMGSDQPLSLQVVTADGRFVTADPITNEDLFFAMRGGGGSTYGIVTSAIVKAYPPITVTRSSLQFTSSNVSLQKFWEGINLYFFWGKLVTENGGTAFSNVIRNSATSFSFNTNVEMPNKSLQEVFDFVQPFVNSIKRLGISMDNPTPTNPSASFQTGTGQGDRPGNQRFGSRLFPRRNWEDETLWNQTMDAIQESVEAGYTFHGIHLSATEELAGYPGNNAVNPGFRNGLMHADSFDSFSIRGKNEQQVTEAHARQEIYMEKIRAVTPDGGAYLNEADVEEPNWQQSFFGSNYPRLLEIKGKRDPWGVFWASTTPGSEKWEVRESDPVPSQNGPLCRVI</t>
  </si>
  <si>
    <t>VTADGRF#VTADPIT#</t>
  </si>
  <si>
    <t xml:space="preserve">CHAFR746836.1.1_0097480.1 </t>
  </si>
  <si>
    <t>MSPLYQGETCQPQNGNKSTCTLGSFPPYSIKATNVFQIQLAINFARNTGIRLVVKNTGHDFLGKSTGAGALSIWTHNLKSIEYMDSYKTPSYEGPVFRMGPGVTVAEMYETADKYGVTAQGGECKGVGVAGGYLAGGGHNPLISKFGMAADQVLSINLVTPDGRFVTADENQHQDLFWAVRGGGGATWGVVTSMTVKVHPKMMVSGATWIVTSGNDTGIPDELLWEAMFLYWRKFPEFADAGSYGYTFLFPRELAPSTKTGYQWTMRPWVIPEMNLEDFKGLVAPLFKEWEEIGFSIEPEFFEYDNFYEGWKNHFPFGQVALSNWRTAGRLMPRRNWEDDGLLNRTMGTIKSVVEDGSGYVMYNYNGAAPEGTPPNAIHPAWRETMMFLQVGNLWPEGDEEASETLNKKLTRNWMKSLIELTPGQGGYVNEGDLMDLDFAQNFWGVNYERLMAIKNAVDPWDLFWAPTAVGSENWFVTGQTDWLTKQTERLCRK</t>
  </si>
  <si>
    <t xml:space="preserve">CHAFR746836.1.1_0035260.1 </t>
  </si>
  <si>
    <t>MKIYTFVLILTSCLTSLTIASLLPFEEIQLQAQDLSTLSPEEASLVSFPDPSSSTNPKVRDCKVFPGDTDWPSENSWDVLNRTVGGALIRTVPLAASCYEGASYDKTQCDFITQNWQDSSIHVSHPSSVLSPLYQGNTCLPPSLLNATSCTIGGYPTYVLNTTTVSQIQAGVNFARNTGIRIVIKNTGHDFSGKSGGAGALSIWTHNLNAIEYIPEYEDDELGYNGPAFKGGSGVLARDLYQAADAQGMIVVGGEGQDVGVLGGYVLGGGHSPLSSIYGLASDQVLSMSIVLANGSFITTSSTSNPELFWALRGGGGSTFGVVTSVTVRAYPTLPTTTARFSFTAHTMENFMKGVKAYWDLFIALADAGTYSYFFIIPGTIPTFIMLGFVAPNQTTTQTA</t>
  </si>
  <si>
    <t xml:space="preserve">CHAFR746836.1.1_0063610.1 </t>
  </si>
  <si>
    <t>MRGLVKAALLFAPALTTAAALPVSMPDAANTNTQGRIPRFNPDEELPRMRLQLTKLGNPLSEKERYVTQETPRHSRPDIMTCDSSQCTIERHFSPDIMTCDSLKCTVISAAGKARKAAHSLYGKISENFCHGDDKHRITPKHYWPGPPHMYKERTLLQYQTEPDSQGGMKRGMKRVMRVTEWAAIGLMVAFLLLILQQQMCTSQRRADRQSPKDGHLYRRTCSGTGKQHILTRLIDGLPNSTHTNGRDHREKAFLVVQAEDGSLTSMAEEPTRLDNAPSVFSEFISSEQGRILPLQPTFGNGTCENLPKFGEEKDLLPHIDNDNSDESDMISVGIKYTPETVQSASKDMNASLLPPDSPNAGATLFEYERLQLTEELVQRVREQEKTAKYGSFFAFGDLDNPKAMLKNGSCKSFPGDKSWPKEDLWDAFDNLLEGALIPTTPIAAPCYKNWGLYDSEKCSAVVANWTNPYLHEADPTSVAFQIFQGRTCLPTNNPNGTCTLGGYPAYAVNVSNVAQIQLAVNFARNANIRLVIKNTGHCYLGKSSGAGALSVWTHSLKDIELIDDYKVGEYEGKALKLGAGVTVREVYLAAHRYGVTALGGICDTVGYAGGYIAGGGHTPLSGIYGMAADQVMALEAVTADGNKITASQMSHPDLYWALRGGGGSTFAIVTSMIIRVHPKVPVTLSSFSFNSTFVGKEAFWLGVRAYFELFIPFTDAGTYSYFWIYNTNGTYSMDMKPFWAPNHTIASFNDLVQPWFQKLSHLGIPFTPVTKSYPEFWPAFDEAWPPGSGAVGGWTTRPGNRLFPRANWEDPVKFNQTFSAIQESSMSGYRLGGYHQAPRNRAHVSNAVNTAWRTAISFLILGINVAADATPAEMGAASAELKDALEPWRRIAPNGEGGGSYLNEADIGEPDWQSAFYGENYPRLRELKDKWDPEGVFYATTAVGSEDWVVEDGDQGVQTQNGRLCRASR</t>
  </si>
  <si>
    <t>RHSRPDIMTCDSSQCTIE#RHFSPDIMTCDSLKCTVI#</t>
  </si>
  <si>
    <t xml:space="preserve">CHAFR746836.1.1_0045540.1 </t>
  </si>
  <si>
    <t>MRSSIVVVVGSIIGVCLADVIATNPSHISVAAENVTVPANATFFDYETVQLTNDSLLGLNADTLALFGFNDEGASLNLTARSTSSCRVYPGDLLWPNTIIWTQFDVLLGGALIKTVPLAAPCYNGPHFDPVKCADLTADWQNSNIHAADPTSMMSPVYQGLTCQVTADPTQNCTLGAFPYYAVNAKFVAQIQLAVNFARAANLRLVVKNTGHDFSGKSGGAGALSIWTHNLKDIKYFKQYKARGSSYNGPAFKAGAGVQGFEIYKAAHDRGLMVVGGEGETVGITGGYIAGGGHSPLSSLHGMGADQVLSMEVVTADGRFVTADFEHNTDLFWALRGGGGSTYGVVTSVTIKAYQDLPVFTASTFNFTVGVNGVTAENFWAGFRKYLDYFPSLSKQGIYAYWFILNTATGPMFLMQPFWASGKSLNETNALLAPWFAQLNELNISFTPKTVEYSNFYDGWKSSFPREVVQKTHVATGSRLWPTEMWSDATSLDRMYNAIKTSSQSALTIIGFIINPSLENGGNPDNSVNPAWRNTYSHVLQSASWVDGDSPEIQSAVRQNFTHGHMQRWRDASPGAGSYLGESDIMEPDFGQSFWGDKYPRLLSLKEKLDPRDVFFAQTAVGSEDWEVVTANGLPSGNGKLCRV</t>
  </si>
  <si>
    <t>LIAR=78</t>
  </si>
  <si>
    <t>VTADGRF#VTADFEH#</t>
  </si>
  <si>
    <t xml:space="preserve">CHAFR746836.1.1_0079380.1 </t>
  </si>
  <si>
    <t>MKASSSVLAALAAQACGVLAESCYSFPGDASWPSEASWATLNTTTGGKLIAASPIGSPCHDPTYDEAACTALQNSWTNPATHLPSSSSVMQAFFANQSCDPFTPREQPCLLGNYARYAIEVTTVDDIKAGLSFAQENNVRFLVRNTGHDFLGRSTGAGALSVWTHKLKDIDFISDYADEFYQGTAVKVGAGVLGYEAIEASAKVNQILVSGECSSVGVAGGYTAGGGHSALSTNFGLAADQTLSFEVVTAAGDLVTASRTENSDLYWAMSGGGVGYGIVVSLTVKTYPDAPVGGGTLQFASSYTTPDKFYEAVSTFHELLPAMVDNGTMIVFYFNSAFFIINPITAYNQTSAQIEAILAPFVAKLNELAIPYSHSYSESPSYREHYNTYMGPLPYGNILVEEYQFASRLIPRDVIETNNAQVQVALRNITEHGVLLLGVATDVSSPGNVDNAVLPAWRNALIHATLTTSWNSSATAWEAMIADQVALTNHLTPQLTALTPGSGSYMNEADFNQPDFQDAFFGANYDALLKIKQKWDPNSVFYAVATVGSEIWSFTKEGRMCRS</t>
  </si>
  <si>
    <t>Tribe13</t>
  </si>
  <si>
    <t>LTNH#LTPQ#LTA-#LTP-#</t>
  </si>
  <si>
    <t xml:space="preserve">CHAFR746836.1.1_0084080.1 </t>
  </si>
  <si>
    <t>MVSLMSNMVTTLPSMVPMGSYDGMSSTTSCRCFPGDACWPSSTSWQSFNSSVGGNLIASVPIAAVCHDYPTSNSSATTFDENACQSLEDSWFYPSTHLHSSSSAMGAPIFANNSCNPFLPRSSSCTLGNYVKYSVKVTGAADVQKTIAFAAERNIRLVIRSTGHDYNGKSIGAGALSIWTQDLTSAILIDSYEGPLYSGRAIKFGSGVSVLDAYKFADINKGIIVGGACPTVSLAGGYTQGGGHGPLAGTFGLAADNVVEWEVITANGELLKASPSENSDLYWALCGGGGGTYGVVISITVKLHDPMFVAAASLSFSRPATAIGAVDFWNVVSTFIESLPAMADAGLEVIWTVLPGTFIVSPATAPGLTKEELDELFSSSLSQLKKSNVSYNYQSALYPTFLDSYSATVLPSSNVSNSIIGSRMIPRAVVEDNLPAFVTAIQDIIASNFLFVGLTLNVSHQNPDAVAANPYWRKTLTLGTLGTFFDYQDFEANFANQNTMTNTLIPKLAALTPNGAAYLNEGDFQQPNWQEVFYGDHYKKLDAIKAKYDPHDIYYALGAVGSDRWVQKEDGRLCRA</t>
  </si>
  <si>
    <t xml:space="preserve">CHAFR746836.1.1_0033840.1 </t>
  </si>
  <si>
    <t>MVDGRLIATVPIAVDCHNPSYNHEQCQVLKDTWSFSDPHVHAPAEFLAPYFQNQSCDPFTNQDKPCVLGNYAEYSINVSSIHHIQAGVQFARARNIRLTIKNTGHDLLGKSTGRGSLSLWTHHLNAIDFIDHYTGDDKYDGPAMRLGAGVLTSDAFTAAHEKGLRVVTGTCPDVGVTGGYTSGGGHGVFTSIYGLAADNVLEWEVVTADGDHIVATPKTHADLYWALSGGGAGTFAVVVSMVTRVYSDGPIGGASFMFDVETAGSIEAYWNAVTVFQSALGPAADAGAVVSYALTPTALSVYGIAVVDGSPSGIQGVLEQLTAAMASVKIPLNVTETAHPSFLDFFNHYFLQAVTLTPQAQITGGRLVPRSVMENISGAKTVTQAFRSASDAGFAIVCNALNANQSRLHQNAVLPAWRSALLHCIVVRTWDFSIPRAEMAAYQTTLTKVVMPQIENATPNSGAYLNEANFEQPDWQTVFYGANYPRLRDVKNKWDPMGVFYAQTAVGSEAWAEDRNGRLCRT</t>
  </si>
  <si>
    <t xml:space="preserve">CHAFR746836.1.1_0060160.1 </t>
  </si>
  <si>
    <t>MYLLPTLLSLSSLAKALNPKTILDKNGISLWEKIEEMERQLLQPATLVSLVSPCSTNFGASPFQGQQTSAEWVRLVFHDCITKNIEGPGLGGLDASIGFESGRPENVGIFIDVSIGQFDQFTSVYLSMADLIGVGLADSLATCAPSSRRLALRVGRVDATRAGPFGVPGPADSLDFATAAFQRAGFSKTEMIQAVACGHSIGGVHGSDFKGIGAEGTEENESGRIPFDTTPGIFDANNINEYLNITGSKGGPLVTANETFNSDFRIFNSDHNATVAAMRTPSTFENTCFNIFDKMMNTVPDAVTLSDPFQVRPFIMRQSSLDLTSTGILVFNGTISAHAPSPPDTVSYTYVKTTGSNLGEKVTDIGVELPGFFDSRPPIPPQEPVYIGFNTIKDYKFADIIGSEPVKSLIITSPGATYTGDINTNIFILPSQSHRQLHQDGIGSWMVRVAIHNTLTPPPAPPTVTAYYPTPQDGSKASMVVSATAPLSFETNLGNYKIYKASSFTGDFPAARVGSLAVFKVSAGPTLVATKLSTSDFANTCSAVDISAC</t>
  </si>
  <si>
    <t>FNSDFRI#FNSDHNA#</t>
  </si>
  <si>
    <t xml:space="preserve">CHAFR746836.1.1_0019160.1 </t>
  </si>
  <si>
    <t>MDLNLSIYLRVFSFMLTIGPTFAQLNTIIVVSTATLPPLTAKTIVVDAPTPVSAAFDYDLLGCYNELGPEAGGRAVGLSGQYISPAQVVPEAMTVPLCLEYCHEALAPDGSGHYKYAALENSRECYCGQTLSNSSTVRDPAYCSYPCSGNVTTTCGGYGYLDLYQLKSTITNTSQNSSETTSSTSNSTPTNTSTSSPQDPGKTAGMWVGVAFGILIFLTLIGFLLICLKNRHKKAQPPGPPPYTQKDDSVSPKSSKFSLFPFIGAFGGRKSKIKGRDNTSNGNENGYTGNEDVDWNSGVGEENTLQTTLARPDQEWPLSPELGASEKGVRVRRETLEGWKTGVVPQLLGDTLSDGIPELESQGPEMQSSRRGGFGRATSAGSSVVSPLVMSYLGERDNFSQKAELSGGENENTMSSVGGTNNTVSHKRVELESPLGDTKEGDTNKSG</t>
  </si>
  <si>
    <t>LI-FLT#LIGFL-#LI-CL-##ST-SN-#STPTNT#ST-SSP</t>
  </si>
  <si>
    <t xml:space="preserve">CHAFR746836.1.1_0057340.1 </t>
  </si>
  <si>
    <t>MQTILIYASLALSWATFSTPCEIPTTPLSDTIPSFFRIQVQNASEPEVHNLFMNLLPAGGGDNHLFVGPVGNPTSDLILTSGSIEKGIIHAVIGGEFSEIDQTTKMFTTERGDPRAIFAPTYACNPDTDKLQIELRFVTWQNHPAGGWICVRPTFQEAHEFRYYPPGNSLEDPNRRCIKVTLVVIPSDGDSTSTTLITSTIPSTTSSSPTISIPSSTTVTSATSTATGTPLLYTDMTSKGFAFVGCAPEERRVTDAGGRTLPDLLYAEDAMTNEKCMDFCSSSGFKFAGSEWNRECWCGNSYLSTRQPETTLTSLANCNYKCSGDASQYCGGDAWLSLYQACTPGSPCINAEFV</t>
  </si>
  <si>
    <t xml:space="preserve">CHAFR746836.1.1_0101950.1 </t>
  </si>
  <si>
    <t>MKFILALLTVLLEARQVIGSPVVLGEPEIVPRQIGIPPPSASTCIFKFAPGLIIIPIGIPPPSANPLGFCSEFIQSSTTIVQTSAYTTIATVTRPTTIGLTKTSTRVITSVVTLTSLSTKTSTRTSTTSKPTTSSTTSITSKPTTPSTTSTSSAPIPTTTGALCPTPVADQTCGLAGWGYATNNIYSASGVDAQSCHLLCLQKSDCKSFQVVADPADPAPQCNLYNVPSGGTNTIPGASPYMFYDIGCPNYAPTTCKVKRDALAERVPTPWYFSGIAEETLSDICTCMVTKPLPTAVVTKTSARVVTSTTAIFVPTTQTFAITTTSAKVSTAYVTRITTVTVG</t>
  </si>
  <si>
    <t>LIAR=12</t>
  </si>
  <si>
    <t>VTKTSARV#VTSTTAIF##---STTSKPTTS#STTSITSKPTTP#STTSTSSAPI--#</t>
  </si>
  <si>
    <t xml:space="preserve">CHAFR746836.1.1_0015140.1 </t>
  </si>
  <si>
    <t>--DG-L#--DG-L#--DGAV#GPSG--##PTGSVGPSGPSG---PQGIEGSVG#PTGSVGPSGPSG---PQGIEGSVG#PTGSVGPSGPSG---PQGIEGSVG#PTGTAGPSGPSGPSGPQGIEGSVG#PTGSVGPSGPSG---PQGIEGSVG#PTGSVGPSGPSGPSGPQGIEGSVG#PTGTAGPSGPSG---PKGDQGEPG#PTGSIGPTGPPG---EKGEQGDRG##GAKGDQGDQGIAGPTGSVGPIGPSGPS---#GASGLEGIQGIAGPTGSVGPIGPSGPS---#GASGLEGIQGIAGPTGSVGPSGPSGPS---#GAKGDQGD---VGPTGSVGPIGPTGSS---#GAKGDQGD---IGPTGSVGPIGPSGIPGVS#GAKGDQGD---IGPTGSVGPSGPTGAQGVQ#</t>
  </si>
  <si>
    <t xml:space="preserve">CHAFR746836.1.1_0042030.1 </t>
  </si>
  <si>
    <t>MRSILILLAVLATAVHSLAPTDEIQDADPAQSSYLSNHNMDPSIVGSSSFGILWKNQYGPKERWYAKPLVYTPPGASQLVFLASAMNVIRTVDAVNGTLLNSRTLQPPFLQSDIGCTDIPDYIGVIGTPIIDPSTSTAYFFSKGYKNGASNGGPANGIYKFYAVDVQTLKDRPGFPILIDGNFADNDHARYFIGGTVLQRTSVTMIGNVVIGGFGGHCDLFNYTGMLVAVSKSPGVGVTSLYAMESSPGAPPVVSDITVQQGGKAGIWQAGQGFATDGNRLFLVTGNGEGHNNGDVPASGRTPLSTLDEVVASFTVSDAGKLSLSDYFEPYEYLSMDAGDRDLGSGGVTLLDPDVFKGAGVSRIGTDNIIQTIITQGSIFAGAGSYPLEGGYIYFTPVGVLKLLRSQTAVAGAGRVGIGTPTITTNNNKPGTGILWITDPNAGVRAFHAVPVNGVLTQIPITPTGGLNKFLRPAFGDGRLYVSDSNGNVICLGSPVALPLKCSSPIDFGNTPIGSTNTKTINCTALIGINSINGCVTGDKTWQCSNSTLPKGPLAQGAQFSFPVTWNLTQASINDAQNASFGKILPGVFSTSLNIYTSNAVPKYSEILPISLSGTTVSKSAFLTVAPPEVDFGGIVIGSDGAKTGSSAAVIVSNVGTETLTFLGLAWTKSVDSEDGPVKYTNITNGNLGSGFSSTSLPIVGQTLTTGQSLTIPLKFLATVTGAYSTFLQIWSTGGTEYILLTGSASTAAIANISVSTVEGGWDYSNPVVMNFGNVRAGSTQSRSIRICNSGGTALHITKSKPPIDTELFAPNSAVDLHEAQSIDVNSCALGQVSISAAPLGVNRLDHKVSDVWILNTE</t>
  </si>
  <si>
    <t xml:space="preserve">CHAFR746836.1.1_0096650.1 </t>
  </si>
  <si>
    <t>MLIRNVLRSFSCSIALTVPFGNTQIGPEDAKAIEAKLLTSRQTATLGQWGSVIALPLVAAACFLQPSGNILTFSSFAKDAFSGSPRGFTLTSTFSPDGTTSLLNVSNTGHDMFCPGMSLDANGRAIITGGNDASKTSIYNPSTNAWSAGAAMRITRGYQASTTLSDGRIFTIGGSWSGGRGGKNGEIYSPTANTWTLLSGCPVAPMLTADTTGAYRADNHGWLFGWKNGYVFQAGPSKAMNWYGTSGSGSRAAAGTRAADPDAMDGNAVMYDAAAGKIVTFGGSPNYDPSDATKNVHLITIGIPPATATVTKLTSMTYARAFANSVVLPNGKVFVTGGQSRAVPFSDATAIMNPELWDPVTQAFTIIPSHAIPRTYHSVALLMLDGRVFTGGGGLCASCSTNHLDAQIYSPPYLFTSTGALATRPVILSISTQVVVVGGMISITTDTAGSSFSIVRFGSATHTVNTDQRRIPLVPISSSSGSDGQHYVFSIPNDAGVALPGYWMFFALNSAGVPSVAKAFRVSI</t>
  </si>
  <si>
    <t>Y/F/WxC=9</t>
  </si>
  <si>
    <t xml:space="preserve">CHAFR746836.1.1_0062390.1 </t>
  </si>
  <si>
    <t>MLLLPPSLLGCLALLTALSTTAPTWPAAIDELEDVMFLNTGYKSRGFSSHITPCSFSEFGAGRQTAAEWLRIGFHDMATANVFFEPYGGLDGSIAFELQPNGENIGPGFVTSLNTYSNHFNSRLSIADMIALGVYASVRGCGGPVVPMRGGRVDVTAKGPIGVPQPQNGQGSFVNQFARMGFSIPDMVQMTACGHAIGGVHAANFPEIVTAGTAPNDYQLFDTTLEFDNKIAVQYVNGPISDPLTVGPSVRNTRNSDFAVFTADRNVTIKAMTDAQVFNNVCSAILGRMIDTVPPSVILSDVITPYEVKPSGIQLTLLAGGNDIRFSGDIRVRTTTRTVSSVTITYKDRNGGNGGTITTTLGGSASGFDDRFAFFSFSSNIPASSSISSFTVAVAETGGLTTTFSNNGGGFPIQDTVIVQSSQSCLSNGNLTVVAAVRSTSTTPVNLIITQKVPRSSDIPIPALVNSTVVMTKGATVGLFDLYSASATISSAAGTKFGVSNGAFADDFKDTSGLGATCLSIDAPVPTSTSSTSIATPSSSRSSIIGTSTSSSATPVPTLARKPTVGAYTFQGCYTEGAGARALTGASLYNYPSMTLESCSSSCVGFTYFGVEYGGECYCGNVLDATSTLAPLGDCGFTCPGNQYEYCGAGNRLELYKLTT</t>
  </si>
  <si>
    <t>SS-NIPA#SS-SI--#SSFTV--</t>
  </si>
  <si>
    <t xml:space="preserve">CHAFR746836.1.1_0071160.1 </t>
  </si>
  <si>
    <t>MDSITRFLFLFAIFSFAAAQTPSPTPSASANIYPGTAKWTYHGCYNETTGINGTAGLRALSGGTTDASDRMSVPVCLDLCEGGNFAFAGLEYRRECYCSNYLSALSTKVDDKTCSLSCQGNDTQICGGSLALSVYQAKSSKESASTKGVRERPVGSILALGIAIGVLLCLA</t>
  </si>
  <si>
    <t xml:space="preserve">CHAFR746836.1.1_0100700.1 </t>
  </si>
  <si>
    <t>MQPTLFYAAALLSSSYLASASPKEATVYAFASEACITDTFTPFPQNVDSAALVAKHGYSDNAMTLERCADFCIQYTVMGVKNGRECHCGNSIRAGTISTLANCGVPCTGNSGQLCGGNRFMNTYQLAGFAGPAGPKGIDGAPGQQGIQGIQGIQGLRGSQGLAGFDGLDGLDGAVGPSGPSVGASALFPKIESPSGPSGAKGDQGDQGIAGPTGSVGPLGPSGPSGAKGDQGDQGIAGPTGSVGPIGPSGPSGASGLEGIQGIAGPTGSVGPIGPSGPSGASGLEGIQGIAGPTGSVGPSGPSGPSGAKGDQGDVGPTGSVGPIGPTGSSGAKGDQGDIGPTGSVGPIGPSGIPGVSGAKGDQGDIGPTGSVGPSGPTGAQGVQGDPGPTGSVGPSGPSGPQGIEGSVGPTGSVGPSGPSGPQGIEGSVGPTGSVGPSGPSGPQGIEGSVGPTGTAGPSGPSGPSGPQGIEGSVGPTGSVGPSGPSGPQGIEGSVGPTGSVGPSGPSGPSGPQGIEGSVGPTGTAGPSGPSGPKGDQGEPGPTGSIGPTGPPGEKGEQGDRGADGSAYVVTAPTATATPPPVVEPQDDPGYGTQTCNQPGHDMGFEVTPDHPTLIPWTFATPEDGVQYNFSVPSVTDGSDSTPFSGSQTARIRFTGAGTLADFHQDDIILCADSDYTFTATGTPFGSLYFDDFSIIKSLSTLTSPPTTLQTSTSSSSSAPPAAYSRTPSTCPVPVAGQVCNRPGFRSGTQPNAYFAENRTPEVCHALCLQDSTCQVFQVNVTTGECLLYNGFGAGDIDVNQSPNALYAFYDPGCANFPPAACTGGRRKIRRDIFNLDN</t>
  </si>
  <si>
    <t>MDPSIVGSPQFGQLFKTTLPGRYNNVPEQIFSQPLVYTTPSDGVQYLYVATAQNNVYKMNAKTGEIILKRNLHIPFLAADLDGCVDIQPHIGITATGVIDPDTNTLYLTAKTYVNQNGGNGAQGKPDGRYYVHAISVDDLSERPNFPVDLEGTVARNSPTRNFNGGIHHQRPALLHTGQYIYAGFASHCVQYNFTGWIMGWDKTTGATVERWSTEGEGVPNTTPGGGIWMSGGGIASDDAGSIFFGTGNGYASQLSTIPVNGRNPPTAIEQAAVHMTINDDGSLTLVDFFMPWEKQQLDGADKDLGTTPLEILPSEFSCGDVKRIGVITGKSGKTYWLNLDDLGGYKNGPGKLDNVIQVYQNENSVYAGAGVYPLEGGYIYINVIQFPTHVFKFACNAGIPSFTKVADSPSKNAYVLGVGHGTVTSLNGQIGTGLVWTSDVQGFNLRIYKAVPENGLLTQINQFNIPGTTKFTRPVFGDGRAYVGTTLGFIYGFGSPVNLPLNCSSPYDFGIANLNNATIAKKITCTALSQVTISNATLTGDANFVISNMPSIPATIETGGTFSFDAVFNPKAVGPLSSDVILSTTNNVAGFSTSTPVSLRGTGQSVNALLQVSPLTLTFQGVIAGNQVGGVNQSVLFNNLGNSPLSISEIKYSIKSEDGPFIPANGTSAEPEAGSFKFMGLPSTIPGNSGVTVQVNFDTSVTGNFAAYLNVVSNGGTKIFDVLGTAGSAPVALVEFQTPDGNDWVKYEKGSNFTFGNVTENTTRQLKLRVTNNATTDGASLSITVSKPPFGIPGIIGANNQIDLAEGTILKPGENATATLYCSVPKSQWNMDPYVGDAHWTMNVNDLEFSKQDIPFTCGAVSEQAAPLQSNGLGYYRYTGCFKEENPGRQLKSQLYSNVNNTQAMCIAACAAAGQTFCGTQYNRECWTGPTIPNLKVEDGNCNFPCAGDVNQICGGDGLDGTGSYISLFADMRSFDGNTTIPIPTPTTSGSPAPTATGGPRIRQIVGNYVFQGCYNELTVGGRALSKSTYTNDSMTLELCSSFCSEAAYFGVEYGRECYCGNTIATGSTKVANQADCDFLCPGDKTTYCGASSRLQLYALNVTGISSTVTSSTFEASSTSLSATSTSSTSVSVSAISSSSTVAISTSVTSSSSTLPLTSPTSTTIPISTSSSSSANQTPGSSTSVPTSPITTTSTSLSSSQFSTTSSAAPTGPTIIPSAGLYNYIGCYTEGTHVRALGGASYPNDTQTVPGCAASCSKFKYFGMEYSRECWCGNSFGLGALLVKDSECSMTCAGDKSSHCGASNRLNVYFKNDTASSASSVTSTTLSSSASSTSSTSISLTSTSVTRPASTSPSTISSSSTSTKVSSSTSALPSVPKPTGPLVSSGNSNFTYYSCVSEPSSGRLLQSQVLNNGTAMTIPLCLSVCSNYKYAGVEYGRECWCANKLNLVGNTGATPAKNVTDDQCNFACPGNVTEACGASSRMSLFWFDEVKAKGNGNSAHVGLVDD</t>
  </si>
  <si>
    <t>AISSSSTV#AISTSVTS##TSPSTISSSS#--TSTKVSSS</t>
  </si>
  <si>
    <t xml:space="preserve">CHAFR746836.1.1_0066130.1 </t>
  </si>
  <si>
    <t>MKSTISSSALVMGMMTATSSAFVANRVNLATRQAAPYNYLGCYTEGSGVRALGAFNSVNYTTMTIELCASLALPTYTLFGIEFGGECWAANVLGNGASLAPESECSFGCAGNSTEKCGGSDRLSIYSTKSTTPPAPPAHILTAGPYSRIGCYTEGNGTRALSGATKVDYSATTVESCATFCNAEGWAVMGVEYGGECYCGTPTSFAASGSALVADADCNMLCAGSPSEYCGAGNRLDIYRIPPPTAPPA</t>
  </si>
  <si>
    <t xml:space="preserve">CHAFR746836.1.1_0052710.1 </t>
  </si>
  <si>
    <t>MLLPSLALTQEIGFKTVGSSGVAAQMVFLPPRTNTVVFLDNYHANYGLGVNLTTGAHSPNAWKYEGSEISVFGSEYNLANNTVRALRPKSNTFCSAGAFFPNGTMLNLSGAEADLEGVGVGEGFDKMRIFPPGPCENGVCTTDWVELATPLQSKRWYPTSITMTDGSILVVGGSNKLKVCCHVDGRQPKAPVTLPILEFTEAENLDPGKSYNLYPILHTLPNGEGRDFVFTIAGNRSVVWDYANDTQVKALPDTPLQPRTFPSSATSVLLPLQAPDYEPTVLVCGGSSGDIPAPKALGDCWRISPNSVKPEWVADDAMPNGPQTMTDAIALPDGTFLFISGARTGSAGGFQADDPVLVPMIYNPNAPAGNRFTNMPPTTIPRMYHSVAILLPSGEVLVAGSNPAVMYTPDGKVGGAWPKFQNNGKTCALEQQQRIESAFPLEYRVELFTPPYLKDVNTRGRPQITAAPETITYGAVFTISGNLKGVERIRGTIGITLISQGFNTHSVSMGQRTVMLEFKAVAETYDFNVTAPRDASVMPPGIYLLFVTQEGVPSEGRWINLA</t>
  </si>
  <si>
    <t>RXLR=84</t>
  </si>
  <si>
    <t xml:space="preserve">CHAFR746836.1.1_0075260.1 </t>
  </si>
  <si>
    <t>MKATLFTLGFAATASANIIFNHVPLKCNITSTQMYHGCLRGQDCTAQGDCVALENINYPKSFGSVPNLQLRADVFSTDGTCGPKNGNTVCDPNSKAYTGGCCSQYGYCGNTADHCGTGCTSGCQNQAANAPTNPTTPANPATPVAARQDGRCGKEFGNSACDANGPFGGCCSEYGYCGSTEGHCKASNGCQNGCDGSNPPTTPAQPNTPTTATTPDSPARDDGRCGKEFGGASCDPLGEFGGCCSEYGYCGNTEGHCLKANGCQDGCTDGGNTGIKGGDGAAAPAPTASPSTSAEPVIAPATSTAPPHVVATAAATTDGSCGSTNGGTVCGNWANGNCCSMYGFCGATSAHCGAGCQSGNCLNAPAVAAPGPSPAPAAPNKGSFKVVGDSGVPAMHAALMPNGKVMFLDKLENYTQLRNPNGQYAMSSEYDPVTNKVVPLAYDTNAFCSGGVFLADGRVISVGGNGPLDWLDPNIKDGFDAIRYLGRSSSDAGLDGQSWSEPGNKLASKRWYASAQTMPDGTIFVASGSLNGLDPTVLANNNPTWELLDRNAVSNGQNIEMEILKKNQPYYMYPFVHLLNDGNLFVFTSKSSQIFNVGSNTIVKELPDLPGDYRTYPNTGGSVMMALTSKNNWAPDVIICGGGAYQDINSPTDPSCGRIQPLNADATWEMDSMPQGRGMVEGTLLADGSIVWLNGGNRGAQGFGIMKDPTLDALLYEPNKPKGQRFSTLATSEIPRLYHSVALLLLDGTLMVTGSNPVEMPMLQADANNPYVTDFRVEIYTPPYLQGDNANRRPTNIAISSLAIKADGSNFQIQFTAPANAKEVKVSLYHGGFVTHSVHMGHRMLELDVSGFTAGGTQQSITVAGPPNLNVAPPGPYVVYVLVDGVPGIGQFVSVS</t>
  </si>
  <si>
    <t>APA-VA#APGPSP#APA-AP#</t>
  </si>
  <si>
    <t xml:space="preserve">CHAFR746836.1.1_0066540.1 </t>
  </si>
  <si>
    <t>MLLNLSPKAIAIASLPTLATAALSGFRTVGTSGCTAQMVFVPPHTNTVVFIDNYHENYGGPGYNLATGAHSTTSYLYPGTSISVFGTEFDLTTNSIRPVKPLSNTFCSAGAFFPNGTMLNMSGAEQARGITQGFDKLRTFNPGPCQGTCKTDWVELPTTLQVWRWYPTSITMTDGSILVVGGSNKGGLVLNEANINVPTYEIIHKDGRKPKAPVTLPILEFTAAENLDPGKSYNLYPMLYTLPNAEAKDYTFTVAGNRSVIWDFANDVLVKTLPDTPLQPRTFPSSATAVMLPLQYPDYNPTVLVCGGCSGDMPVPIGLDDCWRIDPNSANPTWVRDDTMPNGAQVMSDGINLPDGTILFINGARTGSAGGLQADDPVFTPMIYNPSAPAGSRFTNLPVTTIPRMYHSVATLLPSGEVLVAGSNPVVGYSRTGKVGNRWPRFNNNGHLAALHQQQRRESSYPSEYRVEIFTPPYLSTNLRRPIIMTAPEKISYNSDFTIMSELSGGARVRGKIQISLVAAGFHTHGMAMGQRVIMSGFKAVPNTKNFIVKSPRDASVMPPGIYLLFVVNDGIPSNGTWISLE</t>
  </si>
  <si>
    <t xml:space="preserve">CHAFR746836.1.1_0046120.1 </t>
  </si>
  <si>
    <t>MAPSLFQVAVSLMFVGAAVSSSDNEYGQGGGLYKRIAAAMPHSRDAALTPAVVPASLPGSWTYQGCYTENGPRTLIGKATSSGTLMTDEFCIAFCDQNGYLYAGTEYSNECYCGNVIGSTSAVAPSSECSMGCSGNSTEACGGPGRLTVFWNGEDPPPGPSTNPGAAGYGFYGCYTEGEGGRALSHGYTVPGGDSKATVALCIATCNSAGYSYAGLEYYHECWCDNSIRNAAVVAPGGLSDCNSLCAGNSSEYCGSNDRLNIYKQGYIGSQSTVSSVVASSTLGCFQQLRRFQQLCRTHHFIISVAIQQFIIVCPQFKFKIAHNVFIHSASTSSSNSASVSSSGSVLGLSSVSSSTISPSSSSSSSLSSGNPSVSSSSSAIASSLSSSSSLISSAVLVPTSSIIASSSSTSASPTPTPTVLRVVPSAGPFNYVGCYTEANNGRALTSGAFPADTLTVESCATSCASYDYFGVEYGRECYCGNKLAPSSTKAPETDCSFTCAGDALEYCGAGNRLNVYIKNGTVPPPSTTAPAGPGTIPTPPTTPPTQATGLPTGWQYDGCYTEGTTGRALTTLVFESGTNSVESCVNTCIAQGYTVAGMEYSSQCFCDNVLYNGAAPTDDSKCQMSCSGNAAEKCGGPGALSLYHTGALKAYAAPTAQKTGLPGSWVYQGCWSDNMDGRALFWQSILTTNNTATSCLNLCHDYGYMAAGLQYGDECMCGDHQKAIDAGSTQQPETDCQVPCSGDRTYYCGGGSRNSYYRWIGDDLYTWHKPTGPDAGSYEFLIGGVVVPLITTAGINKKVTFMEKSGTGAPNTTGSYELDLSLKNDFSKAWRPLHVKSDIFCSAGVTLPDKAGRQLNIGGWAGPSTYGVRFYWPDGSPGVAGTNDWQENVNEVSLKEGRWYPSAMNMANGSILILGGEIGSNSAPTPSCEILPPPPGGYAKYLDWLDRTDPDNLYPFMFVLPTGNIFVVYYNEARIIDEKTFDTIKTLPNMPGSVNNFLSGRTYPLEGTGVLLPMHAPFTAPVVVLICGGSANGAAYAVDNCVSTQPEDATPTWNLERMPSQRVMSCICALPDGTYLILNGAQEGVAGFGLAQDPNYNAILYDPSKPLNQRMFIMASTIVARLYHSEAMLLPDGRVLVSGSNPEDGVHPEEYRVEVFNPPYILNNLPKPSYTITTTNKDWSYGSTRQITANIPSGNLAGVRISMMAAVSSTHGNSMGQRTLFLQVGCAGAANAATCTITTPPTAHVAPPGWYMIFVLDGPTPSEAEWVRIGGDVADAAGIGNWPAAADFKTPGLGPIGS</t>
  </si>
  <si>
    <t xml:space="preserve">CHAFR746836.1.1_0051890.1 </t>
  </si>
  <si>
    <t>MPEGWSWFTGHLLTLQKYVDRLPPDANVNLAMRDLAREFSDTEVFLMDFWPVYPPLLMVYDPDTSIQISTKYNLPKTDMHLQFMKPITGGPNLLSMSGEEWKKWRSLFNPGFSSGALMDSVPHIVNSVQVFCDKLKEQSGKGLVELDSLTTRLTMDVIIKVTLDADLDYQRSENELATALGYITRWHSFWDPLVLMHPLRPFIQKYYGWVMKSYIRKELNQRFREMKEGKFNSDASGQSKATKSVVTLAIEAYIQENKSINLLQQSEIEDNFAQYAVYQIRLFLFAGNDTTSSTIVYVYHLLSQNPEALALLQKEHDDVFGPDTSLAAEMLKKQPALLNKCPYTLAVIKETLRLYPPAATMRSGQPGITVHDHHGNSYPMDYIGTTILHPAVHSNPRVWPHPEKFLPERFLVDVGHELYPNPGAFRPFEQGPRNCIGQTLVYNEIRTVMIMTARTFDIRPAYEEWDEIKKRDMGLLSRIKTRILGEPVRTVNGDRAYQTEKAGTHPADGYPCRISLVDTRKYDIGQTTF</t>
  </si>
  <si>
    <t xml:space="preserve">CHAFR746836.1.1_0031080.1 </t>
  </si>
  <si>
    <t>MRSSIGASFVLTTFTLVHAASLGKRLVLPTGWTSQGCYTAAATMTVESCIAFCIGRNFAYAGVEYGSECYCGNTIAASATQATAGDCNMPCAGNSTETCGGGNRVNVYWSGKVIAAPGNKPAVGGYNFSSCRTEPTVGRALGGATTASDTMTIEACATFCRGYTYFGVEYGRECYCGNSIGTGSVVAAASDCSTLCPGDSSEFCGAGGRLTVYALSGTPPPSTSVDPTPTSTAPVATGFPTGWTSQGCWAEPANGRMLTHQQPDSTANTLQKCVQTCAALNYKIAGVEYGVQCFCDNFVYNGGALAANQADCNVPCPGLPSTNCGAGNRISMMSVGTPQVFQAPGPQISGLPTGWTYSGCVGDNVVSAEAANVNIQTFPYKVWDKQTNTPEECIRQCGLFGFNAAGLEYGSQCFCGDVDNLLIASMPSTSTVPTDPDHYTYATPPSTYPDSECNAPCSGAPQYNCGSGNRLTYYSWNATDPLYKWDFPTGASAGQYSLLIGGKIVPLITSQTILGKVTFLEKSGTGAPNGTGAYELDLTQIDNFDAAWRTMTKPPTDIFCSGGVTMPDKAGRQLNVGGWAGESLFGVRIYWPDGSPGVKGVNQWVEDGAHLKLQVARWYPSALVMANGSILVVGGEIGQNAAEQPTLEILPPTGVPDASTESGYSNTTKYLDFLDRTAPFNLYPWITVVPSGILIVYYNEARILDEVNFNTIKTLPNIPGAVNDPKGGRTYQLQGATVSLPQYAPFTDPLGILICGGSTEGAGNPIDNCVSTQPEAPNPTWLIERMPSRRVMPCMAGLPDGTYVILGGGQHGVAGFGLAGAPNYNAVLYDPKKPANQRMSVMANTTVARLYHSEAIVLLDGRVMVSGSDPSGQYLTPPDTFPEEYRVEVFSPPYLLSGLPRPTFTITNKDWSYGQSVSFTSSTGNVQVSLLGSVSSTHGNSMGQRTMFPAVSCAGTTCTVTAPPNEHVCPPGWYMMFVLDGPTPSVGQFVRIGGDPANLGNWPNLPGFALPGEGPI</t>
  </si>
  <si>
    <t>Tribe12</t>
  </si>
  <si>
    <t xml:space="preserve">CHAFR746836.1.1_0056240.1 </t>
  </si>
  <si>
    <t>MTEVIPGPPGLPFIGNINDIDLTNASADLRRLADTYGEIFTLNLAGDQKIYVSTVDLMTEICNEKVFEKIIKGGLLQVRNGVDDGLFTAHTGEHNWEVAHRVLMPAFGPLSIHSMFDEMYDLASQMVMKWARFGGDQKIHVVDDFTRLTLDSIALCAMGKRFNSFYHDEMHPFVDAMVDFLAESGARSGRPAIASYFLRSAEAKYNADIKVLQDTATSLIAARRQHPNDKKDLLNAMLNGRDPKTGEGLTDASICNNMITFLIAGHETTSGLLSFLFYNFLKNPAVYHKAQKEVDDVVGTNPITVDHISKLTFIDACLKETLRTTPTAPAFSVAPRADGPDTVFIGGGKYAVKKGQSVLALLSSIQTDPKYYGEDSREFKPERMMPEPFSRLPPAAFKAFGNGARGCIGRPFAWQEAILAVAMLLQSFDFRMDDPSYQLQVKDFFMHATLRKHIDPVQLEKMLYSGAASKQPAEKTTKVATGSSEKAKKPMTILYGSNAGTCEALAQNLARVASGRGYDAQVNPLDSAVYKIPKEQPVVMISASYEGEPPDNATHFVEWLQEMEGNQLDGVKFAVFGCGNHDWVSTFHKIPKVLFAGFESHGATKIADIGLGDVAEGDIFGAFDQWQDDHFWPGLGVDGDAEDDVGIDVEIDKDARPATLRQDVREAVVLDIRSLTPNSETEKKHIVLKLPFGSEYNVGDYLNVLPLNNDKIVRRVLNWSNLPFDTMLTIKAGSNTTMPTGRPISAFDLLAAYVELSQPATRKNVAKIATSCIDESEKAKLLKLSDEEYEAEVLDKRRSPLDLLEEYHSAKLPLGEFLGLLPPLRIRQYSISSSPLLDPTQASITFSVLDKPSKSANNKRFLGVASNYLSQLEKGDRIHVAIKPSHGFHPPTDIENTPLIMFCAGTGLAPFRGFVQERALQIKAGRKLAPAYLFIGCQHPEQDQLFKEEFAQWEKEGVVTCFYAYSQAKEQSRGCGYVQERIWEEREDMKKVFESGAKLYVCGSAGVGTGVEEVLKRIYKEAALAKGKDKTEEEIEEWWVGVRSDRYASDVFA</t>
  </si>
  <si>
    <t xml:space="preserve">CHAFR746836.1.1_0048180.1 </t>
  </si>
  <si>
    <t>MGVLEMVTGPLGAQIAQRGAIAVGAAGFVAFIVLAVVLNVLQQLLLKNPNEPPVVFHLFPIIGSTVTYGIDPYKFFFECREKYGDVFTFILLGKKTTVYLGREGNEFILNGKIKDVNAEEIYTVLTTPVFGSDVVYDCPNAKLMEQKKFMKIGLTTEAFKSYVPIIQDEVETFVKRAAQFKGAKGTLNVPEAMAEITIYTASHTLQGKDVRDNFDSDFASLYHDLDMGFSPINFMLHWAPLPHNRARDHAQRTVAKTYMEIIKKRRASDKGGKLDIMWQLMQSSYKDGTPVPDKEIAHMMIALLMAGQHSSSSSISWIMLRLAARPDIMEELYQEQINELGADLPPLRYEDLSKLTLHNNVLKEVLRMHTPIHSIMRKVKSPMPIPGTKFVIPTSHTLMASPGCTSRDAEFFPNPMMWDPHRWDAGSSGIVHTVVEEEKFDYGYGLISKGASSPYLPFGAGRHRCIGEQFAGVQLITIMAIMVREFKLKNLDGSKEVVPTDYTSLFTRPIVPAVIGWERRDKA</t>
  </si>
  <si>
    <t xml:space="preserve">CHAFR746836.1.1_0025500.1 </t>
  </si>
  <si>
    <t>MVKYGVTPKFLYKIGPQSLKDIDRKVQDLKLYLTDMLDQAREKALQGLPPRPNLLHTVVTKTIEEKVSGAKSGATDMFLTDEEIQGNLFMIGFAGHDTTASALEYASYLLGALPEYQEWVFEELNEVFAGHDGIETLNYEACYPRLKRCLAVMGLQHAEEYWGPDAMEWNPKRWISSVSETAPESKSQLLENEEFLTPPKGQFVPWSDGLRICPGKKFSHVEFVGVLSIWLWKHRIEVVPNPGESKKEARKRTIDVVNDSVMTINLGIRDRTSVKLRFVKR</t>
  </si>
  <si>
    <t xml:space="preserve">CHAFR746836.1.1_0055340.1 </t>
  </si>
  <si>
    <t>MSDFAIPFKLLSTLSLVESYTLINYQPDLLLFSRPSYLGTFIQLWILQFFFWVAWIVIIWPRFLSPVRHLPHPSGGSWWNGHFQAIIASTTGGPMTKWVNEIPNDGLIYYRGLLNVERIILTSPKALAEVLTTNSYDFIRPEQLTTALGRILGVGVLLAEGEEHKFQRKHLLPAFAFRHIKNLYPIFWTKSRENVHKMIENLGEGGTNKELITASEMGRDVDTEDTTPVIEVGSWASRVTLDIIGVAGMGKDFNTIQDPNALLARTYQSIFTPTKGAMILGILSMMLPGWFVNNLPFARNNDMNQASATIRNLCRREIKEKKEKLEKGAAPDVDILSIALGSGGFTDENLVDQMMTFLAAGHETTASSMTWAIYMLCLHPEIQTRLRAEIREYIPSLSNDIGSQEIDRMPYLNAVCSEVLRYYPPVPLTPRIAARNTTILGQKIPKGTRVMLIPWAVNRSEALWGKDAQVFNPDRWLPSESNPYSANGGARSNYSLLTFLHGPRSCIGQGMAKGEFACLLATWVGMFEFSIYDRRELDEANMVIKGGVTARPSKGLWVRTKVVPGW</t>
  </si>
  <si>
    <t xml:space="preserve">CHAFR746836.1.1_0027310.1 </t>
  </si>
  <si>
    <t>MSSLRLITVASVILGTADLLLFHRLSSGASFTQFVVVLTALNFLIWILWAGFIYPHFFSPLRHLPQPKGGWPIIRFGGSGFQRPAGQRFLEFIETIPNEGIIRVPGFFNSEGILLANSEALAEVLVRKSYDYEKPTEVRNFLREILGDGLILTEGDEHKFQRKHLLPAFSFRHIKELIPVFWSRSIAMREQIIKEMQETGEPDGQSVVELNHWASKVTLDIIGVAGLGRDFRALSNADDPLVKNYDELLEPTSEKLVYFVCNLIFGRRLVSWMPWRLNERLMTTTGTLREFCLEFLQQKKEVMKMESAEQLDILSLLIKSNCFSDETLIDQLLTFIAAGHETTSSAFAWAAYLLAKNPEIQTRLREEVRSSLPHTSSPDPTYDLATILDSLPLLHGVTNEVLRLYPSVPSTLRTTIRETYISNQVIPLGTRIQIVPWAINRSTTLWGADALEFSPERWIDKDGTINNHGGMMGNNYCNLTFLHGSRSCIGEKFARSELKALVAVFVGGFEWEMADKSEVSIPAGVITTKPKNGMKLRLKELDVW</t>
  </si>
  <si>
    <t xml:space="preserve">CHAFR746836.1.1_0071880.1 </t>
  </si>
  <si>
    <t>MDQPMVTVWKIWKMGYEPFQEAGTDTFILATPSGNMLWSSDNAVIRELFIQHPNVDAPVEFLKFWNVYGSTIASVQGNEWKAHRRAVTAGFGPTMNQTVWKETQNQTETLAKHWIEKHQAIIPVIRYWTSRLALNIICSGLFSMKVKWDSDDAAPLPAGHNIPLDEALPKFIENLAVYFTVPTALLGKLPVKKFQDTYQNFTEITSYLDEFRAQVLDNVEAVTAKKNKNILESVVLAGVNGKDPLPKESVLGNIFFSLLAGHETTGGTLGFIYLLMAIYPEYQQRMQKELDDQLGTRPASEWTLENDYPVLKRGFLGAIQKEVLYVFNPASFIMRKALNPVTLVDSHGKSHRIPENTLTLINNAGASRNPSNWKRSIKVSPERSTALSDSPALYIDPERWLDENDQDLATATSFGAGGRVCPGKEFANVELTASMTTLFKSYSLELVVEKNTVDECGGDEKLAWEQTRDKAIKMIYDDLEANITIGIHKDIPIRIVKRA</t>
  </si>
  <si>
    <t xml:space="preserve">CHAFR746836.1.1_0039510.1 </t>
  </si>
  <si>
    <t>MIILWLVVSTLSYSMWILFCLEYNVRKARNLKIPVVRIPIHVNSILWVIVQPLLWTSLALLPIPWSSYPDFVRFSHRNWHFLEKSGPTQRFGPIWALVSPAGIHLHFSDPDAIQAIFSRWRDFVRPVEKYRGLNTLNFDWPRHRKAVAAPFNQANTRFVWDETLRQTRALKHYWESRTEAEIPNMQEDLRTLSMNVLAAAAFNESYDFIGSTDLVRRKFRLESYRDSLYLVHKYALFLMLIPYRYLTGRLLPDRITIIGRAALSLKEFMMNSIVEESAALEDGESHHGGMIPSLVRALDQNTIQERYAGNSTKKAKRDRLSVEDILGNIFVMNISGHDTTANTLAFAVMLLAANPDVQSWLREEVFTVVGNKNVEDWDYSLFEDLKRCQAVLFETLRLFAPITGLPKVASKVIETFRVGDNIFSIAPGIETFPMLLGIQTDPRYWVDPYVWRPSRWIIGSDAAAAPGAGMTMEQLFVPQRENQNLHIPTLTEKTNLSLQITDAGGCLPTRHTFEGANATITANETSYPAVLGSPMNVAHEACEKARRFIV</t>
  </si>
  <si>
    <t xml:space="preserve">CHAFR746836.1.1_0037070.1 </t>
  </si>
  <si>
    <t>MALLLILLSLILASILNQAINIHTNYKLARTIGLPILITPVEPLDPFWRLTLPFLTPVLRRLPYGLGEWIDYGSFASSFASRNKIHRDLGPAIVVVTPRRVKIMLGDGNAVEDILSRYREFIKPPSIYTALNVFGENVDSVNKDKWQRHRKITAPSFNERNSNIVWTEALHQATTLLNLWTSIPGCEISTTHKDSLTLALNVLLGAGFGRSSDFNSVSSPSPGHTLSFQHSLHTVLQKFVFVILSSSLPETVRKLLPDKNKLSTAIQEFKQYLIEMVAEERLSLQNSGKEKHTLVSALLRAADREDQESRGNNYLSNDEIYGNLFIYCFAGHDTTANTISYALTLLACHEEAMAWVKEEITAVLGTGGDGEMGDYEKVFPRLKRCLAVMVYTPSLLTLSQSP</t>
  </si>
  <si>
    <t xml:space="preserve">CHAFR746836.1.1_0034460.1 </t>
  </si>
  <si>
    <t>MQRFMPKHWRLVGQATSTFKTHIAETIKEEKALMAEGKENRGNFISAMVRASEEASRVVDDNTGGHFHGLREDEIFGNIFVFNFAGHDSIAITLTYVITHLAAHPEIQDWLAAEIRYVRKELGATSYRDAFPRLKRCTAVIYETLRTSTPFPAMVKNTGTQPRSLKVGNNTLQLPSSMNIITTFPSMHSHPRYWGDDADIWRPERWIESTNKASVGASIFDDESLYTPHKGAFMPWSEGDRACPGKKFAQVELTGAVSVLFENYRVEPIPEAGESMENARERTKEMIQDSGMVLLIEMLHPEKVGLRWIKREGKD</t>
  </si>
  <si>
    <t xml:space="preserve">CHAFR746836.1.1_0064880.1 </t>
  </si>
  <si>
    <t>MAILTAVLTLFALPVAFLLWTAQAIAQNRATAKAIGLPYVTRWISPINPFWLLYGSSIIRFCTRLGIATENFKRIYSFGWEANERANIHVDKGEIFIMVHPGGLELCVSNAEAIYDILQRRTEFRRNMEEMAILNVYGKNLATTDDQEWQQHRKMTAVTFTEKNNELVWKQSLEQALGMLQYWTQRAELPIRTTHRDTKVFTLNVLASALFNKVYDFEGHAEMKGKDHTADTSYQYRDSLATILESIIQIWILGEERLKSWWTPVSCKQGAIAMSNFRSYIHGLMDEERAFIREGKSNNQHLVARLVQACEEDQALKDAVSKSNKKITLTQEEILSNLFVYAFAGNDTTSIALMNLLTHLAANPQTQEWISEEINHHLPTETPDTWSYEAYPKLKRCGAVVMESLRICHPISQLVKTTGSEPRPLNVNGTVFMIPANTSVHCSLPALHTLPKYWGPNPLEWNPNRFISVKSSESTPLGQGFANETLAADTSEFFMPFAWGQRVCPGKRFAQVELVAALVVLFKDWRVRPYLETGETDEQARKRIWETSLITDHEGHMLHEMLEPEKVGLRWVNMVK</t>
  </si>
  <si>
    <t xml:space="preserve">CHAFR746836.1.1_0045350.1 </t>
  </si>
  <si>
    <t>MAIFTVVCTLLALPTVLFVWTAQALAHNCARAKSCGLPYVVRWISPINPFWLLYGSSFVRLCTRLGIATQNLQRFYPYGWEANERAKAHLDYGDVFMVVHPGGIQLCVSNAGIIYDILQRRTDFRRNMEEMAVLNVYGKNLSTTDDQEWQQHRKMTAVTFTEKNNEIVWEQSLKQAIGMLDYWTKRAELPIRSIDKDTKVFTLNVLAAALFNKVYDFESQTEAKTEKEVGDTSHQYRESLSTILSSIILIFIFGEEGLKKWWVPDSWKEAATAMASFRSYIHALMNEERGFLKEGKDNNKHLVARLVRACEDQPLESTVSDHLEKEKSNKRITLTEEEILSNLFVYAFAGNDTTAITLTNLLVHLSAHPETQEWISEEINHYLPGDASTSWSYETCSKLKRCGAVVLESLRICHPLSQLVKTTGSIAQPLKIDGTMYMIPAGTSVHCSLGALHTHSLYWTDPMAWNPSRFISSTKPEDIRNYEDEVLAADTSDHFMPFAWGQRVCPGKRFAQVELVAAIAMLFKDWRIKPEPEKGETEAQARDRAWKSSLIVDHEGHMLHEMVEPEKVGMSWIKNSKVDGPER</t>
  </si>
  <si>
    <t xml:space="preserve">CHAFR746836.1.1_0038570.1 </t>
  </si>
  <si>
    <t>MQQRSTTTDAVLLLALTLLIFQFGKLWRNYTKAKKTGLPVVLTPLLETQVLAQVLTPVLRAIYHEHLDKGQGWPRWCRFMIKDWTWEDKRRAFEEYGDVFILVSTEGIICYSADANMGWDVMNRRHDFTKPRDKYKILELYGPNVATAEGAEYRFHVRITAPPLGDSSGVNELVWNETMCQTRTLLRQWEQESPEDLHEDINALTLAVISLAGFGKKLKSVKEQSQDIPSGFKISFLRAISDTTSFMVAILVFPAWLLKITPLAKAHLAHAQLDKYLRAMLAEESVAIESGGNVKSKGPKGNLLQTVLKSAYDVLQEDKQQEIGEKGKKVGFTQDEVLGNLFIYLLAGYETTANAIAYGLIVIALEPQLQKRIAAEVDNVWANAAAQGRSELTYADDFSQLQYMYGFMYETFRLYPGVTLITKMCHDAQSVQVGHTTHVLPPGCRVYLSSPGVHYNNMYWENARELKPERWSKTNASTTNTILHGSTQAKSSSIAADKTRHMRGTLLTFSDGSRACLGRKFAQAEYIAFFAAMLHKFEVTFAEGVDVDRARRDLDLKCAGKVTLAPLEGSRLMLRKRV</t>
  </si>
  <si>
    <t xml:space="preserve">CHAFR746836.1.1_0015420.1 </t>
  </si>
  <si>
    <t>MAMRGSGDTAITLTETQAMEVLQNVVKTQREVLSEVFNDTGTKVEDIPQMWCLYKEVQSYYEKGLNVPDDVTLLWADDNWGNLRRLPVGKEVERSGGAGVYYHVDYVGDPRNYKWINTIQLEKTVEQMQLAYARKADRIWILNVGDLKPLEIPINHFLDMAYDPQKWGYDSVPLWLKSWATREFGAEHSDGIASVMSKYGMLAARRKYELIEAGTYSVVNYNEADAVLAQWAALAIDAQAIYDRLDEESKPAYYEMILQPALGGQVVNQIYVGAAKNRVYAQQRRNSANRIADEVREYFMEDHRLTKRYHELLDGKWNHILDQTHLGYDLSYKGALFDGYWQQPMRNTLPPLSYTQLMETSLAGNLGVSVEGSNATVSGDDAWHENSSNTLKLPPMDPYGPQRRYIDIFARGTSGCSWNATPVKDYVLVSPSTGYTGGNGSDTRIYVSIDWSKAPPAPNTTNVNINITSSCPNWGSFDAPKITVPVTNVLVPGDFTGFVESDKHIAMEAEHTSRNTTVNGISYKILPSYGRTLSGVTLTPSLAPSQIVGTGPVLEYDLFTFTSSPRTNVTLHLSPSLNYLGSTRPLKYAIAFNDEAPIVRQFVSNFTGGDYPKGWGQAVADGVWGVSSGNSTVTTHDLGR</t>
  </si>
  <si>
    <t xml:space="preserve">CHAFR746836.1.1_0102170.1 </t>
  </si>
  <si>
    <t>MTSIIAITTIGIALWLVYTNATGLRKHIAQAKRSGLPYAVAPTTPYNVFWMVTSEFWIPLFKLLPTAWTDGWLTLHHMNWVWTMLYEPVKKEGEIKLIVSPGGIYIWITNAEAIHQITTRREAFPKPLESYKIMEIFGRNIISLEGPDWKRHRKITSPGFNEKNNVLVFSESCAQAQGMLRKWLGPDGKGNKTITEVPADTMRLTLHIISRIGFDVQLLWDGEPPKEKTSAQDAVYSSNTPSGNHTMSFSDSLSVLLERMLMVLLMPKWILKRLPFHAAREAYESYVNWAQYMDELFAQKVAEARAGEKRSEGMDIMGSLVKSSYGQDNDSSPNNKSPAGKTKLSDSDILGNAFVMIVAGHETTANSIHFSLIELAINPRPQRLVQEEIDGVFGDSDPSTWDYESSINLLLGGMTGAVLNEELRRMPPVISIPKSVTDNLDQDIVVEGKKYTLPAGARLMLNTIGVQRSPRYWPTQPSKETGREDDLDDFKPERWFIDSDSRSSSLSSDSSKPQVDTPSSSDADAEADEFGGYTGSSSHSKLFHPVRGSYLPFSDGPRSCVGRRLAQVKIMAILATIFQKYSIELAVDEWATDEEVANMTEEEKRAVYGKAQRKAKETLRGASPLITLKIQGPGIYEP</t>
  </si>
  <si>
    <t xml:space="preserve">CHAFR746836.1.1_0007440.1 </t>
  </si>
  <si>
    <t>MQTLVALFTFSLLWVLLPLANNIRKARSTGLRYVVVPCFLYNILTAKLFKVTLLRLVDRLLPAPTLSSWRILVTSLWPLKYGHAPFKELGTDSVLVVAPGGNILYTSDAHVVSQIMSRGNDFPKPVAIYKQIDIYGKNVISSEGNAWRYHRRLTRPAFSEKNNQLVWKETIDLSGAMVSKLQGFRSGSTTVKNPGDDMMRLSLEVLGRAGLGEKSAGFTSSLEYVTVHIVSIMALMMFPKWIIQRIPAMVVRRLLKAYEDWKSQMQAMIRNRRSAILTGAYESVNTDLISQLVKGHSPITGPQFAQPLTLSDSEVLGNLFVFMVAGHETTANTIHFTLLQLALNPKIQQNVQKDLEDIFQGRPPATWSYEQDFPRLMDGVLGAAVRESLRVISPTLTLPKTTHRPQQLDIDGKEVTLPANTLIRVCVPSVHRNPRYWPYGPRKDSKGPDFPLNDAANDLDEFKPERWMAVKGSPGKSDDGSDSESSGNSSSRTTTKSETRQKPPKGAYIPFSDGQRSCLGKRFAQVEMMAALAVVLSECTVELAVDEWATDEEVVCMTTEERKSVWQKASEKAEMHLREKMTCIITVQLAKGYHIPLRFVKKGRERFRDV</t>
  </si>
  <si>
    <t xml:space="preserve">CHAFR746836.1.1_0048270.1 </t>
  </si>
  <si>
    <t>MAVLSFLSATFCYIAYALALGQTPIISFTGGTLQLAGGTSTATLILSTGDFKGVQRAGADLAADFGRVTGKPLIIKTTELVSSDTSPTSGPAIIVGTIGKSKLIDSLIAAGKLDVSNVRGKWESFQSQVIANPLVGLASALVIAGSDKRGSIYGIYDISEQIGVSPWYWFADVATSPQTNIHALDTVKTQGPPSVKYRGIFLNDEQPALTNWVNQKYGGYNSKFYVNVFELLLRLRANYLWPTMWDSMFNLDDTKNPQLADEYGIVMGTSHTEPLTRATKEQSRYMSGRWDWASNKNNVIKFLTDGAKRAKPYEVVYTMGMRGNGDEASPTLSSTSLADVIKSQQSILSSNVNANLSQIPQMWCLYKEVGGYYQAGLKVPDDITLLWSDDNNGNMQRLPIASEVSRQAGAGVYYHFDYVGDPRNYKWINTISLEKTWEQMHLTYEYNARQIWIVNVGDLKPLVGPPSTIELNAMLIFQEIPISHFLDMAYDMTQYTEPKSTQIWLSKWATREWGAAVSEATASVVDRYGQYANRRKYELLDASIYSIVNYDEGDIVLNQWKVLASDTQAIYDKLSTAAQPSFFEMVLHPVKAGYILHQLYIATAKNNLWATQGRVTAATQGSLAVSAYAADSALASTYHNLLNGKWNHMMDQTHIGYTNWQQPASNSMPTLKWTAASTNKPPGVAVEGGNTNLELPSLNRYGPKSRWIEIYSTSNSSSPYKVESDIWVNATPSNGTIKAPGETADQRVLLSIKWETAPAGKTSSKVKITAGSTTATITLPIDNSQIPEGYAGFVESDKTISIEPEHYTTATSSSTASYGIIPGYGRTLSGVTLFPVTIDNQKPPASPKLSYNIYTFTATTASIALHLGPSLNFAPDRPLTYYISIDDEAPTKAHQREAFLIHLPLFPFFLLDEAIIFKMQYSALLAWTLLLIFLTRKLFNYFLDTKQWHQFGAIAPIPSAKIYTPRDSMSTWLFSPLLFPIFRALPFNLGQWFRFVVRDNSWKWKEEAWPKEMLGDVWWAVGPGGGQLWVSDAGVNVQVVTRRNDFVKKVADYAALNIYGLNVVGSEGVIWQRHRKITGPPFNEKNSSLVFEQTLRQSKGMLASFTQDADGKKSKPGQEPVVEDLVRWTMIATLNVISGSALNIKALWPTHSVADISAQEEVEYSRETKSESHGLPFQRSFDSVMNNVRTLVVFPPIILRNSPLKFMRSMQQASEDFKTYMHELIHEHKSKLESGLDSNESGTGDLLGSIVRGSTGSKGETLSEEEMIGNIFVFVLAGHETSGTALQSAIILLACFPEVQRMVQEEIDGIWREKKEGEELVYEDYGKMRVIMAVMLETLRLYPPVVMLPKFTVEHTTLTYNDITIEIPADSRVSLDVVSTQRNPKYWSPNPHLFTPSRWLMPPSYVAPPETNNESPAHANLLCPPKGAFIAFASGFRGCLGRKFAQVEFCTLIAVLLKECTVELVQEGNEEWEEAKKRAMKMMDNRTTALAMRLNCKIKVRFVKRGAESFPKLS</t>
  </si>
  <si>
    <t>Tribe11</t>
  </si>
  <si>
    <t>ATQGRVTA#ATQGSLA-#</t>
  </si>
  <si>
    <t xml:space="preserve">CHAFR746836.1.1_0006880.1 </t>
  </si>
  <si>
    <t>MIAQTLAEALAEGSAPEIQVNIDELLEKLTLEEQISLLSGNGNWETTPIERLEIPALKIWVSSKATGEERFSNDITSLGFPSYMLLAASFNAELSYRVGQALGQCLKAKGMHVFLGPVSWSKQTLHDGQNTNRFSGGPLLSGILAAERIKGLQSEQVGAALECDPRLERDFKGVSGNRSVFEQKSREYLQALRMIIKTSAPWCIMSRSASTKFRQQILRDELRIDLHMPGPMSSSSRDLVMKAIDEGLISTKTIKSRARAILQLLQKTGRLTENSNLAQESRDVRDEHAELIREAELEGIVLLKNKGNILPLDKVKLKRVALLGSLPEYSKLHDENHKSCSPLESFSNRLGKEVEIVCPAKGNALHPPCSLANSDLYITTSEINYGSTNEKELRDAYTEAISLARNADYTIIFTKTTNQTELNTQTQLITQITNSTPNTIIINTSPSPIPNPWLPNVAAFLQTFHTGPGTINSILDILLGDVTPSGKLPFPWPQDNPQNEEEEESTSTTQATPLFPFGHGLSYTTFTLSNARLFGAITPSSSEGITISLFVSNTGSVAGSETIQAYIPHKGTPHSPSTSFASTSGTQDKLIAFTKIFLEPEERRLVTLNFDRDAIAVCDLESVQGGKICVQDWN</t>
  </si>
  <si>
    <t xml:space="preserve">CHAFR746836.1.1_0032030.1 </t>
  </si>
  <si>
    <t>MLSLFLVGAVLALFLARVSVATEWISPSPAKHAFLESLIAEMTVPEMVMQLHLMFADNVVGPASDNSLYDFALTVAPTAGVGLIHDWYPTNVSQYNSLITLNAQKSRLKIPPMVFGECLHGVGSFKQSMFPQSIGMAASFDTDLVHRVGSAIGTEARSIGIHGCFSPVLDLGLDPRWGRVQEAWGEDMLLTSKMGVAMASGMSKNSSWDREDAVVPVMKHFAAHGSVQGGVNGGPSMILGYRQVLETMLRPFKAVVELGGVKGVMMAYSELDAIPAHIHPTLYQNLDDWGFDGFVTADDTGMKMLETRHAVTDGPADTIAQWLNAGGCSQFYDYDLPTFMEAITGSIDNGTITKSTLEARVRRILNVKYDLGLFANALIPENMSIQALTDTHVPLTLEAAQKSIVLLENRNRTLPIRPWEQKINKIALIGPFSDTLNYGDYSGQFGAYPTSKSSTIRQSMIEYLAANASGVELVSSWGANQWEYNAQVNIPGYLLSANGTKGGLLGTYFTDTNFTEPIFTTLETPNRDWGLYPPNGLPSNNFSVRWDGFLSVPVDADVSGYIGVALSANTTAKLYIDDELIQHTVLTTKGNLLSNIPGFDYINVNSSAQPPGSASFTFVKGKTHKIRLDFQAYNLAQKYENVQSINAEVELFWNLVDRTDPVQQAVDLAEASDVIVLAAGASWGSDGESGDRATLQLSPSQTILAEKLYDLGKPVILVLQGGRPFSIPELYSRSAAVLMTFFPGQSGGKAISDVLFGLFNPGGRVPLSVPYDVGTLPVFYNFKTTARYKQYIDIQSYPSYSFGYGLSYTTFDVSEFASSSTSFSEGSIITFSVTIANNGTFAGSYTPQVYLLKPNRSATTQAEKKLVAFTRVYLEAGTSTVVKMELEVDRYLPIVNRKWEWELEKGDYVFALLEDSRWNANTSVNVTMTCA</t>
  </si>
  <si>
    <t xml:space="preserve">CHAFR746836.1.1_0030260.1 </t>
  </si>
  <si>
    <t>METPEDELDPLWNDLDWAIGQMFYMGFDGTEVTPQIRSLIEDHHLGSILLTTKNLKSAQQTANLVQELQTIAHNSGHPVPLLIALDQENGGVNSLFDNDYICQFPSAMGVAATGSLELAYEVANATGKELIAVGINMIMGPVLDVLTNARYQPLGVRATGDDPQEVSQYGIAAMNGYKDAGITTCGKHFPSYGNLDFLGSSLDMPIITETLEQLSLGALVPFRNAIREGLDAMMVGGCAIANADMSVMHACLSDQVVDDLLRGDLGFNGVTISECLEMDALNKDIGVRGGTVMAVEAGCDLVLLCRSYQVQLEAVSGLKLGIENGMISRDRINLSLKRILHLKSKCTSWPQALNPTGIDQLSILHPTHLALSTKAYDKSITIMRDKGHILPLSNASSLGDDLLLLTPLVKPLPASAATKVVSETEGATTEHDKAHRSSIMSGEGVFRELGRALARQRHGKLLHTSYTANGVRPVHENLINKAATIIVVTADANRNLYQNSFTKYVAMFCSLLTAGGKKKSLIVVSVSSPYDFAMDKDIDTYVCTFDFTETAMSALVRALFGEFTPSGTLPGTLRKSRKVTKSRQQWLVEGFDRNRDQEGLEELIKTVEKNSPANQFCPLAGATASSFELVSVVGSDIEVEEEFHYVVRNSSTQALFGFCSTYFYQGVGMIGAIFVDPAKRNLSIGHSLHKRAMRGLLQRPGIEKIQLGLGLPGIYLGIPMSDLSEGGRLKRWFANNGWDILSPRLLYTLTIRNLSHWEIPEGLLPSIQRVSFSFDLIHGHDNSDTVLDHVRTNAGPEVLALYQLALEDSGCGIVRAKSPVDGALVGTIIICRPETQLSRYMPVLHSSTERERERIGGILAPIIPSSPQADIVLQGLALLGIKQNKAHAAGTCVLNWVQGEQRDVLLQMGFDVLDAWEELSCVPGKFSEPGLG</t>
  </si>
  <si>
    <t xml:space="preserve">CHAFR746836.1.1_0079900.1 </t>
  </si>
  <si>
    <t>MADSLVSHVKTPASDTQSVDSEGSSSSYTTKTPNTDSHTPSSLKAKDGDSIIDDARASSQIKAASLSLEEQVSLLVGADFWRLKSIPEKRIPGIKSSDGPNGARGAIFKAGTKAALFPCGVSLAATFNTSLMYQVGQHLADEARARSADVLLAPTVCLHRGPLGGRNFESFSEDPFLTGKLAVEYIKGLQDKGIGATIKHFVCNEQETERMRVDSVVQERPLRELMVMSDWGGVNSIIESIEAGCDVEMPNSSKWRGEKAIAAIKDGSLSKEAVEQAAANVLYLVERTKGNDMSPEAAEREDDREETRKLIRDAGVEGIVLLKNEGGLLPIKPSQTKIAVIGPNANRAIAGGGGSASLNPYYNTIPLDSIRAVSGRDVTYSLGCQTYKWLPLAADYCTTASGEQGVSLEFFVGDKFEGTPKVIQHRTNTDLFLWDSVPLEVGGIWSCYCKTRITPTTTGRHTISFSSVGPGRLLVNGEVVIDLWDWTDEGEAMFDGSKDILVDIDMEADVPVEIIAEINNEVRPMARQKRAKMTHHNGGCRIGYKEEDKIDYLQEAVEAARVADVAIVIVGLDEEWESEGYDRQTMDLPKDGSQDRLVEAVVKANPRTIVVNQSGSPVTMPWVGMVPAILQAWYQGQEAGNSLADVLFGVRNPSGKLPTTFPKRLEDNPTYHNWPGENLRVIYGEGLYIGYRHYEHLSLAPLFPFGHGLSYTTFSYGPSSLSSSVLKNNQTITLSLTITNTGPREGAEVMQVYIKQLKSRLPRPEKELKGFCKVELQEGEGKEVQIELDRYSVGYWDTELRDGKGAWIAEEGGFEVLVGGSSVDIRGCVGFVVEEGFTWVF</t>
  </si>
  <si>
    <t xml:space="preserve">CHAFR746836.1.1_0084150.1 </t>
  </si>
  <si>
    <t>MGRGLRTLQAGLIASLVAALVNPAIAIALPQKDVVTSSSQPWLDTSLDTEARLEALMQQWNRTQMYAMLSGDRLLTDAGTGVNACAGHISGNESLGIPAICMGDGPGGVGNSLDNVTTFPAPVLNVATWNTTKMYLLGQAMGREHKAKARNVVLSPTINILRSPLWGRADETFSEDPFLTARFGVAQVTGIQSEDMLACPKHFAAYNQETLRYGLLPELQAYEVNVEERVLHEVYFPAFKAVVQEGKAAGIMCAYSKLNGEYVCANQWLLDILKKDWGFTGWVVSDWFFSTRSTVSTVMGGTDISMPGGSLEKHFGLPEFYGKLLIEAVDNGSIPFERVEDMVRRIWRPMFEHGAIDHPSTGNSLAVARTQEHLDLTQDLIEEGIVLLKNDDETLPINAQKYKKIAVFGIGATNVTQVSENHGGFVNDETMIVQAPFDEIARLGKEQNITVVYSEAYPGTGNFKAVPSSMFPDGLQVAYYTTTDWTGPINQTLKVDNITAAIYPTELAGGWPQVFSSIYTGTFLPTTTGLYHFSLTGHSDALLTINNNLIANMSGANFENTIQGVVHLTSGVAVPLELKFSMGHSVLPGKYGITLGVSVGNTTRDSTADALAAESDLSIIFVSDRQSEGVDNNLGLSLPGDQDLLISRLSKLSKRTLVVANTNSAILMPWIDDVDAVMEAWYSGQQIGLALGRLLYGHVNPSGKLPVTFPRALNDTIPITGDLVVDFEEGLFVGYKWFDEKGIEPLFPFGHGLSYTTFALSDLELSTAEIEGVESVVASLTLSNTGCVSGKQVVQLYVSYPEAAMEPPKLLKGFEKVYLESEEEKEVDIVVKKEELRIWDPETKDWRLVEGEYRFLVGFSAGDIVVEEGLYIS</t>
  </si>
  <si>
    <t xml:space="preserve">CHAFR746836.1.1_0051420.1 </t>
  </si>
  <si>
    <t>MKLLILSSAALLLPAIQAVSNNTNTTAALYKNPAASVDDRVADLMSRMTIEDKAAQLVQGDISNWVNTTNNDFNATGLAWNMDKRAGQFYVGYPISQQWISEGVRKGQEYLMQNTTLGIPAFVQSEGIHGFLIGNATIFNSPIAYACSWNTDLVKKMGAAIAQESLALGVNQIFGPLGDLARELRYGRLEETFGEDGFLAGEIGYSYIKGLQGGNVSAMVKHFAAFGVPEQGLNTGPVHGGERELRTTYLPSYKRQIIDGGAYSIMSAYSSYDGIPLVANHHILTEILREEWGYKYFVTSDAGGTDRLCKDFKMCETAPLDKEAITLYALPSGNDVEMGGGSYSFENIPDLVASGKLSLDVVDTAVSRQLRAKFDLGLFENPYLGAASNETGALIHTPENIALARQLDAESIVLLENHEQILPLSKTSNIAVIGPMAHGFMNYGDYVVNGSSARGVTPFDGIKAASSGAVTFAKGCERWSNDQSGFAEAVAAASAADVAVVVVGTWTRDQYELWQGLNATTGEHVDVSSLNLVGAMPHLVQAIIDTGKPTVVVFSSGKPITEAWISASASALVQQFYPSEEGGNALADILFGDINPSGKLSVGFPYDVGTTPIYYDYLNSGRTVDVGREYANGTLQFGHSYVLNDPRPLYEFGYGKSYSEFAYSKITLSKTNASPTDKITASIEITNNSTRDGTEVVQLYVRDVISSVVVPNIQLKGFSKVAIAAGETKSVEIPIDVGELGLWDVKMKYVVEPGDFVVFAGSSSKDLRTNVTLTVG</t>
  </si>
  <si>
    <t xml:space="preserve">CHAFR746836.1.1_0032060.1 </t>
  </si>
  <si>
    <t>MTGTVDVEDVLSKLNNVEKCALLAGADWWHTVPVKRLGIPVIRVSDGPNGVRGTKFFNGVKAACFPCGTGLGATWDVDLLREAGRLMGDESKSKGSHIILGPTINMQRSPLGGRGFESLSEDPVLAGLGAAALVNGIQDRDIAATIKHFVCNDQEHERNGTNAILTDRALREIYCLPFQLVVRDSQPACFMTAYNKINGVHVSENPKILKDILRGEWGWEGVVMSDWWGTYSTSEAINAGLDLEMPGPTRWRGMALQQAVTVGKVHQHILDERVRNVLNLINRVAAAKIEENAPELAANTPETAAFLRKIGGEGIVLMKNEDKVLPLSKEKKTLILGPNAKYAAYHGGGSAALASFYAITPFDGIKAQLSSAPSYTVGCYAHKELPLLGEILKTAKGETGISFKAYNEPPSVKDREIADDLLLTKTELLMMDYTCEKIKNELFWADIEGFYTAEEDCDFELGLGVYGTAKLYVDDKLLIDNETTQRKGTMFFNCGTVEEKGVFSVKKGQTYHIKVEFSSAPSCKLDPGNNTLYGSGAIRIGGAKVIDPEEEIERAVELAKQADQVIICTGLNADWEGEGTDRENMDLPGSTNALISAVVAANPSTVVVMQSGTPVEMPWVSSVKGMIHAWYGGNETGNAIADVLFGNVNPSAKLPLSFPKRLQDNPAFLNYRTERGRTIYGEDVYVGYRYYEMLDLPTLFPFGHGLSYTTFDITDLSLTKDDELLKLSVKVTNTGEVAGAEVVQVYISQKNPSIKRPKKELKGFKKVFLEKGESQNVQIDIETKYATSFWDEVRDSWISEKDTYEVLVGSTSAEIAQKGSFEVGETSWWKGL</t>
  </si>
  <si>
    <t>Y/F/WxC=64</t>
  </si>
  <si>
    <t xml:space="preserve">CHAFR746836.1.1_0055970.1 </t>
  </si>
  <si>
    <t>MKHSPQALVGLLLPSLISARIYPSSNTTELGLLATGNVDLGDWADAYAKAQSLVAKLTNEEKISVITAGSVESAGWKALNFKDSAQGPQGYEYATGFGMTSALAQTWDKAAIYEQFKAIGDEFYGKGFQVANGPNTQPFGRTPYSGRLSEGLGQDAYLNGVATGLGTKAFVDAGVISGGKHFLLNEQETNRVLRGDQQPYSAVVDDKALHETYLWPFYDAIKAGMGSVMCAMNKVNGTLSCENSNLLNKLLKTELGFPGQVQPDVSAQATPFGSANGGLDYGSSRIWGNETLIQGIASGNLSQARLDDMAIRNIIPYYKSNLDNGKQPPLAQQTDYVDVRANHSKIVRSVGAASIVLLKNINNALPLSKPRSMAIFGNSAGPATAGPNYQFTVDGSPSTYNGHLAGGAGSGMTSFPYLITPQHALTSRAAEDGTMIRWILNNTYTNTIPSPPTLPGLPPLLSGGTALHLDIPSYATGAEVCLVFINAFAGEGGDRTELRNPEQDALITTVASHCPNTVVVINTIGTRLVESWIENPNVTAVLYSMPLGQESGNSIVDVLYGAVNPSGRLTHTLAKNESDYPGICPELVCEFVEGNLVDYKYFDSANVEPRFEFGFGLSYTTFSYSEVTITTTKPEALASKYATGQIGVGGRTDLWDDVVSVSVTVTNNGTVDGAEVAQLYISYPEEAAQPVRVLRGFEKITLPVGGQGSVVFGLKRRDLSFWDVGAQEWAVARGTYTLSVGASSRDLRGSGTLVV</t>
  </si>
  <si>
    <t xml:space="preserve">CHAFR746836.1.1_0091970.1 </t>
  </si>
  <si>
    <t>MVSPNLQKWLRASLFSALLMGEKGVGEVITDDTFFYGQSPPVYPSPSMPGSSSWSDAYAKATALVAQMTPEERANITVGHTPTTGCGGETGSVPRLNFPGLCLADAANGLRNTDFVNGWSGGLHVGATWNRNLSYERALHMGGEFRRKGVNVMLGPVVGPVGRVAEGGRNWEGFSSDPYLCGQLAYETVLGVQDASVTAVVKHFIGNEQELHRTATEVNTSLSSNIDDKTMHELYLWPFQDTVKAGAAGMMCSYNRLNNSYGCQNSHVLNGLLKTELGFEGFLVSDWGAQHSGVASAQAGMDLVMPNSNEFWGPNGENLVTAVNNGSMEDTRLSDMAIRIVASWYQLGQDNASYPEKGIGLPKDLLQPHVIVDARDPASKSVILNSALEGHVLVKNVNNALPLNKPKLLSVFGYDAAAPPTINPSGGSQADKFAFGYDSIHNYPGFLLPGFETPPAISINGTLTTGGGSGANANMYVSAPLDAIIHQAYEDGTQVMYDTISGNPFVAAESDACLVFINAFATEGGDRPKLYDDYSDALVINVAEKCNNTMVIIHNAGIRLVDVWADHPNVTAIMYAHLPGQDSGRAVTQLLYGMVSPSGKLPYTVAKNETDYNVQSPEAEYGDYVHFPQSNFSEGVYIDYKDFDQKNIAPRYEFGFGLSYTTFEFSDLKIESVGENHPYLPPNVEVLEGGMKSIWDIVAKVSAVVHNTGTVDAMEVAQLVGCE</t>
  </si>
  <si>
    <t xml:space="preserve">CHAFR746836.1.1_0080540.1 </t>
  </si>
  <si>
    <t>MLWSSSYTAVLALAIASTNAQESPLNWATSPPHYPSPWMRGAEGWEEAYEKAKAFVSGLTLTEKVNLTTGVGWSGEQCVGNTGSIPRLDFRGLCLQDGPLGIRFTDFATLWPSGMNAGATWSRRLIKERGFAMAEEHKKKGVDIQLSPVAGPLGRTPLGGRNWEGFASDPVLTGIAMAETIKGIQDAGVIATAKHFIGNEQEHNRDLTDNGNTPAYSANIDDKTMHELYLWPFADAVRAGVGAIMSSYNQINNSYAAQNSYLVNYILKNELDFQGFVMSDWWSQHTGVAAALAGTDMSMAGDKLFASGDTWWGGSLTEAVLNGTVPQWRLDDMATRIMSAYFKVGAEKARVPINFSSWTNETFGWRHDQADEYWEQVNWHVDVQGDHKVLAREVAGASTVLLKNNGVLPLSGPKSVAVIGEDAHDNPAGPNSFADRGGNSGTLAQGWGSGSANYPYLIAPVTALRAQAAESKSAFTNVSDNYNFDAVTQAVAGAEVAIVFANANSGEGYITVDGNTGDRNNLTLWGNGDALIAHVASQNPNTVVVLHTVGPVIVEDMKNNPNITAIIWAGLPGQESGNAITDILYGVRNPSAKTVFTWGKKREDWGVDVIYTPTTVPSQMNFDEGVMHDHRHFDQLDIEPSYEFGFGLSYTNFTYSNLQVVKNTPEPYLLTSGMTKAAETFGTINFNDTSAHQFPPGFKIIKGYVYPFLSGPVSRNQTQNWPEKSSDPSPQPKVGAGGSPGGNKQLWDVMYTVTATVKNDGDVKGTEVSQLYLSLGGPADPKLVLRGFDDLELEPQEEKTFTVEITRRDISNWDTTTQNWVISEFEKTVHVGRSSRCLPLSAPLA</t>
  </si>
  <si>
    <t xml:space="preserve">CHAFR746836.1.1_0056230.1 </t>
  </si>
  <si>
    <t>MERAKEAYVDHQIEMDREKEAGESREGLLQSYNRDESEPSQKSNEGAYESDSGSDLDATEYLDRELDDDHSHPATKAYNTTDSLRSLRRTLARRSKCLIIVLSVLIIFWSILAAGGFFLYKQQPADGQSPPWYPTPPGGTVKQWSESYKKAADMVKKMTLAEKVNITTGTGWQMGLAVGNTGPANNVGFPGLALQDGPLGLRFADNATAFPAGITVGATWNKELMYLRGKAHGQEARLKGINVLLGPCVGPLGRMPAGGRNWEGFGTDPYLQGIAAAQTIKGIQEEGVIATIKHFIGNEQEHFRQSWEWGLPNAMSSNIDDRTLHEMYGWPFQDAVKAGVASVMCSYQMTNNSYSCGNSKLLNGILKDELGFQGFVQSDWLAQRSGVGSALAGLDMSMPGDGLRWQDGKSLWGPELSRSVLNASLPLTRLNDMVTRIVAAWYQLGQDDESKFDRKGPNFSSWTNDPMGLINPGSPDDKDMKVVNKYVNVRGEGDKAHSIIARDVATEGTVLVKNEGKVLPISKDGWLSSENRKINMRIGIFGEDSGEGNGPNSCPDRGCNQGTLGSGWGSGSVEFPYLVTPAAALKAAFNKDLVHITDFPTNSPPLKKTPVILKEQDICIVFVNSDSGEGYIHDAGVNGDRNDLNLQKDGDILIKDVAAGCGDGKGSTVVVVHSVGPVVVDKWVNLPGVKAVLMANLPGQESGNAIADIIVGKVNPSGKLPYTIGKSLEDYGPGAKILYFPNGVIPQQDFKEGLYIDYRHFDKFGVEPTYEFGFGMSYTTFEFSNLVVTPVLKKSPLPSPRPSGIPPPNYDQEFPDISEVLWPANFRILQKFIYPYLDKEEVIEEGIGSYPYPDGYDIEQTPSQAGGDEGGNPDLWNVYASVSVNLTNTGSTAGKEVAQLYLSFSDVGGEAAKVDFPVRVLRGFEKIHLEPNETQIVNFNLTRRDLSYWDVVRQNWVMPTEGKITIRVGASSRDLKLTGWY</t>
  </si>
  <si>
    <t>RXLR=85</t>
  </si>
  <si>
    <t xml:space="preserve">CHAFR746836.1.1_0071040.1 </t>
  </si>
  <si>
    <t>MLGFLLVVLVVFGALVHAQNESLAYSPPFYPSPWMKGTGEWSEAYAKAKDFVSQLTLLEKVNITTGVGWESEGCVGNTGSVPRLGLRALCMQDSPLGIRFADYSSVFPSGQTVAATFDRGLLYARGYAMGSEMRDKGIHVQLGPVAGPLGRMAAGGRNWEGFSPDPYLTGVGIAETIKGIQDAGVIACAKHYIVNEQEHYRQGAPEQNITESISSNVDDVTMHELYLWPFADAVKAGVGSIMCSYNQINNSYGCANSKMLNNLLKDELGFQGFVMSDWQAQHTGVASAAAGLDMTMPGDTVFSSGVSFWGTNLTLAVLNGTVSQARLDDMVMRIMTPYFHVGFGLNEPELNFNSWTFDTVGPRHASVGANIQQINFHVDVRRDHDILIRNIAARATVLLKNINNALPLKKPKFLAVIGEDAGPNQWGPNGCADRGCDNGTLGIGWGSGTANFPYLVTPDQALQAQALQDKTRYESIFDNYADAQIKALVSQANATAIVFVNADSGEGYINVDGNEGDRNNLTLWHSGDELVKNVSSYCPNTIVVIHSVGPTLLEWHDNPNITAILWAGLPGQESGNSITDILYGKINPAGRTPFTWAPTRESYGPDILYEGNRGTDAPQQDFTEGVFIDYRALDKTNTTPIYAFGHGLSYTTFSYSDLKTTPATPGPYTPTTGMTEPAPTFGTYSKDTKDYLFPNGSFPYIRQYIYPYLNSTDAREASLDSTYGQSADQFLPPNTLSTDPQPRLAAGGGPGGNPQLWDVMYTVTATITNTGPLNGEEVPQLYVSLGGPNDPKIILRGFDRLSIDYGKSVTFTANLLRRDLSNWDPVQQNWVITSAPKTVYVGPSSRNLPLSARLPGY</t>
  </si>
  <si>
    <t xml:space="preserve">CHAFR746836.1.1_0090110.1 </t>
  </si>
  <si>
    <t>MLSSFLQVAAFAATASAIVQPLNTIILGSYGHSPAVYPSPNATGVGGWEAALEKAKAFVAQLTPEEKDIMVTGTPGPCVGNIYPIPRVGFPGICLQDGPLGVRTTDLVSVFPAGVSTASSWDRSLIYARSVAMGEEPVAGPLGRSALGGRNWEGFSPDPYLTGVAMEESIKGIQSVGVQAVAKHFIGNEQETQRNPTFLADAVSHLQESVSSNIDDRTMHELYLWPFANAVHAGVSSVMCSYQRLNGSQACQNSKILNGLLKGELGFQGYVMSDWGATHSGVASIDAGLDMDQPGGLGLYGMVYANGGDGNFAKNVSTAVANGTLAVSRVDDMIVRIMTPYYLLGQDDPEFPTVDPSSVDLNTFHPKRVYIKEWILDGPRSRDVRGNHSVLIREMGAQATILLKNVNNTLPLAKPLSIGIFGNDAGDPTQGYLNQANYEYGTLVVGGGSGTGRLTSIVTPLDALKAKAKEDGAIIQAYLNNTLLATTNISTLVNPTPPDVCLVFLKSWAEEAFDRASFDSDWSGNEVVENVAEYCANTVVITNSAGINNLPFANHPNVTAILAAHFPGEEAGNSIVDLLYGKTNPSGKLPYTIAQNIGDYNAPLTDSINTTGIDDWQSYFEEKLEIDYRHFDAKNISVLYEFGFGLSYTTFEVADLKISKLADAIPASAPAQTAIPGGNPALWESLYTVTVNLKNTGSVAGAEVPQLYISMPGSAPPGTPPKQLRGFEKVKLEAGESQTVSFNLMRRDLSYWDIFSQDWIIPTGEIGLSVGFSSRNLKLSDAITVV</t>
  </si>
  <si>
    <t xml:space="preserve">CHAFR746836.1.1_0102300.1 </t>
  </si>
  <si>
    <t>MLSLNWLWLNLLILNYIVNAENITDDAYFYGQVPAVSYSPMPGSRPWATAYSKAVKLVSQMTLEERVNITVGYSTATGCVGATGSVPRLNWTGLCMQDAGNGVRATDMVNAYPAGLHSGASWNRALTNLRAAHMGREYRAKGVHVLLGPVVGPLGRVALGGRNWEGFSNDPYLSGELVGETIRGVQDQGVTTSVKHYIANEQENFRNPTVYGNVTSNITVESVSTNIDDKTMHELYLWPFVDAIQAGTGSVMCSYQRINNSYACHNSKSQNGILKGELGFEGFIVSDWGAQHTGWTSAEGGLDVAMPNSNRYWGAKGELLAAAVTNGSLPEARVTDMATRIVASWYQMGQDVGFPEVGLWKAADYYGPHKAVNARDPASKPILLQGAIEGHVLVKNVNKTLPFKKPQMLSIFGYDAIATSASTQLQRTRPPAGTAYVNGTLSVGGGSGASSPAYISSPFDALQNKAYEDDTTLFWDFQSANPLVDTSSDACLVFVNSWAAESYDRPNLHDDFSDGLIKNVATNCSNTVVVIHNAGPRLVDQWIDHENITAVIFGHLPGQDAGRAIVSILYGEQSPSGKLPYTVARNESQYNSVPVKPEAEYGLFPQDNFTDGVYIDYRDFDKKNITPRYEFGFGLTYTTFSFSNLSAAFLPGVSTSSLPPSSSIIEGGTASLFDVIARVEACVTNTGDVGAMEVAQLYIGIPGGPIRQLRGFDKVSIDPGETATVSFDLKRRDLSEWNVVQQAWTLQKGEYEIWVGSSSRDLPLNGKLTID</t>
  </si>
  <si>
    <t xml:space="preserve">CHAFR746836.1.1_0033770.1 </t>
  </si>
  <si>
    <t>MLLVIRLLVLYAAVHPVVALVSQPDFAAEVSRINRLASSHNSTLKKRDDVPEGYVAAPYYPAPKGGWSADWAEAYAKAEAVVSQMTLVEKVNITSGTGFLMGPCVGNTGSALRFGIPNLCLQDSALGIAATDNVTAFPAGITVGATFSKALMYARGDAIGQEARGKGVNIQLGPTVGPLGRKPRGGRNWEGFGVDPSLQGIGGAETIKGMQANGVIATVKHFIANEQEMYRMDIPPHGLMKAISSNIDDRTLHELYAWPFMDALKVGVGAVMTSYNDVNGSAASQNSMLINGILKDEFGFQGLVMSDWLSQIGGVSSALAGLDMAMPGDGSVPFFGLAYWAHELTKSVLNSTVPLERLNDMATRVVATWYKLGQDKDFPLPNFSANTHDRVAKCYPAALSGPDCVVNQYVNVQGDHKNVAREVSREAITLLKNDNKTLPLSTSAVLKIFGSSAQNNPDGPNACSQRNCNKGVLGMGWGSGTADYPYLDAPIDAIKRKTSQVEYHSSDDFPSGLTAAIGDIAIVFITSDSGENQHTVEGNAGDRNSEGLLAWHNGDALVKAAAEKYANVIVVVHTVGPIIMEPWIDLPSVKSVVVAHLPGQEAGDSLTDILFGDYSPSGHLPYSITKKEDDYPSSVSLKGFQFFQVQDTFEEGLYIDYRYLNKHSITPRFPFGHGLSYTTFSYTSISIASVTAMSALPPARKAKGSTPIYSTDIPPASEAAWPTDFSSVWRYLYPYLDNPEDIEQSEFAYPTGYSTTPKPDPPAGGDQGGNPALYDVMFTVTVTIQNTGAVPGKDVAMLFIQHPSGSIYETPIIQLRNFEKTDTLPVSGSQTLKIDVTRRDMSVWDTTLQNWVIPVSSTEPFLFWVGSSSGSLTTACESLSKSCSGGRTSPVV</t>
  </si>
  <si>
    <t xml:space="preserve">CHAFR746836.1.1_0067890.1 </t>
  </si>
  <si>
    <t>MKLPTPTLLVFLVQTILAAPGDGDWASAYTRANASLARLSNTEKVAIVTGGSGRAAPCVGSTGAAASIGFRSLCLQDGPLGVRGIAGITAFPAGIHTGSTWDIELMNARGLAMGQEARGLGINILLGPVGGPLGKIPTAGRNWEGFSNDPYLSGVAMAETIDGMQAGGVQANAKHLIGNEQERNRQSQSANIDDRTTHELYLWPFADAVKANVASVMCSYNRVNTTYACENSHLLNGLLKDELDFQGFVVSGYDDARWKTLGYNTHTCHLIVRPLPPFVFSELTITSGQVPQSRLDDMVLRILAAWYFTGQDTGYPAPQGSNGGLVGPDVQGDHRNVARAIARDGIVLLKNVGGALPLRRPRSLAIIGQDAIVNPNGANACRYKGCNTGTLAMGWGSGTADFPYLIAPLDAIRAQAVTDGTTIVTSTTDTPADGARAAASAETAIVFITSDAGEAISTVEGSSGDRLNLDPWHNGNELVRAVAAVSQRVIVVVHSVGPVTLETIEALPSVVAIVWAGLPGQESGNGLADILYGSTSPSGKLPYTIARQFSDYGADIAAGDDNYSEGLFIDYRHFDRNGIVPRYEFGFGLSYTTFSYSALTTTRISASSPSTIKAPGGLANLYDIVATVTATITNNGTVSGAEVAQLYIGLPSSAPATPIRQLRGFQKLSLAPGQSRVVTFGLRRKDLSFWDTARGRWVLPTGSFGVWVGASSRDLRLTGTLSA</t>
  </si>
  <si>
    <t>Tribe10</t>
  </si>
  <si>
    <t xml:space="preserve">CHAFR746836.1.1_0016710.1 </t>
  </si>
  <si>
    <t>MKTSIILPAATALLFGNAQAGWTNVSEVPLYGLSEPVYPTPQGLGRTSPKWAAAYEKAHAFVAQLTLEEKVNITMGFEDDVCVGNTGSVPRLGFKGLCLEDAPAGIRGPDFVSAFPAGMHLAQTWDKKWMYEYGKALGEEYYGKGVNVALGPVGGPMGRIARGGRNWEGPGADPYLTGIQMEEIVKGMQGVGVIACSKHFLLNEQEWRRLPNEMGESLSSNVDDLTTHELYAWPFMNALRAGTGAIMCSYQRSNNSYACQNSKLMNGILKTELGFEGFVVSDWDAQQAGVATANAGLDIVMPDSGYWGKNLTQAVNNGSVTVERINDMVARTMASFYFLDQNGTFPPAAIYPSTVQHPILDVRGDHDKVIRAIGAAGHILVKNVNKTLPLKKPRFVSIFGYDAEVKPVPWTNPLRYGGGYEVNFGWETFNGTLIVGGGSGSNSPPYVISPFKAIQDRVIADRGVLRWDFYSENPTPEANTEVCLVFINAYASESFDRVSLTDKFSDNLVLNVASKCPNTVVVLHSAGTRVVDAWIEHENVTAVIFGGLPGQESGHALVDVLYGDENFSGKLTHTVAKKDEDHGAILNATVSFDAFPQDNFTEGVYIDYKAFDRDGIEPRFEFGFGLSYTTFGYENLTITPLEVANKGEYPNPAIPIIQGGHPELWDIIYNISTVITNTGDVKGAEVAQLYIGIPGSPVRQLRGFEKVMLEPGANAEVTFSVTRRDLSVWDVVAQQWKLQQACNYTVEVGASSRDMRVKGSIDL</t>
  </si>
  <si>
    <t xml:space="preserve">CHAFR746836.1.1_0070450.1 </t>
  </si>
  <si>
    <t>MFFAMTAMTSFMPFFLFAIACLFIFITHRRKKAIEIDEPRILASQPIVGVGREQRASTIAGLRSLLETSKWTMEGYAKYSKNNQPFVIPSLDRGPMVVIPRQQLKLWGSPESVLDMRVTAETTIQFKYTCPDEQVRETRLEIGVIRKQLTRNLSNITPRVADELERGFSRSWGLDNEWKTVNVWSSARKIIMGAANAAFAGDMLCRDTDFLDRVESHTMTVFTGAFLISCLPSMLQPVAGFLVSRVVDFRCDRAMERCMPFIRERLETSANPPPGWKAPQDGLQWLIEESYASPLPDELLPKRVWHRLLLMNNVSLLTTSYTVQNVLLDLYSSDPSLGYVDVLRDEAAQALASTNGIWTSESVAHLRLLDSTIRESMRVSAMGPLMLARTVMHRDGIQLGGHGSEPGIIAGPKTVLTVPMEAIHYDEDLYHDARCFNPFRFAVPPSEGVPKAGKKLAGGDINVGDANRHDADNGAAGDAGTAKQKLIVTLDDGFLSFGTGRWACPGRFFASMEMKIFMANVLLNYDVEPLKKKPQPWHVLWMNLTPRAKIRVRRRQSSGKAQARSE</t>
  </si>
  <si>
    <t xml:space="preserve">CHAFR746836.1.1_0038120.1 </t>
  </si>
  <si>
    <t>MGTIMLEQVGPAVDAAFGMDVTEWNEIDLFPACRLVTGKAVMGFTLGDSVEGRKLCRDEGFIQSCYNTLDGMLEVAGEIGGARKVYRTYLGHFSKGVKSMPAKLKDLADRFAPVHTERLQIIQSAAEKKAIPKDLLQMLMEYAIKERTDEATSLEDMTKRLAVSNFGTIHQTVLTLHNILLNVIATDKEFDTMSLLREEFSRVLGDDENNWTRAKVAAMLRADSIARETLRAHTFLGLAMERIVVAPNGIVTEDGILLEKGTKIGILAHQMQHDPDLVKDPQKYDPFRFSRQREANPDLHNLSFVATSAENLPFNHGKHACPGRGLIDIQFKMLLSYIVKNYDLEFPESYEGKRPANTWFAEFGVPPITAKIRVRRKEASS</t>
  </si>
  <si>
    <t xml:space="preserve">CHAFR746836.1.1_0097940.1 </t>
  </si>
  <si>
    <t>MAPFLDFDILEQFTIIRQSLAPLRLSRWQMFKFMIAHVYRETGPVTIFLLSSGLMLLITYTSKAIMARKEMELAIPVLGGSKQHKLDFKQLVEEGRRLYPDTPYIVKTQGLPYVVFPTSSFDEIKRLPEHIASAQDFFLKTYFGHFTTAGTETPAVLKAVSVDLARSIPMKVTSRQEDAKAAVDDVVGECPDWKEVRLFPAVTTVIAMTNACSFLGRELGRSKRWVDLVRKFPFQVMVGTFMISVVPRIFQWLLAPLIFLPAIVTKWRMKWAIKGVIKKDMQNFLSAKDKKSLLKLTEEGKVPFTAALMTRYKPEEATLSQLLQDYVTVSFESTPSSAAALYLILMELATRPELVEILRQELQEVMVDGKLPKTHLAELRKMDSAMRESSRVNPFSLREYTIAKETTSLSK</t>
  </si>
  <si>
    <t>LIAR=65</t>
  </si>
  <si>
    <t xml:space="preserve">CHAFR746836.1.1_0015950.1 </t>
  </si>
  <si>
    <t>MLHPKVATDTVHGEVIKKVLTRRLGEFTGDVLEEVDFAFRSAWGVDTDNWKTITAYDTMSEVITRISNRVLVGLPLCRNEDYLYYSSRFARFVILESAAIHMFPNFLRPFVAPIVTLFDYRRYLRMAKHIIPIWKRRTSAPMQDDKQKSDYVQWCLDFADDRRDPEERSSDMISKRLAALTFAAIQSSVITSTNLLFDLAASDQTPDLFNLIRKEVDLELEFENGAWNKNSLARMVTLDSALRESMRLGGFVSRGILKTVAAKDGIKLPGPNGAHLPYGTKVGVHAYPVHYDEEIYPRAKEFDPLRFCLPTPEENIDEKTSKSGVRGIPLVNTSPIFMGFSHGRHACPGRFFATQQLKLVLAYVALNYEIFPIPVRPQNKWLIGSSGPPLDATITIRRRKGTVA</t>
  </si>
  <si>
    <t xml:space="preserve">CHAFR746836.1.1_0095150.1 </t>
  </si>
  <si>
    <t>MSQPTSVLGMWEAFNEMFQLSHSLGHEKYMLDTWTVDVSRRALTQDLEQVIDPVWEEIQLAVDEYFGLDTEAWSTLDLLETIRNVINRASGRFVVGLSLCRNKEYLATAIKSIDSVVTNAGVTGFMPACLRPILGHLACWETRSILAELESFIKPMIENHLAHITTNPDDDSNDSFDLQQRMLRYAAKNRSSELRTDELARRLVMTNLGFVYQGSFAAANMVRNIVKSDVKYGTIAVLRDEAKQFIAAEPDPSRLWRRPNVDRMVFADSAARESLRLNTVPTRALVRQVMVDGLKTDTGLPLPKGALISFVSQPMHTDPDLFPDPNTFDPFRFVRLREADDANISGASNPSPHSFLSTSNLLIFGRGRKSCPGRYFVDFQLKMLVSYLFTNYEIKLVETTQPFNKWMLEFIFPSKGIKMVVKRRVKADSD</t>
  </si>
  <si>
    <t>DPDLFP#DPNTF-#DPFRF-</t>
  </si>
  <si>
    <t xml:space="preserve">CHAFR746836.1.1_0080220.1 </t>
  </si>
  <si>
    <t>MSNPVWTFVSTWSGHESKTPPILIVIIISTIICSPFLKIFRKSWQRVLKRFQAWNYLFKGVEIVQAAFDKAGGQPFEVFAPDNRYVFVSSPKHIEELDRAPSSVLSMEAATKQMLQPQYTMHGHNWFDHRGTEGCGFIKALRHMLTDNLPQILPDLTTLVGARFAELCAESPTMNGSREVLLYPAITKLVVLCNSVSFFGRDLAKNEAFMTSALEHVEQTFICAEVVRLLPKALAPLVGKLLAMRLGAHKTIYDTLLPVAQQRCRERDQKDLGQQVPIHNDCIQWILDTSPRKNPWTPARVVHEIIAIWFGSVHGISITVTFAIHDLCLHPEYRDPLRQELINQYTRLETTGVGLPLLDSFIKESARLSPLESQSTRRAALKPFTFSDGTKVHQGDWTCTPVRAIMQSAQHYPEPLQFHGFRFVDPLVLEQLSSATADRHWKDSPIQNTSARLTDIDSTWLVWGAGHITCPGRFYAAAVMQIILGQIIMGFDYKLVEDTSSRYMTWRTTMLPGQKTRVLFTPLDKAEK</t>
  </si>
  <si>
    <t xml:space="preserve">CHAFR746836.1.1_0080210.1 </t>
  </si>
  <si>
    <t>MGGQLGFLYRQLTFTPKPLAARSLEGKVALITGANIGLGFEAARELASCKLSRLIIAVRDPIKGENARQRILTEAPSCHVEVWIVDYDQYDSIIAFAKRIAELDQLDYVLLSAGLKQMEYSTSHTGHETNVQINHIGTSLLSLLLLPTLLRLSRSTGNPLRLTIVSSEGHFWIPFKEKTAANILKRMDEPERFGTAMQRYYTTKLLNVLWTRELASRVSEHEVIINTVNPGFCYSGLHRHVKTGAGIMNIVLWMIGWTTAQGGHCLTDALVEHEDSHGRYLNIKMSVAILLLALAAFSLSWYTLHFTRSKIVAKRLGQDPGILNFKLAASKKDFVGNGHIIVREGYKQSKDEKYVVQTQDMERLILPPKYLSELRMLPETKLSHSVALVERHLGYYSGVDIILQDKQHSDVCRLQLTQNLLGTANALRPWPRGLREIVRPFLAPKRKMDTILADALKILAPAIEERQKMHGNQSDLLGFLVQTSEVVDPMSICLKLLVLISAALHTSTMAAVHTIYDLCERPEYLKDLKTEVRSALKERGGAWEFQTMKDLPLLDSFMKESMRCNQPDALAFNRIAMTPIKLSDGFLIPKGTFINMAAEGMSEDPEYYENPKRFDGYRFLNKPNFKETQPLNEFTGIEPGNLAWGSGRLTCPGRWYASAMNKLIVGSLLADFDISFPDGQNSRPKNLYSNGGVMPDPTQQILLRKMNWRLISGLDAWSHGETTGPQCILEQYPTSTREGQAAGMSTGIHGQKFLQTHDRLVGRPHFVTASYLRVFDLDLNQTEERKVPFKLTNWKTFYYRLRANFDGLRSEYVPEPPFKVPRDGQAIYDIGKKVIEVKHCDESGLTITFQDSGGHSSETLHPDLIIAADGANSTIRKLIFPDLEAPYAGCLTWRGVVLENHLSDETRAFFHDHCIRYKVKKGYMVVYIIPGENGSIVPGERHINLVWYHNCVENPDEFVNIMTDIDGVQHQRTVPFGKVQPQVWQKQIQNHAINFASPIKEVWSKIQSQFVTAIADCISPQASFYDGRLFLVGDALALFRPHVAQSTSQAALHCLLLERYLKGEITLSAYEEEVLSFAHTTLLWSREVGSEYLHSIAGLLYHKMRHRVARRAQRWGVRL</t>
  </si>
  <si>
    <t>LLS-#LL--#LLPT#LLR-#LSR-</t>
  </si>
  <si>
    <t xml:space="preserve">CHAFR746836.1.1_0039480.1 </t>
  </si>
  <si>
    <t>MPVASGGDSIMLPSSEIDFVTNQPDSVLSFKERALEIYQIEYTFMDSKVNRAIRHDNLLRTVMTPQLGPLTPVLADEVDWAFKRHWGTNTAEWQEVCVFETLRHIVGIVANRVFVGLPFCRDPGLVNSGMAFAIDIPLSGAIMNLFWKPLRPFVAPLVTIPNRIHTRRFRNILKSEIDRRLRDFDARQADPEDKSFTPEPNDFLQWAIQQAKALGDPYMWRNETLADRLLILNFAALHTSSLFSTWAIFDVVSSTPQVIDELREEIRLVLSAHGGQWTKRALAQLEKLDSAMHESARLNSILAVGLRRVVLAENGLTTPSGVHLPKGTHISVPVYSVMRDDTIYEDAEKFVPFRFVRQSDSQGEEPPKRAPNTFTTTSPNFLIFGHGKHACPGRYFAATALKLVLANAILHYDFETVPVKPEGSWYGDFRLPPKKATIRIKRRG</t>
  </si>
  <si>
    <t xml:space="preserve">CHAFR746836.1.1_0097890.1 </t>
  </si>
  <si>
    <t>MKSAMEIRAKYSSQWQWLAPWTYAGRKDLLNLRKRATHLLEPIYKERITSGQADNQKHRDAVQWLIDNADGKPITPAQIVDAELFLYMAGIHSTSASIVSIVYDLIAHSKYIPDLVEEIKQVLTESPNWSKQSLAKLRKLDSFMKESQRLHPAGLVTVQRSTVVPYTFSDGLTLPANTFLSFPTYEFTHDPDTYPDPETFDGLRFYRMREDGDATKFHFATVSPDSTNFGAGFHACPGRFFVAHELKIILTELLLNYDLKFEVGTERPQDTFHDFTIIASRTANLLIREKHNV</t>
  </si>
  <si>
    <t xml:space="preserve">CHAFR746836.1.1_0088660.1 </t>
  </si>
  <si>
    <t>MAPQPKLKIPHVQFEGDNSMARYRAETKTLMGEGYEKYTRNGQAFSIRNAYNPKRPIAILPMKYLEEVKNAPQTGLSYPLFSERSFELKHIGGPIQTDEVVKMARVDLNRSLPNMIEPMQYECIAAFKDHMLACPEWTTMAPYQTLVQLFSRVFARVLVGPELGSSPQWQETALKYTMNVVRAAPGVRAKFHPRLRWLAKYRDEETKTVFQFRQQAAEILRPILEIRSQISKSEDRPIYDDAVQWLVDEYKSVGKKLTAEALAQDELLLTVASIHSSSATELSILFDMLDYPESMAEIRAEISEVQKKYPTWSRNALNSLKIMDSFMKESQRYHSFPQRKLLTYMTLVTMQRVAVADWKFKDGLVIPAGTQVAFPNLEIALDDKIHPNASTFDPKRYLRKRDEIDSTKFHFASITDDSLHFGAGFHACPGRFLAQDAMKLIFIHLLTQYDIKYPEEGQKRPPSMPLDFNIMPNVMAPLLFKERASFSSERDQ</t>
  </si>
  <si>
    <t xml:space="preserve">CHAFR746836.1.1_0100580.1 </t>
  </si>
  <si>
    <t>MIDYQNPTILALVAGVAIFLVGKFVRYYLRRARAAWILSKYPIVNPEWNASDRERLLNSSQEVILEGLALNYNVKDFFANYPGFDAFRSSNHKTEVIWTRGLKREMAGVWPLAIPPMAKEISSILDKTYGQTDEWKEIGVYNACISVISRITQLVLLGEDFMNNEEWKRVATSYSVNVFRAAATLHQWNKWLRPIVVWYLPICRQIRAEVKQARAILQPEVVKRVEYRKNERDGAIKDGQRRRRVLDSIDWFVAANPDNKPFDYVGTQISLALAANQTSSNVLAYVLGDLISHPEYLQPLRDELTAVLRDVKAGPGYEFDKATLHRLVLMDSFMKESMRLHPPANITMRRQATEDIRLADGTEIPRDTYLFVAPVPMKDPAVFENPEVFDGYRFLRMREQQTSQNQDGGKYHLVSTSSDLVMWDYGLRVCPGRFLAGAYLKLIFAHLLLKYDFQLLPGQNAFNMGKPQGFMTRPDKEQKLMYRSRKSPI</t>
  </si>
  <si>
    <t xml:space="preserve">CHAFR746836.1.1_0085120.1 </t>
  </si>
  <si>
    <t>MSAVKTTRDLVLGFYAWICSNLFCFLSPLSQFIFQPHVQKLKLPIIELKSDDNVREILHAQWSRNKHEKYIIQLPFRKIHVLPIEYLSDYGWKKDDEISSNIDLRERILGRWTLLGSMTPMKPGDRTHSAVSYIKDYMTKNMSTYSNAMHDEIGNALEKNIGSSPTWKGLSAYQLGIEINLEVFERVFVGLDLCRNDDWRAACKGFSTSAIQTAAILMGYSWWKRPLAAPFVKEYRELKKHITKLQAHLDTLLNARLSHGKAQHSDGGEPPKDFIDWWLDNAPKAKREDSYALTLGMIQLNIAGIQSTGMVVMQALFDLASRPEYTTALLSELSHVTHSTGSTELTPSSISKLVKLDSFLKESQRHVSQNLLSIYRKVITPLTLKDGTVLPANSYVAVPSIDPEARPHAVTRDFDGFRWEKMRSQPGNEQKFTTVASGIDALEFGYGVHACPGRFFAMNTVKATLAEILRRYEMRMPSAGEQVTHKYNRILVLVPMKEQVVEFRDRKE</t>
  </si>
  <si>
    <t>Y/F/WxC=16</t>
  </si>
  <si>
    <t xml:space="preserve">CHAFR746836.1.1_0095630.2 </t>
  </si>
  <si>
    <t>MGGQLGFLYRQLTFTPKPLAARSLEGKVALITGANIGLGFEAARELASCKLSRLIIAVRDPIKGENARQRILTEAPSCHVEVWIVDYDQYDSIIAFAKRIAELDQLDYVLLSAGLKQMEYSTSHTGHETNVQINHIGTSLLSLLLLPTLLRLSRSTGNPLRLTIVSSEGHFWIPFKEKTAANILKRMDEPERFGTAMQRYYTTKLLNVLWTRELASRVSEHEVIINTVNPGFCYSGLHRHVKTGAGIMNIVLWMIGWTTAQGGHCLTDALVEHEDSHGRYLNIKMSVAILLLALAAFSLSWYTLHFTRSKIVAKRLGQDPGILNFKLAASKKDFVGNGHIIVREGYKQSKDEKYVVQTQDMERLILPPKYLSELRMLPETKLSHSVALVERHLGYYSGVDIILQDKQHSDVCRLQLTQNLPNLVPQMAEELAYSMEKFLSTASTSTTEASNQDISRVVTYPYIYSMVLGVSSRVFVGVALARDSRWLDVVSSYLATVVGTANALRPWPRGLREIVRPFLAPKRKMDTILADALKILAPAIEERQKMHGNQSDLLGFLVQTSEVVDPMSICLKLLVLISAALHTSTMAAVHTIYDLCERPEYLKDLKTEVRSALKERGGAWEFQTMKDLPLLDSFMKESMRCNQPDALAFNRIAMTPIKLSDGFLIPKGTFINMAAEGMSEDPEYYENPKRFDGYRFLNKPNFKETQPLNEFTGIEPGNLAWGSGRLTCPGRWYASAMNKLIVGSLLADFDISFPDGQNSRPKNLYSNGGVMPDPTQQILLRKMNWRLISGLDAWSHGETTGPQCILEQYPTSTREGQAAGMSTGIHGQKFLQTHDRLVGRPHFVTASYLRVFDLDLNQTEERKVPFKLTNWKTFYYRLRANFDGLRSEYVPEPPFKVPRDGQAIYDIGKKVIEVKHCDESGLTITFQDSGGHSSETLHPDLIIAADGANSTIRKLIFPDLEAPYAGCLTWRGVVLENHLSDETRAFFHDHCIRYKVKKGYMVVYIIPGENGSIVPGERHINLVWYHNCVENPDEFVNIMTDIDGVQHQRTVPFGKVQPQVWQKQIQNHAINFASPIKEVWSKIQSQFVTAIADCISPQASFYDGRLFLVGDALALFRPHVAQSTSQAALHCLLLERYLKGEITLSAYEEEVLSFAHTTLLWSREVGSEYLHSIAGLLYHKMRHRVARRAQRWGVRL</t>
  </si>
  <si>
    <t>LIAR=19</t>
  </si>
  <si>
    <t>LLS-#LL--#LLPT#LLR-#LSR-#</t>
  </si>
  <si>
    <t xml:space="preserve">CHAFR746836.1.1_0101410.1 </t>
  </si>
  <si>
    <t>MEGLKLQTMQSWAWTVVPAILVVYIVFRMAFNETTPELHFPVVQVPSGDTRDAIVEGYKKYPDSPFLLAINPPRVVLPMSMFKEVIELPEEDMSFRELVHFMFDGKHTHLGENVDALVSAIRIDLTKSIGGLMPILQDEARIAFATVMKDVKESWIAIPAQPYALQIVSRLSGRIFVGSELCRQPEYLRTSTMFTADAAMVRNDLQQYNQILRPWVSPFLSSLKRVQVHLQDAKSWMDPVIRDILSNTGEKPKTVAAGSRGAWISWLLKYLPDHEKTSTKLGLLQMQVSFASLHTTTSATTNALLDLATFPEYVDELREEIEAAIADDGESIDENGQLYFTKAAVSKMKKLDSFLKESQRLTPLAFDGLSRRLHKNVTFSNGLRLPKGMLLSFPMYAAHQSEKNPISGIQATAETDSAPLDAFDGYRFSRMREVPGNEAKYQATSTGPGQFTFGHGTNACPGRFFALYIMKIVMIFVLRNYDIRLPPESRAAGRPKGKTAGVSNLVNSTVKIEVRARVSSNTNSSEV</t>
  </si>
  <si>
    <t xml:space="preserve">CHAFR746836.1.1_0004410.1 </t>
  </si>
  <si>
    <t>MLAWMMAKQHKWNPPQTDDYLAGSIVQLGVASTHNNSATVALTVYQLAIRQKLVEELGEEIRGVVATFNGELSPVVLHELKLLDSVMDEFQRLGPTSPSRFDRYVEKDITLKDGTFIPASITIESIFTPPLFDPAELTNPDEFDAHRFLKLRHGEVPDPQNYSNKEQYPFSHATKENMVWGYGQHVCPGRYFANNEIKLILARMILKYDIQMPGGSKEVIKPQRAGKGYTPDLRRAVEFRAVRR</t>
  </si>
  <si>
    <t xml:space="preserve">CHAFR746836.1.1_0066040.1 </t>
  </si>
  <si>
    <t>MAGLFKDVDLLPKLFLGLGVGALSLIVPYLLSILSQWNLSRRLSKFPFVNKQWDAAAKAKFHVNAADIIKEGSKLAKGEAFLLNDMSNETLVLPPKYTDEIKNEKNLDFHNFVAKEFFSTYPGFDAFSLSVDQSIFQDAVRTQLTQALTLTVEPMAKEAPNTLNLVYGDAPDWKTTVLTPSLLKCVGRLTALIFLGEGFMNNPEWQHISVMYTVDAFMAARALNSWPAFARPFVHWFLPECKKIRQEVKVAHALIAPEVEKRRAEIAANGGKPRRKVLDSVDWFHASAKGRPFNYAGAELSLAMASIHTTTNTLGFALFDLIENPEYIDMLRKEIKDVYEEEGKWEKSTLFKLKLMDSVLKESMRLQVHTFINMPRQAIADIKLKDGTTIPKGAFTSVGPVPMHNPDIYPEPLKFNGRRFLDLREAPGAENKHQFVTTTTDMTVFGHGSHACPGRFFASNEIKLLLAHMLMYYDWKLPDGQDKVQHTINGSKRSPNSRQAVQFKSRQPEVPV</t>
  </si>
  <si>
    <t xml:space="preserve">CHAFR746836.1.1_0095630.1 </t>
  </si>
  <si>
    <t>MAGEERPATSIIATKGAPLTKAMANGKASAVPPKLSDDDHVEMDDIIADGPASVEEDIMQLARLGDVPAMEKLFQDGKFDATHCDEEGITPLHWAAINNQYAMCQFLLKEGADVNKRGGSSVATPAMWAAQRCHYYTVHLLLEHGADPLITDAQGYNILHLATFEGNIFLLVLLLHQNMSVDIPDSHGHTSLMWAAYKGYPACVDLFLRWGADVHAVDETGFTALHWALVKGSQGCIQKLIEYGADRFAETSNGKTPAITAEEMKTERIWHRALIECGYNDDAMPRTLDFPGSSFLMKDKRAFMTKFFFLFPFLIMFVMIMIASHMVVFAGVPIALFAGYSLQWVAQKVMEYAPTDMRHMHKTPWLAGIFAGTLFWVGLRWLTTILPATYSTYPISNLMFLTSYTLCGYFYFCTMVYEPGFVPKLGGLGPQKAVIDELLSLWKFDEHNFCVPCMARQPLRSKHCKRCRRCVAKHDHHCPWVYNCIGINNHRHFFLYLVTLETGVIFLVRLALGYFTIITDKTNGDKECNILAPELCQVVNADPYTLVLCIWAALQLTWVTMLMFVQLVQISRAMTTWENMRGSSHAHGSKASAAITSALTTGTTSRSGAQIGDTGMGPDPALPPTHANGPGHHHKEGCFKQWKKILGVDTFVETALGDKTKRRRNRNPFSNGCMGNCKDFWCDPAPVFGQRENGTALLAGQVVDYTAMYETPRVMTMRSRGGAAYESVGTDDSV</t>
  </si>
  <si>
    <t xml:space="preserve">CHAFR746836.1.1_0100570.1 </t>
  </si>
  <si>
    <t>MERFLLTALALLLAVFFYNPDNLNSFWIARQFPLVGKELGNRKQRVKAFLSPAGYDLFRRGYEQFKNGVFRVTTDEGELVVLPNSALDELRTLGDDHITRYEPMDIKTQGNHTGLHAADDGLAFLIRNEINRKLPMVTDMMHPEAVTAVPSTLGRLPDWTPVIPARSLMGIVAVVIGRVLVGADLCRDRVYIEHTNLFSRTLFTCARQLVQLPRYFRYLARYFMPEFWQLRTSRRRVSEFLRPVIAERQRALRLGLDVPEDNITWTLRRLGNDVKDTVDAITHEQFGLSVSANSVTMLTAIACLYELAVEPEVVEDLRREIIAAKARHGDKLNSKALFEMKLLDSVMRESMRLSPTNATRWMRRANRPVKLSDGTVIPTGTVFRVLASPPLFDADIYPDPFKFDAYRFVRLREGSVKDPIGYNNREMYQFVSAAKENLQWGLDRHACPGRFFAAVVIKLILAEVIEHYDIRMPGGAKDKCPYVLRGEFRGVDYAQPLEFRSVLK</t>
  </si>
  <si>
    <t>Tribe9</t>
  </si>
  <si>
    <t xml:space="preserve">CHAFR746836.1.1_0043840.1 </t>
  </si>
  <si>
    <t>MGPVNNQKRLFLPDAISIYVQFVIIGSILYGVYYVWKTLNSERRLSGFAIATLAEEGLGPKESYLKDSNKTIAAGLKSNSGPFQIITGTGPKLVLQNRFADELRNRSELDFNEAFRKDFFAHYPGFDGFRASLDNPTLIPSTLRIKMTQSLGLVTNHLVDEATAALHELYGENREWHSIAVKQHNLNFIARLSSRVFLGRPICRNEKWIEIAKNHTVDSFLAARDLRAQPFFLRRIKHYFMPHNKNIQRHYADAKQIINTEVERRKIRAQIILASGGKPAKVSDAIGWMVEMSGGKEVDYVAAQLSLTVASIHATTEALTSALLDLVTYPEIIPPLRQEIIEALSTGGWSKQALFKMKLMDSFLKESQRLHPPSDVSMNRKVMRRVTLSDGTVLPVGARLMVAGRFRDPEIYENPDKFDAYRFFKLREENPNGAYQYVSTSGDMFGFGHGNHACPGRFLASSELKIALAHMILKYDWKLDQEDTMPKFFQNETAHMTNPEMKLMMRRRTEEIDLDLKVDPDLIEVKE</t>
  </si>
  <si>
    <t xml:space="preserve">CHAFR746836.1.1_0057170.1 </t>
  </si>
  <si>
    <t>MAEVPTRLGPPKAKSIVLLKTKRELEYSELNERLTKAAKKADLEEIRKCLNKGADVNTKTYTGRTPLWSAVYLDVINSSEVIKLLLDSGADLEQRDIDGETALWTATSKGSYEHIKLLLERGANPNAKKKNGISVLMEAYSRKDVKSFELLLEAGVDIEAKDASGTTPLERTLEEKNLQFANLLLPRHPKITKEMLFAAAELGIETILKDLLIGGGAKIECKDDNGLTVLWHVLASKNESCIDFVWSMDPEINVQGEDGENMLHQAARFGHNRLVELLVRKGLFVGSLDPRKRIPLWLAVDSGDEYCVRLLLEHEDVNSQDSEKVSVLHQAVKGQHVHILKLLLSRSTNSNNQEGGPAITLEVKHDTKQPSLFPDQDQPHNVSGLFPKIAKLDIDTVDVNGETPLLRAVINDSEEIVGLLLRESLRQGGLSFQGVDDNGDSELGRAAYSGNEEIVKSLLEAGADTEKRNNDGRTPFYWAAHGNHEEVAKLLWAKGCDVTIADNYGESPFEAAVLHGSVSVVKLLLETNEASEKHLKSTKFRPLKVRSAIKLDGKFASGETALHVAASMGHDKVIEVLLAHKANTTTLNRHGSTPLHRATEQKELVSWKLLLPKMNSVAIGAKNNDGNTVLHLACRICNTSMIEGLLARISLKASPISRDIVLEKNGSNETALSIAIQKGNLAILHLLISHEADVKYVDEDGRKWATLEELSHDITATGKLLSTEESMRNTKNRVEISNWGARHGIKLLVENSIDLESQEKAGGRASNLAAQALKWAATGGEEAIVEMLFGKCLPDDATSFAEELMKLAPEAIQRAARNGHEHVVQKIIRWVIENDEDYSRGEQPPENGIWTPLHWAVNYKPHRDLKMDELESLDIIRNMIMRGSSPYQPIGQGPSAIELADDLKTKSEDPESSLYGKIVDLLESPLRAKRKPLQLVDPSLGQASGHDSVCTKFHTNIVDFYTSGEDFCTLERKSTVNHIIYEKEGGPAKVMKDAMKTWELDSIGLKHRFRWIHLPANNLIWAKDLMTRIAFESRFSAMKYTEMHDFVDLNSREHKGKPQCRFMYPALTFESNEFHSGEGANIPRLRAEMKENKRKEKPRSKPPVALETADPSRILVERINQATTDSTHIKLAKEKETSPFSTRTGVPEQNPMAVSKPETKIVKSISHTDKKTPPAEKNSQKSAELHRSMKNKADDKMDDKTKSVENKTISHLQGSRLLLSMPFLTFQTVKSHRALRQSIRLAGVVETFKRAATSVLTEEKEAEIRTQARYHILQEQIYEGLILLHAYGSLFFDQLNGITQMTVVEKMREPVENSWLQSLKELHRKIRRSSVSESPGGLEWLERFLDAIEIVLRREDDSSTDHYLRKQESLMEYYIKPNDEEGLHASRTLDQYYYSAIADTSRRDVDQVARRYQARRVAERSQETSKASMKSLSLRERVMKIRETQNFLEKHMKKNKTSVHGSRVNDGIGWEDDPRAKIAMVDQLWLWIIDDGKNGMNISALKGPLILIS</t>
  </si>
  <si>
    <t xml:space="preserve">CHAFR746836.1.1_0036260.1 </t>
  </si>
  <si>
    <t>MDPLSIVAGVIAIATAAAQISKAISRLRAFGEVPGRVYALKNEIVDLEVVLRQVGHALQQRSLAPDAEIAQESLNQILSRAKAHLTELANALERVAKSCDSARGNVKVIRNAIWWKEKARFQRYQGDIRAVKETLNLMLGASNSRDLQNIIFELRQVTVLTSEEGSLNSITEEMYDERLPFSSRMEQHYQGLNNRIEALGRLFAQERMQENGSNNLPPPYEEKNGTTNVESLRVLITPRAPCRNWCPCACHETRKRKVTPPGVMENLLGKMFVGYTGLPVLNNPCDFRGCRDKQTPSATVEYWFPWWFVSMNMKLYLKYLPNAGPQFQLTTTRRVPDSSQSIVFAMEGNIEGLQYLFNQGLASPRDVSDSRGYTLMRWALYGGMHQYRTVQFLLSKGAVVDEISYDNVWDFVFRGKCNEKEEYGLRCITQGGEGDWVEEQNFPLVHRIIFGLSSKSLVTELEENPLAVYLTDGQGRTALDWATARIQLEDISHLLSHGADPNSMDTTGRTTVLHAVDSHSIPCLRLILEAGGNPNPKMPKGIYRSSPLTAAGFGGMPEMLKLLLDFGGDPNACNPEGLTALHSVARTQNVDCALTLLEFGANLNALSSNGRTPLTTALIHNNHEVLQLFVDRCYEYMMDTSLKGPQLLPIIAEHADIKTMTILASSKPLKLSYDLSINSLAENREILQQRRDYDENMGEAFDELVSIVQADEGGYGSPDSLLESGFFYSARSSFHSDLADAMAKLNSANVSSSGESMDENSDKFDSAQASPVT</t>
  </si>
  <si>
    <t xml:space="preserve">CHAFR746836.1.1_0012270.1 </t>
  </si>
  <si>
    <t>MALNRGEGTSNFHAISISDQARAHIGHTYSYTTNYQLTETCTKAIVKACHLSPETFGSFLVEIGSFRALLLATKEAAEEQDLGDKVAQNFGTVLKGCHKDLALLERFMEHYNGLASSTQLAWERMPLVPEQMEDMKVRLRRCLDSLKSINSTITTGHLIQHKMDKFIKEIRSGKRDGHSVLSAVSSRAESWQDASDWMLICRELEGVGITAQMFADHKQDICKRLRELVESGDLQEQLSTLDRIPSQEGFTKVLCILSQTTPIAEGREERKTLLSWLPGFRKQRVSRRSLVPNAIASVSDHERNSLLLQAVEHGQVHQLKMLLKTGANVEASDSGGQAALILACERGFDNIVSILLENGAYVETTNNNGKTALILACKNGFDNIVSILLENGANIEAENNRGQTALIFACKSGFDKVATLLIKNGANIDVRDCIGESCLTKAINGGHNKVLKVLLEHRADVNARSEGGCTALHDAMYGNHFEALKILLDHGADLKATDANGFTLLYYAVSCANNRALRILLEHGAEVNARDHIGRTPLIYAANKYMNKALKILLEHGAEVNERDDKGRTALFHAVTRINVEGAKLLIAAGADPKAVNLPKFRNKEDSTMEDREKRRKIVEMLQE</t>
  </si>
  <si>
    <t>GANVEASDSGGQAALILACERGFDNIVSILLEN#GAYVETTNNNGKTALILACKNGFDNIVSILLEN#GANIEAENNRGQTALIFACKSGFDKVATLLIKN#</t>
  </si>
  <si>
    <t xml:space="preserve">CHAFR746836.1.1_0042690.1 </t>
  </si>
  <si>
    <t>MFSRHFSHRSKSSTNSLDSVFQARTPLVRQESNTPEDPVGSLGLNLLFVPSEPLIDFVFVHGLGGGSRKTWSLSKDTWHYWIQEWLPRDPAFRNVRIHSFGYASNWGEKKASALNVHDFAKSLISEIHDNPHFGNGSTTPIVLIGHSMGGLVLKKMYMICREDPLYSSLAARVHTMVFLATPHRGSGLARVLDYSLKSIVLPGGSKGYVDDLKDDSVMLQLINDGFRHISGSLQLRSFYEVVETQLGPISNLIVSRESAVLGYSNEISTLVNATHRGICKFHSPSDANYVTIRNALAAITKGIEENLYHQTREDQQRQLRILEKYLGIHERPEDDVASFEEKQIEGSCDWLTSSAAFCHWRDSRRPETEIFWVNGQPGSGKSYLAASVVNSLEDLNMDCSYFFFKHGDKLNSGLEACLRSLAFQIATMNFNAREEVLALQQNDVRLDRDEPRALWRKLFVGGVLRTSFQRTQYWVIDALDECSNQSLLFPLLAKLDAGVPLRIFITSRSTPAIQKGFSSLRNVVEESASPENTIGDIELYVKKKVGELEIGNPEYRNEVASKIIRKSEGCFLWVVLVLDELDSAFSESEIDAILTEVPVGMDPLYQRTLEGLSQAVRGKPLVKAILMWTTCATRPMTIQELESAVILQTKDKGIFGLTKFISSICGHLVYVDKRDRVKMIHQTAKEFLMREGLESEFAIKSREAHNNLTDTCLQYLVSDEMKAPRSRKIGTAKDVRISRRSPFASYACSSFSDHLRRSDTTSDSYMELLDKFLQINILSWIEAIAVNGSLDPLISTAKNLQGFLESRAKHRGPIGKQVQRVSRWSTDLTRIASKFGKNLLESPSSIYWLVPPFCPVESGIRVQFGSSQSGITVSGLSNSDWNDRLACRTYHNQQAVSTACGDRYFAVGLSSGVVHLYDQATCQEVIVLKHRGLRDPVKLMGFNRSGRLLLCSGVRSIRLWKVDTGTELWSFPVPNVLVAISFSEEDTKVLYISNQNALSTRDATTGEFISTTTWKNPFESQQLGFRRPIDCASFSLEQNLLAVVYRGLPIAISTLDSNEFLGTCARTEEGRDGRGDIAVLSVLFNANPALNLLAALYLDGDLALFDTLDLELIELANGADAKSLASTPDGKTLATGDAGGVIQIYDFETLRLMYRIVASDQFIRSMSFTTDSTRLLDVRGPHASIWEPSILARASATESGSVSETFPLDAETVGNRELYSTGNITAIICHPNQNFIFCGIDDGTIALFDSVSGERIKTLCTHRIGVSITSIAFGRKSGILASADSSARILVRRVSMLGTRLECDKAFFDHRFSGTIDQLLLNTSNDRLLVSVNGQSTLWEIVDDRANLLVSKPDTSVIWSNDSRNPNHLLAVSRDAPCAFSTFSWADLSRVSSFGIVELRQNEVPQYTFTDIKDKLLVELFSTKTRTRIAIFDSSQTKPEATAPSPYLPELFSTEIRSLVGILGTRLLFLDHTAWLCSIELSPNATHRRIGRGVPKDGISDEKQVLRHFFVPDDWLSTNWQIIFQVLPNGDLVFVIGHEIAIISKAL</t>
  </si>
  <si>
    <t>LAALYLDGD#L-ALFDTLD</t>
  </si>
  <si>
    <t xml:space="preserve">CHAFR746836.1.1_0080560.1 </t>
  </si>
  <si>
    <t>MASPTDVIADAFQKLKRSISEDDAYNFASTELQDVWNTVRAIDSEQRKRQSAQNLRRLDPLLRGLENYRKVIEVLCNGTPYMPYIWAPIKLMLEIASHHRDVFEALLSAYADIAAALPRFDRYNKTFHDNLEFQHALAAVYSGILEFHQRAYKFFRRRAWHVIFLSLWKDFGARFDCIINSLKKQRDFVDIEAASFHIVEQKESRSKLHEGIQHNTKLALAAIEQSEKQARISQFQHSIAWLGVDERVQEPEYERLSKRRHDKTCKSVMCSYLIQKLTDIPDLTVSYYFCNSNDTGKVCGQILTTVVLHILRQHPDTAALITNDFVYRGLGCGMPQLKTLIPKLLQLIGYTRIIVDGIDECSKENQKSIMKELQPLFISGNCKILFSSRKEVHIREKLSKQPRVSLDGRPEVDQDIRTFIKHKLAKLCTSDQDLLDRIEAILVGRANGMFLWVRLVINELKYCYSDAAMEETVTNLPRGLKAAYGRILDRIMDPTNPQNAKYMAIRILGWMACSYRALKCYELLDGIAFDATNTILNSKTRIRREILDLCRPLIEDSPTGTIDFVHFSAKDFLASSLALLPTNCTDSERAAIIVHGFHGLHIYADHFWYKHLLEYCDLLHRHNRQISPGLLVQLKKLLNYKKAHPDSFTSIVGSGEIKLFTKPPCLDVLNHAPEVKDLVLGVLEFRSRPDLAANHSDENLDAISLAICDTDPTHFSAARQSYQRTTESLLRDDALVLFPQIELKDLEAFRDTYGSTAFLCRYPGCDSNTDGFETSGQRTQHESKHQRQFRCEFSTCFSFTTGFATRGLLNRHNDKWHSAVVGGLSLAQSLKAASPVSVHGNTVSRIPQDGNLDIFDGFFSGSADNLDASHAGINGQPATPLANTNVVISQQLDQYQSVSEKELRDFDSNVFLREGDDVEKFNLDTDPLAPWVPLWEDGPETFTPSRLESRGINIYPQAVDISALGQRDKPSPN</t>
  </si>
  <si>
    <t xml:space="preserve">CHAFR746836.1.1_0054710.1 </t>
  </si>
  <si>
    <t>MLSETGKRFMAGLRVTDPRHEKKRIQDFRGGLIQESYVWGVENPDFCRWRDDETSKLLWINGDTGKGKTMLLCGIIDHLENPPVDGWVLSYFFCQATDRRVNTATSVLRGLIYMIFDQNHAFLETYIKKTDETVGQALFEDENEWETLTEIFINIVQDTKFPAVCLLVDALDECVEGLPQLLDFIVNTSKFTNAKWLVSSRNCVAIKEKLCNTAQSFSLELNAESLHTAVGSYIERKVSELTRLKGYEENTALEVRRYLLSKADNNLLWVTLVCHELADSKASSRHNDTLDTLKSLPQGLDPLYQRMIERISHSRHAEACFEILALASTVYRPVSVDELKGLARSRSIQNIDQDKIQEIIASCGSFLTLQDGIVSFVHQSAKDFLLRKESSEILRSYIQHQHSEIFKISLDLLGKTLRRDIYVLRNPGYHIDEVKTPSPDPLSSIRYSCVYWVDHLQGAGLLSEAGLNEKPVLTTILTFLKTSYLHWLEALSLMQKVPEGIRAIQKLEKALNNNTSEELRSLVQDARHFLLSQKGSIEIAPLQMYTSALMFSPTNSLIRKLYNEDFPPYLELAPKTDADWNACLQKSEGHSDWVRSISISSDGRRLASGSGDNTIKLWDTDSGACLQTLVGHSDWIRAVAISSNGSRLASGSCDKTAKLWDAKSGACLHTFEGHSYTVTAVAISSNGSKLASGSYDKTVKIWDAESGICLQTLEGHSYPVTSVAISKDGQRIASGSCDKMVKLWDAESGACLQTLTISCAIYSLSFHPSHDACLLSEIGDISLDPSLKESSTSTQVTSSGDYSYKKYGISPDHVWIVQDGENLIWIPPKYRPLVFTVTGPTIAVGCRSGRVWVMRFSENGYGFI</t>
  </si>
  <si>
    <t xml:space="preserve">CHAFR746836.1.1_0040080.1 </t>
  </si>
  <si>
    <t>MAPLQKHVSFIEKVSIEPHQQGTENKSPFALAIDKYLSERRGKSKTPQFILDLQSSSSTITSNVVNDALKQLEKETSDRPAVRKVRIILRPIITVLSDYSGIVDTLSQADPMPTALIWGAMKAVIDSSKRFLDLYEKIKKQLQAIDKHLQIFAMESDLFEESVEMRKLLIESYICIIRFWSRIYKECNKNVAHRMIGGIVSFNTTKLDGIVNDIKESSEDIAKMAKVVNARLDSGEREDAEKERRAAGIHRIEQNEYFKKQAKIQEEERKGQRRRDVLEWLEASSSLSASMRDRNDRRQDSNVSSRGEGTCAWLDTNQKIEDWRNQTTHSPCIWLQGGEGTGKSILCAYVIERIPILDPEASTIYLYYTFDEEFSALSVYRCLTEQLVHRVWARKRDIPEDIHSFTQQSTVGSRSADVKLLFKMLLEELATTYIFLDGLDEQDIDGRWQDVKEVLHFLTDITATGSSRLWISSQNRVNVKRTLGNMSTLQMTQQLNGGDIRLHLSERMSKQELELDSEYQHRILEDLVQRAEGNFLWASLMLAWISEAPTLARLEEMFREGLPRKVEEYYHRKLAGIEISQMGIVSKILACIVYAKRPWRLDELREAIGALEIKDGSKLSTSQKLFQNHALKLCEPLVRVTKTNRVDISSSICTLSHASVRQFLVKNPDALKNISPDACRINNMIIADVCLKYLWQQSYETLLTKEGDSFIDVNGEDIVNHHLLSYAAKYWDKHLDDVSHTPEICGRVARFITSPQFQTCLQVQSLFIEGQFSVWMTMGHEDDLIIGNRRAFPSWFSQKCGKTLSQGYQSFVGEWGELLNEVTSHRGKHSGEIDRCFWGALGEEHFLRGSKSRYKSFMFKEPSQKGAEHKSPMAYYDAVDSKGTSLAVLQLDSLDPESQELSLRCQHWIQKNGNFELRTSQILKTPFLNWLLYDHPALTNIPGRPGPVSWSTDLDSMRVGNQLFSLDAKGYTLQEIPLGENSYFEELASTGLFVAISTRNNITMKVLNTKEPAKKNVEYDEVVAHILKQTITTTDEVNGASKSTSEDDKLEGETVLSDDDSEFNFDALSESSEEENSAEELESDASSAEMSDEVEDDDQWNDWGDEDDLNESSHIESYSDDESSPDDSDNDTDGDSDDSELNIEDGFDEGSEDSQSAHNSNYSQSFVDSDSEENSEFENIAATKLSDMLFGKRQKGGVATHHVNLRVYDRSQKEPTLIFHFSHFVFNTLFESPPVFHPSKSLLVWPLGSGEILFADLERNSYFTKMLCCTGYSSCHVFIKANFSSDGSYLHFAALEAVIDQEDSRLLKMTLQVSTHRLSSRKTSRCAPRLIHQTSVPLEKCSSISLSTLPYSLTWGKEDLYLTTRGNQLRVCQIPLFQQGPDSGLSTICYTQEEVALPSSAQSRKVHFFPSQPGAKSKSEATVFLGSYSPELAERRILPPICVYLDENKDLGGWKCSPMAPVKWEKNRAGGRLQGKFEMFNKKEDCDIVPFFA</t>
  </si>
  <si>
    <t xml:space="preserve">CHAFR746836.1.1_0058700.1 </t>
  </si>
  <si>
    <t>MDPLSVTASAIAILQISGVIITTCYDYRSRVKDSAKDASRIINELNALRSVIESLFVLLEDEPENKPSEQSNLQKLAKVDGVLDTCKTDLEALGKKLEPREGWRAVRAAILWPLTESDTVKALHNIDRTKSSLQLALVADQRSTIIDTLRERYPTPEEAALAYFYFDFNESQKGKAESLIRSLIAQLYGQASHTPAGLEELFNEFQNTSFQPPLASLVQVLSQIITCFSKVYLIIDALDECEELDEILDILRVVQGWKENHVHTIVTSRDLIDIRNSLSQVVTDTLCVETSSIGQDISIYIAERLEVDARLVRWPPEIRDMIRKTLINKAHGMFRWVECQLDSLRNCHTIKDLKKDLDALPKTLEETYERILLRIDERDREAALKLLRWVCFASRPITLKEATEVLAINADEQLCYDPDLKPIDPQDIMFLCSTLLTKATIRGNPGVRAYEGFYHSNHVDTQLIRLAHLSVKDYLISDRIKTSRLSFFALDTQLANTTIARSCLFYLLQPSLEPNHRDKVELRHRLNKWPLYNYTANFWPFHVKESAHEDLEHSTWKLLNQFLGTRNTPNGGHYVAWIIYLTPGISKELAKRTHPIYYAASFGIKSLVRHFIITDPELDINATGGRFDSTALQVAVYRKHPEVVELLLEAKADPNIRNSLGESCMQWAVTLRNKELQGLLKSYGT</t>
  </si>
  <si>
    <t xml:space="preserve">CHAFR746836.1.1_0063030.1 </t>
  </si>
  <si>
    <t>MPLTNSRDNAENPKEPILGSNGKPSAKTLESELEAFKGVIYPKAYEEFKATDFDSLQTFVVSLQQKQEQDGSLMYMRRLEPFMVAMQDYVKLISDAKVFVNTADMISYLWGPMLYILRVASPIPDVFHSVLDAYRQIGEELPAFLSFQQMFSRKPYMMDILIVLYKDILGFHKHTILQFQQRHWQGLFSASWRDFTTTINHISGNLKRHRMLMESGGSFEDFEMTQNSRQSAVNTFRKQITEEENLRRETVKAWLCSFSCETQQDAHRITRSVCQDPGRWLIDDLRLQNWLDIYCSNPLLWLNGKPGAGKTILASVVIDKARLVPNSTLAFFYCKHNDGMRNSFIAVARSILAQILLQNSRFLPYFHEKAYLSDSTVLSSPNLAREMLQTTLNSCDLTYIVIDGLDECGRNERINIPNQFREIGKATPLAETGSIRCLFVSQDDGTAQKTLGDLPFIRITTENQQDLRNFAAVWHQKIEEKFGKLRSNDTHIGNIITARAQGMFIFAEVLAKYLESQLDRAGLLSEIDPAKLPVQLDDVYKRILSRILESRSKNSIDKLHLVLGWIVWAKRPLRWREIQGAISIYTEQQKIDHDTKLAESPTELFASLVELEPDGTVQLIHETAREFLSRTELLNIQPSDVDYSLSLLSLAYLAFPEMDKEREDHCVAADLQSGIHAFYDYASACWAIHLQAGIPKPSDGDKLNLLLETLEPFIELHWSSTANLLKVTAKVQASLSPVQSKASSELYGKVCQAVEWSRKQLSLQCVSPTQDEALDLWQVTRKIRSVLEDLHARPLSGTEIQSLRQLYGSNWFKCTRVSCHCYHQGFLTAEKRDRHTARHDRPFLCVFDGCQMQLFGCVTEQELTKHVLDWHGIDVIDGDEYPPPPKESEKSSTAKNPANFHCPLCPDKSFTRKANLNSHLRVHNNVKPFACVACGERFTRKSDCDRHEKGHSDKKLTCSGQLNDGSEWGCKSSFSRTDKLESHQRSKTGQKCLKPLLLQKLQEGGGESLGAEELDAKADALLAEGLLLPSFNDFLQLCGLDKSEITQDK</t>
  </si>
  <si>
    <t xml:space="preserve">CHAFR746836.1.1_0030430.1 </t>
  </si>
  <si>
    <t>MSDDEIARDIETFRANESFYRSTKDEIDKFSETLAKRGIRHIWESRVKTIESLVGKLRKRQKEGNSGISGIADLVGGRIILLKSKDSESVTALIKENFQLEEDPIQHPTPQEHGTRVGERFRGYDGLHFRLRLKGERGQEVVVEVQVVHIIMWMYYAVEHDLGYKGDQNSKELDRALEILKGATNLTTEAFEQFEEVLGKQKLLEGQIRVISPCVQSTNLSSEERVASQIQNLLDPENQELLSELLQAHATNAVRENERQALFSWLSKMQPKQNHKTIGKDFMTGSGKWLLEKPSFNEWREGKKSSILWLHGIPGSGKTKLVNGNEKDLAAGPLAFFYCTRNASEPERADPDEIMRSILKQLCCTKVVTPVREPLASKYKELKEESDDDGVEEPPKLTCDECVDLIISLLESIPATIILDALDECDPDRRHELLLACDKIIQKSVHVVRIFVSSRDDGDIVCHLEKSPNVYIKTEDNHKDIKRFVFSEVGQSIAEKRLLAGNITEGLRKRIVDTLVEKSQGMFRWVSLQIQNLCDSQRIKHEIDVVEELGKLPRTLKESYEITFQRIQEAPSTSCRVAKHAMTWLLCAHTPLNTQEFITAVSVDTNATDPTGLYITLSRSQLLNMCRNMIVLDEETDMFRFAHLSVQEYLQERKDFGESATNAIALEICILVNHIELQEYPRSTTSLSNMQFKNYAIITWPIHCQAVGEEIGPRARDLVMVFLSSRYAAWRSALRMLRSTPGGKLVYPDMKLITSTPLYLVFRFGLHWILQELKIFESWWNIESKRSEGSPLRIAAHYGQSKIIQLVLQQKDLEKRNLGKLLWWALSAGNSDIAKLLLHEDIDVNFKGDDSRTPLSIAIQSWDSEIIVLLLQKQNIDASLKDFGAGIALVIACEKEESKIVALLVQFEGIDVNARAGRGGTPLLIACQSENLEIITSLLQVKSIDVNARDKRERTSLFIACEKGTVKAVSLLVQFEGIDVNARAGRGGTPLLIACQSENLEIITSLLQVKSINVNARDKRERTSLFIACEKGTVKAVSLLLQFDVIDINAEDGRGRTPLSIACENENMEIITLLLQVEGVDVNAGGPLSIACNRGNHEIIKLLLRHKDININSSGSTTHVGTGTPLENACRYGNLELVTLLLENQDIDVNAGTPLHAACKNGNLKIVTLLLQTKDININGKGLATIPLASACEQNNLEIVKLLLKNKDININVRDHMGRTPLIIACEVGSLEIVTILLQNTQVDVNAVPRVWILPQFLPVWVSPTSTALVTACGSGNMEIIQLLLQHKDIKVNTGDLTGDTALHKTAWMRNLEIATLLLDMEGIDVNCENYAEKNALHLAPPNSEVYNTILSRGGTVKKRYRYSFHGRTRKPRTSRKPRTSRKLKDFKEVKGLKDVFVSNDDLKKHRRAPSTAS</t>
  </si>
  <si>
    <t xml:space="preserve">RKPRTSRKPRTSRKL (1369), </t>
  </si>
  <si>
    <t>RT-RKP#RTSRKP#RTSRKL##CEKEESKIVALLVQFEGIDVNARAGRGGTPLLIACQSENLEIITSLLQVKSIDVNARDKRERTSLFIA#CEKGTVKAVSLLVQFEGIDVNARAGRGGTPLLIACQSENLEIITSLLQVKSINVNARDKRERTSLFIA#CEKGTVKAVSLLLQFDVIDINAEDGRGRTPLSIACENENMEIITLLLQVEGVDVNAGGPLSIACNRGN</t>
  </si>
  <si>
    <t xml:space="preserve">CHAFR746836.1.1_0074810.1 </t>
  </si>
  <si>
    <t>MDGVSAAATIITLVDIAAKIGKALKEYHDDVRDAREDIRKLYGSIQSLKSLLEQIIDFQPHQTHFRHDSGPLSQAQEELERLSQKVQVLPKDQRRRDKVYQSLKWPLDKSYVEKALVNIERAKSSLGLEIGLQHLNLQIEHFDICLDIINEIKDAQRDKQKCEIDTWLSRGVADPSTEHNIARDKHEETTGSWLLDSDKFREWLEQENSFLWINGGAGAGKSILCSTAIEHVQARCVGNPYSVVTYWYFSFSDSEKQKLYPCLCSIIAGIFSKRRDIPTTLWMEYERSNRGQLKPSLKSLISMLKEVTEGFDDIYIVLDALDEFPRSNDGKGRNELLKCIHKIRGLQIKSLHFLVTSRKEADILKSFGSFAAIDAAGAYVEADIRKYIDQRLQEEEFSQWKAPLKQEVRESLATRAEGMFRLVALQLDSLSTLRSASNVRTALLKLPRTLDSFYERMLLDINESDKELARRALGWVSFAARPLTLCELAEAAVANPEEPGLDLENGFFEPEVILSILPAGLIQVYHEQRGLGHSKGQIRDSADTSSKGMVQFSHFSVKEYITSYHDLGSTASFYYALPMPTHNFIAKICLAYMLWVGSRIPEVTNESHTQFPLLDYSARCWQYHINFLEQEQNEHTMDKDFVALAMKFLCYGSAAMSVWQSVIFEACRWLSDRRNHEFFSALKPFYRSYFWEDEKMGCNIHPVVLVSALGFRNLLAVLLQSHPNLDELPKDDVLGTSLHAASLFRNYDVVKQLIAGGANVNLEGGKYGFPLIASCVYGDCNITRLLLDRGASIEAKNQNGHTALLTAVNEEHDDIAKLLIQRGAAVNGTREDEHSALTIACGKKRLDIAQLLIQQGADIEWGGTKFGTPLYAMTTQFPVVNPLEAMMLLIQNGAKVDNLGGQYGTPLQSASFYVKPQRVQFLLDSGALVNCQGGDYGTALQLACCNGHKDAVVLFLNAGADVNIRGKFETAFHAAVLSYNTEIVELLLADAKINISREQWENLCETLREEIELDLLILDKLESHNVDEPNKIDPILRGILPEYAFCSQNSQFHLDREQEERNWNAWRRRHTLLALHAWAHTEPDKDCPSFNKYFNYYSKKCYIYEIVHAQCKDLKNCGSAYKHLFHPDSSQQTLETAATESEEKE</t>
  </si>
  <si>
    <t xml:space="preserve">CHAFR746836.1.1_0035400.1 </t>
  </si>
  <si>
    <t>MFQLEEITTKYITDITSKANEVEGYVRLIVGESIDQTESRLGLIEGNLAKLDLTFQTHSAVDLQANRAADERHRDLQKIWEELHEPITRIANQLSSRDDSLKETDRLAIFDWLSQVPYFSHHRSKVKLLLPGSGKWLLRKPEFVDWLNASASSILWLHGIPGSGKSMLVARVIEYLKLRTSADPDNTSLAYFYCTRNANEPERAAPVEILRSVIEQLSCSAADLPVRLCVVDLYMERKKEAKGRRPEKLELEDCVQIILDLLEDNPATIILDGLDECDPTLRRDLLDSLRTIIQKGSNVVKVFVSSRDDHDLVHRLSQTPNLYIRASDNEEDITNFVLSGVDEAIQKEKILCGNVPSSLRETIVSTLVSQSNGMFRLVSLHIDSLCNPDRIKTRANVLESLKHLPVDLKRSYDTILERVQQSQAPNPMIAERTLKWLLCSRERLRSDSFLIAVQSKFDDDSILGISDILNICCNLVLYDSETDQFRFVHLSVREHLEGSESYSIAASNALAAERCLSWLLTAGKVVGDKCIIWDNTKDSASSHFSVSNISQFWQHADTYWPEYARFAGQLRTKGHLKMLLRQFLLHDSRNSQRDRLIFDSWVTRTSQKYRSSPALLLDRRGYYFRTLLVDPASNPLIVACTFDFSEIVSELISTKPWSLVGGDAAVVYHSHDSLKVILQSVGQQGFEARDLTPVVVLAACFGNKEHLEFIMSKMEHGVFTSDDLYGVIKEVSFVRLPLEDTSLEILFRNNPNLQITEDILKHGFESFNSWDQRRTAQPTVHKHLQIPTPDMGQVLQISKMIRETLDNDLPSRKRGEYYLHLLLKMNARLTEGAVRVLLESCHVDTVRLVLKYQSIDVEDWVIAAAARNVKDGEGIMEILLERELERELET</t>
  </si>
  <si>
    <t>LEDCVQIILDL#LEDNPATII-L</t>
  </si>
  <si>
    <t xml:space="preserve">CHAFR746836.1.1_0070490.1 </t>
  </si>
  <si>
    <t>MCQSVKSLEESLNRLKLSIREDGEATQAEAGVQEGIISCKAGIDKLQQELNKVQEIQGSSVWSKIHGQGRRLLYPFRDSTLSTLKEIIADIRENLSLAVELLHLNRTTEHGEQLGHLADQFHSLALSTKAHHNERETIIEWLSSMNFLAAQNDIHRRRQEGTGEWLFKTPEYEAWLNGNERILWCSGSPGAGKTILASAIVNHFEISTTNAGIGLAFIYCNYKERDSQTFINLISSLIQQLVSRLEVISDEVRTIYQKHNSQKTRPSEKELSALFNTLVTKFPHIYVVIDALDESHVDTRDELVATLRLSSPNVRLLCTSRHLGDIEDLFKDAPHLEIRASDEDITKYLTLQIQQVPKLRRFCHKSKDLETCIVDKLVEKANGMFLLAELHLESLKSKTDIKRLRKSLDILPEARDDVYNEAMERIQRQPEDEARLAMTVLSWITHAVRPLKVGEIQHAVAVTNFEPDDTTIDEEGLTDESDITTACGGLVVIDQDSRIVRLVHYTTQEYFEKHRSELFPTAHTDIAIASIRYLSMDQFRNGACQTESEFRSWLSDLALSQYAVEYWGDHVVNALNAAVEEYAFEFLNDGNLTSAAAQIAKYASSPYSFSWEYEEPSRVPGIIRAANFGLDSLIQRLLKLGNSVEGKGYDGETALYVATAKGNVSTVSLLLKSDADMTVTSFEGRTPLYCAAANGHDQVVQLLLENGADFQAKVDWFGQTALHGASQEGHLTTLKLLVQKGADLEAKDARGETVLCVASGAGHLAIVQLLLENGADLEAEYASGQTALFAASEAGHLAIVQLLLENGADFEPKNKYCETALHVASRKGHLAIVQLLLENGADSEAKDACGRTVLYAAVANGHLATVQLLLENRPDFEAKDTRGKTVLVTAIEKGHLAIVQLLLENGADSEAKDTCGRTVLYKAVANGHLATTVQLLLENGADVHATCNQGKTALFRVKYDDVTELLLKYGANINHQDELGRTPLHLAARLEPLYGVYDGFKIISLLLDQGADLDAVDSEGKTAGYFTCVEAAMKLMVSRGLNIDHADENGKTILHCFSDRRRRNSIGIIGLLLNEGADIHVRDTKGRTALYYAETGDVVQLLLKHGAQVQVRDNAGDTPLHVAASRVGREYRHGVRESVKELTILLEAGADVSARNNFNQTALYNVRSTEILQLLVRHGAGIKDWIDYKDGLVIEESPGAFDSGSGSGSVGRPKSLT</t>
  </si>
  <si>
    <t>ADLEAKDARGETVLCVASG-------AGHLAI-VQLLLENG---#ADLEAEYASGQTALFAASE-------AGHLAI-VQLLLENG---#ADFEPKNKYCETALHVASR-------KGHLAI-VQLLLENG---#ADSEAKDACGRTVLYAAVA-------NGHLAT-VQLLLENR---#PDFEAKDTRGKTVLVTAIE-------KGHLAI-VQLLLENG---#ADSEAKDTCGRTVLYKAVA-------NGHLATTVQLLLENG---#ADVHATCNQGKTALFRV-K-------YDDV---TELLLKYGANI#---NHQDELGRTPLHLAARLEPLYGVYDGFKI-ISLLLDQG---#</t>
  </si>
  <si>
    <t xml:space="preserve">CHAFR746836.1.1_0087640.1 </t>
  </si>
  <si>
    <t xml:space="preserve">CHAFR746836.1.1_0070480.1 </t>
  </si>
  <si>
    <t>MLGIGTMDPLSIASGIAGLITLSTPVLAAGYNYVRSVTDAPEDLRSLVRETGSLNALLSELMAHSLVQEIDHQTKIEISTQQQTLQECEDILHGIESLVRSCKDGHDSQTKHSVNTVFWPLRQKEITRLRNRLMRLFTILSAFISIENSMVLQNLKHEQRRGNSIMRGLEKNSRDLQEQKMLDWLSSLDSTAKHLSTSQLRHPDTYKWFLEEKTFLDWKRKGTIFWLQGLSGTGKTVLILEPCAIVGSLIRQLAPQLDHTLPAIQHVYNRCSGKSPSFELLTELLHDILFPGTKTIYLIIDALDECPNRQQLLYAIQKLLKQCDNEGSIKIMLSSRPEHDIKNELLSVSTFSIAPHNLEIDMEIHVRAELSKLPKLQSMPFLDKESLIQNLIKQSEGMFRWVHCQLHSLREIRTRLALKRALNVLPKGLDETYDRILSSITDEDCDYVRRILLWMMGSERPLSLRELAEAIALNPMKDHLDDSERLLEPNDLFQLCGSLIRVENNQTIVLAHYSVREYLLSRELSGKEQRISRFALDSRDSCRHVSMCLLSYAVSIGFRMKEMHNDTLDEEEFPLLTFLKEADIERFKDFPAMNRWMKTHLFAEETKGNGWISLIDRLQLSIENKSNFPTARLVQRVIRCSLMCFWNGQISRSKGAYEELFVLELVEQVEAFFVGWQSTWEDPMDTPNIECMTDWASVNPLCIAAAFNFEHALRFLLRQGALIDGIGSPVECYGNPLLRAVYYNNSLATRLLVDNGADINIRTNQNRVDTVLKMAALRSSEMTRYLLFERNIDTNLIDNYGRTIHYWARHDTQIMRTLQPFSQFLESARENSVDVFDANRLYSKILICLNDSKSYSALSKYLFHAGTEFIAYGAMMAEQTLVHGGTIDHLCHCNICVSSFGRQDPVIRGSRFVCLDCVDCDLCVNCYHNWKESDGEMEFCKGHTFYEIPRPCWYEFGDGVVMEDGSTFPQALEYLKRRFTDLLRDTQN</t>
  </si>
  <si>
    <t xml:space="preserve">CHAFR746836.1.1_0003990.1 </t>
  </si>
  <si>
    <t>MVASIPDIRISIDRGGTFCDALVQIAGQKDIIFKLLSEDPQNYQDAPTEAIRRALEIAEGKSIPVGEKLDGSRIESCRIGTTVATNALLERKGERFALLTTKGMKDVCEIGDQSRPELFNLNIQKPDVLFSKVVELNERVTIEDYDMNPYPKDFSGDLGDPELVRTASGEVVRILQKLDVEEARKILLQLREEGYNSVAICFMHSYIFPDHELEVLSIAKEVGFEFATASSAISSHIKILRRATSVCSEAYLYPIIRRYVDNFQSGFKILPQRVEFMCSDGGLRQAQKFSGNEALLSGPAGGVVGIARSCYDEEEKSAIIGFDMGGTSTDISRYDGKYEHLMEAKIAGRTIATPMLSIQTVAAGGGSILFARNGLFVVGPESAGAHPGPACYRKGGPLTITDANLFLGRLVVSSFPSIFGPGADEPLDEQIVQEKFQEITKEINSQSNQNLTPEDVALGFLKVANESMSRPIRNATEARGFVPDRHNLVSFGGAGGQHATAIASNLGIKRVLIHKYSSILSAYGISLAQLQSEASAPYASVFNKNVLPDIRKKITALQSQVRESLLTQGVNESSIAFEISLSMRYKGSDTNIDIRKPLDDEYGESFIATHFREFAFSLSRDVIVDAVKVRGIGSSDTRPEFSSPLRELEIVRTSGTRISAASQQRVYIEGSWCSVPIHKLEDLPSHSIIEGPALIIDKTQTIFVEPLFCAYLTTDHVIIDRVTEPVKNELGSVKSTAINPIQLSVFGHRFMSIAEQMGNTLQRISISTSIKERLDFSCAIFSPDGSLVANAPHIPIHLGSMQFAIQHQHKLWDGKLQVGDALLTNHPECGGTHLPDLTVITPVFFENQLVFYVASRGHHTDIGGKGITSMVPDSKELWEEGVNIRSMKIVSGGTLMEKDIRDAFDAAANFPGCSATRRIEDNLSDLKAQISANQRGILLLNKLCSEFTLPVVHRYMDAIQGNAQVAIENYLREIAVKHPEPLSAVDFYDDGTPVKLSITIDAKLGTAIFDFTGTGPQTLGNMNCPISITHSAVIYALRCLINLEIPLNQGCLNPITIIVPKGCILNPTSSVAICGSTIASQRITDTIFRAFGACAASQGCANSFGWGMGGKDSVTGEVSKGWNYGEAIGGGSGAGPGWHGANAVNVHATNTRNTDPEVIEKRTAVLVRQYSIRRGSGGKGKWNGGDGTIRDIEAREKLRFSILSERRVFQPYGMEGGEPGAVGLNLVWKRNSEGALEMISLGGKGVVALSEGEIIQINTPGGGGWGKVDAPAAGMQRGSSDGSFTRGLRYDIKMADPLSVAGSIAGLVAIAGTVYTRTYRYIKNVKNSEKEIAQLASEIGSLSGLLHSLGLFIGELQRNTTSETNFRLHHIHACRETLTKVEKKLDSKDPAAPGHSWEERLIKKLKWPFSMAETRELIVEVERHKSTVNIALSADTLSTVFQALSRQNKMAEDISDLKSQLKSRWAMDTHITLGRERKQILDYFGKVDSTLNHQANLKLRHPLTGLWVTEGEMFRSWLRIRNSKLWLSGVAGGGKTVLAASLIEEAMDDSSSNQAVAYFYCDYRDPEKQTPMNIIGSLAAQLARQAEEAFTLLQKLYKTCHPEDRAFFLPDISQLITTMLEMSSHFEEVSIIVDGLDECGTNTITVIELLNKLVSNHQSNVRLLVLSREDLGIREVLEKEFTYLEISAQSKDLELYVAAELEARKGAGRGRLRIRSTELKEHIMKTLVERAAGMFRWVSCQIDFLCELPTDAEKRKALTILPPTLYGTYERILDGVNRSGQAVQKMVQTTLNWVVSSEGGSLSLDELCEAISIRPGDKSLDKEALYDEETILSHCSSLVQVNHKLEGFELSHFTVKEFLTTIDPNSPYFQYSQNKKEVSSSLAKTCLAYVMLEPFQSDVIEDLDEWCLQQNEHPFRIHAVRYWFTYAKHNWTDVQMFALTQELFDSSKTLPFLSWARDYLFLHSSPFAKGEEDQRKIFDRATDYVLAGGVEPLHIAAAMGAYEVCQWLLSSGCQINQLSDLGTPLHCALMGIDILSEFFEDFEWFSTYSEGQYEAYTRIETLRLLVDKGADFNKPYIDPYDEEYSCVKLALHTRTADSSNHPLTLLVEAGAKLDKDLLIAFQRLVEDNNHAFSDDKDAYQKFIETLVKNFEQNTQDDEVKHALLDIALQFKTFSGLPQIGLENDSFARLPQEELQAKFLRAIRFDQTSMMELLLRGSSLKPSFTHGSFEETPLHEAVYWKSSNAIKLLISLGAKVDAADYEGYTPLHVAACSVSRDNECASILLDNGSSLTAVDKSDHTPWHVAAKYGSKAALMLFLSRDEQLDQSLATREKEGFIPLFYAAKHQSIDALEILIPQYSDLSQKCPLGVSLVHYVAGMDSMTLLRLLQDKGLSLHQRTADGRTALHFIPRDVDPAVVRFLIDNGVNPNTTTKDGESPLHRLLRDEISSDLEVIELLATEEVISSPDKDGNLPVYYALAPSVTTDKKNEWQHTRTNFVQLLKRREATFTTCNTSGESSLRVLLRAYPPPITSLDSFETILICIVESTTNVESLNELHVHHWYNNPGDNLQPLINIAIANKCSKLTELLLSKDVDVDVVAEPNKWSPVFLASYAGIGIDLYQKILAKSKKINYCNAEGLYLPHAVCMQESSATELHLKALRDLGVDIDVPTSNAQKTTPLMLASQSGKSHLVKWLLGEGVDFSVKDGGGCLAVHYACLGSGYLVLLEFEGLSIQWGSLGNVYLNNIDIGGRNVLHLAACSVPICLQIVLEKGFWEDINSLTTKGESALHLAAMLDKFRNVEQLLAAGANIEVVSTFGLRPIHTAASFGHPKTVETLLSHHCGLSADSNGLTPEMHALSQGHIEIASIIGKKRIEKNEASDGAKAGLPQTSDSDAISNSLSMSLESAIRRGDLDSCKSIVKAGVDLNRRFRTCKGCSPVLKSLGLGQYGIARYLIKEGATTLGQACTHLFSSLGEPWSWVGHSAVHLACREESPKDILSLLLKEDRKAGFPAFRGPVSPLHVAVACENLEAIKLILEQQLYEDTPSNFCLDQAENTQRCSQVPKELQLHPLHQAQIGPSIIDLCIDRRTLKWGWVLSDRQTKGLTTSNIHGTALHLAVFVRSFDITKILLEHGAKANSVDHTLQTPLHLAAIHGLLDIFKLLVQYGSNPKLKLLIKCLPRSKIAVDKEYDEKSRECAQMHPLSIASHSGRVDLLELLIKAGADLELRGDFHGTPLISACVSGRLDSVKYLARAGAKVSFMRDGNFYNALESARHFEDIVHWLLVERFTDQLKIELQPPTVSDTEFKNWSGVKTAEVVVDGWYAPSYGIPSLERLKELSKLRRELLGQVVEILGFEEQPSSNPPSHAYALSPIPEELSDIE</t>
  </si>
  <si>
    <t>MADPLSISASIAGLITIADIVVRRGYKYLSAVRDADEAVANLVKETNILYGTLQSLRNIAEGLEMGNTAFVSTTRVNHVDACYKTLQKITKILDAFEPSATTGSVQHFKNRFKWPLAHSESKDLLEEVRGHREVLSLAMNADELSALIQLLARQDVHGDDLSAVKKGLEEDRLYRKRVEMNQKELEMLDWLCLPDVDPGKAQKSAVCLRQAGTGVWFLDGDSFQEWQLSNNSALWVHGIPGAGKTILMSTIIQEIERKLGHNEGFAYFYCDYKDPNTHQPNFILGSLIKQFVLQKAEVMQISMEFYEKHRQLAGRYGSPDLESLLKQLHKVMEVFSTATVVIDGLDEIAGDRWDTIDLIQRIRQKDSRTRTLYASRKETDIETCLTEYQKVSIAAQSSDLALYVASEVDKRTRKRQLSIKDPDLKETILNRLVNGAEGMFRWVACQIDHLCELPNDKARAKALDCLPRGLPKTYERILCRVLERHIEIHAFVARTFQWLAFSKDDISSEAFLIAISINPEDRCLDPSTIPSEDDLLTWGSSLIRRRADGDGVEFAHFTVKEYLLSIATTNEPHISKFALYENEANLNIGHACLNYLLSDGLGEAPPSDDIFALVSEGIQDEFRPFKLFENQLINHPLCSYATDNCFKHLHGHLENGEIMALTHKLFCPEKSNNFLWFCYTLLSIEADWDWQAPFTDTTTLHWAALLALDEVSSWLIDQGCDVNRKSIAGTPLKCALQGLSALTYLDSKEVYECGPNDNPEVPEGFAIAKRLIRAGADPSRRSSSDSEFSAVVLALHYNCRDNELLHQLCGGGSRIDELTLRELEIYTSKGPSDDSIDALVDLFTSLSFQEVPENYKERFLELSRQLDTVTSVVTQQSKNEENDKMPKSSLKVSEAIFLQAAEHGIETEIVSFVSSIEDLVNEKEELRIILAEGLKLVLQHGHDSCLEHLLSRGADPNILDDDGDTALHVAVEEENNFDDDSVIKNVKTLLEYGADFTVQNESGETPLHVAARNSEHKQILRHLHPIIDSESFQFSLFSSKPSLLLCATESGSDDNIKFLSEQYECFDLFPRIFGAENTLLGLAALRRTAFAMDLLLKKGLSTKTLNTDGTSILYNATTSGHKEVFDYLIGLGTIDTSSKLDGWKAIHEAAKGGSTAKLDALLLTGENPNTQTADGSSALHLSTESSLCTQLLCSQDQINVNIKDNRGLTPLMVFSEAFTKSLHSETPAFHREYRESIMLSIGFLLDRKSDASLTDNRGMTALHHLLQPECGKIRMQENYFNVLRLIVASGGNLASRCDMNKRPFDYLLEACANLTRFSYHHNKDDFEAILKFVISNIPRESLNEFCGNGMTPLVFAIDERNMTMVELLLACQEVDVDIKDQHSRLTALEIAAKNGCTRVIAKTLLARTRYSVQALNRIHGFNLLHYAVHENKAQTMLKLLLETQAVDLRSPTRDGRTPLQLAIMAENIAAIGLLVEAGVDLQTPFENRGIYPLHLASEAGLLPVVRKLVDLGANVNTTSWRWEATPLHFAADSKTAAWDTVLYLIEKGADVNALDVNSYTPYIAAARANRWDIVQEYLKIYNNLDGKPIDGRDLLYWSIHHGQNTILKSLQQRGKDLKYEIRDEENKLLENTLSVAVRTCNEEAFVMLWDESNLNFTSDNGWTLAHFAMLPEKNEVRNQLLKQNISWNLQIATTQVEGTIRGELATIRGLTPLHIAALHGCDPAITFLSDEKLISDFNTGTLSPDHYSALHLTTFWNESRTVKLLHKYGADLDLVDGIDHQTALHHAAKRGFHETVTALLEAGCKPNELDIHGMTPELLAIERGHHAVIEILGRHLDALEAKKIANQDDSPGSPLTGSHSPSTDDNSSVKSFSSDSSGTSTNTTALSTIPKRLWRLPLHQGPDIRKIMTEDLSIYAINEKDCPEELRKMLEENEGKHVESLGKPFRRRI</t>
  </si>
  <si>
    <t xml:space="preserve">CHAFR746836.1.1_0076300.1 </t>
  </si>
  <si>
    <t>LIAR=89</t>
  </si>
  <si>
    <t xml:space="preserve">CHAFR746836.1.1_0013200.1 </t>
  </si>
  <si>
    <t>MSFSTMKISAILALAASVAQVSAHGFVKSITIDGQEFPGFDVGQDPFKPVMPDKIAWTNTAGDIGFINGSDYAEPNIICHRDSKNAKLLAPIAAGGKITFQWTPWPDSHFGTITEHLADCKGDCTTVDKTSLEFFKISEAGLIDGTTKPQKWAATELIAQGNKWEITIPANVKPGQYVLRHEIIALFGAGNQLGAQHYPQCFNLDITGSGTELPAGTKATEFYKVDDPNILVDLNKSPVTYPVIPGGPLAFAAGGAAPGGGNKANGTSGVEAAKPPTTLATSARPKATPAPGTKSDDECPK</t>
  </si>
  <si>
    <t xml:space="preserve">CHAFR746836.1.1_0038820.1 </t>
  </si>
  <si>
    <t>MAEVLGIAASVAGLLSLADIVVSRGYKFIKAVKDADTSVKTLVMEVNALSGVLHSLNNTAQLLDEDEESASFDPTTQVHYIEACCQTLLKIQENLLVAMPPSPMKVRHKICWPLKQSQTEELLKEMERHKSTMSMAISATEMSAMIKILARQDSMNEGIRSLREDFKSAQTERRKIIIDEERRRILNFLGSTDARKWQDSNIRLRQPQTGIWFTEGPEFKRWVINDRSQLWIYGIAGAGKTVIVASVIQELEKITNSSNGLAFFYCDYKNSKTHEPLEILGALARQLIAQNEECFEDLKEFYDNHHEKDGSIRSPTVEDLCDLISLVSTRFRMAMIIVDGLDEISNNRAGITRHLKSLNDRSNTIKTLFASRPEIDIGYELEGFSQVSIAANSSDLRLYVTSEIERRTRERRLNIKDLSLKEHIMKVLSEGADGMFRWVSCQMDYLCECSNDRERREALTKLPPDLPSSYERVLERVNRSSKQNQVLVLRTLNWIVYANEPLTTTQLLQALAVNNGEKSFDSSAMTTEEELLNWCSSLVRRNRISSRLELAHFTVKEFLLAINPDETPDLSKYRLSNGHAILAEASIGFLRCELFDTLHISSVDPIIWASTENVTVDSCVPWVEFEKMFPFFLHAAQYWHLYVLGSTSREIEESSLELFISEKPQFRLWTLLSYTRQGHGYASKIGRTEVSPGYVSDKTSPLHWAASLGLSHICQNLILDFADVNQDPGCGTPLFHALLGIPLAVTARGSLVRHCCSPYLQDFDASPKIETAELLLKAGAVKTQLEFEDGPVSVLVVALYLYNPMRGPPSAVKILLDRGYTFSLEDLSYILDVSRDISSLAWTVTKHIGSHLGYYIQPEAHLKYFQLLLHVLASQEPEEMIEEQLTQIVETNFEEIFPGFDGQRLNRTLREGPESKEVKLFRVLCTVIRMLGKNPQTSKETIQKSLTSAVVARNLTGFCTILESNEYLDVAFVLKPREGVTFLHMMWWYYSQGDKLSSAHRSLYQRVFDILIARKPNVTLADNYGISPLDVVIEHVGIETFELFWRCHSIIDYLQSLDRESFMDRVSYLMRFAILAENTEVADFLSWTVFSRKSGFEQQQAIELPSKKVQIWEYISRSDSTTYERPSSQDAIGNTPLHHFSGSHSDTSLLHLKIFLQVYEEGKLFNIKNNGNLTPLAIAVQCKNIFAIQLLLEAGADPNFIVASEQTALHIACQLGDQELSYLLIDYGSDLSQKDSEGLTPAEVALKYGYPDLATSIRQRSLGSYEPRRYRARGLMADYYRKINPGSSVEAHIDESRQVESAPS</t>
  </si>
  <si>
    <t>Tribe8</t>
  </si>
  <si>
    <t xml:space="preserve">RRKIIIDEERRR (172), </t>
  </si>
  <si>
    <t xml:space="preserve">CHAFR746836.1.1_0006070.1 </t>
  </si>
  <si>
    <t>MFHFIRLLALAASVSAHYTFPALIAGGVTTSEWKYVRQWTNYQSNGPVTDVSKVDIRCNVGGATKQASGIQSVAAGSKIGFTVAPDIYHPGPLMAYMAKVPAGKTAADWDGSGSVWFKIFEQGPNFGSSLTWPSNGMTKAEFTIPPATPSGDYLFRIEHIGLHSASGANGAQFYISCAQITVTNGGNGTPGPLVAFPGAYKASDPGLMINIYYPVPTSYVMPGPKVWSG</t>
  </si>
  <si>
    <t xml:space="preserve">CHAFR746836.1.1_0043560.1 </t>
  </si>
  <si>
    <t>MSFSKISAVASAIAFATKVAAHGTVSGVVADGVYYPGYNANFQYMATAPVVVGWSTPQDQDNGFIAPDQYSSPDIICHRGATNAGTSAKVAAGGKIDLQWTTWPESHHGPMIDYLANCNGDCTTVDKTALEFFKIDGVGLIDGSAAPGKWASDEMIANNNTWSVTIPSDIAPGSYVLRHETIALHSAGSSGGAQNYPQCINLEITGSGTASPSGVKGTALYTATDPGILINIYTSLASYIVPGPPLFSGASSGSSSSAPTVVAASSKAPAASSPAPAVTKAPIASPKPTSVGGITAPGGAIPSGAPFSNSTTKASASPSSVPEQATPVTIPTVSSSASNPSATNTKAPSSGSPVKAPSSDDSDKTPSSGGSIKTPSSGDSTTTSPKPATSSAAGSTSAPEGTTLATLLSWVSSFYTKHADTEFTGATIARRAHARDVVVKRAGGKFRLGGN</t>
  </si>
  <si>
    <t>PSSGSPVKA#PSSDDSDKT#PSSGGSIKT#PSSGDSTTT</t>
  </si>
  <si>
    <t xml:space="preserve">CHAFR746836.1.1_0052140.1 </t>
  </si>
  <si>
    <t>MLSIVIVAGLASLASAHGTVSGIVADGVYFTGYNPSFQYQSPAPITVGWKIPKDLDNGFIAPAAYGTGDIICHVDAGNAQTAAPITAGRKVNLQWTPWPDSHKGAVIDYLANCNGPCETVDKSTLKWFKISEAGLINKSVTNGFWATDQLIANNMTWTVTIPSSIATGNYVLRHEIISLHSAGNAGGAQNYPQCLNLAVKSSGSDKPAGIPATSFYTANDPGIKFDLYSTLTTYTIPGPAKYTGAVTVSQTMPPKPTASSTGVYTVF</t>
  </si>
  <si>
    <t xml:space="preserve">CHAFR746836.1.1_0041950.1 </t>
  </si>
  <si>
    <t>MKSHTFSIISALVATVSAHGIVHNISIADVMYSGYIPQSDEYQNPPPDRIMRPIHSSGPVEDIEISDIQCGGYAKGGMVGSRPANLTAGPVGAGEIVKMFWDLWPDSHVGPAMAYMARCANDDCKTFMPGTDAVWFKIKEAGREGTSNIWTDVTPLTKPGGVYEYTIPPCLQAGAYLVRHEIIALFGAEKYPGAQFYPSCHQIQVTGGGSSTGPAEKVSFPGAYKPTDPGVVFKQPDGIPREYTIPGPPVFSCDGTSTEAQPAAKPATTPAATPATTPATKPATKPVTKPVTNATEDDSCDA</t>
  </si>
  <si>
    <t>PAAK-#PATT-#PAAT-#PATT-#PATK-#PATKP</t>
  </si>
  <si>
    <t xml:space="preserve">CHAFR746836.1.1_0012840.1 </t>
  </si>
  <si>
    <t>MQILTLLLASASVAQAHYNFNALQYGGTTQTTWQQVRKRSDVDSHGPVQDVSLLDIRCGKNASANFAPGILSVAAGQTLGFSVDPEIQHPGPSMAYLAKVPAGKTAANWDGSGAVWFKVWEQGPSALNSNGGTWPATGLKTLSFAIPKATPSGDYLARIEHIGLHGAGSTNGAQFYLSCGQITVTGGGSGTPGPLVAFPGAYKATDPGILIQIYWPVPTSYTIPGPKVWTG</t>
  </si>
  <si>
    <t xml:space="preserve">CHAFR746836.1.1_0097820.1 </t>
  </si>
  <si>
    <t>MFIKYSLTALLVAAPFIEGYLFSQLIVDDKDVGGPFEYMRPNDDIANPTLARPLVAPDALSSNDLRCGKGGDKAAPDSKVFSVGATQRIGARLHDNQTFSNIGPVLIYMSRAPNDDVRSYDGSGDWFKIWHQGICIGGPRINENWCNFNVDAADFRIPETIPAGQYLVRFEQIALQNANKGNAEFNVGCMQLNISSLKEEQPTPLAKIPGIYKADEAGLNYDALSTLMAQYDLPGPPSWEPQEDDNAAPKFPSVPWNNA</t>
  </si>
  <si>
    <t>MKLLPTLLLASTASAHGMWQKLKINGVDQGQNVGIRPPSSNNPIQSVTGSSIACNTGLLSPTSTKVVQIPAGAKVASWFQHVIGGPQYAGDADNPIASSHKGPISVYLAKVDNAATSTNYNSLSWFKVAAEGLNTATGKWGVDTMIANQGWWEFTMPSCLAPGQYVMRVELLALHSAYSSGAAQFYISCAGIEVTGSGTKSGGTTVKFPGAYTANDPGIMLNIYSSGSPSIPNNNGKAYPIPGPAVMTC</t>
  </si>
  <si>
    <t xml:space="preserve">CHAFR746836.1.1_0096360.1 </t>
  </si>
  <si>
    <t>MFWNYKHFLIASIIGTVTAHQKFHQFWVNDITPGHETAIRMPPTNNPITDLQSKDLACNVNGSTIPSGIPTFPAHAGDRIKVQWDITDHPGPIQHFLLGPVGDPAMATGVGEWFKIDEFSQVDGKWAGEIMRTTNGTYEFVLPEGLVGGGYLLRSEMIALHGAKKRGGGQFYMGCAQLNITGSETISTSTCGPKITFPGAYREDDPSILIPDFYYGFDVRTYTAPGGAVATCGPRSASGTSPGSTLGTSVVVSTGAVTESSSGVVKGLASEVVSGKSGVSRTTLVTVSSPAPVTSSIAVSLENEEEEEEC</t>
  </si>
  <si>
    <t xml:space="preserve">CHAFR746836.1.1_0014370.1 </t>
  </si>
  <si>
    <t>MAAPLIEAHYTFAFLTKDVAGNPELQGEAYEFIRNGNQGILLADFPLRDLTNPDIRCNVGGEQAGTAKTFTAEAGTSLGFQFLSPSSQMHPGPAGVYMSKAPAAVSDYDGSGDWFKIHEESVKDDLSLLGAEAWTTFEKLGVNFTIPKDVPAGEYLIRVEHIGLQRVPTGEAEFYVSCAQIKVTGGGTGKPEPLVKIPGYLNADDPGLKYDMFSATRPDYRTIVPGPDVWPAPAPAKKSKSKRTVWFA</t>
  </si>
  <si>
    <t xml:space="preserve">CHAFR746836.1.1_0066390.1 </t>
  </si>
  <si>
    <t>MHITSILSATVLLVAQASAHGAVTSYVIDGKTYPGYTGFSPSSSPDSIQRQWPDYNPTMSVTDKKVLCNGGTSAKLTASIAAGSSITAKWSQWTHEQGPVMVWLFKCAGDFASCSGSGRGWFKIDQMGMTAPPLTGKSWGTAKVMKDLAWTSKIPAKLTPGNYLIRHELLALHQSNTPQFYAECAQIAVTGTGTENPSAEFLATIPGYASQNDPGIMIDIYSSKATTYTPPGPAVWGA</t>
  </si>
  <si>
    <t>Y/F/WxC=104</t>
  </si>
  <si>
    <t xml:space="preserve">CHAFR746836.1.1_0009420.1 </t>
  </si>
  <si>
    <t>MSPGMDSAHFMKDFARMMGCSTLSHKHIVKALQSKTRRVRWGKVGYKGIIAIVLTASTKYSINQFIRPVPSNSPVTDLTSTDLRCNVGGTSGASTQTATMKAGDTFSLTADQAIYHQGPTSFYMAKVPNGKTAASFDGSGAVWFKIQDIGPTFDSSGNSAWSLLQTYSSKIPSSLPSGDYLIRIQQLAIHNPYPAGIPQFYISCAQVTVTNGGSGRPAPLVSIPGFMDGKEPGYVVNIYDNFHNYTVPGPAVVSSITGNQSRFGYYV</t>
  </si>
  <si>
    <t xml:space="preserve">CHAFR746836.1.1_0002540.1 </t>
  </si>
  <si>
    <t>MALASQVSGHYIFQQLNTNPTYQYIRKNTNMNSPVLDLASKDLRCNVGATGAGTDTLPITAGSPLTFTLDQAVYHQGPVSVYMAKAPSKASDFDGSGDVWFKILDIGPKFPGGTWDLKQKYTFNLPKCITNGDYLVRIQSLAIHNPGSTPQFYISCAQVTVSGGGSSDLGPKVAIPGAFKATDPGYTANIYNGFTSYTVPGPPVASC</t>
  </si>
  <si>
    <t xml:space="preserve">CHAFR746836.1.1_0071920.1 </t>
  </si>
  <si>
    <t>MYTGYLPYQDIYTNPIPDRIVRPVQGNGPVEDLTLIDLQCGGYSSGGVVGSQPAKLTGGPAAAGSTVSLAWTLWPDSHGGPVITYMAKCANNDCATYVPGNSAVWFKIAEAGRQGTTDVWADTPMTKPGYRYEYKIPSCLAAGSYLVRHEIIALHAAGTYPGVQFYPSCHQIKITGSGTSTGPSSKVAFPGAYKATDPGITYNMYAPSTYTIPGPPLFKC</t>
  </si>
  <si>
    <t xml:space="preserve">CHAFR746836.1.1_0014390.1 </t>
  </si>
  <si>
    <t>MGVSINYRLAAFGFIFSEEVKASGNQNLGLRDQRIAMKWVNRHIASFGGDPNKVTIWGESAGAYSVGDHIAAYDGDSEGLFRAAILESGGGIGAPLNGTDWYQHVYNELSLKAGCSNATDTLQCLREVPYEVIAPLAYNGRDQWFHTIDGSLIPRFGQESLVTGKFAKIPILLGTNTDEGFGFNAVNNDTQAIGVLTHNQRFNINEAQAKRLLELYPNDPTVGYPYGWGNRTWPEKGLQYKRIWSIATDMTMFAPRRLFAEQMSKYVSHVYSYRWDAPKYNTTNDIGVNHFSEIPFVFGNPEQDFTPLGNSTENLRLARLVGRMWTSFAYDLDPNGHGVPGIVEWPKYSADDAKNFVFRKDLSYIEPDTDRAEAVAYINTIVR</t>
  </si>
  <si>
    <t xml:space="preserve">CHAFR746836.1.1_0012430.1 </t>
  </si>
  <si>
    <t>MHYSKLAYALVAIQPVAAHTAFTTLFINDVNQGDATCIRMFHDPQRATDPVNDLSSQDMACGFDGTVGVSRVCSAQQNSKLTFEYRIWPDASQPGTLDPSHKGPCAVYMKSTGSAISDKATGDGWFKIWDEGYDAAAGKWCTEKVIDNEGLLSVKVPEDLAGGNYLVRSELISLQQADKSPPNPQFYVGCAQIFLESKATTLPQDTVSIPGYVTINDPSVLFSIYDPKPKPYTTPGPPAYQPGVSASTQVTPVTQQTEGLLPAGTVLTNGNWAGTEVKSYTNEKGCNEAAADCWKESQSCYDTAPVTGHANCEIWEAKCESIRSACDSNSFQGPPNAGEMLTPALKKVITPAAVNERSSSSSASSAKSVPANPPVAENQPTAPPPSDPDATSPTHVETDKTAECGEGKQKCEGEIGDLFGSCCSAHGWCGRTKNHCGSGCQSAFGECRQVKREGRWIGR</t>
  </si>
  <si>
    <t>Tribe7</t>
  </si>
  <si>
    <t xml:space="preserve">CHAFR746836.1.1_0088640.1 </t>
  </si>
  <si>
    <t>MMFLQRATLLAAVTSVATAHSIFSQLVAGGTTYPVSHAIRTPSYDGPIQDVTSEYVACNGGPNPTMSSSEIINVKAGETVKASWRHTLQSDSTDVIDPSHKGPTIAYLKKVSDAKKDSGVGSGWFKIQEQGYNNVTQVWAVTDLIANAGLQSITIPACIADGQYLLRAELIALHAAGSSGGAQLYMECAQINITGGKGTKTPTTVSLPGAYKATDPGILINIYQTLTGYTIPGPALFKC</t>
  </si>
  <si>
    <t xml:space="preserve">CHAFR746836.1.1_0019400.1 </t>
  </si>
  <si>
    <t>MRYSEVLASSALMAVASAHTWIFQASVNGVDQGVGSTAAGIDAASAYVRVPPNNSPIKKLDDPNLACNVNGDKPVAKTIDVPEGADVILQWFHNKPDPGDDILDKSHVGPVMAYLAPTASNGAGDVWVKIAEEGFSGGKWATDNLIAARGKQSVKIPAGLAPGEYLLRGEIIALHEGDSTEAKGRGAQLYMECVQIKVTGSGTTPLPAGVAIPGVYKTEDPGILFNVYGKFDSYPIPGPRPLGAAGAAPAGAPPAGDKPAGAPPASTPVATPAPVKKNDATPTPAPAGGEPVKDSCNVKKESTPTTLDKVTVKATPAPGGESGGTVAKYGQCGGSGFTGSTQCETGSTCTSLNEFYSQCT</t>
  </si>
  <si>
    <t>AGAAP#AGAPP#AGDKP#AGAPP##TPAPGGESGG#TVAKYGQCGG</t>
  </si>
  <si>
    <t xml:space="preserve">CHAFR746836.1.1_0074950.1 </t>
  </si>
  <si>
    <t>MRCSLGLVGLLAVATSVVGHSTFQDLWVDSKDEATNCTRIPLSNSPIGSVTTNDIRCNKDVKAAASTCTVPAGSKITVEMHAQPNDRACSHEALGGNHFGPVMIYMSKVSSAATDPGSGDWFKISEEGYNPTTKKWGTDSLNANCGKRDAVVPASIAPGDYLIRAEAIALHAASSVGGAQPYVSCYQVTVTGSGTVTPPGVKFPGAYKPTDPGIQVNIYNNLKEYIIPGPPVFTG</t>
  </si>
  <si>
    <t xml:space="preserve">CHAFR746836.1.1_0090390.1 </t>
  </si>
  <si>
    <t>MLLYPSLMLPWAVSLVAATTPRIDTEPPMPSVVLDYTTLIAAAGNSSIGYYKYQNIRYAQAPVSGLRWSKPQWPIPECSPNTGSLAAPDVACSTEEDCLFMDIWAPADAVGRNLPVMVFIHGGRFVRGAKSENSPEGLFDLSKDFIYVSYNYRLGMTGLASGVTLNHEGASSNVALWDVEHAFLWIRKYITNFGGNPEDVAAVGFSAGASQLLFQMTRFAGRGEQLFNKAWIMSPGYLPGAGNEQSESFWQNVSTAVGCAGGAVDCMRTVDFDTLNNAATNISTAFGYALQPRVDGDFVTDTYESLLYQNRFNFTGPLVINHEQHEINSVAWPSVNTTADIDTNLRIFFPSISDSVIAEIRKLYPEEDYSSPGLRFADMKQAWELTAHNLALTHALKNQTWNGMIALGPAVHGTDQNYYFYTTYTLTNTTIVGGGAGGGGGPGGDKSIDPVIAIKMQKYLISFVLTGDPNEMYLDDNIGWPLYDSSAEGTELVFNTTFSTQDDSLANEKSLFWNKALWY</t>
  </si>
  <si>
    <t xml:space="preserve">CHAFR746836.1.1_0095730.1 </t>
  </si>
  <si>
    <t>MRFSLFLGLASVAVAVDPLVDLGYAKYQGQTLQNGVNQWLSMRFAAPVIGKNRFNAPQAPLPETAVQDSTKEGALCVSANNQEGLQFGSARQPMAEDCLFAAVYSPKNATETSNLPIMFFISGGGFNSNSNGNFNGTGLVEASGGNMIVVRANYRVGMLGFVSGTLIENDKNGAVSNNGMNDIVAALKWTQQFATKFGGDPNHIVVTGVSAGGNAIDLLVTANNGTGFPGLFVGAISESTGWGSMPNVVTRDADLQKNINATGCLNDPDPINCMRLLPIAEFQNKTLKNGWGPTVEGKLFTAPQYQLMEQGKFMKIPIIYGWTSNEGTPDFISNQSATTDEDLIRKFKNNVPIATDADLQKLLQLYPDSLNQKDFFGRDVSVKNATLRKGSGIKWQQDATISTELKLACIAGFFSDMHSLHGNTESYHYRYNVLDSTPGGLADQGLFTPHVNEIYAVFGKNNTDGGDPKCLDIPFAQGGCLEGAKITQSYWMSFVRSLDPNKFKDPSAPVWEKWTMATPVRVLLDTANATMETTGAGVGEIIIADQNQRQRCNKFMLPFSKSINIGMSAGDKLPPFANGTLPDPNA</t>
  </si>
  <si>
    <t xml:space="preserve">CHAFR746836.1.1_0038110.1 </t>
  </si>
  <si>
    <t>MVLHHPTLGPLIGRHIPSTQTTQYRNLKFATIPSRFSDPILFSPPLPPPTEPYDATNFGPSCPQHPSCFKYDLSIVGNSPELEKERERRISEEGAGVEDELECANLIVVVPGELQMKKEELFPVMV.RLTADSGGFSGGSNSWPQYDISKFVQTSIEIGKPIIGVAINYRLGPFGFLASSELEVKGNYGLKDQACAFEWIKNHISGFGGDPNIITAFGESAGSISLTTHLHTQPSTPLFNRLIALSGDPTLRRPNTLAQQTKYATQILTKHDISTTNNVNILLDIPAKELVLKLPPYGAWAPTIDGSYIKDEITVQKIADHSSRRGKPEWCERVLIGDALGDATVLHDRLLYLPSERLLSRLWKCLARTFPPDETPNWTELTTKIMRAYQLPLDEKEAAGKGRKEIYAGMLALVSDLRFHCPSVAMQKGWGERVERYVWGVTNPHPNSLFTGYASHELEVAFLLQNFPFPSPSPPTSLTYLQIGKQFAAAFINFAYGHNSSSIPVHSPNSASESSPVSRRIGAVKEHLVPPSPSRATEKHDEEEIIFASSEQGVTRISAKTWDQVCNHGREDLWSRVSEEKWYLLGDLMQNSAY</t>
  </si>
  <si>
    <t xml:space="preserve">CHAFR746836.1.1_0016110.1 </t>
  </si>
  <si>
    <t>MNRHKLPNIFFMNIIILLQISSSLSQLTIASLDYGTFAGAYNEEYNITLYRRIPFAAPPIGENRFRAPQPPATIADGIYDSNRSFDPCAASRPEIVGSEDCLYLSLYSRPWSQDLPLRPVVIFFFGGGFIRGGGSQAIPPSGYPILNISSQNDFVMIYPNYRTNAFGFLPGSEIAKDETSDLNPGLLDQNAVLKWVQKYGKEFGGDPKNVTIFGQSAGAGSVVAQVLSTAETNGSSGETKLFNRALASSPFWPKTYKYDDPEAEALYDKLVSMTGCSGDGSLKCLKTIDFGIISDAAASIAAEAKYSANYFAWAPVIDGEFLKISLSEAVRNGGMDFESGWGMYNTLEGESFIPPFNTTTTLSSWLTSYLPSLSPVNQEHLLTLYPANGTTETLPSYTSLTTRAGLIFRDSTLTCPAYWLALSSKNSSYIGEYTIAPAKHASDTMYWNTINDVQSSNSLIYRGFTGAFASYFQTGDPNGNKLTDDAQAGVAEAKSTGMEFVIAENGLFDVEMKLLEERCAFWLDVANEVRI</t>
  </si>
  <si>
    <t xml:space="preserve">CHAFR746836.1.1_0029650.1 </t>
  </si>
  <si>
    <t>MLVTGLVIGLVLGISRAENVCLTVDLGYAKYRGANVKNGVSQWLGMRYAAPPLGDLRWRAPADPLVNTTLQPATARGGVCITSPSTAISDAVKNGVQKEDCLFVNVFAPTDNEGNLPVFINFQGGGLNNLADSTLDANDLINAADHGIVVVTSNYRVGLQGFLASKEIKANGDLNFGGDPKHVTIGGGSAGGGSVSLHLTAYGGRDDGLFHAAAGESPSHGARYTVDEAQYQYDTIVKRVKCDTAADTLKCLRDLDINTLLLNNGPIVTPGGGGGPPAFPYSSVIDGTFTTDYAYNSYAKGKFVKVPTIYGSCTNEGTTFTPKDPTAFANQTDMDTFLKNNFPKLTPSHLSRAHSLYPVTPSNQYPNRGPYWSATALAYGELRYNCPSMFMSAALPHHGMNASWNYHWDWLSTANALSGDGVTHVAEGASIWGVNEKGNVPGNAIQKYWTSFIRTKNPNTLKAVGAPVWEVFLG</t>
  </si>
  <si>
    <t>gifyalstr=13</t>
  </si>
  <si>
    <t xml:space="preserve">CHAFR746836.1.1_0032840.1 </t>
  </si>
  <si>
    <t>MKSFSLGLVALSTFGILSNASVVHISLSNEKVEVDLVAEQESPQKNLNDPPTKNLTLEDHHVNLDYEIHGGNLTASGKYLSFKNIPYAQPPLNEYRWAPPQDIEEENPKINYGPKSYICPQTPPGWVAIGTNFVEGFNNKTWDAKWEKPINASDYGAIPKQSDLVSEDCLLLDVMVPKPLWESRKYYKAPVVVWIHGGEFLAGNKEMNGSPEGLLQAAGKDGDEIIFVAMNYRLGAFGWLGGEKFMSQGGLPNLGLHDQAFALQWVKKYIERFGGDSESITVMGQNSGASSIIHHITSYGGDKDLAPDFEAAIIQSPGFYPQANGTQDDQTFATFLNLTNSTDLQSLQKQNSSVLIQANLNMTWNSSPYGYYAFGPTVDGRYVPDLPSRLLKKGKFHEKIPLLMGHERLDGLLFSPPWIRTNQALQDWFVEVYPGAPNSTLGFIANNYTIPGKKSPPQLTLIGVSDFVNHISIECNNYYLTEASLKYSSSTPVWRYVFNALPAVNGYDVGYTFYPDKPPISPVNVPLASFFQQSLVNFIRNRNPNPEKGAASWDRYKPSKRRVMNLGKKDQLIADYTWESRDDTMLREKCAFWQSAPFYTPPLPPLKEPKKPTKKPGKKPEPEPKPEPKPVPGHDEKPLPVKPEPHPEPEPEPQPTEPLPEPEKPNTDGEALEIADDVYDHRELI</t>
  </si>
  <si>
    <t>-P-KPE#-P-KPV#-PGHDE#KP-LPV#</t>
  </si>
  <si>
    <t xml:space="preserve">CHAFR746836.1.1_0037910.1 </t>
  </si>
  <si>
    <t>MPPESQRRLIHIVLLVAVCLVTFWILDNGPHQVNIHPVMTATSRPQVVLRQGKIIGSKLVESHGGLSHTLDQFLGIPYALSTDGERRFKPAVPVPESELEFDASKYGQRCPAGEKDSTPMGEDCLNLNLFRPATRPKDGKLPVLVYIHGGSFNFGAGNARQISSMVAWSTRPMIGISFNYRLGALGFLSSKVAAAEGVLNLGLKDQDLLLRWVRENVHAFGGDEGDVTIMGSSAGAHSVGHHLLHNPDEPPLFHKAIIESGAATARTVLPYDNPLLEQQFHDFLSHLGLQNLPTEKILNSLRTLPYTLIKSASEQIYAQYASSLRWPWQPVIEGKGGIITQAPIQAWKSGKWHQVPIMTGFNTNEGAIFIDPGISTSDQFTKFFRVLLPNLSTEDLRILNEIYPDPTTDPSSPYVETRKELGRQFFRMEQAYGHFAYISPVRQTAHFAASSGSPVWLYQFAATSRREGGADHCDHNNFVTYNKELREFSPSIREISAKMHSYWTSFVTTGDPNAEEGLWKERATWPRFGVGDAAEGKWGKIAVFGEGND</t>
  </si>
  <si>
    <t xml:space="preserve">CHAFR746836.1.1_0020550.1 </t>
  </si>
  <si>
    <t>MMLSLLAQVLAVTGVCVASPALVPRCAAAPVVTVKNGSYVGVHNPTYNQDFFFGIRYAKPPIDDLRFRVPQSLNETWTDTRPANEPVPFCVGYGGDNAGKRMSEDCLYLQVVRPSGIAPSTPLPVAVWIHGGGLVEGGLDDQRYNASFIVQNSVEMGTPIMVASLAYRVSAWGFLSSEETLKDGSTNLGFRDQRLALHWLQENIGAFGGAPEQVTIWGESAGGHSVGAQLLAYNGRDDKLFKGAIAQSGGPGIRFGVNYGSQASNTSSREKAYNSVVTASGCTSSPNSLECLRALPFETLNAVINTTEQEGASFQPMIDHDFIAAYGSTQLNTGKFVHVPLLTGSNSDEGSSFAPRTPPCNTEEDFLGLLQTSNISSEAAQSLAILYPDIPALGIPSLKTFPHDPNSTLSQTLGKAYRRVRAYFGDLSMTLKRRASNHAWSLQNVNSFAYRWDVTVPSTTAGNGAEHFQEVAFVFDNTNGLGYAVNPFEGLGDAGKALAKEMSRRWVAFVVSGKPSVGAMGGGEGEDGGSGVEWPVYDVLKGGAVGDGMLFDLEGARVEEDSYRAEAMKWMWDHAEEVYGI</t>
  </si>
  <si>
    <t xml:space="preserve">CHAFR746836.1.1_0012000.1 </t>
  </si>
  <si>
    <t>MKFFKSCLLIFASHHLTIVWAEPSILIDKTGVTYRGTVSDSVEQFQNIKYAHDTSGERRFAPLEPYDPLGNTIIDAKNPGPSCPQHQVAMPPYFSETTEMSEDCLHLRIARPEGLNLTQESKIPVVVWIHGGGVVKGSAYDPHTDPHNLVKLSLMDGKPIIFAAINYRLTIFGFARLPLLKDQKSLNVGMRDQRLGLEWIQAHFQDFGGDPDRITVYGLSAGATSISLQTMVYGGEKGVPFQQAWVMSGPPGTSLNMTSRVTALHTAAVGKEAGCAELPDLKLVECLRAVPMQELLHAALQYSVSNFPPAGLFTFVPSVDDDFLPDSPSKLVRAGRFVKGIRMVLGWTQEDGATNAGPGHLIQTEGDIAKALKTFSAALTADQISHLLDLYPVPSFEEELNNYQNRKTPQDPEISVHFFRLSRILRDLLFTCSSINFGYEMSKQTRATLDPNFDAVRLYSLNQSILTPMFHGAGMPYISIPHGSDTNYIFNGLFPEGEVSASDKELSERFSRSFINFAYTGNPIAEDPSKGKGFETWPEAFGNGRDLSKLQSFVIQVIGGPLGTCPVSVMDPEYKAAYENEGWMGELDGQKILEFREMAEPALSSEALRIQVMKEKLLKRCGYIESLSETLGV</t>
  </si>
  <si>
    <t xml:space="preserve">CHAFR746836.1.1_0050270.1 </t>
  </si>
  <si>
    <t>MLDFKAFLVLACAGSSWAAVVRSALPIVDLGYVLQQATINETGQYYNFSNIRYGAAPVGDLRFAAPVPPTTINRTVNDGQTANICPQAGPYWYRIMTSYLGGANITTLGSIAAQVNAAADALTIASVPEPDPRETEDCLFLDVMTPIDAFNGGKKLPVLVWIYGGGFTTGSKTSAGNPASLIAKAKEDAGEGVVFVAINYRLGLFGWLPGSTFAGQGGLPNAGLYDQRLALEWIAANIGRFGGDGSRVTVLGESAGGASIMHQITAFGGAKAPFQKAIMQSPGFSVTPADAKQEAVYNTVLSDAQSLISANITDVSALRALDSKTIAALNFIVVARSNYSSFTFGPVVDGTFAPKLPGVLLEEGKFDSSVEVMTAHNSNEGIIFTSPFLDTEDEFRAGIENQLSTATTDAIDYITDTLYPAVYNGSYSYTNVNQRATLLAAELSFTCNTRYLNTAFSNETYSYYFTVPPGLHGQDVEYTFFNGDTTTLNDGSPVNAATANLLQRYIANFATSECADPNGPGLPYFPVYGNNATVLVIDLAAQGQLAVDGAANGRCAWLQKGLYA</t>
  </si>
  <si>
    <t xml:space="preserve">CHAFR746836.1.1_0088480.1 </t>
  </si>
  <si>
    <t>MKFSAFVNIFIFSLALASSSFNHHPFPAAPSKRQVELSNTSLLQVDLGYSVYEGILNPNDSLKVWKGIRFASPPTGELRWQAPRPPIENRSSVILADRVPNQCPQSLYNRGNPQGNLDFANAPGQSEDCLFLNVFAPPDAQNLPVLVWIHGGGYGEGNGDVDLGPIIATNNNTFIGVAFQYRLGAFGFLASDEVDRNGVVNAGIRDQTFALQWVQNYIHLFGGDPRRVTISGGSAGGGSVMLQAMAYGGELGTSLFQNGIAASPYLPMQHEYNSQVPSQLYYDFASAAGCLLGNAPGSLSNSQTTFQCLVSKDYPTLQNASSIIGGSGVFGTWAFLPVTDGKFIQKTPSAQLLEKKVNGLRILSGNNALEGPLFVVQNITTEDSLVTFVKTMFPRFSDSDVAKTLRYYPGSIDADSTTASKYGTLGDTSPTANEVSTIATKHQQRANNIYGEVTFVCPSYWLAEAYDPNNGHVAYKYQYSVPPALHGMDATAYVGPATRYQGPDLLKAFMTIWGNFITGNNPSISSSIAIGASAYGNISLFSTATHLNVTNWPPYTNASPLQLNINQTGGQEYTDVGINFMGEDKNVTAYEGPGLRNNFTLVNAFDWEDKRGVRCDFWRAMATLVPA</t>
  </si>
  <si>
    <t xml:space="preserve">CHAFR746836.1.1_0060710.1 </t>
  </si>
  <si>
    <t>MEYRRKKFSQDGSRDNVSRRAKLNFSKLQWALLGPISFTLLAASYFLSYPSTIGSTIAELLDNSPVVILPQGRIHGTILNHGYPNPIEGFLGVPYALPPTGDRRFRHLTALPDSSETIRAREYGNICPGKAFRFVGTPPPMSEDCLTANIYRPQGAKKGAKLPVALHLHGGAFNRGHGYMQDTGSMLAWSEEPFIGVNFNYRIGALGFLPSNVTASEGLLNLALHDNDFFFQWVKNNIASFGGDPDNITIFGLSAGAHAIGHHLMDMDRKPIFKAAILESGASSARAVHHYSYDLHEKQFREYVDECGCSAVKDSKIFTCLRRQPSDRVIAASFKVFDKYNPTVRWAFQPVIDGDFIRRSPTESWKLGKWHKMPIITGFTTNEATSYVPSTVDTPKEFEDFWRTLVPTLSEEEYKKINYLYPDPSTNAKSPYIETRNIDVGSQYKRLEAAYANYAYICPVRATAHHASLGQEEPIYVYHWALNKTVQGGANHGDNQLYEAYARGAREFSSTQEKMSGTLHAYWTSFITQGGDPNKLQGRFQDRAKWTPFKVGKPKIIMALGEGNDERAGGSGLGVIAQMKDDSWRAKECDFWWAKAEKLHQ</t>
  </si>
  <si>
    <t xml:space="preserve">CHAFR746836.1.1_0034530.1 </t>
  </si>
  <si>
    <t>MHLSHYLVQSVVAGAVLAKPLVIDTKKHLTYHGITSSPGIETFLGIRYGKDTGGQNRFAPPQPFNAPSGYIFNATVAGYSCPQTSEAGFLYDSPVVDISEDCLNLQVARPVGSGTKLPVMVYIYGGGLNAGTTYARTAKPDGLVTKSVENGSPVIYVGMNYRLNIFGFATSEFLRGGKSLNVGLKDQRLALEWVRENIEVFGGDPNKVTIFGQSSGGLSVGMQVLAYGNSKPNPFTSAIMQSTALEPGASTNISFDATAAIALSASCNCTDAHATSPDLIACLKALPMEVLLNHTLDYLTLMNDGDIFLPTVDQDFLPELASTLVREGRFPKIPLMAGWVEDDATLFTDFSVQTPNDTQAYIGTIFPFLNETTLLNLLSLYPVSEFPANPDASLSAEFYRTAQIFRDVLFVCPAVFMLSAMAKKYPKSSPPLYLYNQNQTLLTSFLVAEGAPGLGVIHTSELSYLFGNISIFNLTDYTPPLESYTFAPTEEDYLLEKRIPGSWSAFATWNDPSKGVNALHGWTTAFPGHEKGANVFKIEDGNGVMVGSGDERLDERCDFLNSEEVVAQLMY</t>
  </si>
  <si>
    <t>Y/F/WxC=78</t>
  </si>
  <si>
    <t xml:space="preserve">CHAFR746836.1.1_0025210.1 </t>
  </si>
  <si>
    <t>MHSTTLGRLVAAASLLDLVSGSPLSQVARQEVTPYAATVNGTYAGIHNEQFNQDYFLGMPFAQPPVGPLRFRNPASLNTSWTGIANATQFSAACPPQSGDNVSEDCLSINVYRPAGYEQGANLPIGLWIYGGGHVFGSNSDPLYNMSYIIQEAVNVGKPFIGITINYRLQAYGYMYGSEVIKAGVGNLGYKDQHLALRWVQENIEAFGGDPTKVTIWGESAGGMSAGALTIAHGGVDVGLFRGAILESAGPFNPFKYTTPQEWDVWYNAIVEAAGCSGSADTLECLRTVPEAQLNAVLNSNVTRPITSFGMEIDGDFIRENAREQYAAGKFVRVPILQGQNHDEGTAMTYRGVNTDEQFLTAVMNRALNNETAMEIARLYPDIPEEGIPATFQGRPGATLGLQYKRISAVMTDLVWHAPRRLQAKILDQYNVPNWGFLFNVLPPGTSSSTGVTHALEIPYVFNNLNVGSYGPVTQEAPQSHKDIARIISKYWINFIVDGDPNSLPPVNQTWPQWTAESPQLMEFNVNKTEVAAPIPDTYRAEGIDYIMANLGTGFGRKR</t>
  </si>
  <si>
    <t xml:space="preserve">CHAFR746836.1.1_0039730.1 </t>
  </si>
  <si>
    <t>MEKYLSQYQCQCQSPKDDPEGSCLWGNGNKVPLLLSPQDVDMEVIATQEKMLSKWLIVVFTVLQTVHAAPSPNALSSDLSILVNNDLAGPEGSSANSAVILVTARSQESAASLCAELGESLWVPESNVSSIQATLDYLTFHGKYPPDQLYWVASSDTAARAIDRQGSISDTTTFSPKSLLPALCTQSAPFANLTSQDTSAKWQVTVHSNNEYITGFRDRLSFRFLGVRFAPQPQRFTHSPPYKGTEQNVSATSYGSQCVQPSGGSEDCLFLNIWSPFLPASSDAPSVDLKPVMLWVHGGAFQSGTANDPTFDGGNLASRGDVVMVACNYRLGSFGFLALDDGITNGNYGLGDAINALDWVRANIQNFGGDSERITIFGQSAGAAAVRAMLTSPEANGKFKAAIPMSNLGAGGYGTTYSSWMTIDQEVATTAKPILETTNCTTAYSQVECLRAIPAATLSSLGNSARYLVVDGTYLTTDKLPLDSSAQGSLSDVHLLQGLMRDDGGAITSYIQTTNISTAMIATGFNTSVVVNSGLFPIPTSSNETLNVFNVTSRVATDTIFRCFDQASAYAGLLNNVFAPTQYFYEFNRSYQPPGYNPNAPVCQPPVTESHPNGDPSQEYFKCHSGEILYVFGTLAYNGYPLRDGDDLLFSQFVLDSWASFARTYNPNPEREFLEARGFVNTLRELDGAGSWEPFKNEGLGVRRLEWPSQQVGLTDVEQCMALGWPLELFV</t>
  </si>
  <si>
    <t xml:space="preserve">CHAFR746836.1.1_0018600.1 </t>
  </si>
  <si>
    <t>MVNRLARALLVLVSLSLVFAETESSNLQVKIADEGEVEGIVTDFPVSDNLVPGGVARVRKFLGVPFAAPPERFAPPAPARPWKGLLKADRSKPACIQQFNYPKESRDFATTLFNNPAPEESEDCLYLNIFAPTTTPPPGGFPVIFWVYGGSLLFGYAGHPMYDGSGFAGVENVILVTANYRTNVFGFPSSSELPLEERNLGFLDQRMALEWTSKHISSFGGDPAKITLAGESAGALSVDALVTTYPDRAPFRAAIMQSGQISVLPNERLDTTPSWATLAAELNCSTTASNLTCIREAPALVIKDIVEKKNLSWVPAYDNKTTVRDPVARRAARRIAQVPILVGTNNDEGSIYTRTQKDFPKFVNDSFGFSPPLVEAIKATFTGYSSDLAASDALFTHYIFQCTQALHAQNTIDAGSSVYRYYFNTTFPNNSGKKAGFELGVYHSSEIPLMFGTYDRQGATDQQIALSRFMQKAWADFAKDPELGPGWPKLGSSGQDLAVLGLDGSSGATMANQTIVDSKCALFRPLYEAISK</t>
  </si>
  <si>
    <t>FAAPPER#FAPPAPA#</t>
  </si>
  <si>
    <t xml:space="preserve">CHAFR746836.1.1_0071590.1 </t>
  </si>
  <si>
    <t>MKFIFTLLVALPAVLTAPVHTAPVERAEVPVGPTVTITSPPATIIGKVSLTEGTEKFQGIPFAQPPVGELRLKPPQRLNGSSLGTVLAQDNSPACPQMFFTTDTSNLPAGILGVLLNTPLFQTITNAGEDCLYIDVFRPVGTTADAKLPVVFWIFGGGFELGGTAMYDGTSLVDESVAIGKPIILVAVNYRTGGFGFMPGKEIMEEGSGNLGLLDQRMGLEWVADNIASFGGDPSKVTLWGESAGAISVMDQMILFDGDHIYKQKPLFRAAIMSSGTLVPADPLDCPKGQNIYDTVVRTAGCDSSADTLACLRGLPYNDFLNAANSVPGILSYNSVSLSYLPRPDGLVLTKSPETLITEKKYAKVPFIVGNQEDEGTIFALFQSNISTTAQVVNYLTSIFFNNANTEQMTSIVNTYQDQGSENGSPFGTFFFNNWYPQYKRMAAVLGDLTFTLARRLFLNGIGTEVKSWSYLSSYAYGTPFLGTFHASDLITVFYGILPNYATHAIRSYYFSFAYSMDPNADSNYPEWPEWSKKKELMHFENDSGVLMADNFRADSYAVIESLVAFLRL</t>
  </si>
  <si>
    <t>NSVPGILSY--#NSVS--LSYLP#</t>
  </si>
  <si>
    <t xml:space="preserve">CHAFR746836.1.1_0039330.1 </t>
  </si>
  <si>
    <t>MILPRAYVLVTNLLALLGPVMSIPLTNETYAPVVDLGYSQYQGVSLSSGVDQYLGIRFAAPPLGDLRFRAPSPPPQISGIQNATEFQPICYALGAPPGGGSTSESEDCLFLNVWSPTSATAESKLPVWVFIQGGGYTQNSNFNYNGSTVVEKSGQNIVFVNFNYRVGAFGFLASEKVRQDGELNVGLLDQRSVLEWVQSHIEQFGGDPNHVVIHGASAGAGSVALHLSAYGGRDDGLIAGAIGQSIFFPTQPQVADLEWQFERYATSVGCAETNDTMSCLRSQDSSSLQTANIASPYPGKSGAPLFYYTPTIDGSFIQDYPYRLFEEGKFIKVPTLIGGDTDEGSYFGANASSPAEVAAFMENNYPKLTSSDTDAINAVYPLMAPLPRHNAYFPSASAAYGEATFTCPGNYISNLSAMNDQTKIWNYRYDVLSVENVENGLGVPHTFEIPALFGLGNTRDDVGSSSYGTYNADVIPIMMNYFISFIRDLNPNTYKYSAAPVWEDYGDPTLEGRRLLFQTNVTRMEEIPKEQALRCEFWKGLVITMQQ</t>
  </si>
  <si>
    <t xml:space="preserve">CHAFR746836.1.1_0098010.1 </t>
  </si>
  <si>
    <t>MKSPVFLQLCVAALTLAGPLTDRQATSNWTIGQTVQTSSGPVAGHAARNQSGVSEYLGIPFAQPPIGDLRFAAPVKYTGDATLNGTSFGFSCPIQVTNSTSVPNLALANVTAAGIAYLVRTQPRSRFDEDCLTLNVWTKPQTGEAKKAVLVWIYGGGFNSGSSSIALYDGANLADQEDVIVVSFNYRLSIFGFSGNPGGPGNVAFLDQRLAIEWVRDNIENFGGDASRITIFGQSAGAASVDFYSYAWKSDPIAAGFISESGTVFSWSLPYSKAVASKAWFDTVSNAGCGDASSDNATVLSCMQSKSTTDIFNALPAVTGIGMVLGSFGPSVDDTVVFANYTSRTPAALPLLIGSNDYEAGLFRTQFALDNITFSDADWDAFNLQAFTCPAGIRANASIAENIPTFRYRYMGEFANTRISAGSGAYHAAELLLLFNTANTNPPSTAEQVSIGDYMRGAWATFAKDPAKGLTNYGWPAYGTGDSLVRLGYNNLTGTNAVNPSVYDAECVNFNVSSPDYQGLAGSSGAGTPTTPTVNPGSGGSPTSSPTPTASRSAGTTKSASLFVIILGAAISCVL</t>
  </si>
  <si>
    <t>Tribe6</t>
  </si>
  <si>
    <t>Y/F/WxC=89</t>
  </si>
  <si>
    <t xml:space="preserve">CHAFR746836.1.1_0028630.1 </t>
  </si>
  <si>
    <t>MKLFSVLTACFLPFAYASQTPNGCPTFTIGQLVNTSSGTIVGHAAPNHPEVSEYLGIPFGQAPVRDLRFAAPVKYVGSSIINASTFGFSCVPQRSSPPSGTYLKPETIAASNITAVGLQFFNLVSNPPGVAYDEDCLFLNVWSKPQTGERKKAVMVFIHGGGFNGGTSSLPIQNGAALADKEDVIIVSFKITLFGQSAGAMSTDFYSYAWASDPIAAGIIAQSGTVHSFGLPYTQEAAASNWYNTTAALGCGNASTNSTEILTCMRKVEVDALMSAIPNTGLNAILSPFGPTADNSIIFSNYTQRTPASIPILLGNTDYEGGLFRTQLALANTTFPDWAWDAYNLAGFTCPSGLRANHSLASNNPTWRYRYHGIFPNTNISSEGGAYHGAELPILFGTADLFGKSTAIEEEIASYIQGAWTTFAKDPTKGLLTYGEGWPLYDPTKETLVRLAYEDRVGSNLAFPLIYAEDEGCRVANFTALIYQFLGPLLGS</t>
  </si>
  <si>
    <t>Y/F/WxC=87</t>
  </si>
  <si>
    <t>RXLR=65</t>
  </si>
  <si>
    <t xml:space="preserve">CHAFR746836.1.1_0080040.1 </t>
  </si>
  <si>
    <t>MKYQQSFNVVAAALAATVSAAPFVPRHLNWTVGQEVPTTSGMVAGHAAPDVPEVSEYLGIPFAMPPVGSLRWQPPVAFPGSNETIDATKFGASCMQAPFVTPPPVPLVDNPESEDCLTVNVWGKPQKGERAKAVLVWVYGGAYSSGTSADPVFSGRFIADSEDVIVVSMNYRVNVFGYPGNPALPGNLGLRDVRLAMEWVRDNVEHFGGDPSRITLFGQSAGSGTVDAYTYAYEEDPIASGFILMSATLYGFPALEPAVVAERWFHITNLVGCGNETTSTAEEVSDCMMTKTTEEVLAGYDPANLPAGNPYAPMIDDDVVFSSYVDRNVAKAGYLIGNTWNEAGLFKASLPPQTDEYWATEFNARLYTCAAAVRIDQAQAQGNPTWRYLYFGDFPNLAISIDPPSGAYHTADLAPLFNTVSQEKGPSTPEEIAIGDYLRDVWSSFAKNPQSGLDSFWPQYADDTMSLAQTGFNNQTMVIAQGDTHDAVCHWDYTGVGQPTPL</t>
  </si>
  <si>
    <t xml:space="preserve">CHAFR746836.1.1_0067570.1 </t>
  </si>
  <si>
    <t>MDPQNIQTICATYVDKFGAAPLNSAISQPFLGDGIMNTDGAQWKRSRNLLNPVFARSQIAELSSFEVHVNRLIEMIPLDTTVDMQPLFKMLFLDANTEFIFGKSANSLAPETSSPIARRLPTTFDAALRGMRRRFILGKLGFLAGGNEEYARNCRETHEIVDSFVDEECELQKLEREKGDQNLNSQTTPYNYVLLKELVRTTDDRKFIRNELMNVFFPARDTAATMTGNIVFLLARHPKVWDTLREEVLSIGDRHLNFELLKSMKYLQAVMNEEACVLPHGGGPTGEDPILLQPGDQVDMAFGALHIDPDIWGEDALEFKPERWAGLKQSWNFIPFLGGRRICPAQQNVLTDMSYVLVRLMQRFKTCENRDDCMEYVEEFVFTKESRNGIKVAFSAA</t>
  </si>
  <si>
    <t xml:space="preserve">CHAFR746836.1.1_0028240.1 </t>
  </si>
  <si>
    <t>MMGTTVNFALIVLSICSSYFIWQRQKHLTSALSRANKCRPPPKYPLLDPIFGLDLFLKNGKAVSENRFLPTLQERFAQMGWTFEALLFGTKTISSIEPENLKMAWVEKFEDWGVQSSRLPAMGPFVGRGFLTTDGPHWEHSRALLKPSLRKANITNLAPFEDSLQEMIRKVPRDGTTIDLQELFFDLASKANILLYSMVEETGDREFLRYQILQGLVAAQDTTSSLLGNVFFLLARNPDVWQKLRDEVSSVKDAQDYSTLMKMGYLQKVLKETLRLYPVLPGLKRIALRDTVLPVGGGPDGRSPIFCAAGTHFDTSFYVLHHQEKIWGPDVEEFKPDRWDTFQPKAWEYVPFAGGPRMCAGHQKANLEASYVVVRMLQEFEKIESRDSRPWAGQVRLTSRNANGCLVAFT</t>
  </si>
  <si>
    <t xml:space="preserve">CHAFR746836.1.1_0001030.1 </t>
  </si>
  <si>
    <t>MIESILENWAPKHLVAVAIGLFALWRITRRISQELKIRRLGGHTRRVKTWLPLDVDLICKAILGTIKHRNLETWNGWFITPSETSYTVEAKPAGRRIIFTADPENIKAILATQFASYGKGNPFHEEWKEFLGDSIFTTDEEQWHDSRQLIRPQFIKDRVSDLDVFEEHVQILIRKMREEGRTSDGKEGKGFDVSDMLFRYTLDAATHFLFGNSVNSLEKPEQEFARAFAEVQRVQNFISRAGPFNGLVPRGQFRKAIKTLNEFVNPFVDQALRLSPEELATKSKSDQGYTFLHALAGFTRDRKVLRDQLVAVLLAGRDTTASTLSWTFYELARNPSIVKKLRQEIIDRVGLNRAPTYDDLKNMKYLQVSKPPPHP</t>
  </si>
  <si>
    <t xml:space="preserve">CHAFR746836.1.1_0031700.1 </t>
  </si>
  <si>
    <t>MMFLDNLFTAKVLCFILLAYVIYIFFQRRKEYKLDILFGEQHGCMPLTKRLPYKWPLALDVFKRQYDALMTGNLLSFQAEYFDRTKVGQTFEVKLLGRIGYFTTDPQNIEAIVSTNFEDWGLGSRREGLFPMIGEGIFTQDGHRWKHSRELLRRQFARIQYQDVKVFEGPINTLLAELSSSTGVVDLQPGFFRFTLATTTSLIFGEPFAGLDPKAHEDFAENFDYTSLVSAMRLRLANLCFLLHPPKFKKACTQVKKYATYYVDHALRDRDENGEESAIKRHPFIIELFNELQNRHLVRDQLMNVLLAGRDTTGCLMSWAL</t>
  </si>
  <si>
    <t xml:space="preserve">CHAFR746836.1.1_0087610.1 </t>
  </si>
  <si>
    <t>MIKKGEAVGYSVYVMHRLKELYGEDADSFRPERWDPEVKNDVDLRNIGYGYLPFNAGPRVCLGQEFALLEAGFVTVRILQRFSKLELHPDDAKIPVGKEDQEVTLVVASTSGCRVKASWA</t>
  </si>
  <si>
    <t xml:space="preserve">CHAFR746836.1.1_0007410.1 </t>
  </si>
  <si>
    <t>MGYKANSLLAGAALLAFIFLRRQRQRDAAAREHGCQPPAKHQVKEVFTGFDFQVAINTDVPCLFHWHQKYGKTFETRQMFGLPSIGTIAPENIRVVHMASKEFGIEPFRLPGMEYLTGRGFLTVDGNLWSHSRKLLKPTFLRNNIMDLSVISNQMDRFFDKLPVDDSTIDLQPLLYDMFFATSLFFLLGVNPDDDLPGCPHKSVDFVYSFHDAIFRTMFKILLGRFWPLVPQAKYLHSCKVTHEYIDYHVSRALEDKDGLGDKKSMLQGLSAQTDERLYIRSQIIQGMLASQETISALLGNTLLLLSRHPSHWANLRAEVLREGDNLLNYDSLSNCKTIQNILKESLRLYPVFPVLARVALQDTRLPVGGGTNQADPVFVPKGTNVVMSYYAIHHDADIYGADVEEFIPDRWDHIHPDQYQFIPFGAGQRACLGQPKALVEAAYVVARLAGRYEILECRDKEPWKGEIKLTCKSANGCKVAFRKE</t>
  </si>
  <si>
    <t xml:space="preserve">CHAFR746836.1.1_0025170.1 </t>
  </si>
  <si>
    <t>MDSRNIQTVLATEVDKFGNEPMNREPCKPFLGDGIITTDGALWKRSRQLINPLFTRAQVSELSTFQGHVERMFDKIPRDGSTVDMQPLLKMLFLDSSTEFIFGRSANALAPDSQSKDSVAERLPLAFDDGLRGMRKRFMLPKLILRLMPKDKKWLEKCAEVHAIIDGFIDEEIELQKTTKSTPDSSAYSYVLLRELVKITDDKLFIRSELMNIFFPARDTAGVLTGNIIFLLARHPHVWTKLRAEVLEIGEKSISFELLKSMKYLHAVINETLRILAPVDGSWKTCISSCVLPRGGGVKGEDPILLHPGDQVELVFGAMHKDPAIWGQDAESFLPERWEGRKQSWEYIPFMGGRRICPAQQNVLTDVAFVLVKLLQTFQACQNRDDCAEYIDAHIFTKESRNGVKVAFVPV</t>
  </si>
  <si>
    <t xml:space="preserve">CHAFR746836.1.1_0052620.1 </t>
  </si>
  <si>
    <t>MPSISVLCAGVLTLVSSFYLLTWTLKEIRYRAAARKAGCSPPLRYWHYDPILGLDLFIQRVKDMNAGDSIATDRNIVKRYGRTVLTNAWGIKQYVTSDPANMQTVLATQVDKFGSAPMNRPMCRPFLGDGLFTTDGQAWKHSRQMINPLFARSQVSELSSFEKHLDKMIAKIPKDGSTVDLQPLCKMLFLDSSTEFIFGKSANSLSPETHDPIARELPALFDQALTDMFTRYILGRFGFLAVSKKKWLGTCADVHKIIDGFIDEEIEAQAKSGNSDAPSGPYNELMNIFFPARDTAAILTSSVFFMLARNPKVWDKLRAEVLGIGSEELTFELLKSMKYLQAVMNETLRIHSPAGGSWKTCLAPSILPHGGGSSGNDPILLETGDQVRMSFAPLHLDREIWGPDVLEFRPERWDGLKHSWNFVPFMGGRRICPAQQNVLTDVGCIIVRIMQRFKACENRDECFEYIDKIVFTRESRNGVKVGLIPV</t>
  </si>
  <si>
    <t xml:space="preserve">CHAFR746836.1.1_0005180.1 </t>
  </si>
  <si>
    <t>MNTLDPETPFQTREFLKAFHYAQQGMGKRIQLHALRFLHRDRKWWDSIKIAHAFAEKYVDKALEFRKVYLASQAAQKTNGEEKEKENDEDDKRYILLQEMAKETDNRDDLRNQIIHVFVAGHDSSAITIGHSLFYLCRHPEKWEKLHREVEQSGGNFTFESLKNLYYLQYVVKESKSSSPHTQRYTYLTTPALRLHPVAPLDSRRAKQDTMLPTGGGPNGDSPIFIPKDSTVTTSFHALHHLAPCFQPDPEAFRPERWETVRPGWEYLPFGGGPRICPGRQLALTEVAYVIARMAQEFRRVECRDPVEEWVEEFKITASSRNGTKVGLYRE</t>
  </si>
  <si>
    <t xml:space="preserve">CHAFR746836.1.1_0036370.1 </t>
  </si>
  <si>
    <t>MHPENFKAVYGSNWEDWGVEPARLKAMEPFCGRGFITTDGEIWKYVRRIMKPAFSETDAVDLDSLGVAVGECLSELPADGKMVDFAPIFYDLCLDMAGRFLLGQRLSEILKDQNAPPPVDSKTFLAALHASQSWVLLRVVFGALAQYFPNPKWKRDCRTLHSFVDHYVDRALAEEEKLQGLKPITQTNSKIYLPSFSLVRSLAKQTSSRYEIRSQVIQSILAMQDTTSTLLSNTIFLLSRNPTIWASLREEVLGQNGQLTAKELKKMTLLQNILKESLRIYPVFATSGRTALRDTVLPTGGGPDGKSPIFVRSNDRIITCFYGLHRDASVFGPDVEVFNPDRWKSISPGAWEYLPFSNGPRGCPGQNKALVEASFIVAQLAIRFIRIESRDDQDWAGDWKLVLKNFNGCKVAMYPV</t>
  </si>
  <si>
    <t xml:space="preserve">CHAFR746836.1.1_0079690.1 </t>
  </si>
  <si>
    <t>MGYLYTFSPPILVILAIYYTLTTFQTWKRRQSLKTQHNCLPPPKYPHKDPFLGTDLFRANIQAAKESRLLATWLQRFQQHGDTFSANFLGAPAICTVDPRNLQTILSTNFHDFGVQPLRRDATLPFLGEGVFTMDGVFWERSRALLRPTFGRANVANLEAFEGNFVKFLDLLPKGGETVDLKPLLCKLFIDTSTLFLFGESMGILDEKTPTASQEFLDAFHYAQQGTGRRLQLGKLAFLYRDRKWRESVKVAHAFADRYVDKAIEYRRSRLAAQDAKVGDMDEAGDDEPGKRYVLLHEMAMQTDNRENLRNQIMHVFLAGHESSAISIGNALFQLARHPLKWERLREEVLAGGEEPLTVDRLKGMDYLQGVVKETLRLYPVASMMTLMTYTDTILPTGGGPSKTSPIFVKKGTKITTSSYVVGRIAQCYQPDPEVFRPERWEDLKPGIGSYIPFGYGPRTCPAKNLAEVEIAYVLARMAKEWKEVECRDEVVEWVEELRVSTSSRNGTVVGLVRG</t>
  </si>
  <si>
    <t xml:space="preserve">CHAFR746836.1.1_0060480.1 </t>
  </si>
  <si>
    <t>MQFPRLSSSSLIVSGSLIIWIIVILLRKITTWLHYRAITQKHGCEEPPSYPHKDPIFGIDLFLQYKKALEDRKFLDLTWQLFEKHGKTYQVNRLGRRIVCTMNPEITKYVHATYFDHFGVEKIRSGAEYLWGDGITVVEGEKWFVRRKLIKPSFDVVHIGNLENRSLGRHVDRLMELIPRDASTVDLMPLFKRLSLDTASEFIFGESMDALKSADSHKEFLDAYFYAQRGTAVRLMLGSKLRFLHRDPKWWKDCDIVNNFLDKLVDKALVRQQNKKNKSAGAEEEPDRLRLIDEMAKATQDRLTLRFQMQNVFTPAHDGAAITLSNALFHLSRSPATWEKLREEVLPKKHLPITYDLLKTYQYLKNVIRETHRVTPISTLISRECLEEVVFPTGGGKDGTKPLYIGKGDTVEMNFRCTLRDKEFWGDDADKFRPERWDTLRPTWEYTPFGGGPRICPGFRLVFAEVAYTLIKILREFERIESRDDRPWTEETRATFNNLHGTKVALFPAAAI</t>
  </si>
  <si>
    <t xml:space="preserve">CHAFR746836.1.1_0010300.1 </t>
  </si>
  <si>
    <t>MTKEHTRGVYLEQIKREFATYGKTHEIKFLGARMIRTMDSKNIQTVLGLNAKDYGLEPLREGLAMPLFGRGINSTDGEYWQYSRSLIKPTFSRTEICNLKSLEFHFGRLLDLLPKDGATVDLQPLFSRLFLDTSTEFLFGKSADTLLPVPSEEGELFINSFDYVMEGLGNRVRLGRLKFLYRDPLWFKSIRNVHTFVEKHIDKAIGESEKSEMSNASEDATGPNHRYILLNEMVKQIKDKLELRSQIIAVFMPSRDTSGTLVSNIFHVLARNPAIWTKLREAVLSVGDQPLTFELLKSIKYLQWIINETHRMYPVSENNPRCVLADSVLPAGGGPDGKSPLLVRKGEYISFNIYCLHQDNDIWGPDAAEFRPERWDGLKPFWNFIPFGGGPRTCPAQTLVNTEAAYVTARMVQEFLLIESRDRNPWTEKWRLGPYTCWLRSI</t>
  </si>
  <si>
    <t>LIAR=30</t>
  </si>
  <si>
    <t xml:space="preserve">CHAFR746836.1.1_0045570.1 </t>
  </si>
  <si>
    <t>MESLTLSSNRLLRLLVCSLLIVITSIFYPKWRRYTKIRTLKRQHNCKEPAKYPHEDRVLGSDMDRARAQAMKDGRYFRLYGEQFEKYGKTFEEIWRGKPLINTIEPANVQKVAALSFQDYGKDPERAVAQAPLFGPSILFSDGPFWKHSRDMIKPIFSRGEISDIDHLASFVDRFMNLLPDDGGMVDVQPLLRRLFLDVSMGFIFGRSLGYLEPEISTEATEFLEAFEKAQVWTIKRRESGWRQFQFYRKNVDREYKEAYTKVHRYVDDQVARALEETAEGRPTSEGSQAKKRYILLDEMAKQTRDPIQLRYQVLAVFLPARDLIGVSASNMIFQLARHPHIWTQLRRRALEMGDEALTFENLKSLAEFRYVFQETVRTIGPAARVWRIAVRDTVLPVGGGPDQKSPIFVSKGTPVVSGTWAMNHDRETWGDDVEEFQPDRWIGRKTMFEFLPFWGGPRICPAQQQVMTYAIYLLVRLTQRFEHIENCDPVLEYVEKITPSVESRNGVKVAFKND</t>
  </si>
  <si>
    <t>RXLR=10</t>
  </si>
  <si>
    <t xml:space="preserve">CHAFR746836.1.1_0073570.1 </t>
  </si>
  <si>
    <t>MAYYLETSIAIFSIFLINQAFKQWSHRRRANEAAKSHGCKPATRYPYWEPFLGLDVFLFLGVKTINGERSDEFVKIHAKYGPTFAMKCLSKEPMLQTSSPKNIQTIAATKFDDWGVGPIRGNIGAPFLDRGVFTEDGDFWKHSRALIRPTFNRAEIADLDHFENYVARFLKLIPRDVTTFDFQELTKRLFLDTSSEFLFGQSINSLFPETPFDTHEFMEAFDYSLFGLALRLVAGPLKPLFFFDPTWKKAYTKVHKFVDQKVQIALERQREISKTGKDPDEHGSKGKYVLLNQMALETQDAYDLRSQIVNIFFPARDTAAIAIGNVMFELARHPQYWDELRAEVEGIGERKLTYELIKHLKVAKAIINETLRLHLPGTRISRTSLRDTILPEGGGPDQRSPLFVPKGTFIEMDLYALHRNPKIWGDDAEEFRPSRWKEGRDLWEAKWQYAPFLGGIRMCPGQPLVLTQVTYLLVRLAQEFSAVENRDSVYRYVEEIKMTVESKNGVKISLTPA</t>
  </si>
  <si>
    <t xml:space="preserve">CHAFR746836.1.1_0010370.1 </t>
  </si>
  <si>
    <t>MFSAQIQAQIQDYHPFVVACVGLGGLLLLSKLVSIGLTYRRHAIIIRKRGCKPYPAYPHKDFVIGLDIFMEAMKLNKYGGLLEAVRERYAKLNTKTFSQRLLGAKIIMTCEPENVKAVLATQFQEFDLPKPRLDAVADVFGHGIFSTNGAEWEASRALLRPNFTRNQVGDIVTFEEHVQKLLARIPRDGSVVDLQELFFMLTLDSATDFLFGYSTNVLDENDPNSAAGVKFGEAFQYVTEKVGIRTRVGWLAGFIKDPKYESSRDYVHSYIDKYVKSTIDLHQKTLTQEKVVKDKKEPGKYVFLEELAKTDYTATKIRDELLNILLAGRDTTAALLGFLFWHLARRPDVWKQLRAEILELGSGIPTFEQIKSLKYLQWCMNETLRLHPIVPINSREANRDTTLPVGGGKDGKSPIFVPKGGIVNYQVYVMHRRKDLYGEDSDEFKPERWSNLRPGWQYLPFNGGPRICIGQQFALIEASYCAVRILQTFKAIESKDDSPFREALTITAAVGGGVQVGLTPA</t>
  </si>
  <si>
    <t xml:space="preserve">CHAFR746836.1.1_0051130.1 </t>
  </si>
  <si>
    <t>MALDTHNIILLVLSLLLISILSRKCITYLTYRHASNHQNYKPAPQIPQWDRLIGYSLFKESSQAVSTNSVLQLMTTRFQKYGTTFSGVLMGQSFIMTIEPENIKAVLATNFRDFGIRGRLESFGPLLGNGIFTSDGVQWEHSRALIRPAFVKAQIADLGLYETHFRNLLSLLPTDGRTVDLQPLFFRLTLDSATEYLFGSSVNSLHNSEGPEKDFAIAIDYALSQIPQRYRRGALTRFLPDRKFHQACKTVHAYTDRFVQSALAAKTSKEKQRVEEGGQRYTLLHELAKATSDPIQLRHELLNMLIAGRDTTASLLSNLFFVLARRPDVWQRLRGEVDELGGRKPDYEALRRMKYLRNVLNEALRLYPVVPANSRFATRNTTLPRGGGSDGTSPIFITKGQIVAYSVFNMHRRDDIYGLNAEEFDPDRWNDLRPGWAYIPFNGGPRICLGQQFALTEIGYVTVRLVQSFGGIEARGEREWVERLGVTLSSFYGVEVGLYE</t>
  </si>
  <si>
    <t xml:space="preserve">CHAFR746836.1.1_0006190.1 </t>
  </si>
  <si>
    <t>MGKAMKEGRILETNRNLFDTYGKTFEVNSWGTATLNTCDPRNIQTVLALSFKNFGKVKVKLTKKGGSFMAEGIFTADGEIWQRSRALIRPTFARSEISNFECLNKHVNKFMDRISTDSSIVDLQPLLKDLFLDISTEFIFGKSVDCQTPNPPFDSSEFLRAFDISMSGLGARMMLGKLKFIRGRDLEWKKAFKTVHEYIDSHVSTSLIARGISKDSKTEECQQKKFVLLEEMTKETQDPIDLRYQLLHIFIPAHDATGIAVSDIFYHLSRDTRCWDKLREEVLRTTASEPISFELLKSTRYLRHVFNESLRLHPNAGIVRRVCLQDTILPSGGGTDGLSPVLIRRGSNIVLNHHVLHRDRDFWGHDADEFRPERWKNLRPTWEYLPFSGGPRICPAQQMVFTDSAYIIVRMVQTFARIENQDPLSWSERFRMTVENKNGVKVRFFTN</t>
  </si>
  <si>
    <t>Y/F/WxC=99</t>
  </si>
  <si>
    <t xml:space="preserve">CHAFR746836.1.1_0065960.1 </t>
  </si>
  <si>
    <t>MAIHNNLLALGVLAFIGLNYLVLEVYRHRSLVNRLRKQGVCVVPGWSWVTGHLLVFARYTRKFPRDITMAVIMNEMCLEFPKTETFILDLWPFMNVAIMTYNAEAGLFVTSKYNLPKSPTTLATVKPIAGGPNILTMNGSDWKYWRSLLNPGFSAASLVDHTSFIVDSVNVFCRSLEEKAEKGIILLDDHAVKLTFDVIMKVVMDADINYQTSDHPFALALANTGHEPSVFEARKWNPLRPIREWYNGYKMQNFVTKSVRKRFEEIKLERLVSSNKKRTTKAKSVVGMTLDSYFDEMSSKQGLEGVELAPGFLNVVAYQTRMFLLAGNDTTSSTIVLIYNTIARNPEVAAQLRQEHETVFGPDVSTIGTQLKAKPALLNDCRYTLAVIKETLRLYPPVPINMRAGLPNVSIQTLDGDKVPTEGCSIMVQPYAMQINPRIWVRPKEFLPERWLVSPDHELYPPPNAYRPFDVGPRACIGQQLTLNEMRIVIIMTMRRFNIKPAYDEFDELARKNLGPLGKLKRGIFGEGIKTFDGDRAYQTVRTGSHPSDGYPCRIEVLKS</t>
  </si>
  <si>
    <t xml:space="preserve">CHAFR746836.1.1_0053620.1 </t>
  </si>
  <si>
    <t>MGILFNLGLLLAVLMVYKKVKSFLIWRAFEKWGDERGCGKPPVYPNILPWGLERYKIAFTGTKGIDILEDTIRSRYTKIGAPTHRLYNVGRTLIHTSTPENIQALLATNFQDYELGAARTKNLSDLIGNGIFTAEGESWAHFRHQLRPQFTREQVSDLETARKHLEILFRAVPNEDEEGWVETDLMPLIYRFTLDASTEFLFGESADSQSSALAAIDSGNTTDSQREMDFSEAMRYAQETIMLRLRFKSLYWIISSKKFSKACKTVQDFADRSVAKVLDANHKRAATVPGQKTKHIFLEELATQTQDPIEIRDQALQLLLAGRDTTASLLSWSIALLARHPSDFQRIRASVIDLFGTYQEPKEEMTFSSLKSCKELTYLFYETLRLYPVVPMNSRRAIRNTILPTGGGPDGKLPVAVMKGEGVAYSTYVLHRRHDTWGEDADEFRPGRWVGRKLGWEYIPFSGGARVCIGQQYALNEASFVVARLLQRYDRIESIDPEPLRKEIAMSLILGNGVKVKMHRAVD</t>
  </si>
  <si>
    <t xml:space="preserve">CHAFR746836.1.1_0087380.1 </t>
  </si>
  <si>
    <t>MYSLINFKSALAAIVLYIFYRIIISKLTSFRNAQKAKALGCEPAYMQPNQLPFGIDHLLVSINAVKDGTFLTVIEDFFVDLGGRHTFSTSVLGGIETLTVEPTNIQAMLATQFEDFDLGDRRRGTMDPFLGSGIFTQDGKKWQHSRAMLRPQFVREQVSDLVTEEEHVQNLFCVLPTSSTDGWTAEVDLQPLFFNLTLDAASQFLLGESTYSQLTDPTSDKRVADFAKCFDAGTRGLSKKFSYGPFSTLLHPTGWKAAVSTCHNFIDDVISKRLENMDRKKIFGESEDERNRYVFLEALAQETRDVLELRSQILNILLAGRDTTAATLGWTFFQLVRHPEVYQKLRKIILREFGTYSECVPHKDITFQKLKSCSYLQHTLSETLRLFPVVPWNNRVANKDTSLPTGGGPDGKSKIFVPKGGQISYSVHVMQRRKDLWGEDAAEFKPERWEGRKMGWDFIPFNGGPRICLGQQYAITEASYVIVRLLQRFDDMANMDPSLQPRYEMGLTVCPSEVKVKMHEA</t>
  </si>
  <si>
    <t xml:space="preserve">CHAFR746836.1.1_0045580.1 </t>
  </si>
  <si>
    <t>MFRTQLLRQTARATRSTPSLTTRALPALQIQRSFQTSSLLRKEEKSDEDHEGSFARTDSSVQVEYIEKELPSSKPVQGRGGLHFKRTLASFSLEGRVGVVTGGARGLGLVMSQAMVISGADVAIVDLNKEEAQKQAEELMASFRKENPGAEQVPKVTAHYADVSSPESVDAAIGEVIQQHGKIDNLVTSAGFTENFEAINYPIDRVRKLWGVNVDGTYLFAIAVAKHLMERKANGSMVFIGSMSGAIVNVPQPQAPYNAAKAAVRHLASSLAVEWAHAGIRVNCISPGYMLTALTKKILDENPDLKKQWTSLIPQGKMGQPEDLMGAVTYLCSDASNYVTGADLRVDGGYTVT</t>
  </si>
  <si>
    <t xml:space="preserve">CHAFR746836.1.1_0077940.1 </t>
  </si>
  <si>
    <t>MALSMLVRRTVLGRVPLTKPIPPIYSRNLMTLPSFSLEGKTCAVTGAARGLGKEILTAFSLSGAKGACIDLSLSSGQQSIAHIKSHISSSAPLKSSEPSYEPELRAYACDVTSESQVQETFRSIIKDFGKLDVLVTAAGIVENWEAEKYPYERWKKMLDINLNGSFLCAKEAGRYWIKEEMRGNLIFVGSMSGLICVRPQKQSAYNASKAAVHLLSNSLATEWGPKGIRVNSLSPGYIKTDLIKDLLKREGRHLEENWVKDIPLGRLAHPSEFQGTAVWMASEASSYLNGSNIVSSRRFYQSTQVVD</t>
  </si>
  <si>
    <t>Y/F/WxC=106</t>
  </si>
  <si>
    <t xml:space="preserve">CHAFR746836.1.1_0032630.1 </t>
  </si>
  <si>
    <t>MGRTRKEAAYIASSPKQYSAPARNLANGRAALHDFLLQLCLWSQDIAPVAIIPDDRDIFSKSRQIRAAESRKEPSTSRMAYNVFTIVTFMTLVLTTRFILRSIQVALFKRKHGCQPETRIPQVDPILGYDIFRAQVEAFKNNNVLGLAYSRYQKYGLTWSLSLMGGRFYNTIETENIKTILATSFKDFGIGGRQEACRPLLGKGIFTTDGAEWEHSRALVRPNFTKAQVANLDTFESHIQKLIAHIPQDGTTFDLQPLFFQLALDSATEFLFGQSVGSFDAPQGSDQERFGKAFDLAQSRLGMRIRMGKLAWLYRDTNFDKACKEVHRFVDRIVLEALQNTPCDNPEKSFDKEGERYVFLTELIKSTRDPQVLRDQLLNILLAGRDTTASLLSNTFHALVRNPHVFQQLKAEIDTLNGKKPDYETLRNMKYLKYVLNESLRLYPPVPANARYALKDTILPLGGGTNGQHPLFIPRGGIVAYSVYALHRRTDIYGPDASEFRPERWDPSSSSSSIKNEKFLRPGWGYLPFNGGPRICVGQQYALTEAGYTIVRLIQTLGVLEGRGGEREWVPRVALTACCHKGVRVGCLRG</t>
  </si>
  <si>
    <t>Tribe5</t>
  </si>
  <si>
    <t xml:space="preserve">CHAFR746836.1.1_0024420.1 </t>
  </si>
  <si>
    <t>MHLSTLLLALGFCFSIAVYIFRSPSIKRHGKALKRPPNTLPLAGNGLLFLQARHKLFSWFVKCERQFGFETFQISVPSLPPGVVINDPKNLEYVFKNEGIFSKGDFFKRRSWDLFGNGIINADGGLWKVQRKAGLHFLNNANLKVLTEVALPRYLEESVRALQKESFVDLQDVLHELTTQLMGRMAYDMEMHHSDPFSKAFDFASGATGERFQNPLWQITEIFLGGRFRDSVKKVKVFGSEIVSKAILARKQKDEFKATVSVMGKDEDIMSISGSLINSLLESIGDHQMVADAALNYLTAGRDTTAQALTWAFYLLMRHPHTIQRLRTEITNLNNQIPSASSDQKPDLSTAKYSPTSIPYAMAIFYETLRLYPPVPFELKQCSQPTTLPDGTYLPKDSILVWATWAMNRSHTTWGPDADSFIPERWLDPAGNLISKSAFEFPVFNGGPRTCLGKKMAEMVAVQTICTLVDKFDFEPVDGRERVSRNSLTLPMEGGLGCFVRDRR</t>
  </si>
  <si>
    <t xml:space="preserve">CHAFR746836.1.1_0081320.1 </t>
  </si>
  <si>
    <t>MSELRNFDGLFNLSGKVALVTGGSRGLGLHTATAFLRAGAKKVIISARKAGGAEGIDQAVERLNKLSGIKGRAVGVPANVSNEAEIVRLVQYVEKTEGRLDILVANAGATWGSKFEDAPDHSSAKILDLNVRGVFLLAQKFAPLLEASGTRQDPSRIIIVSSTAGKNIPHVGENGTIMYSVSKAAAHHLGKNLAVELGPRNITTNVIAPGFFPSKLASGLIDRLGGTAELEEANPRKRLGEPEDIAGVMIFLCSPAGSYINGVDICVDGGMVLSTGRHSKL</t>
  </si>
  <si>
    <t>LIAR=45</t>
  </si>
  <si>
    <t xml:space="preserve">CHAFR746836.1.1_0083410.1 </t>
  </si>
  <si>
    <t>MSSQFEKGHEVPVAHQSAPGKQHEMKGPNPVNDQLPTGDGGYQPYLAAGKLKGKKALITGGDSGIGRAIAILYAMEGAHSTIVYLEEEEKDAQKTKSLVEEKGGKIELIQADLRSSEECKRVVEKAKEVMGKIDVLILNHGYQMMKEDISELSEDQWVNTFNTNIHPFFYLSKYTIPYLAPGSSIITCASVNPYIGRPDLLDYTSTKGAIVAFTRALSNQQIEKGIRVNAVCPGPIWTPLIPATMNEKAQKEFTSPMGRPGQPSEVATCFVFLASADSGFMSGQSLHPNGGVIVGS</t>
  </si>
  <si>
    <t xml:space="preserve">CHAFR746836.1.1_0075030.1 </t>
  </si>
  <si>
    <t>MASGGVQTINSLAMGRLHGKNAIVTGAAGGIGLETCILFAREGANVLMADISAPALEKAIAKLQQLVPSALKVETKVCDVSKEAQIEALVGHLDSWGGVDIMFNNAGIMHSDDADAVDTPEKIWDLTQAINVKGVWFGCKHAILSLRKHKKTKGSIINTASVVALVGSATPQLAYTASKGAVLAMTRELAIVHARDGYRFNALCPAPLNTPLLQDWLGDDKPKRLRREIHFPSGRFGEAVEQANAVLFLASDESGFINGQDFVVDGGMTKAYVTPEGPPLAAPKNNALLSDRVDSI</t>
  </si>
  <si>
    <t>LIAR=38</t>
  </si>
  <si>
    <t xml:space="preserve">CHAFR746836.1.1_0029330.1 </t>
  </si>
  <si>
    <t>MPPLNRTLARAPLTLRPRTSQLIPAKQSIPRSFSTKKPLCSVTPPPTSKSPSPPQKAVLGSASRLPEFNLDGKVVIVSGAARGLGLVQAEALLEAGAIVHALDRLPTPSPAFFDIQKRALSLGTTLTYHHVDVRDVPALNDIVQSISTKHGRMDGLIAAAGIQQETPALEYTSEDCDKMMSVNVTGVFMTAQAVAREMVRWGEGGSVVLIASMSGTVANRGLICPAYNASKAAVVQLARNLASEWGEYGIRVNTISPGYIVTAMVEALFEKYPERRVDWPKQNMLGRLSRPEEYRGAAAFLISDASSFMTGSDLRMDGGHSAW</t>
  </si>
  <si>
    <t xml:space="preserve">CHAFR746836.1.1_0052860.1 </t>
  </si>
  <si>
    <t>MTSSAKTETAREDLTSRVLPQMVLSKGDATSLTPAPQPIPLSVSPSERAILRFQVEGNAIVTGGAGTLGFEASRALLEHGAKGLMIFDVNPTQSSLKAAELQKEFPSATVGFKTVDITDEEAVKKAVDETAEYLGSIDILLSFAGVVGCSHALTMTHQQFRRTLDINTTGAFLIAHATAPHMIAQKRGGSITFIASISGHRVNYPQPQVAYNVSKAALITLKNGLAAEWARYGIRTNTISPGYADTILNEGEGIRECREVWMERNPMGRMGTPWELTGVVVLLCSRAGSYINGSDFVVDGGQTLF</t>
  </si>
  <si>
    <t xml:space="preserve">CHAFR746836.1.1_0090930.1 </t>
  </si>
  <si>
    <t xml:space="preserve">CHAFR746836.1.1_0044350.1 </t>
  </si>
  <si>
    <t>MSGAAKRRLEALSEQLVAPVPDQGTFEGLPVLKKIAPDSNGPRVKGKVVIVTGTNSPLGIGRASAHQFAQNGAKAVYICDFNDSNLEIHKRELATLYPAVEVHTRKFDAADEESVKAVVNDAIKAYGRLDVFFANAGIIGQNKLFSDITSEQFLSTLKTNVVSVHLAAKYAAPAMMKISEEKKYPSGSIICTASVAGIRSNAGSTDYSASKAAVISIAQTISYQLAGTGIRINAICPGVIETGMTATMYEAARARGTEKKIGQLNPLRRGAHADEVARVALFLGSEESSYVNGQAWAVDGGLSSGHPFVPGKLG</t>
  </si>
  <si>
    <t>Y/F/WxC=76</t>
  </si>
  <si>
    <t xml:space="preserve">CHAFR746836.1.1_0005460.1 </t>
  </si>
  <si>
    <t>MANHLLLNKTAAITGGTTGIGRAIALGYLRHGCNVAINHLNLPSDAHHKDSLLEEATKIKEGDPQAGRLIEVEGDISLPDTGKDLVERAVREFGGLDVFVSNAGVCQFAEFLDLDHNLFSQTVRINLDGAFYACQAAARQMASQGRGGSIIAISSISALVGGGLQTHYTPTKAGVLSLMQSLAVALGPHKIRCNALLPGTIKTQLNEEDLRDEEKRRYMEKRIPLGRTGETGDMVGPAVFLGCEELSGYVNGAQLLVDGGLFVNLQ</t>
  </si>
  <si>
    <t>gifyalstr=27</t>
  </si>
  <si>
    <t xml:space="preserve">CHAFR746836.1.1_0077430.1 </t>
  </si>
  <si>
    <t>MSNQAPSFQTPSFFSLSGQTALVTGGTRGIGQAAAVALAESGADIILIQRDRSQDTTLKLIEATGRKATIYTADLASQSEVAALTPQILKDGHKINILVNCAGIQRRHPSHQFPDSDWNEVIQVNLSTVFTLCRDVGAHMLTLEPSSITNRKGSIINFASLLSFQGGLTVPAYAASKGAVAQLTKSLANEWSSKGITVNAIAPGYIATEMNTALLADKDRLRSISERIPAGRWGVPEDFKGSVVFLASKASSYVSGHVMVVDGGWMGR</t>
  </si>
  <si>
    <t xml:space="preserve">CHAFR746836.1.1_0079890.1 </t>
  </si>
  <si>
    <t>MFGRVAIRAVRSAAAPKVSRAAFSASTKLRDYEPISEKEIAAVSFEKGSVKPSKLIVSDKVEQDSARVVPLTAEMFKKMNPTLQKGSIFGKVVIVTGGARGLGNFMARACVEAGAKAIVIFDANPDLGVESAAELHNATNSSIPVDFYAIDVRDAAAIENAVASVVEKYGAPDVLINSAGIADSNIPAEKYDHDMWRRLIDINLTGSFLMSQAVGKAMMAANKPGSIVLVASMSGSIVNYPQEQSCYNASKAGVVQFGKSLAAEWAKYNIRVNCISPGYMDTALNNVPALDKQKAIWKSLTPQQRLGAVNDLNGLAVFLASDSSSFMTGSNVIIDGGYSLY</t>
  </si>
  <si>
    <t xml:space="preserve">CHAFR746836.1.1_0090430.1 </t>
  </si>
  <si>
    <t>MSPSAISGPGNGTTPTTQSNTSPFQDPRPYSGRVALITGSGRGIGKGMALELASKGASVVINYAKSSSAAQSVVEEILKLGSKAIALQADVSKPAEIVQLFDKAIAHFGRLDFVISNSGTEVWSKEEDVTEEDFNYIFNLNCRGQFFVAQQGLKHLTRGGRIILMSSIAASMSGIPNHALYAGSKAAVEGFARSFAVDCGEKGVTVNAIAPGGIKTEMFDANAWHYVPNGYPEMSMEVIEQGIAKFCPLKRCGVPSDIAKAVALLVSPDAEWINGMFRSQCVVALTNSPTGQVIRLSGGGV</t>
  </si>
  <si>
    <t xml:space="preserve">CHAFR746836.1.1_0036960.1 </t>
  </si>
  <si>
    <t xml:space="preserve">CHAFR746836.1.1_0041830.1 </t>
  </si>
  <si>
    <t>MASKLLRGTAYITGAASGIGKATANSLAQHGITNLYLTDINGSALRTTSSSLLQRFPGLQIGSMELDVCDRSKVGDSLKDAADRFGRIDIGVNVAGIGRSGILSHELEWNSWERVVDVNLNGVFGCHKALLGVMMDQDNLGPRIGRGNIINVASMYGLIGTPSDVLSTAYVASKHAVVGLTKADATAYAPHHIRINALCPGYVRTPLLGSALEDGYMKGEIAKTPLGRVAEVEEIGDSIVFLASPMASFMVGSTLVVDGGYTVS</t>
  </si>
  <si>
    <t xml:space="preserve">CHAFR746836.1.1_0040910.1 </t>
  </si>
  <si>
    <t>MATQFPGVALVTGAASGIGRATALAFASAGCPKIALSDRNHEGLLETKTAIEQLSASETCVIQTDLLDENQIVRMVEATVRLWGRVDYAVNAAGILGNNAPSTETSLAQFDLITNINYRGAWLCSRAEIGQMQKQEPLEGKSVRGAVVNIASQLGLVGRRDAPAYCASKAAVIAMTKCDAIDYAQHNIRINCVCPGVIATPMTQSDPSFAAALGPAIAMAPMNRMGTAEEVAAACLWLCGDGAGFVCGHALVVDGGYTIN</t>
  </si>
  <si>
    <t xml:space="preserve">CHAFR746836.1.1_0078570.1 </t>
  </si>
  <si>
    <t>MGRLNNKVSIVTGSSSGLGRAIALEYSKEGAFVVCADLRPNARPEIPEESVINTHDLINQRKGRAIFVTVDVGIAEQVEDLVKAAVWEFGRVDILVNNAGVSLEAGKPPARIHETSEDVWDLTMKVNAKSVFLGCKYAIAQMLQQEPHSSGDRGWIINMSSVYGLVGGTFTCSYAASKGAVSNLTRQIAVDYGEAKIHCNAICPGYTKTAIFVNTINTSDSSHAHDTLQAQHPLKGIGQVEDIVGAAVFLASPDASWITGVCLPVDGGFTAR</t>
  </si>
  <si>
    <t xml:space="preserve">CHAFR746836.1.1_0057120.1 </t>
  </si>
  <si>
    <t>MSMQGKIIALTGGASGIGLATAKLISSRGATVCIGDIDPSSLQTAEAHFSSLSVPFTVTKLDVTSRENVESWIASIISKYGKLDGAVNSAGIIGKRHGLTNLTELEDDEWHKIIGVNLTGLMYCLRAELQNISDGGSIVNLSSIQGVMGFAGSAAYGATKHGVIGLTRSTAKENAHRNVRVNAIAPGSIQTPLLNQAHKANPKEGTDLPSAIKRVGTADEMANIIAFLLGPESTYVTGSIYGADGGWNC</t>
  </si>
  <si>
    <t xml:space="preserve">CHAFR746836.1.1_0080940.1 </t>
  </si>
  <si>
    <t>MSSDIKRKVVLITGGGSGIGRAAAIKLHSLGAILAITDRDIFGTQETHSLCGGKPHYWGVLDVTNKDDISIRIAEIVSRFGHIDHVFNCAGINPTTYALTDTSDGYFDSLMNVNVKGVYNITKATIPYMASGGGSYVNVSSICGLRPKNGFAIYCATKYAIIGFSKSMALELGPRGIRTNVVAPGYIDTPTNAAVVEGKEAVKAMVDATSLGRMGTAEEVADVVVFLMSKEARYMNGSVVEIDGGVKLI</t>
  </si>
  <si>
    <t>Y/F/WxC=86</t>
  </si>
  <si>
    <t xml:space="preserve">CHAFR746836.1.1_0066050.1 </t>
  </si>
  <si>
    <t>MEGKFIAITGAGSGIARATALRCAELGAGGVSLCDVNLEGLEETKKMIAEKYPKCNVLIKKMDISNAAEVDEWIGTAVATFGRLDGAANVAAISKRQLDTTTANIKQSDWDATIAVNLTGTMNCMRAQLQHITKPGGSIVNISSGAGMKGVAGMPSYSSTKWGMRGLTKCAAAEFGEAGVRVNTLMPGPIHTGENFERAAAAGLVDKVKFASGTALKRLGTAAEVANVIVFLLSDDASYITGADIAVDGGVTAI</t>
  </si>
  <si>
    <t>gifyalstr=14</t>
  </si>
  <si>
    <t xml:space="preserve">CHAFR746836.1.1_0040910.2 </t>
  </si>
  <si>
    <t>MQKQEPLEGKSVRGAVVNIASQLGLVGRRDAPAYCASKAAVIAMTKCDAIDYAQHNIRINCVCPGVIATPMTQSDPSFAAALGPAIAMAPMNRMGTAEEVAAACLWLCGDGAGFVCGHALVVDGGYTIN</t>
  </si>
  <si>
    <t>Y/F/WxC=105</t>
  </si>
  <si>
    <t>MKISTGLAASLALCCSVAAGPLAGHTQPRGSDSISANTLSVQIHRLSKLTQVTVQPDGKSVWLQGGNRGGPVNAYLWDKGYVVTTGACDCVGLAGAGLGGGHGRLEGLYGMVSDNIRQLNVVLANGTEVRVNATSHPDLFWSMRGAGHNFGIVTSFEMNIYPRGPSTWHYKNYLWTGDKLNQAFTAINALHGNGTTPVNMTYNNGLFLYLPAIDAKKPVISWQFSFRGSESEAAEHFKVFDAIPAVSVESGNLPYPSLAHAQATGLDDPACTSSTLRLITTAGLRVFNLTTEQQIFDSFTKRIAKQPSLATGPFIIHEGYSTEGSKAIKSDDSAYPFRDNIHLTQFQGNLPANATKHEQDQMLKWAREVQDLWNAGQPNRKPDAYVNYASGFETVQDWYGHESWRVAKLRRVKAQYDPSNRFRFYNPVN</t>
  </si>
  <si>
    <t xml:space="preserve">CHAFR746836.1.1_0015040.1 </t>
  </si>
  <si>
    <t>MAFTTLTGFALVTGAGAGIGQEVGFAFAEAGAAGVLFADLHLENATANAETSKEYAGNPSYIALAIQVDVRVPESVQAMVDFARGAFGRLDYCVNSAGVGATSLLATKEIDIANFDTTLSINVKGTMLCVRAVSQAMSTQEPLSHQGRHGERSLGRGAIVNIASATSYVAGPKMMAYVASKHAVIGITKTAALDNTPHHIRVNALCPSYVHTPMYTRSLARVPALGKLIERASPLHRPACVEEVANLAVMMCSPSASYVNGTGLLVDAGMLLSANV</t>
  </si>
  <si>
    <t>Tribe4</t>
  </si>
  <si>
    <t xml:space="preserve">CHAFR746836.1.1_0018910.1 </t>
  </si>
  <si>
    <t>MTFATVDGVALITGAGAGIGEETGYAFAEAGASGVVFADINYENALANAEKSKAHATNPNYRAISTQVDVSSPESVQAIVDLTVQEFGRIDYSVNSAGLGATSLLPTQDVDIKNFDGMFEVNTKGVMLCVRAVCKAMMAQDPRIHKGRHGKERTLGRGCIVNLASAASYLAAPHMMAYVASKHAVLGITKVASLDMAKHNIRVTAVCPAYVNTPMFERSKKRVPGLEKMIAAASPTGKAADPEEVANVVVFLCSPSASYVSGTGIIIDQGVSVSARI</t>
  </si>
  <si>
    <t xml:space="preserve">CHAFR746836.1.1_0075330.1 </t>
  </si>
  <si>
    <t>MPFTQVDGIALITGAGSGIGEETGYAFAEAGALGVVFADINYHAALWKATNSKFYATNPKYHSVAIKVDTSEPTSVQEMVDLAVKEFGRIDYCINSAGIMSSSLVPATDIDIENFDKVLKINTRGVMLCVRAVSKVMMQQEPRMFKGRHGQERSLGRGCIVNLGSLSSITASKGMMAYVASKHALLGITKVAASDLKQHGIRVNAVCPSPVATPMMDLTMKKLPKSEPVVTKKTRMPRVAWPEEVANVAVFLCSPSSTYISGTGVVIDAGISASIPARI</t>
  </si>
  <si>
    <t xml:space="preserve">CHAFR746836.1.1_0018770.1 </t>
  </si>
  <si>
    <t>MKLDGIALITGAGSGIGRDCAIAFAVEGASGVGFADLNLAAAQSAAHDARAKATNPNFRAIAIEVDVSSEESVIRMVQIVKKEFGRIDYSVNSAGIGVQQPRPVTDMVIDEFQAFFEVNVKGTMLCVREVSQVMKSQEPRVVEGRTGPRDAGRGSIVNLGSGNSFVATPAIVQYTAAKHAIMGITKTAALDTSPYGIRVNAVCPSWVETPMVDRAFAEQQEFFAALVKAIPAGRIATQEEVSDVILFLSSPKASYVTGTGFIVDGGTTLQMKI</t>
  </si>
  <si>
    <t xml:space="preserve">CHAFR746836.1.1_0101470.1 </t>
  </si>
  <si>
    <t>MTLLIDGVALVTGAGSGIGRECCLAYAAEGARAVVLADINPQAALEVAHESEAKARHPDYKAIALAVDVSDAESVKAMVRSVVDACGRIDYLVNSAGVGVQKPLPMEDADLDEINRFWKVNVLGTLHCMQAVTKVMKNQSVRTWDSRGRVREAGRGVILNLGSCNSYVPTPNIVQYTTSKHAVLGMTRNAALENAAHGIRVNAICPGWVETPMVDLALAGDPSLLQMMKTIIPMGRIAKPDEIADVVLFMTSPRSSYVTGVGWLVDGGTTLQVQTC</t>
  </si>
  <si>
    <t xml:space="preserve">CHAFR746836.1.1_0057810.1 </t>
  </si>
  <si>
    <t>MSSQKSKSFTTFSFSWVAMVSIVPLAISMSYLYPFAFGATPFATVADAACQKLYTQQGPLIILPSNTQYTNLSRGHWSQTSWKQPSCIALPRSTSDVQTLITNLVAENIPFAIRSGGHSPNPFDASIDAGVLIAMDSFNTVSYDDATKLASFGPGAKWNAVVLADGRLLEASSSKSPDLFWALKGGTNNFAIVTKITTTTYPINQIWSSIRTFALSQTPEVMQALHDYQTTPNKDLYANLVLNVVASNDTIILTLVYLKPIPNPLVYAPFDKLTPATSTDVSITLHQLMGLFPIPAHPRWSWYSASFHPNAELYAQLSSLLATAPEVSTIAALQAGSLVGTVQPISSNVVSAGEKRGGNAMGLEAVNQTWFSVNAAWWNAEDDAVAYAALASLHNKVEVLIKSAEAGVRYIFMNDANIDQSVIASYGAANVARLIEVQKVYDPQSVFQKLVTGGQKLPIKLKETEDLEIN</t>
  </si>
  <si>
    <t xml:space="preserve">CHAFR746836.1.1_0037930.1 </t>
  </si>
  <si>
    <t>MVSTRRSTLVAVGGLIASVVAYPQTENVVTYEANSTTADTCTSFKASFPGMTILPSENDYRDLNEFSWSREGWLGPACILTPSCAEELSSAVKTLVERKTPFAIRGGGHMPIGDAANINSTGVLIASSKMRLKELSEDLQTLTVGVGSPWGEVYEYLDTTKTGKMVVGGRYAPVGIPGYMLGGGISFYSYEYGMSAANGNVRSYECVLADGSIAKATADNEFSDLFWALQGGGNSFCLLTKIELRTIDSPVISMAGPKWGGYAFKEQFLQSTINYVTTGDRDLKSAFVPLVRWGQNFTEPSYEGNMWYNGNVTKPEVFTDYQGGILPENNSTVLRQSTMGQFAASLKPFYVRGGESAGKMQLFHVVSHAATITAMRVVHDTFLDGIQKHNLKEVDRFFSSIAYNTVTPTFAKLSQGMPQGIPQEAAFWSEQAVSWVKPEDGPRIRAFIDDVNANITAQLEASGELRTYLYLNDAELSQPVFQGYPPENLARLKEIRAKYDPNRVYTDQMPGGFKVEHA</t>
  </si>
  <si>
    <t xml:space="preserve">CHAFR746836.1.1_0049740.1 </t>
  </si>
  <si>
    <t>MKPNPRALIQQPLVDLGVDLVTIFQGLQIPCHRPAEVEYERSIASSNLLYRFSRPACVVQPENATQVQDVIRYAKSQNVPVTVKGGGHSYSGASSADEGILMDMALMNRAHLSEDNMTMTVEGGALWGDAYRQLINGRLDGYVMNGGRCPMVGVAGFLLGGGLGPFGRSLGMGCDQVREITVVVADGTIVTVKKKDKRDSEKGKLFWALCGAGAGNPFGVVTEMKIRVCKLTGETVTGGRYTWFPKLVELDPDETDATKIRAKRVEAKEDERKLIDIMQTFYTTTWKEKFTCDSTWISDTREANGALGIRYTTYYDGGTTAFQAQIDRLVKHEDLNRQLKRRSLPEKSTRFLHETLVAQWAEETKAAFPTDPSYRLFASFNLEMDPKILKKFTERVVKAHRSFKKEFGKEKDCLFYIAFISGGGQQIKKKDQNGCDPWRNKTTYYAYGMFEWKDKWLERDMRKFYQTVIDSLTPLAIDQKASFSNFAARDLAPENYEEACYGDNVAELREIKKFWDPDHFFAHEQAVKHPEPEPESRKRDWDQFGDPPAGWWSRHKLSSASENHKKLKGEEETDRVASEQWDRHKRPPVTDWIMLHGLPIHWWREVGDVYSSNSLPSSPLRMGSRKRSSMF</t>
  </si>
  <si>
    <t xml:space="preserve">CHAFR746836.1.1_0031500.1 </t>
  </si>
  <si>
    <t>MMAEPSQCQVLSALLGVDKVALPGSAAYNSSLLSYFDLTQSTTTHPHCFVAPQTCEDVSLTVETLTSSTSRKSTGFAIQFGGHMWFPGASNINGGVTIDIRGLNTITQSSNQSTVSVGPGATWDAVYAELDLLEVSVTGGRIAGVGVGGSTIGGGISYLGPRAGWTCTTTSACHVVLADGSIVEANATQNFDLFMAFVAAPTTSAS</t>
  </si>
  <si>
    <t xml:space="preserve">CHAFR746836.1.1_0043730.1 </t>
  </si>
  <si>
    <t>MALRNHDQILDCTTPLITKPEDYGKATRPSGPRRRFEFKALWGTQLYKTTALILCLLFVFAIVGVLLTRNNSLESCLDQAGIPFLAKGSKDWAQEIMPWNLRLAYTPAAVAIPQSIDQIQGAVFCGIKNQVRVSAKGGGHSFGSYGLGGEDGHLVIELSQMYAVTLFENHTAKIQPGARLGHVSTELYNQGQRAIPHGACPGVGLAGHVLYGGYGRASRTHGLTLDWLIGAKVILTDGSMVYCSATENTDLFWALRGAGPSFGIVAEFEFSTFEAPDVVTVFTIDLPWMEESAVETIIALQDLAISAPKELNIFLFVSVNYQVIQGMYFGDGDGLNQALQPLLARLEIKGLHMSTGGWLKALEQYTDGEDLDQTYPYNSHATYYTTSLMTPALTEDQTKKFIATMFANIHQASARHSWDIFFEMHGGNNSAVAQVDPSATAYVHRDKLLLYQLSDTGSHGQFPDEGFAVLRNFTDSVTNSMAPEDWGMYANFLDTQLDGKTAQQLYWGNNLQRLRSIKAKLDPADVFWNPQGISPLL</t>
  </si>
  <si>
    <t xml:space="preserve">CHAFR746836.1.1_0054580.1 </t>
  </si>
  <si>
    <t>MAKSAGLIVSSLLFATLAVALPQQPVETPAPAPEAAGLEKCLEDAKLKVIAPQDPDFANNSQAWQTRITTKPVLVAFPNNKDELKTALSCALAAKVKVSPLGGAHSFAAYGYGNDGNLVLNMTAFNEMTFDTATSLLTYGAGNRVGPVAKFAWDNHQVHFPHVRHARPGLSGSTIGGGFGTTSRHLGTPMDNLECVTYMLYNGTEVNAKKGDDLFFAAQGAGSSYGVLTSMTTKTHKPLFPNAVTFNFSLTGVDLETGVNALMSLQEYATTLAPDEFAFRFSLPRAPGNYTGTGYFYGDPATFDSVIAPLQAMLPPNAKIDKQELDFWALEVLAHPGLDRPNGGSSPTRTFYIQALTTTADKPLTKELVTTLFNGTTLAFKRDDMTSSGFLDLWGGVARDIKDGETSYRHGNNLWLIRLDGTSKTVDMPKDGVDYMKTLMLPFEKALTDAGIPLRGFANYRDTALSEAEWSERLYGAENFERLKKIKAVYDPVGMFTNNQQSIPLPAA</t>
  </si>
  <si>
    <t xml:space="preserve">CHAFR746836.1.1_0071960.1 </t>
  </si>
  <si>
    <t>MVSYLFFVLLLCFTNFAFGTNSKTPFELGLKAILSPSATIVHSTLDAPRWSEFNAPVPGTVVNVATERDVQVTVQYLTKHNISFLAQNGGHGWSNSLDLYQNGVVVNLAALDFVTFNSEKTKATIGGGAIVGDVIAAAYANDAQVVTGNCNCVGTLGAALGGGYGNLMGIHGFSVDNILSMKVVLPNGKFVTITAADEDLFWALRGAGPNFGIVTSAVMKAFPVPQAESTAWFGGLFYTGEKVEALAQAIEDLTLTPNMSIFQYYTTSGAPDFTPTILITPYYHGSEAEGRAAFSSILAIGPYLDTTSILSYPQWNLGSEGFCTKGGRKPSYGAGFDVMVPSDWRQIWNDYTSFTKLPSAGNSVILLEVYSLEVARSIKSPPASFPNRDIRYNAVVIPWYNSSSMDTIAQTFGSGVRDIWRSSGDLTTNRTYVNFAYGDESNEVVYHNSTRRLQRLKAKYDPHNIFSHWFNIRSD</t>
  </si>
  <si>
    <t xml:space="preserve">CHAFR746836.1.1_0101870.1 </t>
  </si>
  <si>
    <t>MIAEVLTQSIPDLKTQLFEQATISFPQDAQFNTKRWSDFGKPNPGAIINIKWANKYNIPFLAQSGGHGFHSSLSKLSKSGIVINLNAISSIVFDKEAKTATLGGGVLTGDALNAAHANGVHIMTGVCNTVGLIPAIIGGGLGNMMGMCGIGVDNMLSATVITASGDKIKVSKDENSELWWGLRGAGGNFGVVSSLTVKSYEQVNGGIFCSGSIGFVGKTVDEIGEIARTLEKLEIGRKMAIGFLWARIPPSFQPTFIIHLFYAGPEDEATKAFEPLFALKPTFAEFAPTPYNLTNAPSDPAGVKGGRRPTWGIGMKRFDGARIKEAWKIWEDFTGECTGAMASLVIGDYYNHDKTNEVDEGDTAYPWRKALFRKLPRSVAR</t>
  </si>
  <si>
    <t>MYSRMFLTTLLSLSPAAINAAPTAAIDTCLSGANVPQILTTNSQWSQTIKPFNLRLPYTPVAVVQPTTISQIQAAVSCAAANKILVSPKSGGHSYASHGLGGENGHLVVDMKLFNNITVDSATGIASVGVGARLGNVAQSLYSQGQRAFSHGTCPGVGVGGHVVGGGYGYSSRTRGLASDALVEATVVLANSTIVTASATQNPDLFWAIRGAGASFGIITTMKFQTFAAPSNNIVFNYGLNFNQQQMRNAFAALQDYANGTAPPEMNLRIMINPYSVSLMGVYYGTQAAFQSAIQPFLTKIGVSGGQVSQKGWIDTLTTYAYGSLSTPLNYDVHETFFSKSLMTERLTDAAMDAFWAYWYNTARSISRDWYLILDLHGGVNSTITKLGVDYSSYAHRNALIKYEFYDRVNSGSYPSNGFDFLNGWVNSIANNMKTTTFGSYINYADPTLSTTQAQTQYWLGHYQRLADIKKAVDPGNLFSNPQSVGRV</t>
  </si>
  <si>
    <t xml:space="preserve">CHAFR746836.1.1_0055690.1 </t>
  </si>
  <si>
    <t>MALPTLVLSLRSDLTPQTEILTNPEDPDFKSSIERWSNEEIQTPGAIFRPATQDDVVKLVQFAHANSIPFVPASGGHSPWSTIGNPGFVIDLGLLNSISIDSDAESVTISGAVLIQELASALEQAGRCTTLGNGNTVGVIPYVLGGGTSILTAVTGYACDQILAAKIVTAKGDIVDVSAKNEADLFWAIKGAGQFFGVVLEITLKTFPFSILGSEDGSHWTGVWIYPLESAEKVCAVLEPIMRDKSHGTAGQIGVMAPPPSFQPVILVGIHFLGNQEDAPAVYQALNDLGPMMASASTPKFSEYRQAQDYACVKGDLKSFSLVGVEEFKPTNFMKVVELFKELLDTCPDAGGSMYLLEWHTGTSKPVHEDSAFSFQDVHMWMNTFSWYHQPENRGTVMDFDLRALAAMRVGQKEADYVDYPNCNRTAPVAQRFRGTERLAKLKMLKQKWDPQGVFTREFL</t>
  </si>
  <si>
    <t xml:space="preserve">CHAFR746836.1.1_0037510.1 </t>
  </si>
  <si>
    <t>MQHVSYISLLASFLASVEAGPYCSNGLYQRSVVTNCLDAKKVPYAIDGSANWTALTTPYNLRLAYKPAVVTIPETAEQVGFSVQCAAMANLKVQAKGGGHSYASFSSGGQNGSVIVDMEKFSSITVDQTTFVAKVGAGQRLGNVATALYEQGKRALPHGTCPGVGIAGHAIHGGYGYASRKWGLTLDRIVGLDVVLANGTQVHATSDSHADLFFAMRGAGDSFGIATHLYLATEAAPETVLSFAVPLSSDINDVDTRVAGFQAMQDYTLNSGKITGDITFGVYLDTYGGMSLSGWCMSCDRTTLDNEIIPGLISGFNNPAATTTSLNWIDAVTAIAAPAPLAQPLGSAYSSHDTFLAKSVTTREALPLTTEAWRSFFETVKANQGQWQRPWFSIINLYGGPGSAINKPTTSAYSDRDSLWVFQNYGYSTNSQPPFDPAGATVVNDLQNALPKAMPEGEFTAYLNYLDPELSPQLAAEKYYGKETYNKLLWLKMVYDPLFTFWNPQAVGNSMAL</t>
  </si>
  <si>
    <t xml:space="preserve">CHAFR746836.1.1_0063090.1 </t>
  </si>
  <si>
    <t>MVPTLIRYLEMRKAVKAIELANAIAKQIRWPSHTDYCKFSRVQAGAVDIRFEDYAARELLLLRTEALPAFVTHALLEVVSDCVAKDIMGQAIPVVKDLVGNLAEVFCLTDPSVHDNPIIFASEEFHRTTQYGTSYAINRNCRFLQGPGTDKNTVLRLSRAITLGRECNEVLLNYRRDGTPFINLLMSAPLYDDRGKLKYFIGAQIDVTGLIEHGMGIESFRALLQKEQESEERNCTPRYEETQQSKNAKETLDRLRELSTMFSQEEAEVVKGNSRCDDDMDSCSIRSVVPTSNRTRGPTRRIIGAEELPGDGLNLSKLNFLNNPDAGNTLPGAYQHYLLVRPDPSLQIIFVSPSLRLPGILRTHLFSKLGGPAQTINALQDAFRDGASVTAKVLWLPKNERGRSAAEKPRWIRCTPLLGSDDRVGVWMIILVPVETQVRPFGRMEMGSLGINIDQLKASLSKSAAVVTTESSAEEYQQSIKRWATNSEKPARIVIFPATVEDVSKAVLFGVASKLEVVTVGGRHSAAGTSSREGGICIDLGKMRNVTVDAEKKTATAQGGCRWIDVDSELAKVGLATVGGTVNDTGIGGLTLGGGYGWLTGTYGLVIDNLIEVEVVLVDGSVVKASEFENSDLFWGIRGAGINFGIVTSFTYQAYEQGPVWAGQLVFTKEQIIPVFHIANHLLATSNGRSTMFTAFAAPPPAHQPVVLVVVFFNGSEEEGNDFFEPLISLGPLVNTTASMPYENVNTLVGQALEPGFRRLMKGSSTLQPLDPELAEELARDYEEFITRFPDANLTLVLFEYYPVRKIMDVPQAATAFANRGTTVGLTFIPGWTKEEFDIPCRDWAREMSKKTKDYRLKSLEHTRVDENTQVCVGEYSNHDGLGDGPEVIYGLNYPRLVELKKRFDPENFFGNGRNSIIQKPR</t>
  </si>
  <si>
    <t xml:space="preserve">CHAFR746836.1.1_0052510.1 </t>
  </si>
  <si>
    <t>MSKNENILADLGSRLSPGASIVLPNNTEFANLTSRWREYDAPSINVVVKVANESDVQHTVRYAGKYGIPFVARSGGHGATGALSQATNAIQIDFRSLNHITLSKDGQTATIGGGADVADTVNKLASLGKRTVTGICECVGISAPALGGGHGWLQGQYGLMADQVISARLVLPNGEAVTVSETSNKDLFWAIRGAGHNFGLVTEWEYRVYDDNPSWSYEIFVYTGDKLEALYDLANKTLRDQPPELVHWGYIIKVAEIDPDHPVLWFGIIFNGPPEKAHEYAKPYHDIGPLSVQIGQGTLHDLAVLTFQDRNGPGCAYGLTSRRYPIGLQSYNVTAVREVYNEIDSTFNKVPEVAGSFFLLEGYSTQAVKAIDPDSTAFPHRDDNILVTSYIQYKPNSTIDPLAQEFGEKLRKYLLNGSEDPEHLRAYVNYADGTESLHEVYGWESWRLEKLKKLKAQWDPQNKMRYYVPIE</t>
  </si>
  <si>
    <t xml:space="preserve">CHAFR746836.1.1_0079870.1 </t>
  </si>
  <si>
    <t>MAHGTCPDVGIGGHATMGGLGPTSRMWGTAMDHVIEYEVVLANSTIVKASATQYPEVFFALKGAGASFGIVTNFKVVTHPAPGQTVHYSYTFSARPFANLAQRFKDWQTMISDPNLSRKLASQVTLTELGMIISGTFFGSKPEFEALNIGSIFPDSSNQNVTVFDDFLGTVANWAEDLGVSLGGLSTPFYSKNLAFTKEDLIPSDTVDTFFQYLDNVDKGTLIWFAIFDLEGGAINDIPSNATAYGHRDALFYLQTYGVGIPSLSSTTRSFITGMDDIVLSGSQGKSLGSYPGYVDLQRPDAQQKYFGSNLPELERLKGILDPKDLFRNPQSIKPKI</t>
  </si>
  <si>
    <t xml:space="preserve">CHAFR746836.1.1_0077170.1 </t>
  </si>
  <si>
    <t>MLISTFLVGALHLGSCLGRPQTRRDEVAPVVESSIADFVESLQLPADTAELVTNTLTSNEEVIVLLSNATSEVEKRSLKSSSKLAPVACDILQKCLGNAVVQASSRALIEVNWSQECWLSPQCIISPASSRDVSVAIKTVAFLNTRFAVRSGGHSPNPGFSSIGPEGILIELSRLNQVTLSADKKVASVGPGLRWGEVYKALDASGVTAIGGRIPSVGVGGLILSGGISHFSAQFGLAADNVQNFEIVLADGSVANANAQSNADLFWSLKGGGPNFGIVTKYDLYTAPVKNIWYTARIHLASDVPALLAAFVQYQNEGALDEKTSVLFQIGLDTVTVGLVYSENARQPAAFDPFFRIAPLVLFVPPTNGTVVSFTDVLGAVFADADQPHDYRGASSLVDLALYTEVEAFWRTQASAVRAATGANMTFTMQHMPQSVVTKGTARGGNALGMVNKPQQWWTTVVDWSSASQDAAVRDPVIAVGEKWKSAGQARGSYVPLIYMGDGSRDQNPLASYGTENLNKLKATAKKYDPKGLFQTMQQSGFLLSKA</t>
  </si>
  <si>
    <t xml:space="preserve">CHAFR746836.1.1_0095720.1 </t>
  </si>
  <si>
    <t>MSILQPILFTPSASALSACSSISSSVNIPIYSVPVSSLAPEYVYAKTHYYSATNADNTPACVVFPTAAEHVSGILRVLDAFPDVGFAVKSGGHNPNTGFSSTDGGVLISFKDWNKSVLKGDGGLADVSPGARWENVISDLEERGRAVVGGRIGDVGVGLLLGGGLSFLSTQYGLACDSVVNYEVVLANSTVVNVNENENSDLFWALKGGGNQFGIVTKYTMKTVPIGQVWGGVRTYSFLNADKLLAATSDWTGNLPDPKGSVIVTGDVAADNVIDIFVVYFFYDGPIPPPGVFDKFDIIPALTDDTKTRSYSDLLLANNELASIYGFRFILRASTIPNLPGQNGTDLYVSAYNLYQNYLISQGLDRLFQLGFVFSISFQPFPHQIPLQSQIVNPHGNPMNLSAADGDKMWIGFTISWLASISDSTATDISQHLTESLEAFVEETYPGLKSTNEIEGGEKGAGNEFVYLNDAMSDQRPLQSYGRESYERLRAIQRRYDPDGMLRGRTGGFKYV</t>
  </si>
  <si>
    <t>gifyalstr=73</t>
  </si>
  <si>
    <t>-SA-#-SAL#-SA-#-C--#SSI-#SS--#-SV-#</t>
  </si>
  <si>
    <t xml:space="preserve">CHAFR746836.1.1_0032760.1 </t>
  </si>
  <si>
    <t>MRIPQLFLSSPNEKNPDHQVAKPTSLAPGLAVVVKNLLSELPSRIILPDNTDVFRQLMNVYWAKQECEVLPACIIQPQNIQQLSTIVKILKRAFDDLKKGINGAKEKRTGIFAVRGGGHSPVSGAASIEGGIIIDLRLFREVTPSDDCKTVLIGAGCKWGDVSKVLDQKGLAVVGGRNSAVGVGGLTLGGGISFFTPRFGLVCSNVISYEVLLASGSIIKASESTHPDLWRALKGGGNNFGIVTSFTVKSFPCADIWSGFLYLPSFQASKVLAAFHQTVEDYSSHPESENTAGPIVCFSYIHSLRIQAISVNLVDTSPPPTPRKWPTYWKNSPFRPLWRFWSTCKTQSLSSATDELNALNPPGRRQIFVTTTIHNDATTLTSAHTAYSNAIPALRHRNVKGVAWTLFIQPLLPSWVRKGDPNPLGLDETQESLVLVSFTINWDERKDDEFMRDMARSTLNEIDAFARANDTAHRYRYLNYCTDWQRPFDGYGEVNKRFLEAVSRKYDVDGLFQRGCTGGFKLDSGVEDVEA</t>
  </si>
  <si>
    <t xml:space="preserve">CHAFR746836.1.1_0042230.1 </t>
  </si>
  <si>
    <t>MPSNSSYNAQSEENWSQVAWRKPTCIITPATTTDLQSIVRMLTEFNQKFAIRSGGHSTAQEAANIDDGVLVDMSLIKEVTYNAAKNTVVVASGNRWGDVYKILDPFNVTAVGARIMDVGVGGSILGSGLSYLTDQYGLACDNVIDFEVVLANGSLVNANSNENPELFWALKGGTNNFGIVTRFTINTFPQGYVWGGIKGYTNAQLPALLDALAIYQADPKKDPKANLMLQSAVTNDTIGTLLNIVYLDPVVAPKAFAPFYDIPTAWDTTKIQTFSQFMTGAVLPPIPRWDFHTTSFRPNKEIHEKIHKIITNPEELANLKKITAGTIVLGFQPISAAVAGHGTKRGGNALGLNPVAQTWMVADTAWWHKEDTKTATDFAANMFKKVDVATKASNLYEPYLFMNDAAREQPVIASYGAKNVARMKMVQKMYDPFCAFQKLVVGGFKLGSYFQ</t>
  </si>
  <si>
    <t xml:space="preserve">CHAFR746836.1.1_0046010.1 </t>
  </si>
  <si>
    <t>MASELAIILNILAIIISITYLILHRLRLSLLHQNVETEPVSIEALNLAQKLATTLPNSVILPQNAEDFKKGLKAYWAEQESEVIPACIVRPRTVQELSTAIKIFKREYDDRENGQDANKGPYGGIFAVRGGGHSPVPGAASIKGGAQVDLRYLNSVTPSEDGKSVVIGGGARWMDVSRVLDERGLAVAGGRNAEVGVGGFTLGGGLSYFTHRFGLVCSNVISYEVVLADGSITTASADNNRDLWKALKGGSNNFGVVTKFTLKSFPCGKIWGGLNYYPAFQATKLLAAFHETIDKMDSDDFSHGAGLIITFSYLPRYNLQILGANLASTALPENPKKWPNCWQATPFSSLWRYWSTCKVQTVTSATWEMANLNMGGRRQTFGSTTILNDPATVSAAHRIYTEAFSSLRSVNPKGMAFSIIFQPFLASWARKGDENPLGLRDTTESLVIVSFAVNWDKRADDEFVKSTVHLTLEKIEAFAAANKTSHRFRYLNYCNEWQKPFESYGEENWQFLKDVSRKYDPEGLFQRGCVGGFKLDIEKRARD</t>
  </si>
  <si>
    <t>LAIILNI#LAIIISI#</t>
  </si>
  <si>
    <t xml:space="preserve">CHAFR746836.1.1_0058780.1 </t>
  </si>
  <si>
    <t>MASSQVIEALKEALPTGKFVERGTELFQDLNSSYLSTLESDLQPAYIFQPRNKEEVVIFIQAINTFIESVKFAIRGAGCQPVPGCANIQDGITLDLSLLTGIDIKDGSVQVGAGERWGSVYQKLDGEGLGVCGSRSSNGGIGGLALEVLASGKICNANSQENKDLWVALRGGGNNLGVVTRFDCKTFKQGKIWGGSVFYFPPSFPGQIEALVKELKDPNASKETHLMISIGYSAAVGPQIMCLNQPYFTDAVENPPVLNPFTKIEPQIGFMNTMRLHTLKEAAEEQAGAHQRLVRCAYMNITVKADVPTLQRASEVYTAEIDHIDERGNPRDPEPPIRSVENGLFSLTLQPYPLSLLEKSASNGGNSLGLNTNDGPLVSILLMSIWKNETDDDVVLDFMRDAIKHIKLDAEERHTLVPYVYMNYAFSHQDPIESYGAENHERLQAASKKYDPEGLFQRACPGGFKLFT</t>
  </si>
  <si>
    <t xml:space="preserve">CHAFR746836.1.1_0056880.1 </t>
  </si>
  <si>
    <t>MVNGTRAAALCCSTLSLLLNEQLAFPGSQDYSASLSSYFSLQETSVQPACVASPRTVQDVSIIVQAVTNPIARCQFAIRSGGHSSFANAANIHDGVTIDLRGLDGIELNTEDSLVSVGVGSSWGSVYTQLDEHNLSVAGARAFSVGVGGFSIGGGISYFAPRYGWGCDTVMNYVVVLANGSIVNANSQENPDLLWALRGGSNNFGIVVRVDLRTFPQGNIWGGVVVHDLSTASQQIEAVSKFNNPDAYDEYSSLISSFGYIGAQGTSVIINNMENTKGLANTTAFQNLSSIPSLQSTLRITNMTNLAEETETQQVSGLRETSATVTIQSTPEALEAVVGAWNASLPFVQDIQGLVWAIVLEPLPPAIYARHATTNALGLVGQKQQALMIVMLSITWVDVGDDERVYTEAKRLLQVIEQRVSSLGALDPFIYLNYAASWQRPIHSYGEANVERLLRIQEEYDPHRVFTNYVPGGFKIRG</t>
  </si>
  <si>
    <t xml:space="preserve">CHAFR746836.1.1_0037860.1 </t>
  </si>
  <si>
    <t>MHLVNVLPVLAFCHFGLTFPNTRATDPFEELLSDPLSTGLNPLDISSANLEVQLRTLKASSSLHGFSKCQVACALLPLFAKTVSNSNSSGYEPLPYWSIQQAEVKPGCRVDVSSAKDISTTILISKLTECPFAVKSGGHAAFAGASSIQDGMLINLAKLNMVSLSSDRTVTQVGPGGISYFSGRFGWGCDNVVNYEVVLASGAIVNASPTSHADLYWALRGGSGTNFGIVSRFDLATFEQGLLWGGSKYYNADQNDKLVDAYTKFLTDAPTDDFAHLYVSYGYAAQLGGFIGVAGPTYGKAIGNATIFETLNRIPVLGDETGFASMGDLALALNQTTLAREVFKTVTFKNDPALFKGIVKIFTEEASTVLTVPGLAPFFAFQPISDNIVEHMQKNGGNALGLSTADGPLTIMNLNWGWTNEVDDALVLETVDRFVSRSVALAKSKGLNHSFIYMNYAKLEQDVFGGYGAKNVARLKRIQHKFDPNGVFKSLQPGYFKLK</t>
  </si>
  <si>
    <t xml:space="preserve">CHAFR746836.1.1_0067770.1 </t>
  </si>
  <si>
    <t>MNNFLPWLLYSTRLFLLNADSSKLEITPRGITMAPTIESFLASVGVSGAEAHDLIESYEKTTSSPLFLANQVAQQVLGKDKTDTTPVNKTVASENWSQAVISEPYCILQPTNTIDVSNALKIINFFQVKFAIRSGGHSPNPGFSCIGEGGILLDLQRLNQVTLGDDKTFATLGPGGRWGTAIATLDAHGATIIGGRIPDVGVGGLILGGGLFHYSGEYGLAADNAKNFEVVLADGTVTNANSSENSDLFWALKGGGPNFGIVTRFDLFTVPVGRIWFQVSIYSVDQVDDVIDAFVEWQNNGASDLRSTVGFTIGLQSITVGLIYSAPVESPPAFTPFYDLKPLFIAVPGTVGTTGTLTAIVGQTLSNTVERHDYRAASSLIDAQLYKDVHSFWRERALAAQNTTGANQTFTIQPIPRNLAEQGLAKGGNPMGIPAENHQWWTTLIDWKDASDDAVVRQVSIDTANEWERLAKARGLWLPYLFMNDASRDQNPIASYGIDNIQKLKTIALKYDPSQLFQKLQNSGFLLSQV</t>
  </si>
  <si>
    <t xml:space="preserve">CHAFR746836.1.1_0056860.1 </t>
  </si>
  <si>
    <t>MTTEFISSSQVDDFDYVIVGGGTAGCVIASRLSEYLPHKKILMIEAGPSDFNDDRVLKLKEWLSLLGGELDYDYGTTEQPNGNSHIRHSRAKVLGGCSSHNTLISFRPFEYDCQVWESLGCRGWSFKTMTRLIDNLRNQIQPVHQRHRNQICKDWIKASSTAMNIPIIPDFNLEIREKGALEEGVGFFSVSYNPDDGRRSSASVAYIHPILRGAENRPNLTILTGAWVSKINLSGKKVIGVNLALKSGSRLTVSPKAETIICAGAVDTPRLLLHSGIGPREQLTSLGLKSLHHLPGVGENLIDHPESIIMWELNAPVPPQTTMDSDAGIFLRREVPNAAVTNTDPVINPAHLPDGRIADIMMHCYQIPFCLNTARLGYDVPLNAFCMTPNIP</t>
  </si>
  <si>
    <t xml:space="preserve">CHAFR746836.1.1_0061360.1 </t>
  </si>
  <si>
    <t>MNSSTFDIIIVGGGTAGCVLANRLSENERYRILLIESGEDLTNDPRTNIPSLGPLLMATDANWGFTTVPQFKLGNRTNVVPAGHLLGGSSAINGFAFLPNSKLSIESWANLGNPGWDDEAFSRSVGRFSVATSTSTSTKDPAQSPLQITIPEEDAEWPRVWRETLATLGFPAAQDPLTSGNIPGSAYLDNTVRSRANLTIWTKVTTERILFKDTDSGIPTAVGVTIRSSESGTSKSVFADKEIILSGGAINSPRLLELSGVGNPKILEPLGIDVIVNNPNVGEHLQNHPLVTVTFEARDEEGFYTIDQILRKDEEALSKARAAYAKGAGPGYKSNLNVLAQLPVKIDAQLKEALDTMLPQHSDTPTSLTKTHETFVRTIITTPKEASGCYMTAPGFLCLSGAGSFIPPNPGTEKYFTIGIHLAHPLSRGSRVF</t>
  </si>
  <si>
    <t xml:space="preserve">CHAFR746836.1.1_0030650.1 </t>
  </si>
  <si>
    <t>MWSKQLALTLALPFATASPALRSLQTRDSASPQSCTQACSALEAQFPGRLHYKANDSSFVIWDQKQLETAYVCRVQPSSSEEVSSVLKVLLENWCRFSVKGGGHSRSVDDAVSNGGVTIDLNLLNGTTIADDKASARILGGTQTRQAYAELDKEGLAYVGGRVGQIGIGGFLLGGGTAVSSSKYGWGLDNVLEYEVVLPNATITTVTETSNPDMFFALRGGGNNFGIVTAFTVNTFPLGQVYVGSRTFSDAALDAYFVEAENIFTLQDGADTNIVMESRYAYNRASNTYTMGNVQRYLAPVMNPPVYDTLNAIPGTVGNLTGGLNTIAASVQGGGQLGTTRNSFTTLTNYPSPALWKKATEIFKELNGGLSNTTTITINLITYAIPAGAIEKMKTKGGNALGIDVDGHLVLNLLSLSWTDAAEDETAATLAETFYASWKQAAIDLDVFHPFVYLNYADKPQDPFTSYGEENKQRLMSIQQSIDPEGAFRSSGLWTGYRKLQ</t>
  </si>
  <si>
    <t>Tribe3</t>
  </si>
  <si>
    <t>Y/F/WxC=70</t>
  </si>
  <si>
    <t xml:space="preserve">CHAFR746836.1.1_0083530.1 </t>
  </si>
  <si>
    <t>MSNGIFLWLRGGTNNSNFIVWDAKQQEVVSACRVTPTTSEQVSQILPVLTGNWCRFAVKSGGHARNADDSVSAGGVTIDLVEMKSVELLEDNTKAIVGAGHTLGSLYTSLEAHSLMCVGGRVFDVGTGGYLLGGGLSNWAPVYGFGTDNVFEFELVLPNGTLTKVNDVSQPDLYFALRGGMNNFGIVTKFTVRVFPQGPFMYGNVMGPLLDSRDAVTEEAFKLTTEWKNDTKMSFSYGYRYNASMDQFSLYFTETYTDPIMEPEPFRGLNAIPGANRSGLRIDVASSFAADGARGRPLGARNLYATMTYYPSAELDRGIQDIYGEEVRSVRDATGLSPNLIIQPVFEAQIRSCKERGVALLTIGWSQQKDDSSIYALAKRWVDRTKALTVAAGKDHPWLYINYASQQQDPFAGYGEKNLARLRKVHQDVDPMGIFGSVGLCRGYFKLL</t>
  </si>
  <si>
    <t xml:space="preserve">CHAFR746836.1.1_0039520.1 </t>
  </si>
  <si>
    <t>MQLHAFFSLLLFTSWAYCANETYDYIVVGSGPGGGTVATQLAKGGESVLLLEAGDDQGENLNQKVPGFFPLASNDPTFRWDFFVKYHSDDATTRKFEHLVYRTTNGGFYVGTDPPAGAKMLGVYYPRTGTLGGCSTHNAMCAPIPSNRDWDDIATLTGDDTWSAKAMRQHYINLENNHLVPKGTPGHGFEGFLDITVNSDDLLKNQSNAQVVLKETAKQLGQDPTKIFELLQRDLNNDDKDRDYQTGLFGFPAHRSPRGLRVSARDAVVGTLNAKKYKLTLGIHSFVTRILFDKKGKKPRATGVEYLAGQSVYAADPRFKPSNSASATTKRAFARKEVIIAGGAFNTPQILMLSGIGPKDHLEGFGIPVLADLPGVGSRLQDNTEYGVAATASQNFTSVGPIATYNAPGDPALAAWYEGQGPYTQGPLDSIMFKSSASVNGERDIFFFALGGNSFRGFWPTETENQVPADGPDIFDFSMVKFNPQNDLGTVRLTSKSPFDTPEINFRFFEKGGDVDLQALADGVEFGRKVFDSIAAPLGPFKEVLPCIGERNCDVKENIRTQAWSHHATSSAAIGADNDPLAVLDSKFRVRGVDGLRVIDASAFPKTPGAFPVIPTFMLGMKGAEEILKDKSKW</t>
  </si>
  <si>
    <t xml:space="preserve">CHAFR746836.1.1_0094150.1 </t>
  </si>
  <si>
    <t>MRSVFTRIEHNNYLTKGTAGHGFDGFFQVSMAKAQNVQNPGLAVLNAAAATFSQQTSQVTTLLNTDPNGADLNRDQTIGIFGLPSHTKTNGQRFSSRDYIQDTINGKFNLTLSVNSLVTRVLFSSTKCDGKPRATGVEFLTGKSIYKADPRYNSNNKGTIKQVTARKEVIISGGAFNTPQILMLSGIGPADQLKQFNISVLVDAPGVGNNLQDNQEMPTVGQFPAGGSGSGGGCIMLKTNHALYNERDILVFHGPFVFRGFWPSNQTNVALPNDPVGVYGMSMVKMHPQNTAGTVKLTSSNPQDMPDINFNLFKIGRETDLGAMKDVVAWARGVYGAIKAPAGPVKLLEPPPGKTEAEDEDWITAQTFGHHPTSTSAIGSDNDPMAVLDSRFRVRGVIGLRVVDASTFPRIPGVFPVVATFMVGQKGSDTIIEDAKKPDVC</t>
  </si>
  <si>
    <t xml:space="preserve">CHAFR746836.1.1_0100640.1 </t>
  </si>
  <si>
    <t>MDLSGPASRHLDDIYDIVIVGAGTAGCVLANRLTEVPEFSVLLMEAGEDKNEDARIKIPALSGQLFGNDEFDWKYLSEPQPYWKKFQTVNMPNQEVKDFLEVDYVDPKLQTAGPIQASFPSSKDPLQKAWVETFKNLQLKRQTDPLSGTSIGGYTSSCSVTSTSERSHAGVGYYDAAKHRPNLHLATKAHVQKILFHEGSLGLGGFIASGVQFIHDGIPKVVRARREVIICAGAFGSPELLELSGIGSTGLLENHGISIVYNNPNVGENLQDHMFCGSSFEVNDDVRTMDRLREMSAREEAFGQYQESRTGPLADGPSYTFAYVPLNNHEPENLEPTIAQLFQEHKNVLNENPSPAAKLQHKIIQQLVESTSEATAVHFLARRQFHLEKSIPAEIFAPTDSANYISTIGMLTHPLSRGNVHIVSAKGSDKPAIDFKYM</t>
  </si>
  <si>
    <t xml:space="preserve">CHAFR746836.1.1_0054220.1 </t>
  </si>
  <si>
    <t>PDPAVKPALDFRYFTDPEGYDAATLVAGMKAARKIAQEAPFSKWLKREVAPGPKVQTDEELSAYARSVAHTVYHPAGTTKMGADSDEMAVVDAKLNIRGLSGVRIADAGVFPTMTSINPMLTVLAIGERAAELIAESAGWRGNVEGRALL</t>
  </si>
  <si>
    <t xml:space="preserve">CHAFR746836.1.1_0003600.1 </t>
  </si>
  <si>
    <t>MGVYTELPSTLQEVDVIIAGGGTAACVIASRISDADPQLSILVVEQGGNNLDDPTIVHPLLFLSHLAPTSNATLFYQATAEEQLGGRELVVPSGGVLGGGSSINLMMYSRAQRTDFDNWATDGWSADDMIPYLKKLETYSGPGSEATHGFNGPEQISGGTYRANRSTDQFIEAAAKVGYPEIADLQGLDFNNGVQRAQRFISPEGKRQDAAHTYLHPRLQDGKHPNLNVLVETQVLRVIFDGKKASGIEIQPNPAKQTNVTGASKQTIKAKKMVIVSAGALGTPLILERSGVGNTDILNRANVSVVADVPGVGNEYQDHHLLTYPYLSSLEPNETADALTGGRLDVPELIATNAPILGWNAQDVTAKIRPTEGEVQALGPEFQSSWDKDFKNNLNKPLILMSLLSGFPGDPTGLPIGQYLSISTFSPYPYSRGHVHINSTDLSDPIDFQTGFFLNPIDITKHVWAYKKQREMIRRMDVYRGELAAGHPPFPPGSAAAAVVLDSPLPANITDIKYTTEDDAVLRTWLIQNVGTTWHSLGTCKMAPLSQGGVVDPSLSVHGLENLKIADLSIVPGNVAANTADTAFAIGEKAADIFIKELSLCS</t>
  </si>
  <si>
    <t xml:space="preserve">CHAFR746836.1.1_0034600.1 </t>
  </si>
  <si>
    <t>MLSRLVFGGLVALAAAANESYEYIVVGSGPGGGPVAANLARAGHSVLLLEAGDDQTQNVNVSQLMNFNIAANDEKTRWDFFVNHTDNDSGYNHIVYRKPDGGFYTGLQPPKGATRLGIWYPRTGTLGGCAMHNGAVVSLPGDADWNYIAEITGDKGWLTQNMRPHFKAMERNADISSADTSHGFNGWLDISLGDTTWADTDADAVSLAKKAANMTGGDPNQLKALMDRDIDANDPDRDQTLGVFGSWSHATKQGQRSSPGYYVKETVNDPAKYPLTLQLNSLVSKVIFDKTGKTPKAVGVEYLRGEFIYGGDPRNVDGKRKGKRGKAFASKEVIIAGGAFNSPQILMLSGIGPAEELKKFNIPVIVDSPGVGQNLDDNYEGSVASLAARDFQGGSNIFFNFLKTSQSTGGRDIQMWCGQFSFEGFWPGFPDDFGPKQYECTFVHMNPRSQRGFVKLRSANPQDTPEINFKFWEKNSDKDLQAMLEAIKFGRKIVQDAKTGLGPFTEIHPCTSDKCSDAETLTFLKKQVYSHHATSTCAIGGDNDKMSVLDSKFRVRGVKGLRVVDASAFPKVPGAFPVIPTIVLSEKATNDILSELKEEKN</t>
  </si>
  <si>
    <t xml:space="preserve">CHAFR746836.1.1_0023240.1 </t>
  </si>
  <si>
    <t>MKIFNLLPAFVLPLLTHAQDATYEYVIVGSGPGGGPLAANLARAGHSVLLLDAGDDQSDNPNITSTWNFINAYEAPNTRWDFWVAHSDDEEKEKKYLHTTWRKTDGSFYVGLDPPEGAERLGVWYPRAGMLGGCAMNNGANIAMPATAEWKYIADITGDDSWLEDNMRKHLVKIESCNYVPNGSTSTHGFNGWLQTSQATNPWASDVTSDSFVIASLVANATGSGDAALSELVKRDMNAADPDRDQSLGIFGPLTHDKNGIRSSPAYYIRETLADAQKFPLTVQLNTLVTKIIFNTTDPNAPVATGVEFVQGPHLYGADPFYNSSQTGVPGKVFASKEVIIAGGAFNSPQILKLSGIGPAAELEKFNIPVIKDLPGVGANLQDNYEGGIMGQYEKPITGGPFFDVMLKTALAKIRNIYFFCGVFSFEGFWPEFPTQYVNEFLCAMVHMNPKNINGRVLLKSSDPRETPEINLGFFSKGDDEDLNEMYEAAKWMRPYFNSVPNNKFTELHPCTHENCTVADQKEFLRDQIFSHHVSSSCAIGADNDPFAVLDSNFRVRGVKNLRVVDASAFPKVPGAFPVLPTMVISEKAADVILRGVE</t>
  </si>
  <si>
    <t xml:space="preserve">CHAFR746836.1.1_0065920.1 </t>
  </si>
  <si>
    <t>MWPFTANYPICTPNEIDSRSYDYVVVGGGTAGCVLASRLSENPEISVLVLERGPINDNWLSQIPIVSSNILRADGGASSWLCEPMKFCNNRQSLFFCGELMGGGSRINSMVYSRGSRADFEAWAALGHPEWSYEKVLPYFVKGEKALDQPKSDYRGHSVYRTLVVTFLLIFASLTFLRFTDIAEAMGFLRVPDTNAPDAPSDGVVTFDSTVNEKNQRLSTFDAFLPKELTLKRKGNLTICPMTLVTKIRFAKESGKGLRAEQVFFKSVDQKAEKVFSVDVKREVVISSGSAGSPQVLMMSGIGPRDHLEDIGIPVLYDLPGVGSELTDHVSVPVAWEVPLKESLAQLAVSPIIKGGFEFIKYLISGSGILGMPVQTLSLFVRSSSLSNDGTKLLTRPSESEAPRNRKRSSIYVPQHEIADIEIMPLAVSSMDNLEEHNRLYSKLGVFSMLATLLQPRSRGTVRLRSSNPHDRPKIDFGLLSDPRDIITARTAVRLSLKIGRDMKVSGFPLLQNLTFNEEDKDDDAALDEFIKERVRTTYHYACSCRMAPENDPIPGVVDDELRVHGLSNVRVCDTSVFPQITSSHLQAPAAMVGERCADFIKNAL</t>
  </si>
  <si>
    <t>Y/F/WxC=79</t>
  </si>
  <si>
    <t xml:space="preserve">CHAFR746836.1.1_0060860.1 </t>
  </si>
  <si>
    <t>MYFNWSLSVFGLLYATASAFPNQARQTTTYDYVVVGSGPGGGPLAARLAIAGYKVLLLDAGDDQGALTEYQVPAFSALSSEVEAMRWDYFVNHYSNVTQQEQDSKMTYRTPSGDQYVGLTPPAGSTPLGILYPRAGTLGGCGSHNALITIYPHDSDWKNIASVTGDNTWAPTEMRKYFQRMEKSEYLPNGIAGHGYNGWLSVGITNVLFVLQDFKLLSLIIATAAAMGKGILGGIIGTIGGVGEILLRDINVQSPGRDAAEGLYQVPIAIKDGVRDGPREFVLETINAVNADGSRKYQLDLQLETLVTKVIFDTTGSKPKATGVEYLVGKSLYRADPRSGSASEGVPGSATASREVILSAGAFNTPQLLKLSGIGPAAELSSFNIPVIVDLPGVGTNMQDRYETSVIAKADSDFALIKDCTFLRTSPDPCLEKWKSGANGGDRGIYGSNGFSVGFVKKSAVSSGDPDLFIAGVPANFPGYFPGYSGLSTADAQHWSWVVLKAHSRNAAGTVKLASSDPRDTPLINFNSFDSATDGDKDVQAVVEGMEFARKIYSSIIPLAGGFTEVTPGLQVTGEKLKDFVRDEAWGHHASCTCPIGADGDPMAVLDSKFRVRGTEGLRVVDASVFPKIPGFYVAVPVYMISEKAADDIISAAA</t>
  </si>
  <si>
    <t>LIAR=44</t>
  </si>
  <si>
    <t xml:space="preserve">CHAFR746836.1.1_0062240.1 </t>
  </si>
  <si>
    <t>MPQLRFNITSVGTYQVPVIVGAVASRFKEPNPALVKQFGIRYDKKYWGSENGTSVWASWANFQWPATKILYEAWKEIPGIEYPDDNGQGESGPQWFPSSVDPATITRSYSNTAHYQPHKSRTNYHLITEHKVSRINFATADGKKPKAESITFVSRETGERRTVFARKEVILAAGAVHSPQILQRSGVGPRKLLEEAGIELVKELPGVGMNFQDHTSLNLGYNFTTQPFPNLDALATNATYQAEVDETWNKTRVGPYSAWGNTASHALVSFPVISPDNYQDLANQIENQDPAAYFPPETHPTVIAGYKVHLRVLAKGMRSKNTGWIQIANAPSGNAALTNSHPLSRGTIMLNTSDPECEPVVDYRAMTNPLDIKIFVEMIRLMRRYILADGIIKQLSPVWYNPPLEMTTDEEIGDWAKRTDVLLPTVYHAIGTCSKMPLEWGGVVSEDLRVHGVEGLSVVDASIIPSLVGATTSQSVYAVAEKAADLIKARG</t>
  </si>
  <si>
    <t xml:space="preserve">CHAFR746836.1.1_0023100.1 </t>
  </si>
  <si>
    <t>MISTLALLGAATLASAAPVAEAPSFDYVIVGAGTSGLVIANRLTELADVSVAVIEAGSSVLDNVDVTGIDAYGAAFDTPIDYAFATTEQTFGDGASKIMRAGKAIGGTSTINGMAYTRAEDVQIDAWESLGSENWNWKTLFPYYLKSESFETPDAGQIAKGATFDPALHGTSGPLKVGWAQAATMMDVEQPQILNATYEALGIDYSIDVNGGEMTGFSLYPKTLDTELNIRHDAGRAYYYPIQSRSNLKLFSETTANKMVWSPAANGDAVASGVEVTDATGNTFVINANKEVILSAGALRSPLLLEASGVGNPTILSNLGIDVVVDLPTVGENLQDQMNSGLAGTSSANHSGNAGYVLYPTAAEVFGDDLEAAKASIDLADYARRTSEANNGVTSAADLEKFFKMQFDLVFEKNITIAEILVTPAGDIYDIEYWALMPFSRGSIHLTSANATAAAAINPNYFMLEWDALSQGAVGKYIRKIINTAPLSESLTSETTPGLSVVPQNATDAQWASWVKTSYRSNFHPVATAAMMPKEVGGVVDSNLKVYGTANVRVIDASILPFQVCGHLVSTLYAVAERAADLIKGSL</t>
  </si>
  <si>
    <t xml:space="preserve">CHAFR746836.1.1_0093100.1 </t>
  </si>
  <si>
    <t>MGGLQYSLLRIFALYASRFDFAAAFEYDFIIIGGGTAGLAVANRLTEIPSITVAIIEAGDKVFDNPTVTAVDGFTLAIGTSIDWQYETVNQIHAAGQIKSWPGGKALGGTSTINGMTYVRAQKSQIDSWQAIGNKGWSWDDLLPYYRKSENFTFPTPEEMQNGASYNPSYHGTGGQLNVGFSKDLLNGSLHTIILDTWANLGLPSNNDANGGDVRGFSVWPSTLDSATNIREDSARAYYYRIESRTNLHVFLNTTANKIEWDESVPGELIAKAVQVTRQNGSIGTFKATKEVIVSAGSVRSPALLELSGIGNPRCGISTKVSLSGVGENLVDQPLNLLQYNSTEVYDGITSYVAYGAMDDFLATLPTRDTTRMWASQIAAANNNSVSQASIEYLLQIQYDLLEHQVPNAEAIVGTTKTFGAGPSQILAASMWLLLPFSRGNVHINSSDPLVFPIIDPKYFLIDFDLDVQVAIFKWFRKFWATGPVKDRAIELVPGYAILPLNSTDEMLGDYIKKNFGANSHNIGTASMMPRELGGVIVS</t>
  </si>
  <si>
    <t xml:space="preserve">CHAFR746836.1.1_0029170.1 </t>
  </si>
  <si>
    <t>MLFAFALRTHIIAAIPLQQQTISQGLLGAHFGRLGVPATFDYVVVGGGTAGLALARRLAANSAQTVAVVEAGGFSEFDNTDGSQIPADAAFFIGTDPMFHNPLIDWGQETTTQNELAGRKALYTSGKTLGGGSTRNFMFYQRGSSGSYDKWAQIVGDPSYTFKNLLPYFQRSVHFTPPNPAARPNNSTLKYTVLSIVQFDQFYRQF</t>
  </si>
  <si>
    <t xml:space="preserve">CHAFR746836.1.1_0087330.1 </t>
  </si>
  <si>
    <t>MASVSKQYDFIIVGGGTAGLVLAARLTESPDLNVLVLEAGENHLSNPNINIPALWPALLGTDLDWNFSTKELQNRNIGIPHGRVLGGSSALNAQAFVGPSRVGLDSWKEFGNPGWDWANMEEYYRKCYNVQIPSEDIRKHLGLGYLETNPAAQHGPVQTSYPDSKDEPIVKAWMETLDALNYKITGDPLSGGSTGAFVHPSTVDGTTKERSYSATAYYLPAQKRRNLHVITGAEVEKILFDISSGSVIATGVKYSKSGISDIVKANKEVILAAGAIHSPKILELSGIGGSSLLQSKGIDVVVHNEAVGENFHDHPMSGMSFEVAEGVNTLDALNRQDPEVLGAAMTAYQTMKSGPFSKAAINSYALLPVVDFQSEEGKTTCDDVLKELLPDISNSEHEFVRSVYSSADKSSGCYFVYAAHGNFGADNSTAKAVTVNDETANFLTIACELSYPLSRGSVHISTSSAFDRPTIDPAYYSNPLDLEIQARHVRFFETIVKTEPLASLLKTGGIRSPGFANIGDDLDAAKEYIRRTSISGWHPVGTCAMKPKEAGGVVNPRLLVYGTRNLRVVDASIMPFICRGNTQSTVYAIAEKAADIIKEDFKISN</t>
  </si>
  <si>
    <t>LIAR=22</t>
  </si>
  <si>
    <t xml:space="preserve">CHAFR746836.1.1_0029190.1 </t>
  </si>
  <si>
    <t>MDSKTLEADYVLVGGGLAGCVLASRLHHAPTRPSVILLEAGPDQHAHPLVTSPLGAPRLHGSELEWNYQTAPQKHLNGRSIYNCGGKLLSGSSAINYGGWTRGHAADYDLWATIVGDQRWSYKGMLPYFRRTERFHDEHGDAAQHGFDGPIHTAPVNRSYPLREPVHQAFIEAGLKQNVDANNGEPLGVAAWTENWRNSVRQPAGVAYDLSGVKVMTSSPVHRVILSESNRATGAEMIDGRRINARKEVIICCGTLRTPQVLMLSGIGPSENLAKIGVPQKVNSPDVGQNFHDHCSLVQFWKLRNPALGLANGAPEFFKKDPSFLNGMPFNWVGTDTVQQADLHDALLADNEVVDAGNINLHSHLQVPRAHIELIIAYSLLGRPRAEYGLSIDGTHISTGVLNLLPTSRGTVTLLNSDPNNDPVINPNYFATHTDHAIMRAGIRRMMQVMETPSMRAIVESETVPSGFSALTSVSSDEDIDARVRQFSATWYHFGGSAAMGKVVDSEFRVMGTEALRVVDASVIPTPIAAHYQACIYAVAEQAADMILG</t>
  </si>
  <si>
    <t>Y/F/WxC=81</t>
  </si>
  <si>
    <t xml:space="preserve">CHAFR746836.1.1_0082160.1 </t>
  </si>
  <si>
    <t>MSATFDFIIVGAGASGCVVASRIADTGSHPSILLIEAGGSNKNVAQLSGEERFEVAFSPNSPLNWNYKTVPQNHLTGQEIDYSRGKGLGGSTAINFCGWAVGPRDDYDEWARIVKDDAFKWYNAKRCLRKIENFHPEISIPELKKYIDPNIGDHGDSGMIDLTYGDSWIPDVGDIFKAIEESGLRTNKDINSGDPIGMGMSNVCIHKGERITSASSYLANKPTNLEILTDSGVTRIIFESKRAIGVQTIDGKTILARKEVIVSGGALNTPQILMLSGVGPAEELERHGIQSVHELPMLGKTLQDHCFSSVGVVMKAKSRDQIQPHLQNPTPMGWFKLPSVQESNEYRALPLPKRQFLQATTVPSIELATHIPPSLASYEMSPDTRFLGAMCLLMNPQSLGTVTLQSADPNIAPKIDPQFLTHGYDRRVMIEGVRETMRVLSAPVYAVDTIDKVGPTDDSDEEIWKHIRGNLSSSWHMSCTARMGTSIDSACVDSSFRIFGLQSCRVIDLSVCPFVPNNHTQSTAYVIAEMAAEKLIAEYDLQSRREGSMKLVTKL</t>
  </si>
  <si>
    <t xml:space="preserve">CHAFR746836.1.1_0071790.1 </t>
  </si>
  <si>
    <t>MEETSADYIIVGGGLTGCALATRLAQRLDSSVSILILEAGPDPTSNPNTTTPMQGLELQGSELDWAYPTAPTPSTANRVYNLTSGKTLGGGSILNYGGWARGNAGDYDAWAQITGDERWGYRGLLPYMKRSEQFSAKEATADQNGLDGPLKITGVSASDPMRRYPLREPLKKAWEEVGVQLVAGNGCSGSLAGISEFLETWDGGVRQPSHLAYGLAQTRVNIRTNTLVDRVLFERLSGKPARANGVLLADGIHIKANREVLLAAGALRSPQILQLSGVGPADMLSQHAIPLVHDSPSVGANLFDHFAFFQIFKLRDPKRGLALGHPALSNPAFLKGFPVDWSINEAVPAQQLQQALADDGDSLDREGLGKPGRTHVESLVMYHPYIPGLPVDGSLVATSVMLTNPTSRGSVGLASASPNDLPVIAPNYFSTSVDHAALVHGSRRLLRALTCTTSGKEFFEGEMAPAPGLNPLSLNSSDDEIKERIRMVGSPHYHPAGTCALGSVIDTNLKVKGVQGLRVIDASIFPAPLSGHPQATLYGVAELAAEIIAGRE</t>
  </si>
  <si>
    <t xml:space="preserve">CHAFR746836.1.1_0063130.1 </t>
  </si>
  <si>
    <t>MAETLSYHCIIVGGGIAGSVVASRLREKHPELSILLIEAGPDVSKNPLVTDSANGPFLVGSELDWGYSTVPQRHLNNRILPNNAGKALGGGSAINAGGWIRGDANDYNAWGKLVDDPRWSYDGLLPHFRRTEHYHKPGLDTQHGYKGPLYTQSVSSTGRKYPLRDTLRKAWESVGINYNEDANSGSPQGLSELVENRKDGQRQLASTAYPLTGVEVMTSTIVARVLFDTQGETPKATTVELADGSKIVATKEIIISCGAFRTPQILLLSGIGPREHLSNHGIKQIFDAPHVGQNLHDHMSVGQWWKLKRPEAGYALGSPLFNNPNFAKGTPMDWVVTFSVPHEGLKAALAKDEGTVDDMHPLLNPTRSHVEGFTVYVGANKTNPVIPIDGSHVTTVVLGGLPTSRGSVSLKSSDPTVAPVIDPNYFSTEADRYVLRTGLRKIMEVMLSTTDGEALIETETVAAGERPLNWKSEDAEIDERIKARGKTVYHPGGTAAMGKVVDTSLRVYGVAGLRVVDTSVLPLPIAGHYQACTYALAEQAAEIIGADF</t>
  </si>
  <si>
    <t xml:space="preserve">CHAFR746836.1.1_0017650.1 </t>
  </si>
  <si>
    <t>MAFPKLSLAACLACVLSNAAVAAGQCSNTLDTFDFIVIGGGTAGLAVAARLSEGLTESCVLVVEAGPDGRAEPRISIPGRKGSTIGTTYDWNLTTTAQSGLNANRRINMSRGKVLGGSSAMNLMTWDRGAVADFNAWETLGNPGWNWDTMFSSMLKCESFEPSNEYESTNGVGTSGPVDTLINRILPTHQLTFKPAMNALGIADNNASLAGNPVGVARKPTNIRPSDYSRSYSTAYIENVPANLAVLTDTRVARINFDSNKVATGITLQNGAVLSVKHEVILSAGSLQSPGLLELSGIGDQDVLKAAGVDVVYHNPNVGENLQDHVRIQNSYQLKPEFLSFDVLRWNTTFADSQLALYNLGLPSLWDYTGSGYAYMNWTTLSPNIGASMLSLAQANANLSSQIDQIKLAHLVNESSTVPQLEIIFSDGYTGVKGYPAANTPLFSQGFFTLIAAIQHPFSKGNVHISSSDITVNPNIDPKYLSNPYDLAAVINAAKYLRKAAETAPMSSIWSAEYEPGPTVQTDADWEAFAKNTTLSIYHPVGTCSMLPENAGGVVDAELKVYGVKGVRVVDASIMPIIPSTHLQTAVYGIAERAAELVVKEWS</t>
  </si>
  <si>
    <t xml:space="preserve">CHAFR746836.1.1_0089650.1 </t>
  </si>
  <si>
    <t>MAAPFSTLSSLEQFLEQDFDFVVVGGGTAGLTVAARLSENPDVQIGVLEAGPSHFGDPLVLMPAAYPKMIGDGRYDWKFRTVPQVYSHGKSIEWSRGKGLGGSSAINYQIYNRGQALDYDDWAKLGNPGWDFEGLLPYFKKAEKFIPPPYSTESNIPLETQHDGQFHGSEGPIRTSFSTWRCPIEKEWVTASSTAGENIGLPLDAWSGNHLGTFHGLSTIDRSPGPACATRSYAVSGYLLPNASRPNLHVLTNALVTKLVLAKDLSSVTGVSFRHANQEYTVRVKKEIILAAGVIKSPQILELSGIGDPEILKKAGVQCLIPNPRVGENLQDHPVTGLSYEVVDGEYTLDLLQDPQESEKAMMEYMSTRTGPMSSGGSTHCFASFAALATPEEISELQNLILHPPPGVKSLPEQARKLLAEGLGKKEDASIQLVFLPVTLNVEGLDEQTAFFTPPENMKGQQGFTVGAAICRPLSVGFCHIRTSNPSDDPDIDPGYHSHPADAIILSKAVSLIERICATEPLREKVKSRSFPGKEVGLGSEQVRRGFVREYTGTEYHPIGTVGMGKEGEGVVDERLRVRGIKGVRVVDASVFPLHVGGNIVGSVYAVAEKAADLLK</t>
  </si>
  <si>
    <t xml:space="preserve">CHAFR746836.1.1_0029020.1 </t>
  </si>
  <si>
    <t>MLLSTLAVVLCAIALGDARSVGRRTQIIEEKTAANRKYDFIISGGGLAGLTVANRLTEDPSVSVLVIEAGQLDARDDTVLIPGSYNPFPYLWQGVFTPPQPGLLNRIFMVLMGKVVGGGSAVNAMFFHRPSEIDQASWVNLGAKGWSFSDLLPYYKKSENFTTPDPTFAAARNISWEDGFHGSDGPIHASYAPYDYPSGENFWDAGLNIGLKQAKDANSGIATGLFYLLRALNPLTGTRSYARVEHYDRVIATRPNYHLLPNTVVGKVLFNGTLATGVEFLNATSGEKTTVFANKEVIISSGAVHTPQVLQLSGVGPRALLESLGIEVVVDLPGVGQNFQDQSALTATYNFTNNLFPNGGSLDTNATYSNEQLALYNTSQTGAYTIVRGTGNQAVALSLQDLTRNHSSLLAHAKAQDPSAIYAPGTHPTVLAGYLAQREELYSLLSSKESPMGNIFWNTGPSTSIYMLKPFSRGSIAITSLSPLDAPTVDFRTNSDDTDLLFHLSLFLKNRELMSQPSMITLGPIETGPGAGINDADTEGLKTALAGAIEPSNAHMCCTAPMMKIEYGGVVDAELRVYGTSGLSVMDNSIFPMPAGAAPSAVIYAAAEKAAVMIKARHGL</t>
  </si>
  <si>
    <t>LIAR=72</t>
  </si>
  <si>
    <t xml:space="preserve">CHAFR746836.1.1_0007060.1 </t>
  </si>
  <si>
    <t>MSEVYDFIVVGGGTSGCVIASRLASSPSAPRVLLLEGGGTNSNPVFRTPENRWALVFTEPSVEWGYTTTPQMHLAGQQIPCLRGKGLGGSSAVNFACWVIGDKNDYEEWAELVGDDDWRWEGENGVKNRLRKIENVHDVGEGVTEAQRALADNELLKLHSKEGRVDVSYDQFWEGREMMAMQIAQEMGIPINGDMNSGNPHGLGLAPSTFGKGARTTSASAYLNSPPENLTIITDSIVDKVLFDESKRAVGVITIEGKVYEASKEIIISAGAFDSPKILLRSGVGPADDLSDLSIPVIEDIPGVGENLMDHCLCNITHILKEELVPIIKPNARDPLLNSGEQIPMAWVQLPKIIESPEFNALPPQVKTHISKVPTTEIIIFGINLGVALPKETTQILNITVGTMNNQSTGTLKLSSPSATAPALIDMQYLSHPYDRRVAIENIRHAMEMGKSPTLQTLTESILIAPKSDSEEDIWEFVKEKVSPIYHFAGTCKMGREEDSLAVVDAKFRVRGVKGLRVADHSVAPLMVNNHTQSTCYLIGETAAEKLIKEYKL</t>
  </si>
  <si>
    <t>Y/F/WxC=94</t>
  </si>
  <si>
    <t xml:space="preserve">CHAFR746836.1.1_0071940.1 </t>
  </si>
  <si>
    <t>MIEVSGFVDGSLLGYSYIGCTVDPNSQTRSSSETSFLAEALRETTNLIVYKSTTAQRVLFNGTKAIGVQVNSGGAIYTLGARKEVISSFRSPQLLMASGIGPKATLEENGIPLIVDRPGVGQNMWDHILAGPSFDVNVPTHSRVSDPTYASHADADFINNQNGILTNPGADIVAFEKLPEDLISNQTLRGLNNRPTDLDLLYTPDWPDVEYLFLDAYSGTQKDLVFGGPRDGKNYGSAFVGLVAPFSRGNVTIVSNDTTVNPIINPNWFSDPRDQEVAVAGYKRARAIFATNAMRAVVLSPEAYPGANITTDHEILETLRNGASSIFHAAGTNAMGKVGDPMAVVDTSARVFGVQGLRVVDASAFPILPPGHPQGTVYKLFPLFWYSIGICELINLQMLLRRKLQMIYFMDNRLAN</t>
  </si>
  <si>
    <t>LIAR=79</t>
  </si>
  <si>
    <t xml:space="preserve">CHAFR746836.1.1_0022670.1 </t>
  </si>
  <si>
    <t>MAQFSKLSSVAVAIISAVVVSSAPTTFQGTVQRREESLLSSYDYVIIGGGASGLTVANRLTEDSATTVLVIEAGDFDANEDIVTVPGLAGGAVGTKYDWNMTYAANPAIGGREAAIALGKVVGGSTKLNRMVFDRGAKSDYDRWESLGNSGWGWDALLPYFKKNEIFTPPTPEIVNEWGVTVDDSAHGTEGPMHTSYSPFFWPTTKNVIEAFKELGVTTALDQANGGAIGGYFCPHNLDPATKTRHSAREAYFEPVKGRPNLHLLPKRHVTKVVTEKKDGKVIVTGVEYAESKDSTKSTIAVKKEAVLAAGAIFTPQILQLSGIGSSALLSTVGIEAVVDLPSVGQNLHDHVLLTTVNTITTSMLTSANMTSNTSFAAEAQALYDSKKPGPLSTPTGDYLAFLPLEQVTPAFTTIQTAAQGQDVTKFLPANTPPEVVAGYKAEHKVLTDFLSSPASAYVEFIWADGVLNLGLIQPFSRGFVAITSADPFVFPSADVGFLTNPADVSILVESVKYVRKFMGTKAITPLQPLEVVPGSNVTSDADIEAFVRGAVGTLFHPAGSCKMGKKEEGGCVDGELKVYGVEGLRVVDASMMPLVPGSHTMTTVYAVAEKAADMIKGGTQSSGADECDV</t>
  </si>
  <si>
    <t>TS-ML#TSANM#TS-N-#TS-FA</t>
  </si>
  <si>
    <t xml:space="preserve">CHAFR746836.1.1_0018620.1 </t>
  </si>
  <si>
    <t>MAQPRHAICFGGFKCLVVYLVLFLLPLQSSAYITGSQSPIICSENQKEYDFIIVGGGTAGLTLATRLSQKLTQNCFLIIEAGEDGRQDPGIFIPGRRGSTFGSKFDWNLTTVPQTHASNRIVNFPRGRVLGGSSALNLMAWDRGCKADYDAWEDLGNKGWNWKNMYRNMLKVENFTFSPEYGNKGVSKGGFIQTTINRIASPQQLAYAPVMQKLGLKVNRESLSGDNVGISRQPSSIRSEDYTRSYSVEYLKHARENVVLRLSTRVAKVNFDKHLKTTGVTLQDGTFIAASKEVIISAGTFLSPGLLEHSGIGNKTILEKLGITPLYDLPGVGENLHDHPRVQASYILKPGFVSVDRLRFNATYAADQLALYNARLPSEWDYTASAFIYTPWSAIFPSTQAKLLSLARSLITKTSPPNLKKTLDLLTDPSVPQVEVIFTDGLTGTAAYPPPNSSLYGIETFTLVAGLMHPFSRGSVHISSPSITIPPLIDPNYLSSPMDLEAQTQLAKYLREIANTEPLKSVWREEYEPGLRVQSDKDWEDYAKNATMTFSHPVSTCAMGPEKDGGVVSERLEVYGTKALRVVDASVISLLVSGHIQTAVYGIAERAAEIILEDWE</t>
  </si>
  <si>
    <t>Y/F/WxC=12</t>
  </si>
  <si>
    <t xml:space="preserve">CHAFR746836.1.1_0079150.1 </t>
  </si>
  <si>
    <t xml:space="preserve">CHAFR746836.1.1_0014430.1 </t>
  </si>
  <si>
    <t>MSLIFRVLCFTFYLLGTHAKRLRSSAFGVPGVGGKFDYVVVGGGTAGLTIAARLAETASVAVIEAGGFYDTDNGNFSIVPFNSLGMGIISSAEDYPPQPLIDWGLISVPQPRFGNRRFHYAQGKTLGGSSGINIMGYHRGTTGTYQRWADIVEDQSYTFDNLLPYFQRSCHFTPPNLEKRNSANATPEYDPSAFSTTGGPLQVSYVNFVDPMVTWGDKMLQEIGLKISPTGFNSGILSGYTGYATSTIDPRDATRSSSYTSFLEKAIEETEIIVYAHTQAMRITFDSNKKATGVVVSTQGLEYTISANKEVIVSAGVFHTPQLLMVSGIGPQAVLEFQNITVISALEGVGQNLWDPVFFLTTNRVNTPTGSTLINGPDALRVLKDYTHNASGPYSAAGGHFAFEKIPANLRNNFTKETQDILSELPDDWPEVEYSVAAGAGQNNTVMGTFGATILAPLSRGNVSIRSSSMLDQPLINMNRLSHPADMEVLIAAFKRGRQVWNTPAAKAVKIGEEIIPGAAVQSDEQIATYIRDNLLHICHASATCSMGSRDDPMAVLDSKAKVYGVDGLRVVDASAFPFAIPGHPQASVYMLAEKIADEIKKGQ</t>
  </si>
  <si>
    <t xml:space="preserve">CHAFR746836.1.1_0063430.1 </t>
  </si>
  <si>
    <t>MPSLLYSFLLFNSIHLLAASDTFNPGTGESFARTFENATFDYVVVGGGTAGLAVAMRLAEDPSYTVAVVEAGGFYQIENGNQSVVPAYNPEFAALNDPNANPTVDWGFITTPQAGANNRSLHYARGKTLGGSSALNANIYNRGTRGCYQQWAGLVGDASYQFDNWLPFFAKGTNYTAANTTLRAANATVPIPSNISSQFNGGPVHVTYPNYALPFTSWVQRAFSSLGFRNVSGFSGGELLGSQYAPAALMPGSNQRESSETSYLQQAFASNRTNLVVYTHTWGLQIMFSNNKTATSVKVKTGAKEYFLTARKEIVSSAGAFQSPQLLMVSGVGPAQTLAQQNITVIADRPGVGQNMWDHIDIEVTWKVGVDGFNTLANLTFAEQQKQLFRSNLSSMYGTYGADYIGWEKLPEPYRSSLSNTTITQLSTYPADWPEIEYEIASVRMSGVEGDYNGYGSFIIIPVSPTSRGTVTLQSNSMLDPPVINPNWLTSQTDKELALQALKRGRAIISSAAMQPILIGNETAPGPLVGIDDDAALNEYIRNNLFMNWHAACTCRMGRATDRTAVVDSKGRVIGVNGLRVVDASAFALLPPGHPVSTVYGLAEKISADIIASR</t>
  </si>
  <si>
    <t xml:space="preserve">CHAFR746836.1.1_0093380.1 </t>
  </si>
  <si>
    <t>MLILLLTFIYAFTFLANASLFDESVKFQGLLGSHFGVPGLSASYDYVIIGGGTAGLAIANRLSLNTSTTVAVIEAGDFYEFSNGNLSQIPSHASDFTGNNPTAKNPYLDWYMYTEPQPQLKNQVFLYDSGKVIGGTSGRNFLWQIRGTVGCFDKWAADVGDDNYKFSTFLPYFQKTAKFHPPDNSKRPENCSAGFNSSDWSPSGGPAKVGYSAWVNPISSWLGLGLKELGLKELSSLLSGSLMGWAYIALELDPVTQTRSSSEDFLRDAFERSSNLLLYKSTLAKKINIKNGVANGVLVNSGGISYTINATKEVIISAGVMRSPQLLMVSGIGPRATLESKGIPVLSDLPGVGQNLWDNVLVGPTYQVDVVTHNSLADPGFAARMAHEYNQNRTGILTNVGGDIAGFEKLLPPLISNETYRSLEEFFPPDWPHIEYLVLDAYFGTGTDSTSGVPNGKQYVAASIGIVATFSRGNVTIASDDTSENPIISPNWLADPRDQEVAIAAFRRGRQLFETEAMRPIVGQEAFPGANITTDAQILDVIQASANSVYNGAGTNKMGKASDPMAVVGSTGKVFGIDKLRVVDASVFPFLPPGQPSATVYAIAEKISQDILRDV</t>
  </si>
  <si>
    <t>LGLKE#LGLKE#LSSLL</t>
  </si>
  <si>
    <t xml:space="preserve">CHAFR746836.1.1_0029180.1 </t>
  </si>
  <si>
    <t>MTVPDEVDIIVCGGGSCGCVVAGRLANLDHNLQVLLIEGGESNLNNPNVFRPGIYPRNMKLDSKTASFYYSRPSEWLGGRKAIVPCAHILGGGSSINFLMYTRASASDYDDFQAKGWSTKELIPLMRKHETYQRSCNNKDVHGDSGPIKVSFGNYTYPIMSDFLRAAESQGIPTTDDLQDLTTGHGAEHWLKWINRDTGRRSDSAHAYVHSTRAVHQNLHLQCNTKVDKVIIENGRAVGVRTVPTKPLHPSQQSRTFRARKQIIISGGTLSSPLILQRSGIGDAQKLRKVGVKPIVDLPGVGLNFQDHYLTFSVYRAKPDTESFDDFVRGVPEVQKAVFDEWNLKGTGPLATNGIDAGVKIRPTEEELKEIESWPTPHFKSGWDSYFKNKPDKPVMHYSVIAGWFGDHMLMPPGKFFTMFHFLEYPFSRGSTFINSPDPYEAPDFDAGFMNDERDMAPMVWGYIKSRETARRMDAYAGEVQNMHPMYAYNSPAAARDMDLATTKAYALPGNISAGIQHGSWSQPIGAGTDPKATYLNSNSQPLYEDLKYSNADIEAVEDWVKRHVETTWHSLGTCSIAPKEGNSIVKHGVLDERLNVHGVKGLKVADLSVCPDNVGCNTYSTALLIGEKCAMLVGEDLGYKGSDLDMKVPNYHAPGELSAIITSRL</t>
  </si>
  <si>
    <t xml:space="preserve">CHAFR746836.1.1_0014060.2 </t>
  </si>
  <si>
    <t>MTVPDEVDIIVCGGGSCGCVVAGRLANLDHNLQVLLIEGGESNLNNPNVFRPGIYPRNMKLDSKTASFYYSRPSEWLGGRKAIVPCAHILGGGSSINFLMYTRASASDYDDFQAKGWSTKELIPLMRKHETYQRSCNNKDVHGDSGPIKVSFGNYTYPIMSDFLRAAESQGIPTTDDLQDLTTGHGAEHWLKWINRDTGRRSDSAHAYVHSTRAVHQNLHLQCNTKVDKVIIENGRAVGVRTVPTKPLHPSQQQSRTFRARKQIIISGGTLSSPLILQRSGIGDAQKLRKVGVKPIVDLPGVGLNFQDHYLTFSVYRAKPDTESFDDFVRGVPEVQKAVFDEWNLKGTGPLATNGIDAGVKIRPTEEELKEIESWPTPHFKSGWDSYFKNKPDKPVMHYSVIAGWFGDHMLMPPGKFFTMFHFLEYPFSRGSTFINSPDPYEAPDFDAGFMNDERDMAPMVWGYIKSRETARRMDAYAGEVQNMHPMYAYNSPAAARDMDLATTKAYALPGNISAGIQHGSWSQPIGAGTDPKATYLNSNSQPLYEDLKYSNADIEAVEDWVKRHVETTWHSLGTCSIAPKEGNSIVKHGVLDERLNVHGVKGLKVADLSVCPDNVGCNTYSTALLIGEKCAMLVGEDLGYKGSDLDMKVPNYHAPGELSAIITSRL</t>
  </si>
  <si>
    <t xml:space="preserve">CHAFR746836.1.1_0082600.1 </t>
  </si>
  <si>
    <t>MSTYNDTVGDVDIIFAGGGTAACVAAGRLAKANPEMKILLVEGGQNNFNEPQIVNPAIYLSNLAPDSKTAIFYKSKASNFLNGREAIVPAGGLLGGGSSINFMMYTRAQGIDFDSWDTPGWTAKDMLAMCKKLETFHPTDEKYDKSKHGYDGPVSVGDGGYRGKIGEDGLLETIKKMGYKEIDDLQDLESNGGFARWHRYVSPDGKRQDAAHRYIHPLLQSGNYPNLHILLESKVVKVLFDESSPPRAIGVEYKSNPTAQPEMALSKPLHRTIKAKKLVVVSSGALGTPQILERSGIGNPEILKKLDIPLIVDLPGVGEQYQDHNLILYPYKTNMDEGQTLDGFLSGRKELAAALEAKDPMTGWNGIDFAGKLRPSDEDIAALGPEFQQDWDRDFKPFPSKPLMLLGSVNAFLADPSLVEPGQYISFGTYTAYPYSRGSIHITSKEDVINGYEFDAGYLRHPSDVKKLVWAYKMSREIVRRFPYYKGEVELGHPKFKEGSKAGIPTGDVSAFAIDSPKLEYSKEDDAAIEDWIRGNVNTTWHSVGTCAMRAREKGGVVDGDLNVYGTKGLKVVDLSMMPENVGANTNNTALAVGEKAATIIAGDLGIQV</t>
  </si>
  <si>
    <t>ERE--LRE-#EREKALRL-#ERE--LEGW</t>
  </si>
  <si>
    <t xml:space="preserve">CHAFR746836.1.1_0094260.1 </t>
  </si>
  <si>
    <t>MLELRVFVLLACSFYFTLVSSVRLNARDIDGDFLDCYDYIVVGGGISGLVVANRLTEDPNVTVLLLEAGNLDNYEETIMNPIEDGHGLGTKYDWNLFTAPQKFLDGHPRPYDMGRGVGGGSLINGMCWTRGGSADFDAWETLGNPGWGWHDLLPYFKKSENYTDNVDVESSRELFIKPDPGTHGTDGYIHVSYPRYFYNQSTLVLKGLEEMGIPILTDPNNGTASGAMLIPNSISPDNQTRSDARLGYFDGFIDSRPNFHVATGKHVYRLLIDKTSSSARSPDGLTVKGVEFVPDGTLSVFNVTASKEVILAAGAVHTPQILELSGIGDSEVLSKYSIPVQLHLPGVGNNFQDHPYVGVVYYGKNVQYLSGVSRLIAAVSNPLYLTLDMIYHNPGLLAQAEQQYYVNKTGPWTAGAINTVAFPSLPSSSKNWTSMIADASTQPASKHLLPHLDPTIVAGYKEQKKVLTKLLSRKDVGAYEILSDNIGLLSVAAMHTFSRGSVHIQSQNPFTQPLIDPRYCSNPLDCQILAEALLFNNRLLNTRSMRELESVPYYPFLQNATVESLMPAILSGIRTEFHGTGTTSMLPLEYGGVVDSHLRVYGTRNLRIVDAGIFPLVPAAHLQASVYAVSEKAADIIKADNADTQSKHCTTSTLLKVPKPTNDTVTLFIPQTSMVNGTFSTFRTSAMTKGSSTLTSSSLPEVATQTPQEQTSTDSSSREQVPFESSVEQKNPFLKALNLLLAGLVPGETELASMPEYSSTPQENPATEDSEEEGTEEGTSVAKSPITAVFDFFSGLVPGRGGGFGGSGGKELVGGFGADAKNVAESSGEDSKGEEKENPIPPVMSVLKEVMKDGGDIGRSLLTTPTYEDVVSMSTTSSSDSSTATIDRYVTATATDGVVERVKVLELRFVNSTGSIGKTSQSQAVTHPAVKVVKIGIALADGGGV</t>
  </si>
  <si>
    <t>LIAR=24</t>
  </si>
  <si>
    <t xml:space="preserve">CHAFR746836.1.1_0090120.1 </t>
  </si>
  <si>
    <t>MGQVYSYDFVIVGGGTSGLALASRLTENPSVQVLVLEAGDDQTENPIVQIPSFYTACLGSPLDWNFTTQPQTGLLGRQVPLNQGKALGGSSAINAQVFVPPSAAIINAWEELGNDGWSWDVMASYFEKVHSEPTISQENKESLGINWKEGKTGKIQTSYPEPSADPVPTTWIETFKNIGRQMTPNPFSGTQDSGAFIPLASVDPASATRSYSATTYYAQAKSRSNLHVLTNSRVKKIKFVGVAPYLRATGVQYTSSDGSTVEVTASREVILAAGALQSPKILELSGIGGSELLKSLDIPVLINNPNVGENLQDHLISGVGFEAKDGVPTKDDLVRNDPAALGAAMQEYATSQSGPLSSVGLNSYAYLPVMDFVSESGQEQLQELLDQYAPATTESTLSKGYYEIARKILSDPEEASAIFLAVNAQGATPTVPPSGPQEGNYITLGAVLTEPFSRGSVHITANCPDVAPAINPNYLSHPMDLEVFGRHMLYLMTLAKQEPLKSTLLKDGGRLRDPGSNFTTLEEAKAYAKTSSISMWHPTSTCSMLPKKMGGVVDKKLLVYETTNLRIVDASIFPLVTRGNTQATVYAVAERAADIIKKAYYL</t>
  </si>
  <si>
    <t xml:space="preserve">CHAFR746836.1.1_0014060.1 </t>
  </si>
  <si>
    <t>MASNTGHVRNNPFTRGNSPSSGPAPVPALPNGRPKSMIASPLSGSHTPPTALAHGRNQSFSSSSLTGAGAIRSITNRTRADSKTTPSTSSTFAPPFIKSEEMRRPEAVNGIEGENDFSGKRYVWLKDPQQAFVKGWIVEETANNHILVQCDDGSQREVNADTVDKVNPAKFDKADDMAELTHLNEASVVHNLHMRYQADLIYTYSGLFLVTINPYCPLPIYTNEYVNMYKGQGREETKPHIYAMADEAFRNLVDEGENQSILVTGESGAGKTENTKKVIQYLAAVAHSDSPVKKAAQQHSNLSQQILRANPILEAFGNAQTVRNNNSSRFGKFIRIEFTRTGTIAGAFIDWYLLEKSRVVRLNAHERNYHVFYQLIKGADRKLKRDFLIDDQGVEDFAYTRDGHDTITGVSDKEEWELLIEALNIMGFSEQEQVSILRTVAAVLHLGNIAVMNESRSADQARLAPDARAHAEKVCKLLGMPVEPFLKGLLHPRVKAGREWVEKVQTPEQVRLAIDALSKGIYERSFGDLVTRINRQLDRSGMGMDDSHFIGVLDIAGFEIFEENSFEQLCINYTNEKLQQFFNHHMFVLEQEEYAREQIEWKFIDFGHDLQPTIDLIELPNPIGIFSCLDEDSVMPKATDKSFTEKLHSLWDRKTPKYRPSRLGQGFLLTHYAAEVEYSTEGWLEKNKDPLNDNVTRLLAASTDKHVANLFVDCADPDDDVGATRSRVKKGLFRTVAQRHKEQLSSLMAQLHSTHPHFVRCIIPNHKKRPKQLSAPLVLDQLRCNGVLEGIRIARTGFPNRLPFSEFRQRYEVLCRNMPKGYLEGQMAAKLMLDKLGLDKALFRVGLTKVFFRAGVLAELEEQRDTLISEIMSRFQSIARGFIQRRIAHKRLYRAEATRIIQRNFHIYLDLCENPWWRLLTKMKPLLGATRTSGEVKKRDEMILKLNDKMKQEAAERQRLDEERRNAHTEMQRIQQTLESERALALDKEEIFKRLQMRETELSDKLAGALDDQEKLEDQLDDLLEAKKKAEHKSEQWRAELEQAGQIISKLEQEKQELSEQLDKLDAKLHELTQSQSARSAEESRLTQEVNMLQSQLSLKDRKVHDLEGKLLKIDQDLDIKLAKANKELQATKMRESELSSENRRAQKQISELSATSTSYEDLVRKKESELCVLRSDNRKYEDERKNFDDEKKALGKEKDTVVNRLREVQAEMFTMKSQKQQLEREAADTKKLLEARLTEDAQAGQNRRMLEGQIADLKEQLAEVQRELSKACQSRDDVQLLAEHRYRELTEKYQALNESKIIIEKELYVQQDTLRRAMEARVTAEKERNEARSEIRRLREAKSALEEARIQAELSNDRAASRQAREREASVRKDLEAEQSRAKYFEEECGRLNLEVKELNKIIAESTDFGIRNDKEKERLDRELNTVKSRLMASENDNRALLNKLQQKGLELARSGSKANETSRGQLLNAQREKAKLEEQNQRLNKLLGDSQLAVASLEKQKEKLSLSLEDLNHEVAREHKANRNAELASSNFTSQLAEANRKLEDERQLHSQAQAKNRQLQSIIDTREKEVLELMKLVDPEMKTPPVPQYDGGSDRSPNKSPNLVPSLTQKIEELQNNLRVQSAGRSNAESQLSDLRRRYEDEFGESPDKSPTRPRLEEINPNQAPFGQSPTRLREKLNARAQSNVSTPTRRFPSSNGADAAQDSARSDRTADILSFNNRMDLKADVEELQNQLQMTQMQNRHLQSQLELSTPSRELWSEDSPSLRRVQKLEQANSRLHELLDDSAKKVSGLEKIIQSGELSIRDVQTKSHQELFELLTSQEESRRSILHAHKDTVVDLIDTKKHLEGLKHARATLEVDLRDARSDLEEMTLQRDQDAASRSQLLQEFADLQIRLDAESSKLVDVTSSLSLYKSRADEYFSKLEQAEIAVLKASRAEQFARTQAKEVEETCAEIMSERKQMDATIEDLQRQGQRYEEKLEDMSADLEAAVQARKRLQHELEDYRSQRAIDIEDKESSMEQTRKKYQAEFATLTNELDVAREEKLFKQAESTRLREELDELRSKWDDEVLNSSTWSKEKARLETTLSDLSASRDEAVNAHKDAQEKIVGFLSQVRSLRTTIDDLNAERDILHREKRGLEARLEEAKAGLDDLSRSDSPALRNAAGIDRELLELKSSLAKQEDVSAAAVGKMKRAEALAAEMQKDIVAEREMTAQLNKEKAALEKSLKEHQMKLIDLETKGYSSASQDVRFLHGRVQELEAQLETQENERNKSQRSVRNVDRTVKDLQSQIDRRDKINSQLEEDVARARDRAEKLLKTIDELQSSDSTNQLSARRAERELREEREKALRLERELEGWKAGAVRRNGAWGTGVEENGIEIPKRKSSIIIVGGGVSGLVVANRLSEDEKISVLVLERGFFDDKPEAIIPAFASAVDESVMMRPTSAPIPGLNGRRIGVAVPAVVGGGSVVNGMAYGRGSKADFDAWEELGNPGWGWNDLLPYFKKSTTFQPPTPPTVRRWNITWDPSVYDRGPLHASIDDFIYPDLLSFWNAWYAQEGVEKKRDFNNGQWPGVGWVDSTVDSSEGVRDTSRRAYYDSVCRKRKNLHILTGQTVSEILFRGLTARGVKIVSRADKEVAEVYAKKEVILAAGAVQTPQLLQVSGIGPRQVLEAAGIKVKKDLQAVGANLQDHPTVIMQFNLSNQLFPNPDSIFNNVTYNASVWEEYFTSRTGPIASGRSGMTAFLSLPQITTAAGPIAANYLAQNAIEFLPSGYKYPPLLRGYEAQRKILARRFTSETSGVVGYPHRGNGAAPVPFHKPTSRGTITLNLTHPHELPIVQFNTLQNPTDTSIILAIVKYARAFWDSPELAHFNPIEVSPGAQYQTDEQLLAALKAGPLLPSLAHPVGTCAMMPEKLGGCVGSDLKVYGLGGLRVVDASIIPLIQAGVLQAGVYGQAEKAADIIKGTH</t>
  </si>
  <si>
    <t>MLALPKHDHILATLLQQDINVYYVSLAAFAFTIFYGFALGIYRLYFHPLAKYPGPRLAALTGWTEAYYELFHGDGGQFIFVYAKWHEKYGPIIRINPDELHISDSYFYETLYSSTTPHERLKSHETRFGASMALASTADQHLHRKRRTALNPFFSRRKIVEHSIDLQARMNRITERLQNEFMGVSRVLNLNEMWGCFTTDSIVEYCLETKYDFIETPDFRASFTKSMFELFEPVHYLTQFPIIRIVADLLPESVLCWLQPGMNTVLRFNEEMARQLQIILKSKELGDKEKQPSTAVFRGILDSKLPPEELSPDRLQHEIQSVIGAGIETTMRALSVVCCHVLANPPILQRLQEELDREMPDASEIAHYDKLSQLPFLSACIEEG</t>
  </si>
  <si>
    <t xml:space="preserve">CHAFR746836.1.1_0059930.1 </t>
  </si>
  <si>
    <t>MSRSSGFSSTLQILSLFSFSAALPHRPQFREADFASAVNQTYDYIIVGGGLAGLVVANRLTEQKDKTVLVVENGYLNDQPIATVPYYVNVLNPDNLYPIISAPEAYMNNLTFPVPVGNVVGGGSIVNGMFFDRGSNADYDAWEELGNEGWGWSGLERYFKKSTHFTPPSEAATKEFGLTYDASAYGNGPVQTHLTSYQYPDIKTIFNSYRAEGIPMPIEGFADPVGAYWCPSDIDNRTATRSSSRAAYYDAAANRTNLRLLIGTRVNQILIENDNGKLIAKGVQMVSRANNAVATAYARNEVILAAGAVFTPQILMLSGIGPKDILIAANITVKQDTPAVGSNFQDHTPLAMSFNLTNTTFPDPSSLSTNTTFNAESAAQYARDRSGPYSVARGSAASFLTFKTYSKNYKNITARITQQDATRYLPERYSKNKALLSGFRKQREILVNQFLGDAAAIGEGTIQSGGHCVVALQKPLSRGTITLNTTHPESAPVVSWNSLMNPIDREVLCEMVRWNRVHWARKELSMFSPVENQPGAQYTTNEEIISESVRSGVLTPTFAHMSGGCSMMPRELGGCVSDKLLVYGVERLSVVDASILPLIPATHLQATMYAVAEKAADIIKGR</t>
  </si>
  <si>
    <t>Tribe2</t>
  </si>
  <si>
    <t xml:space="preserve">CHAFR746836.1.1_0097790.1 </t>
  </si>
  <si>
    <t>MAGTSRSWIGSAFANPIVLSAIAVTLIVGYYVRAWYKLRMFKGPWLASFSEAWLFGATSSGDVHMKLYDVCQKYGDFARVGPNWLMTSDPEVIRYMSAAKYKHQKSNWYQALKVDPYVHSVLSETNLEKHDKLRAKMQAGIDSQILSLVDLIERKYVSTTAEVKPIDFARTAQYYSLDAITSIAFGKAFGYLTEDKDMHGFIKIVETELPLATFCANTPTLGQIVFGSGLLNVLWPTSAKDQTGRGKLMGIAKEVVSERIGSNKIEKADMLGSFLRNGLDQRHAESEILTTIVAGSDTVATAIRATMLHIMSTPRVYNTMVTEIEEATSKGQISSPITSAESKTLPYVQAVIKEGLRIHPPITGLLPKIVNPGGETIKGRFVPGGTHIGQCAWAVQRHPIFGKDVDVFRPERWTEATEEHREEMTRTMELMFGSGRLGCLGKAIVLAELDKVFVEMLRRFDFALMYPAAPWRSTNFTMFLQDKMWVRITKRETSPRSEKVAVGGSLENGGIESY</t>
  </si>
  <si>
    <t xml:space="preserve">CHAFR746836.1.1_0060390.1 </t>
  </si>
  <si>
    <t>MATKTAPGEQFEVRQTSATEDWTPNPAKSIPLDKARQALIDDIIALYSCEPTIERVKRYTPDCVYDDQFVYANDRYKMAGQWFALPKLFKASKNEGYEIVRSDDEMIQFKNEQSWTFKIIPKTATINALVTLSLDPDTVHSDFIRVKYHKDQANDKDYSHEGLGFTFKKWQADQVAKHMDSKEVAAFEADKTAGKEEVRKFSGRYPWAIEAALKKYGDVVRIAPNELVFFTPDAFHDIYLPSHKSLELFPKTDFQNRGKNLGGIVWEEDPVRHREVAKKLAPAFSMRSTRAMEPIVVQYIEEFISRMKELGGACEGVGLAKWMNWLTMDTSADLATGEKMGQMRNLKDSLDLDVLLAFNWFATVLQVFKRFPLLMPLQYLFVPFSKLIPFFRMEANCRAGVKKRIERRHSIERVDLFSFALTEEDEIPRSKEEFSHLGAVSLQIMFAGFGTMSDWYYSTIIFLLQNPTIYDLLIAEIRETFDNYESITSEKLVRLEYLNACLQESLRLLPSLNTGLARLSPGANVDGIWVPKGTHVQTSVFTVSRSERYFHDPLTYAPQRWLTPTHPLHDDRFNNEDLKAMFSFSLGPRGCVGKEMAWMQGRLFFSKLLWSFDVQIVEGQDVNLERDLIHYGFFAKPEVNVRFISVERKS</t>
  </si>
  <si>
    <t>Y/F/WxC=46</t>
  </si>
  <si>
    <t xml:space="preserve">CHAFR746836.1.1_0002230.2 </t>
  </si>
  <si>
    <t>MLIQAAIYLNPGINKASIYKHTQLNPQTNIFGTLDRERHQQKRKVYGKVLSERSLRIFEPAMISEIDVFLRQLLKNDNEAINMSPLCERLTTDIAGQLAFGQSLNTQVETKNRMFPRAMISMNGLVNIFMSWPVVSKTWPLLQKLNKKNGLAFVKAIQDIVQQRMAIPKDAKYDFYSIVAGDDGLSTNALKNSELWAEAVFFLPAGGTTLSAALSAMFFYLSRNPIVYSRLASEIRTTFSSEDEIKSGVQLSSCRYLRATIDETLRVAPPFVGTFWREPYPDYDQPLVIDGKVIPRGTMVGVNPYCIMHNEEYFPKPFEFRPERWLGNTEESDEEEKARAAMRAAFAPFALGETGCLGKAMAYLEMSLVVAKTLWSFDFDKAPGEAGKLGEGVPGRTDGRHRVDEYQLLDLAVADHDGPNLVFTPRVNQSLEAIECRTEALFLSAIRGFVGCVQVNGPGRMYYSLWIFRPQSIVTLSHATLGTVLGSEKIPMYKL</t>
  </si>
  <si>
    <t>RXLR=53</t>
  </si>
  <si>
    <t xml:space="preserve">CHAFR746836.1.1_0005740.1 </t>
  </si>
  <si>
    <t>MSKFLGPTQVFCIRDGNRHRAVRKAVSGGFTIGAIQKTWESKIDGLINLWLQKITAKAKRGEELNMSDRTAQFSADVMTLVSFGQTWGFIENERDERGLITSFRKILDTLAAFCRSSFIRETLAYTPIIMNYLVPDNKETKEGWGFLFGLAIKEVAKREEQLKHGIFPESKDFMQYAMEATLDGRPLTLYEKQAQVTLLILAGADTTAVTLACLLRFLVLHPQKLQKARQEIDNALENGLISAPVKFQEALNHLPYFIACAKEALRLNPPAAFIFSRVTPPAGKTIDGHLIPGGTDVVTQAHIVQRDPILYAPDPEVYRPERWLESDEKTNEFEAASFVFGTGPRVCLGKDIALMELYKLVPEVIRNFDIELINEGTYHISGQVTHLDDFIVKLHPRVS</t>
  </si>
  <si>
    <t xml:space="preserve">CHAFR746836.1.1_0087760.1 </t>
  </si>
  <si>
    <t>MLTLPLFSPGSLVAPLVGLGFVYCVVLVLYRLYFSPIARFPGSKIAAATLWTEFYYDAIKPGQFQFKIREWHEKYGPIVRINPYELHVDDPTGDFYGVVFSHSGIRDKHPFYTAQFGTGSTGFGTVSHEQHRVRRRAMNPFFQYGNILRFEPVIREKLNKLCRRIDEYRASGLGAMPMRIVYMSYATDVITSFAFNYSWDHLDSSDFNPWWWQTTQSTAAMTKWTKQFPWLLPTLQSLPDSFVAALNPSLGLKLRKIAEEIFAGRDEKYAYYSDGSPRTLFHELLKSDLPAQDKSVNYLWQEGQNVIGAGADTVALALSTTTYYLLANPEKANKLRKELATAQIGRETPLSLVELQQLPYLNGVINEGLRFSYGTSCRLTRTAPSQTLKFQDWTIPQGTPISMSSLMQHHNENIFPNSHSFIPERWSEREDGGKGLDKYMVSFSKGSRQCIGMGFAKAELYLTIATIFSRYPNMELFDTDFDRDIKMVSDMFFPQPSKESRGIRVLFKD</t>
  </si>
  <si>
    <t xml:space="preserve">CHAFR746836.1.1_0077760.1 </t>
  </si>
  <si>
    <t>MIFNTVKAEAFLVAAREFWKPLDLLIVWLFAPKGLMSVNMEHAMFAYAKSKERLAQGPSDRPDITSYILRHNDEKGMTIPEIETNASLLIVAGSETTATFLSGLTYNLLRNPDILAKLTNLLRTTFETSDSINVLALGQLPYLAAILEEGFRTYPPVPIGLVRRTASDGAMICGRFVPEGVSVTIPQLAAYMSEENFKNPKQFAPERWEKDATLSGPYKDDDRKVLQPFSFGPRNCIGRNLAMAEMRLILAKILWNFDLELMPESRDWDNQKTYALWEKTPLMVKLTARTA</t>
  </si>
  <si>
    <t xml:space="preserve">CHAFR746836.1.1_0072680.1 </t>
  </si>
  <si>
    <t>MTDLYSSHNKTLELFPKTQAGNHGNDKHGGLIWEWDPVRHRRVAKQLSPAFSGRALKAKETTLHSYVDRFVEQIRKVGGGAKGVSMPTWINWLCVDISADMAYNREMNAMRDMRDPPYLTILADFNKAVTVIQASWRFPLLAPLKYLFLALASTKDHSHIRKHSRQQLELRIRRKGAVEHLDFFDQIVPEDREPPKDPLEMRHLEQVAGQLLVAGYEPPAIWLYHTIFYLVKNPRTLDILTQEVRCAFENYEDITPGEAANLPYLTACLQESLRVMPSVLNGMPVISPGAVVDGNFIPKGVVCQSSTFGLARDPRNFHEPLSFCPERWLSKEHALYEPRFEYDNRKGFYPFSQGPRACPGKVIAWWQSRLFIAKTLWTFDLEMVTGQDVDLDRDLRGWGMYVKPEVFVRFREKV</t>
  </si>
  <si>
    <t xml:space="preserve">CHAFR746836.1.1_0018780.1 </t>
  </si>
  <si>
    <t>MALNLEYVVRYLPGWRLFARSVLLVLGVQTVNFFVKFYTIRRKFQRMQKDGLPMPPHHPVLGHLKLVAEIMSQAPSDVHGHVLPHHIELKFPHLGPVFYIDTWPFGPPFLAVASPEAAYQMTQSHSLPKFHALREYMRPMTGGSDLVTMEGSEWKKWKSIFSPGFNSGHLMTLIPEMMKDVSVFCEILKDAALKSQIVSMDHLTTRLSLDIIGRVALNTNLNSQRSTNPFVSALRNQIRWLSFGNEVNLFERYHPLRPMMRWWNDRRMLQYIWRELDLRFRNKSPANEEGDTLGGKSIIDLALGNYLSLNDQNSTVGTMDSTFRDFATSQLRTFVFAGHDSTSSTMCYIFHLLSENPTSRQQLISEHNKVFGLDHSTTATQISENPHLLNQLPFTLAVIKESLRLYPPASTTRSGEPGYSISFGDRQLPTDGLLVWSNSYAIHRNTNYWHEPYKFLPERWLVPEGDRLYPFKGTFRPFEFGPRNCIGQELAMLEMKVVLAMSVRSFDIRSVYDEWDMLHPHQGVKLLNGDRAYQILSGAAHPSDGLPCRVALSKS</t>
  </si>
  <si>
    <t>LIAR=17</t>
  </si>
  <si>
    <t xml:space="preserve">CHAFR746836.1.1_0026580.1 </t>
  </si>
  <si>
    <t>MAPLLAHYESLSTEKQDISVIRNDVRFIIIAGSDTVAATLAFTFYYLARYPKNIDKLREELLPLRSANGHYEHDKIQNAEHLNAVINEALRLHPPASTIPRVTPPEGIMVEETFIPGNMTVFTSQYAIGRCGTVYRNANEFIPERWSSRPELIIERSGYAPFSTGSHSCIGRPLALMEMRLAIAECISRFDIKFAEGFEPDKFIDDVKDCMSWHMGALNLCYSPWSQSGV</t>
  </si>
  <si>
    <t xml:space="preserve">CHAFR746836.1.1_0083800.1 </t>
  </si>
  <si>
    <t>MSLTTVDHKAHAFRRRVNASALTPAAIRSLEKRVTPHVDLLVAQIDEAIDKTGTESGWGPSKDMGHAVAYVIADIMGDVTFSQHFNVQRDAKNRHFIHDLPKGVAGIHLVGHMQSLFLFNIHRVLFRELIEGVGQLMELSRSFANRRLEDGKKGVSSNDIWEALLTARDPKSGRGFTPEELTSEASLFIIGGTDGMITATTSTLFYLVHNPDALHRLTRELREAFPATPSPTGEVSCPIQFASPELQRVDWLFACMDESMRISPPVPSVLPRRAGPGGIVVDGDFFPEGTDIGIPHYSLHRNPDVFPEPLAYKPQRWMSTDEVKEGGVVLKPGVGFGPSFTPFGAGRSSCIGKDMAYKEVAYILARLIWQFDIKLDQNDLTGEGLGTGPEGRERKDEFQLFDRFVSEQRGPTLQFKRRSSLVEA</t>
  </si>
  <si>
    <t xml:space="preserve">CHAFR746836.1.1_0076830.1 </t>
  </si>
  <si>
    <t>MKTYIDKLPPDAHPAYSFGQIAKDEFPNGVFYLDMWPFFMPLLVFPKIVHEALAYRRLLFEYAERAEIILLDEETLWFTMDMIGALVLESNLDSKKTKNPLAVSLLDQTRWHLGDATINPFVRYYPPRLFAQWRNSKRMNAYIGRELDLRYEAYKTNLKSADNWDSKSVIGLVLEGYLKENGGTKELPATIDETFKSYATYQIRTFLFAGHDTTSSTICHAFYLLNKNPETLKKLREEHDSVLGKDATSAASVITSNPQTLNQLVYTSSVIKEAMRLFPPASGAREGVDGVDITDDEGNRYPTANTMVWIIHQGIQRNPKYWPKPDQFIPERWMTEPGDPMYPTKWAWRPFEFGPRNCIGQGLVMSELKVILALTAREFDVKDSYEEFDRLHPRKSLVTVDGERAYQFESGGAHPADHMPCRVFLRK</t>
  </si>
  <si>
    <t xml:space="preserve">CHAFR746836.1.1_0030080.1 </t>
  </si>
  <si>
    <t>MHEVYGPIVRINPNEIHVKDSDWHEVLYAKNPTHRDKWPPAAQMAGAPLGSFGTVDHNLHRKRRQANSTFFSTKSVAASETTLKKQLEILCAKFSDRLKNDEVVVMRNTILAYTTDALGSICFDEAFGFQENEKDAEEWASTIEAVASLTPLLKQFPSLIGFADYISLPIIQMLNPTFGRLLKFQKKLKQELKEAIPIKSEIPDYKSLKDLVWLTSIIKEGLRIASPVSSRLPLVPPTPLRYKKWTIPAKTPVSLSIRDTHYNPEIFASPSTFMPERWQPDPTTSRLEKYFFAFNKGPRKCPGMGIAYTELYLTLAMLFRRFELELFDTIRERDIDLQRDCFLAEAMPGSQGVRVKVVGEVKD</t>
  </si>
  <si>
    <t xml:space="preserve">CHAFR746836.1.1_0010290.1 </t>
  </si>
  <si>
    <t>MNKNWLVACFLVLFLAYTIRLWRSTTTNIPGPVAAKYTSLYRIWLLLGGNGPMNYAKLHERYGPVVRTGPNHVSLSDSSVISTVYDVKNRFLKSRFYDVFRPLYKGDPLDTVFTTQDVARNKRMKIDLVKNMTGCAPLFHEEIKESVDVFVQEMKGKVGESLDISYWAFYWSFDVTFALIFGCHFGYMRSHSDFNRWIYTFKTITSYAAMLGQIPEWCSWTLANDGVMSFARRFQTFPDPTQGFLAEIETRIKKHDSEPHTCDKTFICKVLAARNDADDKNEQHTEAVNILFETLSYLNAVIKESLRVYSSNSPPMERVVPKDGMETNGYHLPGGTIVSVPQYVAHRDIKVWGEDAKQFKPERWIEADEPTLKRMDNNFLAFGKGTRVCVGRDLSLLELRTCLTGILQNFDLEFASKDKLPKITMYWMIDHIGFNVVASKVKR</t>
  </si>
  <si>
    <t xml:space="preserve">CHAFR746836.1.1_0055020.1 </t>
  </si>
  <si>
    <t>MDLQVIGVAGAALGGASHLGYFIDGEHHKNGPKYVISALTIPAFLFLGFVRTLGQNAIVEAARATSVAVLSYAGALFLSMAIYRVFFHRLRNFPGPLPLKVTKFAHLYNLMKEEHGPRDFEFRDKLHKEFGEFVRIGPNELSISAPESLVKILGPGSKCSKGEYYDDIAVGSVSLHYVRSKELHGLRRKIWDRAFNSKALRGYEGRMLKYADQLMEQFRSHKGKPINAADWFAFYSFDIMGDMAFGAPYDMLLDGKPNPMATIVQQGSVILGPLGPIPWLLPILNAIPGAAKSIKVWVRSNISKVALRRTYEPESPDLFTYLLEAEKIGSHPIHKDPKWLVGDSTLVIGAGTDTTTITFSYLFYYLCRYPEIQEKVYQELKEYYHPGTEAEFRDLANAPYLNGVIMEVLRLNPPVPGGILRKTPSEGITVGDTFIPGGVTVSAPLWTVGRLESCYEKPTEFIPERWSSKPEMIRNKNAFASFSLGPMACVGRQFAMMELRNLTSRILSEFKVNFAPGEDGHAIMHEWHESFTMHVDSLMLQFKQRDEVFAN</t>
  </si>
  <si>
    <t xml:space="preserve">CHAFR746836.1.1_0086070.1 </t>
  </si>
  <si>
    <t>MTKIFFPSTLVVQNQNSAFSRKQVEKRLGSKTARKDFLTNLVEKVRNGEVDKEEMSAHVSTLAIAGGETVSTFLAGTTFFLLKNSTTMQKLVDEIRGAFSLYEEIDAQKAQRLPYLQAVINEGLRLFPPGSQGFPRVSPGFNLHGKFIPQGTEVYTSAWTVTHDSRYFKDPMDFKPERWIDPESQDIKEASQPFSLGPRGCLGRNFAYMEMNLLLAKMFFKYDLELVNTQLDWLNEGKVFVMWWKPELMVRFRQRAM</t>
  </si>
  <si>
    <t xml:space="preserve">CHAFR746836.1.1_0048390.1 </t>
  </si>
  <si>
    <t>MQAPKLLFSHLILSLVTFGFNFRLSGFSSIACSNACTILGGYVCGLFSSILLYRLSPFHRLSKFPGPRLARVSKLWHVWQCRDSRNHLVIERLHEEYPGDFVRIGPSELAVYHPDGLDIALGLGTKCTKSDFFDMMLPNFSLVFTRDQATHHARRHVWTKALSMKSIMLYQNRINRQIEVLRTQIRESAVACEEVVINDVLYWFTFDAMGEFAFGEDFGMMREKKWHFAIGMFRRALSLLGMFSSAMWIIRIGFELFPWAPRARDWLSMEAFCHKQMDKRASTKSSEIDVASFFLEEAEKLGESHSATRDKWLKGDATTVIVAGSDTTAPSFVSIFYCLAKYPLDAEKIYEEVKNVDTLDIATVTALPHLNGVINEAMRLYPVLPTGISRLTPPEGVMFGNTFVPGNTKLLLPACVISKLESAFVRGTEFIPERWYSKPEMIKKKHAFAPFGLGRMTCAGNGLAMTQLRLVTATLVKEFKISFAPGEDGVPFLRDMRDQLTAQPGQLKLLFQERT</t>
  </si>
  <si>
    <t>Y/F/WxC=41</t>
  </si>
  <si>
    <t>RLSPFH--#RLSKFPGP#</t>
  </si>
  <si>
    <t xml:space="preserve">CHAFR746836.1.1_0007140.1 </t>
  </si>
  <si>
    <t>MDVTSLLPNLGNSSWFLYVLAPLLTLYLISTFRAWYRLKQFKGPTLAGLTRVWLARRVWGGRMHLDFHEVNQKYGSLARVGPNDLVTCDPAVMRRMLAVRSPYRRSEWYIGIRFDPDQDSVASTRDEGRHLELRAIMAAGYAGKGNDDLEGTIDKNIARFVELIRTKYLSTNTENKPLDFGRKVQYFTLDVISDLAYREPFGYLDADVDLHGYIEEVEKVFASGLMVTIFPWLNWVLRLSILKAALPSDKDPLGLGKILGITKDVVAQRFGSEKKVQRDMLGSFIAHGLTQREAEAETILQIMAGSDTTATAIRSTFLYILTHPHTLQKLRHEFTTASPPISSPITNQEAQSLPYLQAVIREGLRIFPPVVGLMSKEVPPGGDTINGLFVPGGTKIGYGAYGIYRDKGFWGEDADIFRPERWLEVDEERRQEMEGCLQLIFSFGKYQCMGQNLAMMELNKVFVELLRNFDFNIVNPLNPIRSICHGIFFQSEFWLTAFERKESES</t>
  </si>
  <si>
    <t>LAGLTRVW-#LA--RRVWG#</t>
  </si>
  <si>
    <t xml:space="preserve">CHAFR746836.1.1_0095600.1 </t>
  </si>
  <si>
    <t>MEWVGFRKGVGKDEPASNLSEVEKYQGLMRDASGPGIIMFIYGGAFYMNNQGTYRKIISQLSARSGLPCVSFHQRLAPQNPFPAALLDVFHGYMALLSPPLGSPHPAIPASSIVIAGDSSGGCLALGLLQVLLELKRSGNSKIQYHGRDVNIDLPAGLAIVSGVADLTNALPSHKELEMIDVMPPEPTMNILPNFPSCEIWPATPPRGNLYCDISMMRNPITAPSMATDWTGSPPLWFAAGQEQFSDGIKILVKAAVRQKVPVFFQEYENMPHCFMWIIGDPPQARRAWEGWADACVRLAKGGEVVTGAEFVLVKGLEKVSVPFVDLTRITDDEGKKIIRDASHSSFIYTGQKGPVIRVNPDELHFNDPDYYDEIFNVSNGKADKIYRVANAFGPYPAAIGTQGHDLHRLRRGALNVFFSKKYVSELVPHMQHVIDELCSRFKDACDTGEPINLKYAYSAATLDIMNEYCFSEKSKLVSKSDFGRKIFDDVDSFLINVHIPWIMASLYSLPDSFMRLINPAMSAILDIREKLARQVEDIREEKDLSHLTSGHRTVFHDLIQSSLSPAEKSPSRLRDEAFSLITAGSGTSALVVQKLSYFIAANPNVQKKLLLELKQAIPSIDDHASLQALESLPYLNAVIREGLRLGHPITHRLSRTFQEKTLVYGEYTIPPGTNVNMTSMLIHENEDIFPDPKVFRPERWLNDKTLQRYLVPFSKGPRSCLGINLAWAELYLLVANVFRRYNFDVSGVIRERDIDVAKDIVLSVPRGDSPGVLVKIIKVDS</t>
  </si>
  <si>
    <t>LIAR=61</t>
  </si>
  <si>
    <t xml:space="preserve">CHAFR746836.1.1_0031920.1 </t>
  </si>
  <si>
    <t>MLAGSVFRAGPDRLVFNTPTALQEIYNNHRLTKSHVYRLTLQASGVESIFNCVDRDRHRSKRKLIAKVVSDRSVRLFEPTMKAQIQTFLQLLLATSKESSHSPINMTERCKRLGLDIIGLLAFGFPLNTQTEEENRFMIKGIDLGNYRANSFMQLPALKNRFLDPLVHVLTRKARLNYLRVLERMISTRLAMEKDAKVDFYSFIAEQVETGGPDSIRFNELWAEAVFFFPAGGDTTATAMSALFFYLSRSPEAYSKLADEVRHTFADGDAIKGGPQLSGCRYLRACFEEALRLSPPVGGTLWYELAKGEERNGPLVVDGHVIPLGTQLGVNIYSLHHNEAYFPDAFEFRPERWMIDDQEALHRMYTAFDAFSTGPRGCAGKSMAYLEAGMVIAKTLWYFDFEIAPGIMGAAGAGKRGGGVGRERGGEFQLYDGFTSAHDGPNLIFRTRGDYWKDL</t>
  </si>
  <si>
    <t>Y/F/WxC=49</t>
  </si>
  <si>
    <t xml:space="preserve">CHAFR746836.1.1_0032540.1 </t>
  </si>
  <si>
    <t>MAAFQFLLCQFTWRNLFALLFGFGSGIYGVRSYRAYRRLSHIKGPTLAAWSNLWIVRAVYNLNTHQQLYDVSKKYGSLARIGPNMLLTSDADVIHLMNRARSPYTKSDWYLGIRMQPGHDNILSTIDETEHTRRRNQMAKGYSGKENPGVEARIDHHISNLVKLIATKYISTEKQSKPMDLARKAPFFSIDVITDLAFDEPFGDLTSDQDVHSYITSTEDTMRIVIMMCSVPTISAFINTPIIGNLLFPSSKDLVGPGRLIRVAEEVSRKRFAEDPTGTRKDMMGSFIRNGMKEDNAVTESLAQILAGADTTATAIRATMLFIMTNPRVYKRLQIEIDNFVKATNLPKDQIISNKSSETLPYLQAVIREGLRIWPPVTGLFPKVTPPKGDTINGIFVPGGTQIGYCAWGVHRNPDVFGEDADTFRPERWLETDGEKLANMKKTIELIFGYGKYQCLGQNIAWMELNKIFFELLRQFDWCIVDPTNPWVSGNVGLWLQHDMWVTVTEREAVN</t>
  </si>
  <si>
    <t xml:space="preserve">CHAFR746836.1.1_0031970.1 </t>
  </si>
  <si>
    <t>MTIALTAQIGVALVAGHLAHWAYFVHGEHDLEAANIARSHIFASIVLFSLKFQLENLSPRQAISESFIVECAYVVTLFTSILIYRIFLSPLRKIPGPLSMSISKLVHVWKNVDFTKPTYGMLHGMREKYGDVVRTGPNEVTMFGWDAYYQVHGPESICQRSPYYDILHPMVSLDTTRDPVAHGIRRKVWEPAFSIKALDQNLPLLYQYVDLLAEQLHKREGIPLDLTTWIEYYCFDLMGMLGLTIDFKNLLKGSQQQILWLWHLAHKNLGIFNYAPWIKHLLMGIPFIERMKYYREFMDWANKELERNIQDNNGERSNIIGLVLSDAKVNGGIKKNWNWMMGDFVLVVAAGSDPVRHVLPFLIFYLLQNPLHLARVREELDGIDIRDYYALQHMQFLNACINETLRLRPAVPSAGLRDAPKGGVVINGTFIPERTTICTPQYSLHRDKSCFLQPDEWVPERFTTRPELILNKHAFVPWSIGKRNCLGKNLSLMEIRTAAAMILSEFVITMVSGEESKLFTFSTDFFTMSPGPFNVILKSRRTTKDIPKRID</t>
  </si>
  <si>
    <t xml:space="preserve">CHAFR746836.1.1_0082040.1 </t>
  </si>
  <si>
    <t>MSTPFSVPLFNGIDLAYSPGSKGVIQRLLSFASRTTLLGLLLALALYYLSSSLKNKESAQLLNRIPGPWYAPFTGLHLRWMFGTGTIWKYASEQHQRHGDIIRLGPRQLWVSDKAAMKDILLKTDLPKVTMYAEISRDRRSPGLFGEIRPEPHKNLKRFLGPAFTVSSVDTLDLFFKDCVQKLLRNYYAIVDSESTPKAAFETDLMRDLHCLALDIAFGKGFGQVDQVFDATKIRTQREKEWFKIPDAIFSGLAKRYKSVFVKRFFRRLGLDIEFDWPKAMTRAISTLIDERRTNERDPNARRDVLQHMLEEGKRPDTGIRMSNQDIIDQMSELLLAGSETTSGTIAFLFLELARNPDVRAKLLASLPVLSASDPILDSKTVREQPTYRYLEACIKENLRIHPIASEMGRRTMKESFQVQGYVIPPHTVVSASYRMLHLDERYWPEPERFWPERWLQGDEREGAPEPDMDAYYPFSAGKHSCIGMNFAMAEIRTASANILSRFDVEEPYYQEIDVRQFITMQFSDGSWKVSSERNDP</t>
  </si>
  <si>
    <t xml:space="preserve">CHAFR746836.1.1_0091720.1 </t>
  </si>
  <si>
    <t>MLVSDIVLAVAIAAALKLVIWIYESARQPTDGQLRAIPNAHFSTPFSRLWLLWIRATGEEFTQCLEAHRKLGPIIRIGPNEISINHVDGVRTVYGGNWDKGSMYDKFTYFGMDVVTGYLYGKENGTNWLENHDNAAHRLTAFQQYAERLAFFAITDLHSLVTSFKRLGIDLVPPSVDMAYETISSFLWDITTRTIDSFKNGETEVKGDTGILKDVWQKLGNVTAEEKTRLIASDMGDQLHAGHVATGTMLTYLMWELSRNIDIQTRLRRELASLNDPYSSELLDAVLLETYRMYPAGYGPFPRVAPENSTVHGFAIPKGTIASASPFMLGRNAAMFPNPDFWLPGRWVGVDSDKKRQMQRWVWMFMSGPRICIGEHLAVIAMKRFVIEIYSRYETTIVGDPDMTQLETFFSVPAGASLPLNFRGALKTKR</t>
  </si>
  <si>
    <t xml:space="preserve">CHAFR746836.1.1_0017900.1 </t>
  </si>
  <si>
    <t>MGEEVAYRSVTSSLTILGLSYVVYLVCQGIWRLYFSPISKFPGPKLAALTYWYEFYYDAVVGGKYVFKVIDLHKEYGPIIRINPHELHVSDPEFFGEIYAGAGHRRDRDAWHTSGLTLPDSVLESPPHDLHRRRRAALSPFFSMASTRKLTPLVVERSEALMARFEELRGNDEPINILYALSAFANDVIHEYLFGESDNIVQAKDFDPTTYIKEIEATKMVHVFRQFPWILSIVFALPQWLGVYMGTTLKAITILRIKYRKQIEKTKDPSSQGKAERLTIFHSLLDSDLPESEKNTNRLTSEAIVLAGAGLHTVAWALTVSIYHVLSSPSILKNLKDELARAQREKPNGEALTVPDYEKLPYLTAVIKEGLRLSYGASVRFPRIARTETMHYKSWAIPPGTSVSTYHRVAHHDENIFPSPTLFKPERWLEDKTGKLDKCLCSFGAGSRICLGINLAWTELYLCLAAVFSNFGGKEYRLEGDKGVLELFETDVGDVEMHRDYFFAVAKDGSQGVRIKILP</t>
  </si>
  <si>
    <t xml:space="preserve">CHAFR746836.1.1_0096940.1 </t>
  </si>
  <si>
    <t>MSTPFSVPLFNGIDLAYSPGSKGVIQRLLSFASRTTLLGLLLALALYYLSSSLKNKESAQLLNRIPGPWYAPFTGLHLRWMFGTGTIWKYASEQHQRHGDIIRLGPRQLWVSDKAAMKDILLKTDLPKVTMYAEISRDRRSPGLFGEIRPEPHKNLKRFLGPAFTVSSVDTLDLFFKDCVQKLLRNYYAIVDSESTPKAAFETDLMRDLHCLALDIMGESAFGKGFGQVDQVFDATKIRTQREKEWFKIPDAIFSGLAKRYKSVFVKRFFRRLGLDIEFDWPKAMTRAISTLIDERRTNERDPNARRDVLQHMLEEGKRPDTGIRMSNQDIIDQMSELLLAGSETTSGTIAFLFLELARNPDVRAKLLASLPVLSASDPILDSKTVREQPTYRYLEACIKENLRIHPIASEMGRRTMKESFQVQGYVIPPHTVVSASYRMLHLDERYWPEPERFWPERWLQGDEREGAPEPDMDAYYPFSAGKHSCIGMNFAMAEIRTASANILSRFDVEEPYYQEIDVRQFITMQFSDGSWKTRMIPRKS</t>
  </si>
  <si>
    <t xml:space="preserve">CHAFR746836.1.1_0015010.1 </t>
  </si>
  <si>
    <t>MDFPSLTAIAAASASIGVASHLGYFIRGEHHVVGPRLVAAAFLIPSAIYISILRGIGEDGYLEAAKITTVATFSYTIALFSSIVIYRLFFHALKKFPGPLSWRISKLLHTSYLIKNGPRDFIYRDRLHKKYGEFVRVGPNEISITAPEAVTQILGPKFKKTIWYECIAIPDFALNLERDKATHDSRRKIWDRAFSTKALRDYEGRVRQYTDQLISQLNERSGKAVNACEWFNFYAFDIMGDMAFGTPFDMVKNGKAHSVITFMTEGMAMLGPLTPIIWILPILKAIPGLAGATKAFIAHNKKQVEWRKSYTPDSPDLYTYLINASKESPDPIHKDPGWLIGDCGLVIVAGSDTTTATLSHIFYNLARYPHVQEKLRKELSTFYEPGSEAEFKGLAEATYLNGIINEALRLHPATPSGLTRLTPPEGVTIGDTYIPGDVTVSTPFYTVGRLESCFKNASEFIPERWGEKPELVLNKSVFLPFSTGSAGCVGKQLALMELRNVTARIISDFDVKFAPGEDGTGIIEKSTDIFTMALEPMMLVFERRVE</t>
  </si>
  <si>
    <t xml:space="preserve">CHAFR746836.1.1_0069340.1 </t>
  </si>
  <si>
    <t>MIMFPFMEAVLLCILLFIFQAFRRLYFHPLAHIPGPKLAALTWWYEFYFDGIKGGKYVFKIQELHKKYGPIIRVTPDEIHVNDVGFLDDVYAPSTVRRDKYSYQLKSLRVPGGVGASAGFDLHKKRRDALTPFFSKRNVTFLEPLITKKVNHLCDVIQKHADTSTPVNLSDVFFAFSNDNELLLGINMNKHFPWIPDFLEALPLFISKPIMPPGLIDMMDLFDRVRAELLEIIKNKASSTPGQKSAGPTGKESVYDSVLDNPNLPPSEKSLLRLEQEGALLVLAGTESPAKTLNTIFYHILANPTIFTRLRAEINTLPRTAAWTQLEQLPYLSAVIEEGNRLSFGVTAREARIAYEPLTYTPSVHASIPPSSTKRSILIPPGTPISITTLSAHTAPTVFPNPFIFDPERWLGDKGRERRKFQFAFNKGGRKCLGIELARAE</t>
  </si>
  <si>
    <t>P-SVHASIP#PSSTKRSIL#</t>
  </si>
  <si>
    <t xml:space="preserve">CHAFR746836.1.1_0086580.2 </t>
  </si>
  <si>
    <t>MESYYFLSTLAQSICIVVLTLFLVRAIRKIYFHPLSHFPGPLFAAVSNFPYSRSYLSGRQPWDLLRLHEKYGPAVRVSPTEISFCSSQSWTDIYAPRKSAEFIKSAFYDGGNFADQAHSIVSERDPEKHQQMRKFLSRAFSEGSLREQEGIIEGVIGRWVNRIGEMSSEKGLDLTKWFNLMTFDVIGMLAFGQDFEGVESGKTHFWISDVLGSMSQASLSDTLGRFPWAGKIYMLLRPGWLKSLMVAAERHQNYTIKVTKQRINENTDRKDFMSYLLRDRLHSDGTRVSDIQFAAHASDFVIAGSETTATTLAVTIHYLLANPTILQTLTDEILNKFGKEEDICAASTAGLKYLHAVCLEALRIYAPLPLGLPRVVPKGGALVDGYPVPEGFIVSTNPYAASLSPTNFTRPHEFIPERWIGDNKQDILDAAQPFSLGRRTCLGRSLAWLEMHIVLSRLIWRYEIERVGPMVNWELESEMHLLWKKPELPVRLKPRFREKKI</t>
  </si>
  <si>
    <t xml:space="preserve">CHAFR746836.1.1_0033860.1 </t>
  </si>
  <si>
    <t>MDRHPSFSRSFQYEHFGIITIFATTGLLALYMIYLIIYRLYLSPIAKFPGPKLAAVTHWYEAYYDLVSNGGGQWTFQIQRLHEKYGPIIRINPDEIHIDDVEYYDVVYCNSTSTRPIDKSEKFRYRFSVPEATVQTGLAEVHRRRRAAIAPCFSKARIKSRNNDLQAVVDGISNRLTTEFAGTGKIINVNFMWGAMASDIITEIAFARPTDYSSAPNFTSPFAQAIAEAVGASHVMTHFGILVTALNSIPDWVLAILVPSFKPVLDFRKDMAHQIQEVLDGNNLATKEASHETIFHDALSADLLPEDMTLSRMNQESMALHGGAVETTSWALTVAVFHILDKPSIQARLKAELANSMPDPTRILPWNELEELPYLSAVIMEALRLSFGSVQRLPRVNRLGTLQYKDWTIPPNTPVGMDAYHMHMNEKIFPGPTEFRPDRWLGNPKGPGGLRPLSAYMVAFSRGARNCLGLNLAWMEFKTNAEVGK</t>
  </si>
  <si>
    <t xml:space="preserve">CHAFR746836.1.1_0093390.1 </t>
  </si>
  <si>
    <t>MFFSTSWFIVGGVVLLSYVVSKSIYLLYLHPLARFPGPKYAALTSWYEAYFDLIKKPGGTFMFEIERMHQIYGPIVRINPNEVHIKDSEWADVLYVGPAQGIRDKYPPSAHMTGTPLGIFGTVSHHVHRKRRAAISSMFSKRVVNNFEMEIIEKVNLLCKRMRDQLLNNGVAEMRTNFLALTTDTLCSYAFEESLDLLKNEQKAINWQKTIKAVALLTPLARQFTWIIPFALKLPLRPLQFVVPDIARIVALHRDLQKQAGKAIREMQSAQSAADKLIPSVLTVPHSSNIFKVILESQSLPENEKGRKRISQEAFVVMAAGGETTGRVLTTATYFLLANDDALTRLKKELVEVMADNQQLASLTVLEKLPWLTAVIKESLRITALVTSRLPLVSPNLPLRYKEWEIPAGAPVSMTLRDILLDPGVFDEPLAFRPERWLLSNPQLERISQNYLPFGRGSRMCIGVNLALAELYITIATIFSRFELELHDTLRERDIDVMRDCFIGEVSPSSRGVWVKEIERV</t>
  </si>
  <si>
    <t>LVTSRLP#LVSPNLP#</t>
  </si>
  <si>
    <t xml:space="preserve">CHAFR746836.1.1_0086580.1 </t>
  </si>
  <si>
    <t>MKSSVCIFTAVMATFAVAAPASEASDIEKRAVPTVWLAGDSTMALGGGGGVTQGWGVYLPYSLTGVNVVNKAIGGRSARSFSDEGRFDAIAKDVVAGDIVIMEYGHNDGGSLTPTDNGRTDCVGAGSETCTTAAGVVVQTYPTYLTRAAKSMTAKGAKVIISSPTPNNVCEGGTCSYTAPRFTEYGRIVVKNVGSAASFVDHGLYVANRYIALGAAATTAFYPTDHTHTSPAGADSVAGQFVKALVCSKNPFLAAYVKNSTIVGTCA</t>
  </si>
  <si>
    <t xml:space="preserve">CHAFR746836.1.1_0013610.1 </t>
  </si>
  <si>
    <t>MKTVNLFLTLALAVISTNAATAQDPCQSDLCEADCPSDKFLVTDVGNPASYSNLKNIKTTHAAGKLNQLAMFSTIPVSGFIILFFAAIYKSIIQPAFISPLSRVPNAHWSAPFSSFWVLWIRNRCRENRSLHKAHIRHGPVIRIAPNELSINDMNGLRTVYAGGFEKGEWYSIFDNYGVPCMFSAWHSRPHSARKRMISNIYSKSSIQGSPALAAQSKTILKSRLLPILASRTAELGIDVHSTFNATTMDFITAYLFGLRNSSNFLQNIEEREHWLDLYHSRKTHTFWSQELPRITSILKTLGIRLVPKWVDAANQELEDWTKKKCDFTASYMKELAPRDENIANEPVVMKAMLSGISKEETTKGGNSVLASETLKFPELSVASEMIDHLAAGHETAGITLTYISWHLSQDVTLQDKLRAALLTLSNPISLGNSGNNQELPNSRDLDNLPLLHAVIMETLRLDAAIPGSQPRMSPYPSSTISSFAIPGGVRINAQAHSVHRNPSVYPSPETWDYTRWLDEENGYSEEQKRERDRWFWAFSSGGRMCVGSNFAMHEIKLIIAAIYTNLRTHIVNDNGIEQEDGYTTGPVGNKLILRFEKVVY</t>
  </si>
  <si>
    <t xml:space="preserve">CHAFR746836.1.1_0040050.1 </t>
  </si>
  <si>
    <t>MVSIAIYEEGGSGFEKTGFYSLFMQFGTRTMFSTLERVGHAKKKRSLAAQYSNTNVLNASIIDGIKGRSEAFLKKCVEVKGSVDVYVLLHCYALDCVTHFLFGEEGTKSIEGGKDREMMEELSYHESLKENLAQYYFPQYSWLLSKVFEARPSPIANNYVLKHSKTTHPEGNTLLYTLKTSKQSWSDIEVAAESMDHLAAGIDTTGDALCFLMYHISLPTHLAIQDRLYRDLQSETQDSPYLDAVVKESLRMWPPIPMSMPRFVPPEGRVLSGYEIPGGTIVSCQAWSAHRLNEEVFPDGERFVPERWLDEERKVEMERCFLAFGRGARGCTGRHLAMAEMKILLRDVYSRFRTVVARDMESSMELDDQIISSRPVDQCCKLVFEERLGM</t>
  </si>
  <si>
    <t xml:space="preserve">CHAFR746836.1.1_0074900.1 </t>
  </si>
  <si>
    <t>MALGVTNHAARKRMMAPMYSKSNIQNSHSVASILDKVVVNTLGNEVEHWAKTETTIDVHSKFRACATDITSAWVYGIHQGTDWLHDESDAKFFIKNFNQSGAGFFWRSELYGLVKVLAKVGLRLVPKISDEAHYKLQEWSQKKCNLLEASMKDNESNDSEARTNKRSTGTHLYGELRSALKKTTQENTILRDETFDHILANQAGTAIALTYTAYSLSLHPQWQDRLRKEFMENPVDHDEDFLSPRALDKLPILDAILTETLRLYAPEPGPWPRSHPNATTTLGEYTGIPAGTIISASAFSLHRNKEVFPDPEEWRPERWLEASPEKRAEMWKWFWAFGSGTRMCIGSNLALLGIKSVLKVIYSKYQTTIVDDSGIEQLDAVIAAPKGDKLLLKFAKV</t>
  </si>
  <si>
    <t xml:space="preserve">CHAFR746836.1.1_0086050.1 </t>
  </si>
  <si>
    <t>MAVTNMTIFNLWPWWLLLSVVLAIYMTSRCIYHLYFHPLAHFPGPKLAAVSNIYYAKTWFSGRYPFKLAELFKTYGDVVRIAPNELVFCAPQAYQDIHGSAIHNREVFTKTNFQDMGLDEIGLTAERDPDIHREMARKLQPAFSTRAVQAHESTVRSHIDEFLLQMEEHGTKEQGVDMKLWLDWLAWDLAGDLAYGRDFRHVKDAKTSVFLATFLKVGLWGTVNQVSRRFPLLRPFMWFLVPPSIVMALPTLLRLNRQEMRARIARRDNLSHPDYMQHLIPAEEDQIKADWLFAQADELMAAGFDPLTNQLSAIVYNLCTSPEKMERVVTEIRQRYQTSEEITAESLQGLKYVNAVINEALRIHTSAAFGLPRVSPGAKVDGHYVPQGVSFPPAPFLLSLI</t>
  </si>
  <si>
    <t xml:space="preserve">CHAFR746836.1.1_0085020.1 </t>
  </si>
  <si>
    <t>MMTFISTSLVDLISRWTLAVAVLLTTVIWSLTIPIYNIYFHPLSKYPGPKLWAAYQFTSLWSLLRGKSVHDVEKIHAYYGPIARIAPNEISVAGPDGWKDIYATRPGHKIFPKNGIWYGGKTIGQPESLINVENSADHERMRRLLNPAFTPKAVDSQESTVQFYVDLLMSKLRDRAAAKESVDVVSWYNFATFDIVGDLGFGESFNCLQDSQYHIWVSTIFTTFKNTFMLGALGCYPLLSKVLGAMIPSSIREPALRNRAMGKEKIHRRLNLEKERNDFMTPVIRGEDSKSMSLSEIEGTFHTIIVAGSETTATVLSGITNYLTRDAAVMNRLCVEIRSEFQNEKDINFSATRNLPYLNAVIQEGMRMCPPTPAGIPRIVPQGGDTVCGHWFPGGTNISLHSWSTYRSPANFHNPLQFIPERWHQSSTADETSPYYNDKRYAVQVFSLGPRACLGKNLAWAELRLILARMIWNFDIEIACDADGNAKLLDWTKQKTWVLVEKEPLEVKLTSVHV</t>
  </si>
  <si>
    <t xml:space="preserve">CHAFR746836.1.1_0042540.1 </t>
  </si>
  <si>
    <t>MSIVLFATVVASAVVLRIIYYLFLHPLSKFPGPWYASVSSLPLALLSVLGYETAWLLSLAKKYGNKRPIRITPDTILFSRPSALKDIYWNPKLNTKGSFYTSGVLGPTNLFTTIDGDDHKALRKALTGPKVPWSTGALKTKWEHRFDYQVTLLISKLRQRAINGDIVSLCDKVAEFAADIMTMLTFNEPWGFVENGRDERNLLRSWRNGLAAFGFSTRFRFYRNVILKSPLGVFFLPRIGNEDGMGYLMGQADKQVTEREKELDDFGGSKDDAQDFLQHALEAKLDGHPLSPVQKRAHTTLLIMAGADTTGSALGTTLRFLLKNPEALKRAHVEILKAEEAKLLSTPILYDESYQHLPFIGACIRESLRLQPPAPMILTRLTPPEGIAIDGHWAPGGFEVLCHSAITQRDPDVYTPDPDVWRPERWLVSKEILNKYESLNFVFGMGPRVCLGKDIALMELWKLIPELIRRLDMDLIREGEHVNIGGIAYNKDLLVKLTSRD</t>
  </si>
  <si>
    <t xml:space="preserve">CHAFR746836.1.1_0068790.1 </t>
  </si>
  <si>
    <t>MDLPFEFLLILSRSTTVSIYGSRQGKKQIPKDAGFYRADNQGNADSIISADDAGHMRMRRAVSHAFSDAAVKGQEPLITHYFDLLIEKLRAKASGPTEGLVNLVHWFNFTTFDIIGDLTFQESFDALETEEYNHWIANIFNSTKVARIFMIINSYPLIGIPISKLLKHVPQLQQARLKHFQYTEEKTLRRLNASTDRNDFVSYILRHNDEKGMSREEMIQTCNVFILAGSETTATLLSGLTYHLLRNPSTMFKLVKEIREAFPDPKSMTFNSLSQLKYMQACIQEAFRIYPPVPILLPRKTEHDVVIDGHFIPKNTVVGVHQWSAYHSGANFAEPEKFIPERWLDDPRFASDKRGVVQPFSFGTRNCIGQHLALVEMKSILGRLLWHFELSLCEDSLDWTDQKVYFLWEKKSLNVKLTARK</t>
  </si>
  <si>
    <t xml:space="preserve">CHAFR746836.1.1_0042790.1 </t>
  </si>
  <si>
    <t>MLIGISLAISLIYFIARSIYNIFFHPLAKYPGPTLWKISALPLTYYSVKGTIPYQTHEIHEKYGPTVRLAPNELSYILEDAWADIYERKSGSRTSEMDRDENLVLDPPGARTEDLKLWSTDHAAHTRVRRNLNPGFSDKALKEQEPTLKKYVDLLMQRLHENCHQPLDMVKWFNLITFDVIGDLTFGESFGSLENARTHPWVDLIVSSFKSVILVMSWKRYGLDKYIMKLASKKSLDDMDNHRAMGEEKLRKRLGYTRSHPDFLSSSQKNLGTPEGPTWPELVSLVGAFIPAGSETTATLLAGSLYFLSTNPSTASKLVAEIRTAFKDESEINLINVSAKLPYMQAVINETLRIYPPAAGSLGRITPPEGCMIVGEFVPGNVSVAVNQWSANHSERNFRRPYEFLPGRWLGEKEFEGDRRKAFQPFSVGPRNCVGRALAFAESRLILARLIWNFDFELAQDARGWADKQPVYVVFQKPTLMAKLTPVVR</t>
  </si>
  <si>
    <t xml:space="preserve">CHAFR746836.1.1_0064650.1 </t>
  </si>
  <si>
    <t>MSSNKLIAVAAVTTFLYFLGTLAYHLIYNPLRSFKGPWYTKFTKLPWTYHSLIGDVHAWVGQLHEEYGEIVRVAPDQLSFTSSQAWPDIYGNNLPKDLGKRLKEVNGVANILIAEDPAHRRMRKLISPAFSDKALIAQEPLLVSYIDKLISVLTERVLESPTGIVNIVQWYNYTAFDILGELAL</t>
  </si>
  <si>
    <t xml:space="preserve">CHAFR746836.1.1_0036950.2 </t>
  </si>
  <si>
    <t>MDVPATRSILGAIGLFLTLAVFLGTVYTIGLAIYRVTLDPLAKFPGPKINAISPIPGIKSLLRGRIAFENKLLHDKYGPVVRVSPTELHFNSVQAWEDIYGHRPGHPNFHKDPVHVGSVEPLSGVTTLTMADDTNHARQRRALAHSFSQKALLEQEDIIQQYVTLFINHLNRMCTNDEPFNMVNWLNFTTFDIIGDLAFGEPFGCLASGEFHTWVNLIFETVKAGALEQATRRFATPGSLIQTFLLWCLPSKARQDRRNHLQFSTEKVLRRLGNADVEHKDFIWYILKQKAKFDLHQDEIIVNSALFIVAGSETTANALSGMLARLVYNPGVYEKLVREIRGAFKEEGELRWEALSGLVYLNAVIEEGLRIHPPVPTYVTAFFAPHLVAKRI</t>
  </si>
  <si>
    <t xml:space="preserve">CHAFR746836.1.1_0036950.1 </t>
  </si>
  <si>
    <t>MDVPATRSILGAIGLFLTLAVFLGTVYTIGLAIYRVTLDPLAKFPGPKINAISPIPGIKSLLRGRIAFENKLLHDKYGPVVRVSPTELHFNSVQAWEDIYGHRPGHPNFHKDPVHVGSVEPLSGVTTLTMADDTNHARQRRALAHSFSQKALLEQEDIIQQYVTLFINHLNRMCTNDEPFNMVNWLNFTTFDIIGDLAFGEPFGCLASGEFHTWVNLIFETVKAGALEQATRRFATPGSLIQTFLLWCLPSKARQDRRNHLQFSTEKVLRRLGNADVEHKDFIWYILKQKAKFDLHQDEIIVNSALFIVAGSETTANALSGMLARLVYNPGVYEKLVREIRGAFKEEGELRWEALSGLVYLNAVIEEGLRIHPPVPTGLLRTVPKAGDTIDGHWVPGGTAVSVGSWAASHTETNFRNADAFIPERWIDTSYDTDHKKAAQPFSLGPRGCIGKQ</t>
  </si>
  <si>
    <t xml:space="preserve">CHAFR746836.1.1_0031020.1 </t>
  </si>
  <si>
    <t>MGLFVAVVAICLAAFLLRILHSILFSPLRHIPGPFWARFTNLWRLIDHYNATQIITQRHLHEKHGPAVRIGPNAVSLSDPHLIKTVYSTRGNFLKSDFYSVNDVVQDGHTIQNVFGTRSNAFHAKYMKPIQKLYSMKNILEMEDAISKTIILCCEQLELRFVNRTNAGKTCDIADWIAYLSWDVVGEITFSKEMDFLKSGVDVRDTILTAESIMHYFGLVGQMPVLDKWLGKNPWSPIKFRTFNNVAGYCVERLIDRVSTSNDSKPPHDFLNSFIEAKAANPETITDNEVVGYLLLNMLAGADTTAISQKAIVYQVLKNPSVLAKIVTEIDAANIPFPATYATTQKLPYLQAVIKEALRIHPPVGQILERIVPAQGLGLPDGREIPSGTIVGMNPWVVTRNKEIYGEDVEVFRPERWLKGEDETEDIAEARLKIMKDLDFAFGGGNRICTGKNLALAEMSKVTATLFGRYEMKLVKQDWKVHYWWFVFTDKIQIKLSRRNL</t>
  </si>
  <si>
    <t xml:space="preserve">CHAFR746836.1.1_0012090.1 </t>
  </si>
  <si>
    <t>MFIDNINGGIGPLCVVFGIAILTYPVCCIVYNLFFHPLRHVTGPKIRAASRLPYIKTLLEGWMVQDSKRLHEKYGPVVRVAPDEVSLAYAEAWGDVFQATNGKPPFEKDRLWWQPPKGGTDDIVTAPNTAMHSRMRKVLHHSFTPRALVAQEPILQQYVQLLVQKLREQIPTGEDSTVLDIVPWLNYVTFDIIGDLSYGESFNCLESQKLHSWIKLIFENVRGFCLFTSARFYPSIEFALMKCIPSWVHDTQKDHYRFVTEKVNRRMNWEVQRPDLMSQVMRHNDKDGMSAEEIHANFNKLMIAGSETSGTLLSGVVNLLITNQEVLQKLVKELRERFPDESGMTLEQLSSLSYLNAVLSEGMRLCPPVPIMLPRRAPKEGAYVGGLWIPGGTSVGVQAWTIYRDPAHFHNSESFMPERWLPEAEISTSPFFADKRNAVQPFGVGPRSCIGKLLAWGEMRLILAKLVWAFDLEAEGEILKWEGQRTFILVEKKPVNIRIRVRN</t>
  </si>
  <si>
    <t xml:space="preserve">CHAFR746836.1.1_0048580.1 </t>
  </si>
  <si>
    <t>MDFTLILSVLVTAAAYQTIRRLLISPLRNIPGPKLYALTKWRLALDEWQGKRTRTIHRLHQLYGPVIRIGPNEVHFNSLTAMRLIYGPGAAFELTEFYRLFEAYGKQNLFSFASSRQHADRRRLLAHAYSKTSVLKNPFGEVVEGKVRQYLRYVDGQNSKGIELFTSLHYFALDTVSHVLYGARFGSTSAMAGDDSDRALLGDIFDPSRRKLIWFRLHLELLTEWMYTQTGILEKLIRPFLPMKKPVTYSGVRQHALQAWKDFSLAASTMEDTTEDGAIISVLFRYHISQKDGYLQDLEIASECADHLLGGVDTTANTLMFLLWALSLPVNRKYQMKLIEEVTKLPEEFFHDGVPPVALADKLVYVNAVIKEALRIYTPNPATQPRSSPLNSTIDGYVIPARTVVGMSAYSLHRNEQVFEEPLKFDPDRWLSPKPTVVEMNKWFWAFSSGARTCTGKNLVMTEMTTLVAAIYREYSTSIVPGFEDSTPVVTSRFELFHDETMSCMEKVGMMPKSLLVHLLT</t>
  </si>
  <si>
    <t xml:space="preserve">CHAFR746836.1.1_0086810.1 </t>
  </si>
  <si>
    <t>MAIHDLLLSPWAIPIAIAIFYLLPYFTSNTSIRNIPGPFAAKFSNLWLLLQARQGKRYLSVDEAHKKYGKLVRIQPDHVSIADDSAISAIYGHGNGFLKADYYDVFVSITRGLFNTRDRAEHTRKRKTVSHTFSTKSVSQFEIYMHGNLEIFVRQWDDLSKNAQGGFARIDSLHWFNYLAFDMIGDLAFGQPFGMLEKGKDITEIQLTPGGPITYAPAVEVLNRRGEVSGTLGCLPGLKPYAKYLPDPFFSKGLEAVQNLAGIATARVGQRLDGKQDTERVDLLARLMEGKDERGNPMGREELTAEALTQLIAGSDTTSNTSCAILYWVLKTPGVLQKLQKELDDAIPEGIDVPTFEMVKDLKYLTNVIQETMRIHSTSSLGLPRIVPPGAGVDILGHHFAPYTVLSVPAYTIHHSKEIWGANASEFVPDRWDALTERQKNAFIPFSYGPRSCVGRNVAEMELALIVSTAFRRYQFDLYQDVLETREGFLRKPLECMVGVKRRV</t>
  </si>
  <si>
    <t>LIAR=50</t>
  </si>
  <si>
    <t xml:space="preserve">TRKRKT (122), </t>
  </si>
  <si>
    <t xml:space="preserve">CHAFR746836.1.1_0073580.1 </t>
  </si>
  <si>
    <t>MESTYKLSAAARVAIPFSIAAITFLIVGIIRRIYFHPLSHIPGPLLAKISNYPYSRDFLSGRQPWRMLALHEKYGPVVRVSPNEVSFASAQSWQDIYAPRKGGEFLKSDWYENGSFGVHAIVSVRDPVEHAQMRKYLSRAFSEASLRDQEDMITDLIAKYVDGVGKTAKAEGVVNLTDWHNFLTFDIIGLLAFGKSFGGVESGKEHFWLSDVMGSIGHSNVMDTLKRFPWLGAVYLFFNKSWLKGVVEVANRHVSYTTKVMEERLSEKTDRKDFMHYLLRDHPQDDDSEKFRLQMTGHAADLVVAGSETTATTLSVVVHYLLEKPAVFKTVTEEILGRFEKEEDINATTAAPLKYLHAVCLEALRIFPPLPIGPPRNAPPEGAVVDGISIPGGTIVSTSPCAASMSPKNFHNPTEFIPERWLGENKDDILEATQPFSLGKRGCIGRNMAWLELHITLARLIFRYEIEREGQLDWIEATPMHLFWHKPNLMVRVKERIRK</t>
  </si>
  <si>
    <t xml:space="preserve">CHAFR746836.1.1_0033740.1 </t>
  </si>
  <si>
    <t>MLGYILATSDAFLSWNTLLYSLLFFFLYELGYIIYYGYLHPLSKVPGPWLASTTSLWIRWQRWNGRLSLEADKLLAKYGPIVRISPTMVIVNDHGAVESTFIRKDLDTSPTAIRALRVGGHDWTVTYPQLSIARERRHPVMIASTTKNLKSWHPTFRNHINAMVEDLRESKGTRSEDVVRHLRICTLKTSQLLIGGPGVDLDPQDFPQIVGEYNFLVVWRLCLPEWAFTWLKYSPFSHARFRVDSSDKLFDLGAEVCRQAEAQKNKNRDPADDTQHVYGLCTDKNAKYPVQWSWTKDELGAEMAGQILAATETTSSALAYIFYELAKDPILLEELYQELIVVDDDHELDSVKLLDACIKEGLRFRPPVALTGSRAVPPGGLDLLGHHLSEGTVITTQSLSMSRQRPDLFPDFDVYNPKRWLEEENGAERRRLLVPFGVGSRRCPGGNMALYQMRLIINSLVRDFKIALAPETTPEKMAPFEANGYRSRHDRCDLVFVPR</t>
  </si>
  <si>
    <t xml:space="preserve">CHAFR746836.1.1_0066510.1 </t>
  </si>
  <si>
    <t>MDNLILYRKDLNIYHISLFAFASTVVYLTGLAIYRLYFHPLAKFPGPRLAALTQWVETYHELFNKEGGQFYFVYTDWHKKYGPIIRISPNELHIQDSTFYNTLYSGNKHYDKLTHIQYRFGIPHSSFATSDYNHHRLRRGAINPFFSRRKIMEHSPAVQKRVDRICERLQSDFMGVSRVLGLNEMWGCLTSDVIVEYCFGNIHNFIETPDFKAEYTQAIVDLIEPIHWVTQFSSLATLAQILPGSLVRWLSPQMVSVHKFNNDMIDQVQQIIDFRAQNGKSDGKNTVFNALLDSDLPPEELSLHRIQNEAVSLVGAGIDTTAKALSTTCFYLLSNPSVLQKLQEELDRSMPDPANMVSYDELAKLPYLSAVVEEGLRLAYGVVERLPRIVTGSPLPYGDWVLPTGFPVSMDTHDVATDNAIFTDPKEFRPERWLGDALAPDGKKLSTYQVSFSKGPRSCVGLQLAYAELTMGIASVFRRFNLTLHDTDRSSVEYYMNLFVPRAKPGVHGVEVFVQSLRA</t>
  </si>
  <si>
    <t xml:space="preserve">CHAFR746836.1.1_0030420.1 </t>
  </si>
  <si>
    <t>MSSLLDLQMHWYTAVAVAVVLYIIGGIVYRLHFSPIAKFPGPRLAAATVLYEVYYDVIKQGQYTFKIQELHKTYGPIVRISPHELHIDDPEYYEELMSRNSPRDKYKYYVDQFGIPGASFSTIDHRMHRLRRAPMNPLFSKQSIFRLEPMVQRLVEKLCSRIDEFKKSGQPMPVRLAYQALTTDVVTAYALNKSWHHLDSPDFSPEWVATVKATADMGNLVKQVPWLISFFNVLPDFVIEAVFPGMLLLINWRRSLARHIQEIIDTQDKLEENEHGLPSTIFHSLLQSNVPEEEKSLQRLVEEGQLVVGAGADTTAHALTQTTFHVLDNPKVLAKLQQELQKAMPDPSESAILSIVENLPYLSAIVNEGLRLSYGLPTRLARISPNAPLHFQDWTIPAGTPVGMTSVMMHHNERIFPNSHTFLPERWSEQPDGGRALEKYLVSFSKGSRQCIGINLAKAELFLTLATIFRRYEPSLFDAVRERDVDLKHDNFLPQPSLQSRPIRVVFR</t>
  </si>
  <si>
    <t xml:space="preserve">CHAFR746836.1.1_0069880.1 </t>
  </si>
  <si>
    <t>MTVMVESFATKAVQAVTTLHLGLLVVLSAILLTLAVAIYRITLHPLASFPGPPLWAMTRLPYAYYFVIGRLPYKIAELHEEYGPTIRLAPGEISFIDEEAWHDIYVKKVPGFGQLQKNPTDWIPPQSGVNGLGPFPLADHVHSRIRGNFAVAFSERSRREQEPILLKYVSEFIRVLKENSGIPLDMCKWYNFVTFDIGGELTFGTSFDCLKTTTLHSWIGNVFGYATGAAILGMTQNFWPLTPLLMSLVPKTMRDAAEKHTRSTEDMLTKRLGDTESRKDLQPALKNLSQTDGVSYQELLETCASFILGGSETTATLLSGLTYYLLENPRVLAKLAHEVRTSFSSQEEINSATISNLTYLPAALSEALRLFPPVPGHMRRVVPSGHHITISGHTVPPNTRVAVDIYSTGHCSHNFFKPKEFIPERWLADPPAEFRNDKRKVIQPFLVGPRACIGKAFAQLEMKLVLASLLLEFDLERVERKSDWLGGLKVRGFFSKDPLMVRLVPVKNE</t>
  </si>
  <si>
    <t xml:space="preserve">CHAFR746836.1.1_0053610.1 </t>
  </si>
  <si>
    <t>MATLGVLMRFLWASILLGSLYVILRALYNVYMHPLSSFPGPRLWSSTRFPYLFSLWSGNLAKDVRKLHLEYGDIVRIAPDELSFARPDAWHDVYSNRGGQSALPKSSLWHSAPPGRPSSILNALDPKIHTRFRKAMESGFTEKAVRTQESIIQSYVESLISRLNKIVSAGKGEAVVDIVIWFGFTTFDLIGDLGFGESFGCLERNNFHPWVAMIFSHLRTLTLRSSLRYYPGINWLLSLAIPKSMIQKQKEHWQLTVDKINRRLNLEKTRPDLISHIKLDELGLQGLTIPELQATSSVIIVAGSETTVSVLSGTTNYLVKNSDKLELLKNELRESFPNGDPISLTALKELPYLNAVIREGFRLCNPTPVGQPRITPPNGATISGKFVPANIYVNVHPLTMSLSSDFFHDPNKFLPERWLLSSTQDETSPFYHDKRDSVQIFGVGPRSCIGKPLAWAELRLILARLVLSFDIEEVNSSFIPASTKSIMKFTQLLSFASLTFYFIVVKGQNTLWQCGDSTMAPEGGKNGTEGWGQYLHYSFDPKLIGVKNSAVAGRSARTFTREGKFQRVIDQVRPGDWVLMQFGHNDDGIPANDLTKLRVDCPGKGNETCPVTYNNQTEIVQTYVTYLQNATRIFLSLGARVIISPPTPINPYEFGNFSWSPTKYSDYALYTVQTLGGPANGVYFIDHANYDIQALKLIGQEETITGYPNDHTHLAPWLADTFAKAWILGLKCGTAGLQSAVVNATSRIEGPVLGTCLIVDDDVPI</t>
  </si>
  <si>
    <t xml:space="preserve">CHAFR746836.1.1_0014920.1 </t>
  </si>
  <si>
    <t>MIHLSELSVLQLSGFGAGAYFLYLFCRAIYRIYFHPLAKYPGPITANFSDLWLVKHWLGGRWALHVQEAHKKYGKFVRIAPNELSILSANGAKEIYGHVNKDKKPFLKSAFYDGSGSPNLVTERDPVRHASARRALAAAFSVKSLRQQTDIVVRYVDRFVEQLEKLGNTPEGVRMEEWYNWLTFDIIGDLTFAESFGAIEAAKTPHWIYSLLGLIYMTLYTDAIARFPLMGKVFGLFSSRVKEVQQLAVDHLESTHEKVQRRLQKENNRDDFFSHFLSAKHRNVATEFLDQQSVILITAGSDTTSTTLASLTYYLCKNPHVLARLQAEVRATFKTSAEIDGVNTSQIPYLVAVIEEALRLWTSVPGGLPRVSPGQNVDGEFIPQGTIVHTPPFATLRSEDYWHNGNSYCPQRWLPKDDPEYDVAFDNDNHDAFKPFSQGSRACIGINLAYMELRITLAKLVWHFDWELINKDLDWERDCRLAIVWQKPELRVRMVPRAR</t>
  </si>
  <si>
    <t xml:space="preserve">CHAFR746836.1.1_0053450.1 </t>
  </si>
  <si>
    <t>MGILAYIFESLEQHKIAVAICVLLSYPTFNAVYNLYFHPLSKHPGPKLWAASRLPFIYCLVTGKLVQREREFHEKYGDFLRLAPDEVSFASEEAWNDIYTFRKGHKRALRDKRYYTAPDSKVDNIITTADFRFHARIRGILSNSFTEASLRSQYPLILSKADLLISQLQLLAENPANNGEGGRINMTEWLNFFTMDTISDLAFGESFGCLEKGDYHEWVRTLFSFLKYMSLAAAPRYYPTLEFLLMKLVPKSVMEGQKKHMQYAFEKINRRIDLKSDRPDFMTPFMRNNVNFESISRDEILATFNFVIIGGSETSATALTGIFNHLSKNENKEILQRLCADIRTKFTTQQEITFDSIQSIPYLEAVISEGLRVCNPVPGGLPRVVPEGGDTYCGIFLPEGTRLAVRTFATNRSQKNFNDPDKFAPERWLAEDQRPTDYSKDSLTASRPFSSGFHSCLGRPLAMLEMRLVIIKLLLAFDISVDAKDSVNFDDFPVIMLIQKLPMLLRIKPRSLGKE</t>
  </si>
  <si>
    <t>RXLR=107</t>
  </si>
  <si>
    <t xml:space="preserve">CHAFR746836.1.1_0066890.1 </t>
  </si>
  <si>
    <t xml:space="preserve">CHAFR746836.1.1_0066350.1 </t>
  </si>
  <si>
    <t>MAFLLVLLALASIYLSQTFYKYFTSPLKSIPGPFTAKFTDLWRLFDTLGGRAELTHIHLHAKYGPAVRLGPNLVSVIDPEVLRTIYDSRGVFVKSDFYKVADVKVGRDIFPNIFSARNNEIHSQIRSSIAPFYKLSALLKFEPLIDETIKNFYRQLEKEFIDTPHATKQKIVPIDEWISYIAWDMTSNITFSRSMGLLDSMSDHSGWLGNAERVMDWLSVTGQLPFIDWLMAKNPIMPIGASRSLDKVGEWAYMELMARQNTADGKTKKTSDMLDDFLSLKEKYGSEMHDGKMVNILMINLTAGSDTTAIVLRSIIYFVLKHPHVYEMLQEELDNSSDSSEETISFAVARKIPYLEAVILEARRIHPGVGLLLERVVPEPGLQLSNGTFLPAGTVVGMNAYATHRDKRIFGQDADTFNPSRWCRHKKENEREYQARLNKMKQNDLSFGAGKRVCIGKELSDLETYKFVASLFLKYDMELVDPNKEWKVQNSFFVRQSGIDIRIRPREKKPK</t>
  </si>
  <si>
    <t xml:space="preserve">CHAFR746836.1.1_0009450.1 </t>
  </si>
  <si>
    <t>MGPLMILGYLVGGWITIHVLIFLYNLYLHPLRNIPGSKIAAISELYTSYLLITGEYCRRTLELHDKYGPVIRTGPRELSFNTLTAFNEIYGGRLRTDHVYEKNPIAYIQGTHESKNIFFAQSKAHGRYRKILAPAFSESSVREVEPTIKYQVDGFIRALRDRRTGQGNFPTKEGVVDIDAWATYIVFDLLSALSFGEPFGCVEKGEEHPWVTNIFGVITHATWVQAAHRLKPYHKILEKLFIPEWLEGKFARHLDWTKKTLKKRIENPSTKKDWLTFYEKGLDEEELFDSFNVLIAAGGETTASTIAATLYYSTHTPGVMEKLVKEVRGRFASDSEIDIAEAKKLAFVRAVIDETMRIHPAVPVGLPRIVPKGGRFIDGHFVPGGSWVSASQMSACLSPMNFFEPRKFHPERWLGDKRFENDNRGVFFPFSLGKRNCIGLHFAIAHITFILTRLIWNFDIEAMPGNKDPLTLNEMGIWEPHSLWIRIADRKFD</t>
  </si>
  <si>
    <t xml:space="preserve">CHAFR746836.1.1_0033320.1 </t>
  </si>
  <si>
    <t>MIDCTLVKPYAPTVVCVNDQVSKVWSKTYSSKPASAPWKSEDSVFLFWDGVNDVGNTWYMPEQERAALWTKIFAVWRKQLDTLYDAGARNFAFLNTPPVDRSPLALTNTPEQQKTEKDAVAVWNGNLTELVKAFRKEKADTNVFTVDTNEIFNKAMDTPTAFEETAGLKNTTGFCADYANGTPKQDTLIPACGVAVNQYFWLNNLHPTSAVHEVVAVSVAKALTDGPNVC</t>
  </si>
  <si>
    <t>SKVW-#SKTYS#SKPA-#SAPW-</t>
  </si>
  <si>
    <t>CHAFR746836.1.1_0093700</t>
  </si>
  <si>
    <t xml:space="preserve">CHAFR746836.1.1_0026570.1 </t>
  </si>
  <si>
    <t>MLSDVKSVVLDNFSWPSVLLFGGTLIPSYLLILAIYNVFFHPLRRYPGPKYFAASPLPYGFWYISGKWHTKIIKLHYKYGPVVRIGPNELSYSCPEAWDDIYGRYVPAKRKENSKPVWYCSPDAHDMVGANLGDHGRMRRVFAPAFTYGAMCDQEPLISKHVDLFLDRLGEKAQGGKAEVNILEWLTYCTFDLIGDLSFGESFGCLRESMMHPWIQLVFANIYVTHIFILCRRIPFFFAFLPLKTTYQLFKDFTKHTKVLREVVDRRLALTTKRHDFVDTMTSKPTKTLYLTREEIFKNAILLTGGGAETTSSSLTGMSYILATRPHIKEAIIKELHQVFASEDEINMRSVAKLSYTGAFIEESMRYYPPGPNTMWRVTPPEGNTILGDFIPGNTVVGIPHRVMYRSEYNFKKADEFHPERWLPEEQRPLEFANDRRDGFHPFSYGPRACIAMNLAYAEMRYILARLLWNFDLEMTEQSRNWMDNQKAYLVWDKPGLFLKLKPREKGEGSEVEVGQVKS</t>
  </si>
  <si>
    <t>Y/F/WxC=91</t>
  </si>
  <si>
    <t>CHAFR746836.1.1_0074950</t>
  </si>
  <si>
    <t xml:space="preserve">CHAFR746836.1.1_0060390.3 </t>
  </si>
  <si>
    <t>MVYSATRIVYNIYVHPLARFPGPKFAAVSNIWYAYHWFSGRYPWAIEAALKKYGDVVRIAPNELVFFTPDAFHDIYLPSHKSLELFPKTDFQNRGKNLGGIVWEEDPVRHREVAKKLAPAFSMRSTRAMEPIVVQYIEEFISRMKELGGACEGVGLAKWMNWLTMDTSADLATGEKMGQMRNLKDSLDLDVLLAFNWFATVLQVFKRFPLLMPLQYLFVPFSKLIPFFRMEANCRAGVKKRIERRHSIERVDLFSFALTEEDEIPRSKEEFSHLGAVSLQIMFAGFGTMSDWYYSTIIFLLQNPTIYDLLIAEIRETFDNYESITSEKLVRLEYLNACLQESLRLLPSLNTGLARLSPGANVDGIWVPKGTHVQTSVFTVSRSERYFHDPLTYAPQRWLTPTHPLHDDRFNNEDLKAMFSFSLGPRGCVGKEMAWMQGRLFFSKLLWSFDVQIVEGQDVNLERDLIHYGFFAKPEVNVRFISVERKS</t>
  </si>
  <si>
    <t xml:space="preserve">CHAFR746836.1.1_0071450.1 </t>
  </si>
  <si>
    <t>MFLQRVQQFILPDTLNTFIMSYYIFALLVLIILSKGLYNRYLHPLRNFPGPFWGGISDFYLVYMIASVPTYGLDLHAQYGPVVRLSPNLLSFSDPKLLPVVYHRYADKPQFYGSWMFGHTEAMFQSLKHQDHYAKKKLVAPCCSMTAMKQFHETKISERVVELCECMGERAANNGSIDFSEHLRWFLSDTWSHLVYGRPLGWVKKGADIKGLIDSLTGVYGLSASAAVMPWLMPLFRHPFLRKHVWCYTNTFKNMANLYSHFDEMIDNRNALVKKDGERLFFDGLEPSLNPNEYQYTRNDLKAEIITFTAATLDGAAAAISPFIDNMLQHPEHFARVVAEIETADRAGKLSSPCVTYEETLELPFFMACIKETLRRDSPAQTILPRIVSSPGYDLPNGMYIPPGAHMGASPFIIHRSAEIFGASPDCFVPSRWIIGEGRDVTEASIKRMEKYGMWWGYGDRECAGKYYAVMEFQKLVVEMLRRFEIKSAVAEGEDRFLHKRWAVGMFWGQMLSLKQKEFGEKLVH</t>
  </si>
  <si>
    <t>MFSNPADFARAFVLGCIAVLFYGVAIAIYRLTFHPLAKYPGPFLAKISGIDNVWWAWKGKRYTNFLKCHEKYGPIYRYGPNLLSFNTSSALADIYGPKSNVQKAKFYNAFVQGPPNVFNGIEKKAHTTKRRLISPAFSERALRSFEDSFLENIQKWCSLLKEKGAKETLNMADMSIYLSFDVMGALAFGKPFNMIGGENRGIVGLIESSTLASNCSGSMVSLHNTWFSNLLLRRGNHGQRKEELAQYTMEQAAERSKAGVLSDRKDFFHYLLDAKDSETGEILTLSSLTQEGITFIIAGSDTASTTLAGTFFYLARNPDVRAIVREEVRNEFESVEDIRVGPKLNNCVYLRACIEETLRITPPVPGALPREVLRGGTMIDGHHIPAGVDVSVAHFAIMHNPQYYSEPFRYKPERWIMKDDTNERKKRGVSRAEVEKAQSAFCAFSIGPRSCIGKNMAYMELTLALARVLFLFDFDSGGELGEGKFEGEDIWDIQDQFIALKEGPMIKFTERTY</t>
  </si>
  <si>
    <t>CHAFR746836.1.1_0010840</t>
  </si>
  <si>
    <t xml:space="preserve">CHAFR746836.1.1_0002230.1 </t>
  </si>
  <si>
    <t>MKTSLFEMLFYLSYTLLFHPLSKYPGPFVAKFSDGYSGYHAIRKRLHLATYHGHLKYGPVFRQAPNRLVFNTSTALRAIYLNPGINKASIYKHTQLNPQTNIFGTLDRERHQQKRKVYGKVLSERSLRIFEPAMISEIDVFLRQLLKNDNEAINMSPLCERLTTDIAGQLAFGQSLNTQVETKNRMFPRAMISMNGLVNIFMSWPVVSKTWPLLQKLNKKNGLAFVKAIQDIVQQRMAIPKDAKYDFYSIVAGDDGLSTNALKNSELWAEAVFFLPAGGTTLSAALSAMFFYLSRNPIVYSRLASEIRTTFSSEDEIKSGVQLSSCRYLRATIDETLRVAPPFVGTFWREPYPDYDQPLVIDGKVIPRGTMVGVNPYCIMHNEEYFPKPFEFRPERWLGNTEESDEEEKARAAMRAAFAPFALGETGCLGKAMAYLEMSLVVAKTLWSFDFDKAPGEAGKLGEGVPGRTDGRHRVDEYQLLDLAVADHDGPNLVFTPRVNQSLEAIECRTEALFLSAIRGFVGCVQVNGPGRMYYSLWIFRPQSIVTLSHATLGTVLGSEKIPMYKL</t>
  </si>
  <si>
    <t>CHAFR746836.1.1_0034730</t>
  </si>
  <si>
    <t xml:space="preserve">CHAFR746836.1.1_0051350.1 </t>
  </si>
  <si>
    <t>MTVIQVLADLTPLGWVKLCGVVFSTLFIYRFFYNAFFHPLSKVPGPFLAGASGIPSWYYAMRGDRHIWLLKLFETYGSKIRVAPNSVVFRDSAAYKDIYSHKANVQKAPFYEAWQKDKLDVNTFTTREKSEHAHARKLLNQCFNDKSLLASQSFMTKHVDRWNELMIASVDDGEWSEPMDFTELTDGLVFDIMGDLCFGADFKMKEPGENPLRSIPHAVINYMKFYYPLTRSPMLNTILWLKPRGLDNLMKAISPPDILHYINFVESCVTDRLQLYNEQILGAEDQQRKDMFWFLCDTKDDEGKPAYNTDQLNAEANTLIVGATDTTSTTMAGMMFYLTRYPDKLEKLVNEIRSKFPTPEDIVHGPVLTSCVYLRACIDETMRLSPAGPGDLPREVRKGGATIDGDFYPAGTIVGSSNWTTGHNEAIYGDTTELFYPERWIPDPSTGVTQEDVKLLRANFNPFATGPGSCPGKNLAILELSMVIGRTLHRLEIRKPLTGNNTLGEGNPANAWGKREKNVFQVEDAYVAVRHGPMLQFKKRAS</t>
  </si>
  <si>
    <t>CHAFR746836.1.1_0077930</t>
  </si>
  <si>
    <t xml:space="preserve">CHAFR746836.1.1_0080510.1 </t>
  </si>
  <si>
    <t>MLRSDIQSTSLASMFFSVVVLGMGVSFVSLLILSIYRVYFHPLAKYPGPFWAKLTDWYSVYHAYHGDRHLEFHRCHEKYGPVFRYGPNSLSFNTNTSLKTIYTHRAPVQKSQFYTVFPPTKDTFNTHSSISKTQHARKRRVLSHAFSEAAIKDMEKYILQNVRVFVRRLGEKEHGIGGGEKGEWSKVQNMADWSNYLTFDVMGDLCFGQAFEMLEREENRHVIDLIGNAAHMHLILGTNPIIKTLGLNKLLFSHIYNLRMQYMSYSRSLAATRQKLGLETDRKDFFYYLLNAVDPETGKGFTTPELWGESNLLIIAGSDTTSTALAASFFYLTHNPHVLRKLEDEIRTKFADVEDIVTGKELGECTYLRAVLEESMRLSPPVGGILPREILTPGLNIDNCPIP</t>
  </si>
  <si>
    <t xml:space="preserve">CHAFR746836.1.1_0053350.1 </t>
  </si>
  <si>
    <t>MAPDSLVGSLLGHWPAILLVVSVSYLVKNRFNRGLNKHPGPFLASITDWWRFWIVYKRRPEVEHIQLHARHGDIVRLGPNSLSFSNPQALKTIYGLNKGFIKSDFYLVQQSVSNGHPLPSLFSSISESWHAQFRRCVNSAFSMSTLIQYEPFVDSTTELFLSQTENIFAKTSEACNFSQWLQFYAFDVIGEMTYSKRHGFIEENRDIDGIIKYLAGLFDYVAPIGQIPMLDKLFLKNPLYLLAAKHGLIDATFPVAKFAKQRMAERYGTDNSKSASAILSTASKAPLPDLLSKFMQAKEARPDFMNDTLVTTMAVSMAFAGSETTAITLSAIFYYLLRNPLCLAALYRELDGREKEGFFSNPNGIVTWSESQDLPYLDACVKESFRLHPAAGLPVERVVPEPGLEIAGVFVKGGTIVGCNAWVVHRRPEIFGEDVETFRPERWLVGGGEAGQGVVEVSKEVDVKAEEKRIKDMGATLLHFGMGSRTCIGKNISLLEIYKLVPSFLRMFEVTFEDPSKDWKLINSWFVRQVNFRTKFRRREVALSKLQDGS</t>
  </si>
  <si>
    <t>LIAR=67</t>
  </si>
  <si>
    <t xml:space="preserve">CHAFR746836.1.1_0010230.1 </t>
  </si>
  <si>
    <t>MDVLKIASEHWVLTCITTWISYLLLSAIYNLYFSPLAKYPGPFLANISSIPNFYHNLTGYRHIWLWQCHQIYGEVFRYEPNGLLFDTPTAFRAIHESRANTKKALFYQMFPRNARNWNTLTVLSPLEHARKRRVLNAAFSDRAIRSAEGLIVKNVDRWGELRVGNGKREGKGGWSESENMSVLADQLTFDIMGELSFGRSLGIKEPGENVLKSMPHVMVEYMAYMYALGHSPFLPLFVWLKPRGLDSIMERITPPPVRKFYEFLETNLEQRRLEEVSLEKEGAEQDESRKDLFHYIFKVRDEKGNPGYSEDELAAEAALLVIAGSDTTSTTICGFWFYILRKERCYNKLVEEIRSSFTTLSDIKGGLKLSSCTYLNACINETLRIAPILAGENPRVVLPGGLDINGTHIPAGTQVGVTMWALNHHEDIFGDPYTFRPERWIEDPATGVTSEVAARVSASLFPFHFGTGTCAGKKIAMLELRLLIARTLWRYDVRLQPGDTLGAGRKDLPWGLRKGDCYQDVRDAFVVVRDGPNVQFREKVI</t>
  </si>
  <si>
    <t>Y/F/WxC=65</t>
  </si>
  <si>
    <t>Note</t>
  </si>
  <si>
    <t xml:space="preserve">CHAFR746836.1.1_0101720.1 </t>
  </si>
  <si>
    <t>FIR length analysis</t>
  </si>
  <si>
    <t>SCR properties</t>
  </si>
  <si>
    <t>Similarity annotation</t>
  </si>
  <si>
    <t>Effector Motifs and NLS search</t>
  </si>
  <si>
    <t>RCP analysis</t>
  </si>
  <si>
    <t>Expression data</t>
  </si>
  <si>
    <t>Secretion</t>
  </si>
  <si>
    <t>GC Content</t>
  </si>
  <si>
    <t>Gene ID</t>
  </si>
  <si>
    <t>Sequence</t>
  </si>
  <si>
    <t>Tribe</t>
  </si>
  <si>
    <t>SignalP</t>
  </si>
  <si>
    <t>Cleavage site</t>
  </si>
  <si>
    <t>Secreted</t>
  </si>
  <si>
    <t>Length</t>
  </si>
  <si>
    <t>5'FIR</t>
  </si>
  <si>
    <t>3'FIR</t>
  </si>
  <si>
    <t>Has at least 1FIR ≥10 Kb?</t>
  </si>
  <si>
    <t>Cysteine content (%)</t>
  </si>
  <si>
    <t>Is a SCR ?</t>
  </si>
  <si>
    <t>Local database Blast (Darwin)</t>
  </si>
  <si>
    <t>Blast2GO vs Swissport</t>
  </si>
  <si>
    <t>PFAM mapping? (Number of hits)</t>
  </si>
  <si>
    <t>BlastP to to M. lini HESPs</t>
  </si>
  <si>
    <t>BlastP to fungal AVRs</t>
  </si>
  <si>
    <t>Hit to HESPs or fungal AVRs?</t>
  </si>
  <si>
    <t>Effector Motifs</t>
  </si>
  <si>
    <t>NLSPredict</t>
  </si>
  <si>
    <t>[YFW]xC position</t>
  </si>
  <si>
    <t>GIFYALSTR position</t>
  </si>
  <si>
    <t>LIAR position</t>
  </si>
  <si>
    <t>RKCxxCx12H position</t>
  </si>
  <si>
    <t>RKVYLIR position</t>
  </si>
  <si>
    <t>RXLR position</t>
  </si>
  <si>
    <t>YxSL[RK]position</t>
  </si>
  <si>
    <t>NLS position</t>
  </si>
  <si>
    <t>Repeat sequence</t>
  </si>
  <si>
    <t>Total num of repeats in protein</t>
  </si>
  <si>
    <t>Read Count (Infected)</t>
  </si>
  <si>
    <t>Rank</t>
  </si>
  <si>
    <t>Read Count (Mycelia)</t>
  </si>
  <si>
    <t>Difference</t>
  </si>
  <si>
    <t>In planta expression?</t>
  </si>
  <si>
    <t>Secreted?</t>
  </si>
  <si>
    <t>1kb 3'</t>
  </si>
  <si>
    <t>Gene</t>
  </si>
  <si>
    <t>1kb 5'</t>
  </si>
  <si>
    <t xml:space="preserve">CHAFR746836.1.1_0003850.1 </t>
  </si>
  <si>
    <t>MRRTLLLSSLLVIEAVCGIAQYANSSFAWDEINFLLAFGDSYTFVQGTHGRQNFSFIGDAFDFSFTPNELLENEIVQNQLGTSAGGPNWVEYLTNCFSGLPSKCKKQLWDFAFAGANVDTIYTPLHHNYTVPFVDQIRQWETYAEPILPVDHSKALVAVFIGINDINDLTKVMFPLGNTTDFPSLYKEVVSSEFRALERVYEAGYRNYLFMNLPPLNRNPANTAKGPLAALPNATMIHQYNAQISTSASEFQTKHPDSKTMVFDTYEYLSGILDHPAEFGITNTTNFCPRYDAPDIATDYAKYGCQPLREYFWYNSGHVTSRIHELMAGAVDEFLREESRALSVLSLAVYRRWLHPLAAYPGPFLASISNVWKFYHYMKGNLHVVEQNLHHQYGPILRTGPNTLSFSDPAAFESIYGFNHGFEKGEFYAFARDATTGASNTFSAGTHAEHRELRRQVVGAALTSSHVHSYRPIVVKHVQHFISKLCAEIPTSGKGNGAVDIAKPIHALTFNTLAEIIYGPALSSEPWSETARGVGA</t>
  </si>
  <si>
    <t>Tribe1</t>
  </si>
  <si>
    <t>NA</t>
  </si>
  <si>
    <t>No NLS</t>
  </si>
  <si>
    <t xml:space="preserve">CHAFR746836.1.1_0060840.1 </t>
  </si>
  <si>
    <t>These genes contained . in the amino acid sequence, which was removed before running PFAM, but left in in all other effector mining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</si>
</sst>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Helvetica Neue"/>
    </font>
    <font>
      <sz val="12"/>
      <color indexed="10"/>
      <name val="Calibri"/>
    </font>
    <font>
      <b/>
      <sz val="16"/>
      <color indexed="10"/>
      <name val="Helvetica Neue"/>
    </font>
    <font>
      <b/>
      <sz val="10"/>
      <color indexed="10"/>
      <name val="Helvetica Neue"/>
    </font>
    <font>
      <b/>
      <i/>
      <sz val="10"/>
      <color indexed="10"/>
      <name val="Helvetica Neue"/>
    </font>
    <font>
      <sz val="16"/>
      <color indexed="10"/>
      <name val="Calibri Bold"/>
    </font>
    <font>
      <sz val="12"/>
      <color indexed="8"/>
      <name val="Helvetica"/>
    </font>
    <font>
      <sz val="8"/>
      <name val="Verdana"/>
    </font>
    <font>
      <b/>
      <sz val="12"/>
      <color indexed="10"/>
      <name val="Calibri"/>
    </font>
    <font>
      <u/>
      <sz val="11"/>
      <color theme="10"/>
      <name val="Helvetica Neue"/>
    </font>
    <font>
      <u/>
      <sz val="11"/>
      <color theme="11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27"/>
      </bottom>
      <diagonal/>
    </border>
    <border>
      <left style="thin">
        <color indexed="27"/>
      </left>
      <right style="thin">
        <color indexed="27"/>
      </right>
      <top style="thick">
        <color indexed="27"/>
      </top>
      <bottom style="thin">
        <color indexed="27"/>
      </bottom>
      <diagonal/>
    </border>
  </borders>
  <cellStyleXfs count="3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10" fillId="0" borderId="0" applyNumberFormat="0" applyFill="0" applyBorder="0" applyAlignment="0" applyProtection="0">
      <alignment vertical="top"/>
    </xf>
  </cellStyleXfs>
  <cellXfs count="56">
    <xf numFmtId="0" fontId="0" fillId="0" borderId="0" xfId="0" applyAlignment="1"/>
    <xf numFmtId="0" fontId="3" fillId="2" borderId="5" xfId="0" applyNumberFormat="1" applyFont="1" applyFill="1" applyBorder="1" applyAlignment="1">
      <alignment horizontal="center" wrapText="1"/>
    </xf>
    <xf numFmtId="0" fontId="3" fillId="2" borderId="6" xfId="0" applyNumberFormat="1" applyFont="1" applyFill="1" applyBorder="1" applyAlignment="1">
      <alignment horizontal="center" wrapText="1"/>
    </xf>
    <xf numFmtId="0" fontId="1" fillId="14" borderId="8" xfId="0" applyNumberFormat="1" applyFont="1" applyFill="1" applyBorder="1" applyAlignment="1"/>
    <xf numFmtId="0" fontId="1" fillId="14" borderId="6" xfId="0" applyNumberFormat="1" applyFont="1" applyFill="1" applyBorder="1" applyAlignment="1"/>
    <xf numFmtId="0" fontId="1" fillId="0" borderId="0" xfId="0" applyNumberFormat="1" applyFont="1" applyAlignment="1"/>
    <xf numFmtId="0" fontId="3" fillId="15" borderId="2" xfId="0" applyNumberFormat="1" applyFont="1" applyFill="1" applyBorder="1" applyAlignment="1">
      <alignment horizontal="center" vertical="center" wrapText="1"/>
    </xf>
    <xf numFmtId="0" fontId="3" fillId="13" borderId="2" xfId="0" applyNumberFormat="1" applyFont="1" applyFill="1" applyBorder="1" applyAlignment="1">
      <alignment horizontal="center" vertical="center" wrapText="1"/>
    </xf>
    <xf numFmtId="0" fontId="3" fillId="13" borderId="3" xfId="0" applyNumberFormat="1" applyFont="1" applyFill="1" applyBorder="1" applyAlignment="1">
      <alignment horizontal="center" vertical="center" wrapText="1"/>
    </xf>
    <xf numFmtId="0" fontId="3" fillId="15" borderId="3" xfId="0" applyNumberFormat="1" applyFont="1" applyFill="1" applyBorder="1" applyAlignment="1">
      <alignment horizontal="center" vertical="center" wrapText="1"/>
    </xf>
    <xf numFmtId="0" fontId="3" fillId="15" borderId="4" xfId="0" applyNumberFormat="1" applyFont="1" applyFill="1" applyBorder="1" applyAlignment="1">
      <alignment horizontal="center" vertical="center" wrapText="1"/>
    </xf>
    <xf numFmtId="0" fontId="3" fillId="15" borderId="0" xfId="0" applyNumberFormat="1" applyFont="1" applyFill="1" applyBorder="1" applyAlignment="1">
      <alignment horizontal="center" vertical="center" wrapText="1"/>
    </xf>
    <xf numFmtId="0" fontId="1" fillId="14" borderId="7" xfId="0" applyNumberFormat="1" applyFont="1" applyFill="1" applyBorder="1" applyAlignment="1"/>
    <xf numFmtId="0" fontId="6" fillId="14" borderId="7" xfId="0" applyNumberFormat="1" applyFont="1" applyFill="1" applyBorder="1" applyAlignment="1">
      <alignment horizontal="left"/>
    </xf>
    <xf numFmtId="0" fontId="6" fillId="14" borderId="6" xfId="0" applyNumberFormat="1" applyFont="1" applyFill="1" applyBorder="1" applyAlignment="1">
      <alignment horizontal="left"/>
    </xf>
    <xf numFmtId="0" fontId="1" fillId="14" borderId="9" xfId="0" applyNumberFormat="1" applyFont="1" applyFill="1" applyBorder="1" applyAlignment="1"/>
    <xf numFmtId="0" fontId="1" fillId="14" borderId="10" xfId="0" applyNumberFormat="1" applyFont="1" applyFill="1" applyBorder="1" applyAlignment="1"/>
    <xf numFmtId="0" fontId="1" fillId="14" borderId="0" xfId="0" applyNumberFormat="1" applyFont="1" applyFill="1" applyBorder="1" applyAlignment="1"/>
    <xf numFmtId="0" fontId="1" fillId="14" borderId="5" xfId="0" applyNumberFormat="1" applyFont="1" applyFill="1" applyBorder="1" applyAlignment="1"/>
    <xf numFmtId="11" fontId="1" fillId="14" borderId="6" xfId="0" applyNumberFormat="1" applyFont="1" applyFill="1" applyBorder="1" applyAlignment="1"/>
    <xf numFmtId="0" fontId="1" fillId="14" borderId="11" xfId="0" applyNumberFormat="1" applyFont="1" applyFill="1" applyBorder="1" applyAlignment="1"/>
    <xf numFmtId="0" fontId="1" fillId="14" borderId="12" xfId="0" applyNumberFormat="1" applyFont="1" applyFill="1" applyBorder="1" applyAlignment="1"/>
    <xf numFmtId="0" fontId="3" fillId="2" borderId="12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wrapText="1"/>
    </xf>
    <xf numFmtId="0" fontId="3" fillId="7" borderId="1" xfId="0" applyNumberFormat="1" applyFont="1" applyFill="1" applyBorder="1" applyAlignment="1">
      <alignment horizontal="center" wrapText="1"/>
    </xf>
    <xf numFmtId="0" fontId="3" fillId="8" borderId="1" xfId="0" applyNumberFormat="1" applyFont="1" applyFill="1" applyBorder="1" applyAlignment="1">
      <alignment horizontal="center" wrapText="1"/>
    </xf>
    <xf numFmtId="0" fontId="3" fillId="10" borderId="1" xfId="0" applyNumberFormat="1" applyFont="1" applyFill="1" applyBorder="1" applyAlignment="1">
      <alignment horizontal="center" wrapText="1"/>
    </xf>
    <xf numFmtId="0" fontId="3" fillId="11" borderId="1" xfId="0" applyNumberFormat="1" applyFont="1" applyFill="1" applyBorder="1" applyAlignment="1">
      <alignment horizontal="center" wrapText="1"/>
    </xf>
    <xf numFmtId="0" fontId="3" fillId="1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1" fillId="0" borderId="1" xfId="0" applyNumberFormat="1" applyFont="1" applyBorder="1" applyAlignment="1"/>
    <xf numFmtId="0" fontId="0" fillId="0" borderId="1" xfId="0" applyBorder="1" applyAlignment="1"/>
    <xf numFmtId="0" fontId="3" fillId="13" borderId="1" xfId="0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wrapText="1"/>
    </xf>
    <xf numFmtId="0" fontId="1" fillId="14" borderId="1" xfId="0" applyNumberFormat="1" applyFont="1" applyFill="1" applyBorder="1" applyAlignment="1"/>
    <xf numFmtId="0" fontId="1" fillId="14" borderId="1" xfId="0" applyNumberFormat="1" applyFont="1" applyFill="1" applyBorder="1" applyAlignment="1"/>
    <xf numFmtId="0" fontId="5" fillId="14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 vertical="top" wrapText="1"/>
    </xf>
    <xf numFmtId="0" fontId="8" fillId="14" borderId="12" xfId="0" applyNumberFormat="1" applyFont="1" applyFill="1" applyBorder="1" applyAlignment="1"/>
    <xf numFmtId="0" fontId="3" fillId="9" borderId="1" xfId="0" applyNumberFormat="1" applyFont="1" applyFill="1" applyBorder="1" applyAlignment="1">
      <alignment horizontal="center" wrapText="1"/>
    </xf>
    <xf numFmtId="0" fontId="3" fillId="10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3" fillId="4" borderId="1" xfId="0" applyNumberFormat="1" applyFont="1" applyFill="1" applyBorder="1" applyAlignment="1">
      <alignment horizontal="center" wrapText="1"/>
    </xf>
    <xf numFmtId="0" fontId="3" fillId="5" borderId="1" xfId="0" applyNumberFormat="1" applyFont="1" applyFill="1" applyBorder="1" applyAlignment="1">
      <alignment horizontal="center" wrapText="1"/>
    </xf>
    <xf numFmtId="0" fontId="3" fillId="6" borderId="1" xfId="0" applyNumberFormat="1" applyFont="1" applyFill="1" applyBorder="1" applyAlignment="1">
      <alignment horizontal="center" wrapText="1"/>
    </xf>
    <xf numFmtId="0" fontId="3" fillId="7" borderId="1" xfId="0" applyNumberFormat="1" applyFont="1" applyFill="1" applyBorder="1" applyAlignment="1">
      <alignment horizontal="center" wrapText="1"/>
    </xf>
    <xf numFmtId="0" fontId="3" fillId="8" borderId="1" xfId="0" applyNumberFormat="1" applyFont="1" applyFill="1" applyBorder="1" applyAlignment="1">
      <alignment horizontal="center" wrapText="1"/>
    </xf>
    <xf numFmtId="0" fontId="1" fillId="0" borderId="6" xfId="0" applyNumberFormat="1" applyFont="1" applyFill="1" applyBorder="1" applyAlignment="1"/>
    <xf numFmtId="0" fontId="6" fillId="0" borderId="6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/>
    <xf numFmtId="11" fontId="1" fillId="0" borderId="6" xfId="0" applyNumberFormat="1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000000"/>
      <rgbColor rgb="00FFFFFF"/>
      <rgbColor rgb="00E6E6E6"/>
      <rgbColor rgb="00FFCC00"/>
      <rgbColor rgb="00FF9900"/>
      <rgbColor rgb="0099CC00"/>
      <rgbColor rgb="0099CCFF"/>
      <rgbColor rgb="00FFCC99"/>
      <rgbColor rgb="00C0C0C0"/>
      <rgbColor rgb="00CC99FF"/>
      <rgbColor rgb="00FFFF99"/>
      <rgbColor rgb="00388194"/>
      <rgbColor rgb="00903C39"/>
      <rgbColor rgb="00EEECE1"/>
      <rgbColor rgb="00FFFFFF"/>
      <rgbColor rgb="00A40800"/>
      <rgbColor rgb="006E0500"/>
      <rgbColor rgb="00CDCDCD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7"/>
  <sheetViews>
    <sheetView workbookViewId="0">
      <pane ySplit="2" topLeftCell="A3" activePane="bottomLeft" state="frozen"/>
      <selection pane="bottomLeft" activeCell="AT14" sqref="AT14"/>
    </sheetView>
  </sheetViews>
  <sheetFormatPr baseColWidth="10" defaultRowHeight="20" customHeight="1" x14ac:dyDescent="0"/>
  <cols>
    <col min="1" max="1" width="21.5703125" style="38" customWidth="1"/>
    <col min="2" max="2" width="59" style="38" customWidth="1"/>
    <col min="3" max="3" width="6.5703125" style="38" customWidth="1"/>
    <col min="4" max="28" width="12.42578125" style="38" customWidth="1"/>
    <col min="29" max="29" width="54.140625" style="38" customWidth="1"/>
    <col min="30" max="36" width="12.42578125" style="38" customWidth="1"/>
    <col min="37" max="46" width="12.140625" style="38" customWidth="1"/>
    <col min="47" max="256" width="10.28515625" style="32" customWidth="1"/>
    <col min="257" max="16384" width="10.7109375" style="33"/>
  </cols>
  <sheetData>
    <row r="1" spans="1:46" ht="20" customHeight="1">
      <c r="A1" s="23"/>
      <c r="B1" s="24"/>
      <c r="C1" s="24"/>
      <c r="D1" s="45"/>
      <c r="E1" s="45"/>
      <c r="F1" s="25"/>
      <c r="G1" s="25"/>
      <c r="H1" s="46" t="s">
        <v>4061</v>
      </c>
      <c r="I1" s="46"/>
      <c r="J1" s="46"/>
      <c r="K1" s="47" t="s">
        <v>4062</v>
      </c>
      <c r="L1" s="47"/>
      <c r="M1" s="48" t="s">
        <v>4063</v>
      </c>
      <c r="N1" s="48"/>
      <c r="O1" s="48"/>
      <c r="P1" s="26"/>
      <c r="Q1" s="49"/>
      <c r="R1" s="49"/>
      <c r="S1" s="50" t="s">
        <v>4064</v>
      </c>
      <c r="T1" s="50"/>
      <c r="U1" s="50"/>
      <c r="V1" s="50"/>
      <c r="W1" s="50"/>
      <c r="X1" s="50"/>
      <c r="Y1" s="50"/>
      <c r="Z1" s="50"/>
      <c r="AA1" s="50"/>
      <c r="AB1" s="27"/>
      <c r="AC1" s="43" t="s">
        <v>4065</v>
      </c>
      <c r="AD1" s="43"/>
      <c r="AE1" s="44" t="s">
        <v>4066</v>
      </c>
      <c r="AF1" s="44"/>
      <c r="AG1" s="44"/>
      <c r="AH1" s="28"/>
      <c r="AI1" s="28"/>
      <c r="AJ1" s="28"/>
      <c r="AK1" s="29" t="s">
        <v>4067</v>
      </c>
      <c r="AL1" s="30"/>
      <c r="AM1" s="30" t="s">
        <v>4068</v>
      </c>
      <c r="AN1" s="30"/>
      <c r="AO1" s="31"/>
      <c r="AP1" s="31"/>
      <c r="AQ1" s="31"/>
      <c r="AR1" s="31"/>
      <c r="AS1" s="31"/>
      <c r="AT1" s="24"/>
    </row>
    <row r="2" spans="1:46" ht="52" customHeight="1">
      <c r="A2" s="34" t="s">
        <v>4069</v>
      </c>
      <c r="B2" s="34" t="s">
        <v>4070</v>
      </c>
      <c r="C2" s="34" t="s">
        <v>4071</v>
      </c>
      <c r="D2" s="34" t="s">
        <v>4072</v>
      </c>
      <c r="E2" s="34" t="s">
        <v>4073</v>
      </c>
      <c r="F2" s="34" t="s">
        <v>4074</v>
      </c>
      <c r="G2" s="34" t="s">
        <v>4075</v>
      </c>
      <c r="H2" s="34" t="s">
        <v>4076</v>
      </c>
      <c r="I2" s="34" t="s">
        <v>4077</v>
      </c>
      <c r="J2" s="34" t="s">
        <v>4078</v>
      </c>
      <c r="K2" s="34" t="s">
        <v>4079</v>
      </c>
      <c r="L2" s="34" t="s">
        <v>4080</v>
      </c>
      <c r="M2" s="34" t="s">
        <v>4081</v>
      </c>
      <c r="N2" s="34" t="s">
        <v>4082</v>
      </c>
      <c r="O2" s="34" t="s">
        <v>4083</v>
      </c>
      <c r="P2" s="34" t="s">
        <v>4084</v>
      </c>
      <c r="Q2" s="34" t="s">
        <v>4085</v>
      </c>
      <c r="R2" s="34" t="s">
        <v>4086</v>
      </c>
      <c r="S2" s="34" t="s">
        <v>4087</v>
      </c>
      <c r="T2" s="34" t="s">
        <v>4088</v>
      </c>
      <c r="U2" s="34" t="s">
        <v>4089</v>
      </c>
      <c r="V2" s="34" t="s">
        <v>4090</v>
      </c>
      <c r="W2" s="34" t="s">
        <v>4091</v>
      </c>
      <c r="X2" s="34" t="s">
        <v>4092</v>
      </c>
      <c r="Y2" s="34" t="s">
        <v>4093</v>
      </c>
      <c r="Z2" s="34" t="s">
        <v>4094</v>
      </c>
      <c r="AA2" s="34" t="s">
        <v>4095</v>
      </c>
      <c r="AB2" s="34" t="s">
        <v>4096</v>
      </c>
      <c r="AC2" s="34" t="s">
        <v>4097</v>
      </c>
      <c r="AD2" s="34" t="s">
        <v>4098</v>
      </c>
      <c r="AE2" s="34" t="s">
        <v>4099</v>
      </c>
      <c r="AF2" s="34" t="s">
        <v>4100</v>
      </c>
      <c r="AG2" s="34" t="s">
        <v>4101</v>
      </c>
      <c r="AH2" s="34" t="s">
        <v>4100</v>
      </c>
      <c r="AI2" s="34" t="s">
        <v>4102</v>
      </c>
      <c r="AJ2" s="35" t="s">
        <v>4103</v>
      </c>
      <c r="AK2" s="34" t="s">
        <v>4104</v>
      </c>
      <c r="AL2" s="34" t="s">
        <v>4105</v>
      </c>
      <c r="AM2" s="34" t="s">
        <v>4106</v>
      </c>
      <c r="AN2" s="34" t="s">
        <v>4107</v>
      </c>
      <c r="AO2" s="36"/>
      <c r="AP2" s="36"/>
      <c r="AQ2" s="36"/>
      <c r="AR2" s="36"/>
      <c r="AS2" s="36"/>
      <c r="AT2" s="24"/>
    </row>
    <row r="3" spans="1:46" ht="15" customHeight="1">
      <c r="A3" s="37" t="s">
        <v>4108</v>
      </c>
      <c r="B3" s="37" t="s">
        <v>4109</v>
      </c>
      <c r="C3" s="37" t="s">
        <v>4110</v>
      </c>
      <c r="E3" s="39">
        <v>0.999</v>
      </c>
      <c r="F3" s="39">
        <v>20</v>
      </c>
      <c r="G3" s="39">
        <f t="shared" ref="G3:G66" si="0">LEN(B3)</f>
        <v>536</v>
      </c>
      <c r="H3" s="39" t="s">
        <v>4111</v>
      </c>
      <c r="I3" s="39">
        <v>115</v>
      </c>
      <c r="J3" s="39" t="str">
        <f t="shared" ref="J3:J66" si="1">IF(AND(OR(H3&gt;=10000,I3&gt;=10000),H3&lt;&gt;"NA",I3&lt;&gt;"NA"),"YES","NO")</f>
        <v>NO</v>
      </c>
      <c r="K3" s="39">
        <f t="shared" ref="K3:K66" si="2">(100/G3)*(LEN(B3)-LEN(SUBSTITUTE(B3,"C","")))</f>
        <v>1.119402985074627</v>
      </c>
      <c r="L3" s="39" t="str">
        <f t="shared" ref="L3:L66" si="3">IF(AND(K3&gt;3,G3&lt;150),"YES","NO")</f>
        <v>NO</v>
      </c>
      <c r="O3" s="39">
        <v>2</v>
      </c>
      <c r="P3" s="39">
        <v>0</v>
      </c>
      <c r="R3" s="39">
        <v>0</v>
      </c>
      <c r="S3" s="39">
        <f t="shared" ref="S3:S66" si="4">SUM(IF(U3=0,0,1),IF(V3=0,0,1),IF(W3=0,0,1),IF(X3=0,0,1),IF(Y3=0,0,1),IF(Z3=0,0,1),IF(AA3=0,0,1),IF(AB3="No NLS",0,1))</f>
        <v>0</v>
      </c>
      <c r="AB3" s="39" t="s">
        <v>4112</v>
      </c>
      <c r="AD3" s="39">
        <f t="shared" ref="AD3:AD66" si="5">IF(AC3="",0,(LEN(AC3)-LEN(SUBSTITUTE(AC3,"#","")))+1)</f>
        <v>0</v>
      </c>
      <c r="AE3" s="39">
        <v>93</v>
      </c>
      <c r="AF3" s="39">
        <f t="shared" ref="AF3:AF66" si="6">RANK(AE3,$AE$3:$AE$1464,1)</f>
        <v>382</v>
      </c>
      <c r="AG3" s="39">
        <v>272</v>
      </c>
      <c r="AH3" s="39">
        <f t="shared" ref="AH3:AH66" si="7">RANK(AG3,$AG$3:$AG$1464,1)</f>
        <v>742</v>
      </c>
      <c r="AI3" s="39">
        <f t="shared" ref="AI3:AI66" si="8">AF3-AH3</f>
        <v>-360</v>
      </c>
      <c r="AJ3" s="39">
        <f t="shared" ref="AJ3:AJ66" si="9">IF(AI3&gt;0,1,0)</f>
        <v>0</v>
      </c>
      <c r="AK3" s="39">
        <v>1</v>
      </c>
      <c r="AL3" s="39">
        <v>0.45</v>
      </c>
      <c r="AM3" s="39">
        <v>0.46600000000000003</v>
      </c>
      <c r="AN3" s="39">
        <v>0.50600000000000001</v>
      </c>
      <c r="AO3" s="39">
        <f t="shared" ref="AO3:AO66" si="10">IF(AK3=1,0,1)</f>
        <v>0</v>
      </c>
      <c r="AQ3" s="37" t="s">
        <v>4110</v>
      </c>
      <c r="AR3" s="39">
        <v>0</v>
      </c>
    </row>
    <row r="4" spans="1:46" ht="15" customHeight="1">
      <c r="A4" s="37" t="s">
        <v>4113</v>
      </c>
      <c r="B4" s="37" t="s">
        <v>4052</v>
      </c>
      <c r="C4" s="37" t="s">
        <v>4110</v>
      </c>
      <c r="D4" s="39">
        <v>0</v>
      </c>
      <c r="E4" s="39">
        <v>0</v>
      </c>
      <c r="G4" s="39">
        <f t="shared" si="0"/>
        <v>403</v>
      </c>
      <c r="H4" s="39">
        <v>6260</v>
      </c>
      <c r="I4" s="39" t="s">
        <v>4111</v>
      </c>
      <c r="J4" s="39" t="str">
        <f t="shared" si="1"/>
        <v>NO</v>
      </c>
      <c r="K4" s="39">
        <f t="shared" si="2"/>
        <v>0.99255583126550873</v>
      </c>
      <c r="L4" s="39" t="str">
        <f t="shared" si="3"/>
        <v>NO</v>
      </c>
      <c r="O4" s="39">
        <v>1</v>
      </c>
      <c r="R4" s="39">
        <v>0</v>
      </c>
      <c r="S4" s="39">
        <f t="shared" si="4"/>
        <v>0</v>
      </c>
      <c r="AB4" s="39" t="s">
        <v>4112</v>
      </c>
      <c r="AD4" s="39">
        <f t="shared" si="5"/>
        <v>0</v>
      </c>
      <c r="AE4" s="39">
        <v>905</v>
      </c>
      <c r="AF4" s="39">
        <f t="shared" si="6"/>
        <v>785</v>
      </c>
      <c r="AG4" s="39">
        <v>9395</v>
      </c>
      <c r="AH4" s="39">
        <f t="shared" si="7"/>
        <v>1346</v>
      </c>
      <c r="AI4" s="39">
        <f t="shared" si="8"/>
        <v>-561</v>
      </c>
      <c r="AJ4" s="39">
        <f t="shared" si="9"/>
        <v>0</v>
      </c>
      <c r="AK4" s="39">
        <v>0</v>
      </c>
      <c r="AL4" s="39">
        <v>0.34</v>
      </c>
      <c r="AM4" s="39">
        <v>0.51100000000000001</v>
      </c>
      <c r="AN4" s="39">
        <v>0.52500000000000002</v>
      </c>
      <c r="AO4" s="39">
        <f t="shared" si="10"/>
        <v>1</v>
      </c>
      <c r="AQ4" s="37" t="s">
        <v>4110</v>
      </c>
      <c r="AR4" s="39">
        <v>0</v>
      </c>
    </row>
    <row r="5" spans="1:46" ht="15" customHeight="1">
      <c r="A5" s="37" t="s">
        <v>4053</v>
      </c>
      <c r="B5" s="37" t="s">
        <v>4054</v>
      </c>
      <c r="C5" s="37" t="s">
        <v>4110</v>
      </c>
      <c r="D5" s="39">
        <v>0</v>
      </c>
      <c r="E5" s="39">
        <v>0</v>
      </c>
      <c r="G5" s="39">
        <f t="shared" si="0"/>
        <v>550</v>
      </c>
      <c r="H5" s="39" t="s">
        <v>4111</v>
      </c>
      <c r="I5" s="39">
        <v>1453</v>
      </c>
      <c r="J5" s="39" t="str">
        <f t="shared" si="1"/>
        <v>NO</v>
      </c>
      <c r="K5" s="39">
        <f t="shared" si="2"/>
        <v>1.0909090909090908</v>
      </c>
      <c r="L5" s="39" t="str">
        <f t="shared" si="3"/>
        <v>NO</v>
      </c>
      <c r="O5" s="39">
        <v>1</v>
      </c>
      <c r="R5" s="39">
        <v>0</v>
      </c>
      <c r="S5" s="39">
        <f t="shared" si="4"/>
        <v>1</v>
      </c>
      <c r="W5" s="39" t="s">
        <v>4055</v>
      </c>
      <c r="AB5" s="39" t="s">
        <v>4112</v>
      </c>
      <c r="AD5" s="39">
        <f t="shared" si="5"/>
        <v>0</v>
      </c>
      <c r="AE5" s="39">
        <v>1437</v>
      </c>
      <c r="AF5" s="39">
        <f t="shared" si="6"/>
        <v>935</v>
      </c>
      <c r="AG5" s="39">
        <v>518</v>
      </c>
      <c r="AH5" s="39">
        <f t="shared" si="7"/>
        <v>872</v>
      </c>
      <c r="AI5" s="39">
        <f t="shared" si="8"/>
        <v>63</v>
      </c>
      <c r="AJ5" s="39">
        <f t="shared" si="9"/>
        <v>1</v>
      </c>
      <c r="AK5" s="39">
        <v>0</v>
      </c>
      <c r="AL5" s="39">
        <v>0.48199999999999998</v>
      </c>
      <c r="AM5" s="39">
        <v>0.44500000000000001</v>
      </c>
      <c r="AN5" s="39">
        <v>0.46800000000000003</v>
      </c>
      <c r="AO5" s="39">
        <f t="shared" si="10"/>
        <v>1</v>
      </c>
      <c r="AQ5" s="37" t="s">
        <v>4110</v>
      </c>
      <c r="AR5" s="39">
        <v>1</v>
      </c>
    </row>
    <row r="6" spans="1:46" ht="16.25" customHeight="1">
      <c r="A6" s="37" t="s">
        <v>4056</v>
      </c>
      <c r="B6" s="37" t="s">
        <v>4057</v>
      </c>
      <c r="C6" s="37" t="s">
        <v>4110</v>
      </c>
      <c r="D6" s="39">
        <v>0</v>
      </c>
      <c r="E6" s="39">
        <v>0</v>
      </c>
      <c r="G6" s="39">
        <f t="shared" si="0"/>
        <v>541</v>
      </c>
      <c r="H6" s="39">
        <v>1025</v>
      </c>
      <c r="I6" s="39">
        <v>584</v>
      </c>
      <c r="J6" s="39" t="str">
        <f t="shared" si="1"/>
        <v>NO</v>
      </c>
      <c r="K6" s="39">
        <f t="shared" si="2"/>
        <v>1.478743068391867</v>
      </c>
      <c r="L6" s="39" t="str">
        <f t="shared" si="3"/>
        <v>NO</v>
      </c>
      <c r="O6" s="39">
        <v>1</v>
      </c>
      <c r="R6" s="39">
        <v>0</v>
      </c>
      <c r="S6" s="39">
        <f t="shared" si="4"/>
        <v>1</v>
      </c>
      <c r="U6" s="39" t="s">
        <v>4058</v>
      </c>
      <c r="AB6" s="39" t="s">
        <v>4112</v>
      </c>
      <c r="AD6" s="39">
        <f t="shared" si="5"/>
        <v>0</v>
      </c>
      <c r="AE6" s="39">
        <v>90</v>
      </c>
      <c r="AF6" s="39">
        <f t="shared" si="6"/>
        <v>378</v>
      </c>
      <c r="AG6" s="39">
        <v>115</v>
      </c>
      <c r="AH6" s="39">
        <f t="shared" si="7"/>
        <v>577</v>
      </c>
      <c r="AI6" s="39">
        <f t="shared" si="8"/>
        <v>-199</v>
      </c>
      <c r="AJ6" s="39">
        <f t="shared" si="9"/>
        <v>0</v>
      </c>
      <c r="AK6" s="39">
        <v>0</v>
      </c>
      <c r="AL6" s="39">
        <v>0.42399999999999999</v>
      </c>
      <c r="AM6" s="39">
        <v>0.51</v>
      </c>
      <c r="AN6" s="39">
        <v>0.46500000000000002</v>
      </c>
      <c r="AO6" s="39">
        <f t="shared" si="10"/>
        <v>1</v>
      </c>
      <c r="AQ6" s="37" t="s">
        <v>4110</v>
      </c>
      <c r="AR6" s="39">
        <v>0</v>
      </c>
      <c r="AT6" s="40" t="s">
        <v>4059</v>
      </c>
    </row>
    <row r="7" spans="1:46" ht="15" customHeight="1">
      <c r="A7" s="37" t="s">
        <v>4060</v>
      </c>
      <c r="B7" s="37" t="s">
        <v>4043</v>
      </c>
      <c r="C7" s="37" t="s">
        <v>4110</v>
      </c>
      <c r="D7" s="39">
        <v>0</v>
      </c>
      <c r="E7" s="39">
        <v>0</v>
      </c>
      <c r="G7" s="39">
        <f t="shared" si="0"/>
        <v>513</v>
      </c>
      <c r="H7" s="39">
        <v>1988</v>
      </c>
      <c r="I7" s="39">
        <v>1400</v>
      </c>
      <c r="J7" s="39" t="str">
        <f t="shared" si="1"/>
        <v>NO</v>
      </c>
      <c r="K7" s="39">
        <f t="shared" si="2"/>
        <v>1.5594541910331383</v>
      </c>
      <c r="L7" s="39" t="str">
        <f t="shared" si="3"/>
        <v>NO</v>
      </c>
      <c r="O7" s="39">
        <v>2</v>
      </c>
      <c r="R7" s="39">
        <v>0</v>
      </c>
      <c r="S7" s="39">
        <f t="shared" si="4"/>
        <v>0</v>
      </c>
      <c r="AB7" s="39" t="s">
        <v>4112</v>
      </c>
      <c r="AD7" s="39">
        <f t="shared" si="5"/>
        <v>0</v>
      </c>
      <c r="AE7" s="39">
        <v>238</v>
      </c>
      <c r="AF7" s="39">
        <f t="shared" si="6"/>
        <v>496</v>
      </c>
      <c r="AG7" s="39">
        <v>156</v>
      </c>
      <c r="AH7" s="39">
        <f t="shared" si="7"/>
        <v>634</v>
      </c>
      <c r="AI7" s="39">
        <f t="shared" si="8"/>
        <v>-138</v>
      </c>
      <c r="AJ7" s="39">
        <f t="shared" si="9"/>
        <v>0</v>
      </c>
      <c r="AK7" s="39">
        <v>0</v>
      </c>
      <c r="AL7" s="39">
        <v>0.44800000000000001</v>
      </c>
      <c r="AM7" s="39">
        <v>0.45200000000000001</v>
      </c>
      <c r="AN7" s="39">
        <v>0.42899999999999999</v>
      </c>
      <c r="AO7" s="39">
        <f t="shared" si="10"/>
        <v>1</v>
      </c>
      <c r="AQ7" s="37" t="s">
        <v>4110</v>
      </c>
      <c r="AR7" s="39">
        <v>0</v>
      </c>
      <c r="AT7" s="39" t="s">
        <v>4044</v>
      </c>
    </row>
    <row r="8" spans="1:46" ht="15" customHeight="1">
      <c r="A8" s="37" t="s">
        <v>4045</v>
      </c>
      <c r="B8" s="37" t="s">
        <v>4046</v>
      </c>
      <c r="C8" s="37" t="s">
        <v>4110</v>
      </c>
      <c r="D8" s="39">
        <v>0</v>
      </c>
      <c r="E8" s="39">
        <v>0</v>
      </c>
      <c r="G8" s="39">
        <f t="shared" si="0"/>
        <v>567</v>
      </c>
      <c r="H8" s="39">
        <v>1259</v>
      </c>
      <c r="I8" s="39">
        <v>204</v>
      </c>
      <c r="J8" s="39" t="str">
        <f t="shared" si="1"/>
        <v>NO</v>
      </c>
      <c r="K8" s="39">
        <f t="shared" si="2"/>
        <v>1.0582010582010581</v>
      </c>
      <c r="L8" s="39" t="str">
        <f t="shared" si="3"/>
        <v>NO</v>
      </c>
      <c r="O8" s="39">
        <v>1</v>
      </c>
      <c r="R8" s="39">
        <v>0</v>
      </c>
      <c r="S8" s="39">
        <f t="shared" si="4"/>
        <v>0</v>
      </c>
      <c r="AB8" s="39" t="s">
        <v>4112</v>
      </c>
      <c r="AD8" s="39">
        <f t="shared" si="5"/>
        <v>0</v>
      </c>
      <c r="AE8" s="39">
        <v>0</v>
      </c>
      <c r="AF8" s="39">
        <f t="shared" si="6"/>
        <v>1</v>
      </c>
      <c r="AG8" s="39">
        <v>3</v>
      </c>
      <c r="AH8" s="39">
        <f t="shared" si="7"/>
        <v>179</v>
      </c>
      <c r="AI8" s="39">
        <f t="shared" si="8"/>
        <v>-178</v>
      </c>
      <c r="AJ8" s="39">
        <f t="shared" si="9"/>
        <v>0</v>
      </c>
      <c r="AK8" s="39">
        <v>0</v>
      </c>
      <c r="AL8" s="39">
        <v>0.42</v>
      </c>
      <c r="AM8" s="39">
        <v>0.44500000000000001</v>
      </c>
      <c r="AN8" s="39">
        <v>0.46700000000000003</v>
      </c>
      <c r="AO8" s="39">
        <f t="shared" si="10"/>
        <v>1</v>
      </c>
      <c r="AQ8" s="37" t="s">
        <v>4110</v>
      </c>
      <c r="AR8" s="39">
        <v>0</v>
      </c>
      <c r="AT8" s="39" t="s">
        <v>4047</v>
      </c>
    </row>
    <row r="9" spans="1:46" ht="15" customHeight="1">
      <c r="A9" s="37" t="s">
        <v>4048</v>
      </c>
      <c r="B9" s="37" t="s">
        <v>4049</v>
      </c>
      <c r="C9" s="37" t="s">
        <v>4110</v>
      </c>
      <c r="D9" s="39">
        <v>0</v>
      </c>
      <c r="E9" s="39">
        <v>0</v>
      </c>
      <c r="G9" s="39">
        <f t="shared" si="0"/>
        <v>542</v>
      </c>
      <c r="H9" s="39">
        <v>5360</v>
      </c>
      <c r="I9" s="39">
        <v>1273</v>
      </c>
      <c r="J9" s="39" t="str">
        <f t="shared" si="1"/>
        <v>NO</v>
      </c>
      <c r="K9" s="39">
        <f t="shared" si="2"/>
        <v>1.4760147601476015</v>
      </c>
      <c r="L9" s="39" t="str">
        <f t="shared" si="3"/>
        <v>NO</v>
      </c>
      <c r="O9" s="39">
        <v>1</v>
      </c>
      <c r="R9" s="39">
        <v>0</v>
      </c>
      <c r="S9" s="39">
        <f t="shared" si="4"/>
        <v>0</v>
      </c>
      <c r="AB9" s="39" t="s">
        <v>4112</v>
      </c>
      <c r="AD9" s="39">
        <f t="shared" si="5"/>
        <v>0</v>
      </c>
      <c r="AE9" s="39">
        <v>757</v>
      </c>
      <c r="AF9" s="39">
        <f t="shared" si="6"/>
        <v>744</v>
      </c>
      <c r="AG9" s="39">
        <v>0</v>
      </c>
      <c r="AH9" s="39">
        <f t="shared" si="7"/>
        <v>1</v>
      </c>
      <c r="AI9" s="39">
        <f t="shared" si="8"/>
        <v>743</v>
      </c>
      <c r="AJ9" s="39">
        <f t="shared" si="9"/>
        <v>1</v>
      </c>
      <c r="AK9" s="39">
        <v>0</v>
      </c>
      <c r="AL9" s="39">
        <v>0.44900000000000001</v>
      </c>
      <c r="AM9" s="39">
        <v>0.45700000000000002</v>
      </c>
      <c r="AN9" s="39">
        <v>0.33500000000000002</v>
      </c>
      <c r="AO9" s="39">
        <f t="shared" si="10"/>
        <v>1</v>
      </c>
      <c r="AQ9" s="37" t="s">
        <v>4110</v>
      </c>
      <c r="AR9" s="39">
        <v>1</v>
      </c>
      <c r="AT9" s="39" t="s">
        <v>4050</v>
      </c>
    </row>
    <row r="10" spans="1:46" ht="15" customHeight="1">
      <c r="A10" s="37" t="s">
        <v>4051</v>
      </c>
      <c r="B10" s="37" t="s">
        <v>4032</v>
      </c>
      <c r="C10" s="37" t="s">
        <v>4110</v>
      </c>
      <c r="D10" s="39">
        <v>0</v>
      </c>
      <c r="E10" s="39">
        <v>0</v>
      </c>
      <c r="G10" s="39">
        <f t="shared" si="0"/>
        <v>230</v>
      </c>
      <c r="H10" s="39">
        <v>2402</v>
      </c>
      <c r="I10" s="39">
        <v>2335</v>
      </c>
      <c r="J10" s="39" t="str">
        <f t="shared" si="1"/>
        <v>NO</v>
      </c>
      <c r="K10" s="39">
        <f t="shared" si="2"/>
        <v>2.1739130434782608</v>
      </c>
      <c r="L10" s="39" t="str">
        <f t="shared" si="3"/>
        <v>NO</v>
      </c>
      <c r="O10" s="39">
        <v>2</v>
      </c>
      <c r="R10" s="39">
        <v>0</v>
      </c>
      <c r="S10" s="39">
        <f t="shared" si="4"/>
        <v>0</v>
      </c>
      <c r="AB10" s="39" t="s">
        <v>4112</v>
      </c>
      <c r="AC10" s="39" t="s">
        <v>4033</v>
      </c>
      <c r="AD10" s="39">
        <f t="shared" si="5"/>
        <v>4</v>
      </c>
      <c r="AE10" s="39">
        <v>2696</v>
      </c>
      <c r="AF10" s="39">
        <f t="shared" si="6"/>
        <v>1130</v>
      </c>
      <c r="AG10" s="39">
        <v>416</v>
      </c>
      <c r="AH10" s="39">
        <f t="shared" si="7"/>
        <v>826</v>
      </c>
      <c r="AI10" s="39">
        <f t="shared" si="8"/>
        <v>304</v>
      </c>
      <c r="AJ10" s="39">
        <f t="shared" si="9"/>
        <v>1</v>
      </c>
      <c r="AK10" s="39">
        <v>0</v>
      </c>
      <c r="AL10" s="39">
        <v>0.437</v>
      </c>
      <c r="AM10" s="39">
        <v>0.48499999999999999</v>
      </c>
      <c r="AN10" s="39">
        <v>0.42499999999999999</v>
      </c>
      <c r="AO10" s="39">
        <f t="shared" si="10"/>
        <v>1</v>
      </c>
      <c r="AQ10" s="37" t="s">
        <v>4110</v>
      </c>
      <c r="AR10" s="39">
        <v>1</v>
      </c>
      <c r="AT10" s="39" t="s">
        <v>4034</v>
      </c>
    </row>
    <row r="11" spans="1:46" ht="15" customHeight="1">
      <c r="A11" s="37" t="s">
        <v>4035</v>
      </c>
      <c r="B11" s="37" t="s">
        <v>4036</v>
      </c>
      <c r="C11" s="37" t="s">
        <v>4110</v>
      </c>
      <c r="D11" s="39">
        <v>0</v>
      </c>
      <c r="E11" s="39">
        <v>0</v>
      </c>
      <c r="G11" s="39">
        <f t="shared" si="0"/>
        <v>519</v>
      </c>
      <c r="H11" s="39">
        <v>2080</v>
      </c>
      <c r="I11" s="39">
        <v>324</v>
      </c>
      <c r="J11" s="39" t="str">
        <f t="shared" si="1"/>
        <v>NO</v>
      </c>
      <c r="K11" s="39">
        <f t="shared" si="2"/>
        <v>1.3487475915221581</v>
      </c>
      <c r="L11" s="39" t="str">
        <f t="shared" si="3"/>
        <v>NO</v>
      </c>
      <c r="O11" s="39">
        <v>1</v>
      </c>
      <c r="R11" s="39">
        <v>0</v>
      </c>
      <c r="S11" s="39">
        <f t="shared" si="4"/>
        <v>1</v>
      </c>
      <c r="U11" s="39" t="s">
        <v>4037</v>
      </c>
      <c r="AB11" s="39" t="s">
        <v>4112</v>
      </c>
      <c r="AD11" s="39">
        <f t="shared" si="5"/>
        <v>0</v>
      </c>
      <c r="AE11" s="39">
        <v>5</v>
      </c>
      <c r="AF11" s="39">
        <f t="shared" si="6"/>
        <v>146</v>
      </c>
      <c r="AG11" s="39">
        <v>2</v>
      </c>
      <c r="AH11" s="39">
        <f t="shared" si="7"/>
        <v>153</v>
      </c>
      <c r="AI11" s="39">
        <f t="shared" si="8"/>
        <v>-7</v>
      </c>
      <c r="AJ11" s="39">
        <f t="shared" si="9"/>
        <v>0</v>
      </c>
      <c r="AK11" s="39">
        <v>0</v>
      </c>
      <c r="AL11" s="39">
        <v>0.432</v>
      </c>
      <c r="AM11" s="39">
        <v>0.46600000000000003</v>
      </c>
      <c r="AN11" s="39">
        <v>0.439</v>
      </c>
      <c r="AO11" s="39">
        <f t="shared" si="10"/>
        <v>1</v>
      </c>
      <c r="AQ11" s="37" t="s">
        <v>4110</v>
      </c>
      <c r="AR11" s="39">
        <v>0</v>
      </c>
      <c r="AT11" s="39" t="s">
        <v>4038</v>
      </c>
    </row>
    <row r="12" spans="1:46" ht="15" customHeight="1">
      <c r="A12" s="37" t="s">
        <v>4039</v>
      </c>
      <c r="B12" s="37" t="s">
        <v>4040</v>
      </c>
      <c r="C12" s="37" t="s">
        <v>4110</v>
      </c>
      <c r="D12" s="39">
        <v>0</v>
      </c>
      <c r="E12" s="39">
        <v>0</v>
      </c>
      <c r="G12" s="39">
        <f t="shared" si="0"/>
        <v>487</v>
      </c>
      <c r="J12" s="39" t="str">
        <f t="shared" si="1"/>
        <v>NO</v>
      </c>
      <c r="K12" s="39">
        <f t="shared" si="2"/>
        <v>0.82135523613963035</v>
      </c>
      <c r="L12" s="39" t="str">
        <f t="shared" si="3"/>
        <v>NO</v>
      </c>
      <c r="O12" s="39">
        <v>1</v>
      </c>
      <c r="R12" s="39">
        <v>0</v>
      </c>
      <c r="S12" s="39">
        <f t="shared" si="4"/>
        <v>0</v>
      </c>
      <c r="AB12" s="39" t="s">
        <v>4112</v>
      </c>
      <c r="AD12" s="39">
        <f t="shared" si="5"/>
        <v>0</v>
      </c>
      <c r="AE12" s="39">
        <v>0</v>
      </c>
      <c r="AF12" s="39">
        <f t="shared" si="6"/>
        <v>1</v>
      </c>
      <c r="AG12" s="39">
        <v>0</v>
      </c>
      <c r="AH12" s="39">
        <f t="shared" si="7"/>
        <v>1</v>
      </c>
      <c r="AI12" s="39">
        <f t="shared" si="8"/>
        <v>0</v>
      </c>
      <c r="AJ12" s="39">
        <f t="shared" si="9"/>
        <v>0</v>
      </c>
      <c r="AK12" s="39">
        <v>0</v>
      </c>
      <c r="AL12" s="39">
        <v>0</v>
      </c>
      <c r="AM12" s="39">
        <v>0</v>
      </c>
      <c r="AN12" s="39">
        <v>0</v>
      </c>
      <c r="AO12" s="39">
        <f t="shared" si="10"/>
        <v>1</v>
      </c>
      <c r="AQ12" s="37" t="s">
        <v>4110</v>
      </c>
      <c r="AR12" s="39">
        <v>0</v>
      </c>
    </row>
    <row r="13" spans="1:46" ht="15" customHeight="1">
      <c r="A13" s="37" t="s">
        <v>4041</v>
      </c>
      <c r="B13" s="37" t="s">
        <v>4042</v>
      </c>
      <c r="C13" s="37" t="s">
        <v>4110</v>
      </c>
      <c r="D13" s="39">
        <v>0</v>
      </c>
      <c r="E13" s="39">
        <v>0</v>
      </c>
      <c r="G13" s="39">
        <f t="shared" si="0"/>
        <v>525</v>
      </c>
      <c r="H13" s="39">
        <v>2250</v>
      </c>
      <c r="I13" s="39">
        <v>2024</v>
      </c>
      <c r="J13" s="39" t="str">
        <f t="shared" si="1"/>
        <v>NO</v>
      </c>
      <c r="K13" s="39">
        <f t="shared" si="2"/>
        <v>1.7142857142857142</v>
      </c>
      <c r="L13" s="39" t="str">
        <f t="shared" si="3"/>
        <v>NO</v>
      </c>
      <c r="O13" s="39">
        <v>2</v>
      </c>
      <c r="R13" s="39">
        <v>0</v>
      </c>
      <c r="S13" s="39">
        <f t="shared" si="4"/>
        <v>0</v>
      </c>
      <c r="AB13" s="39" t="s">
        <v>4112</v>
      </c>
      <c r="AD13" s="39">
        <f t="shared" si="5"/>
        <v>0</v>
      </c>
      <c r="AE13" s="39">
        <v>404</v>
      </c>
      <c r="AF13" s="39">
        <f t="shared" si="6"/>
        <v>592</v>
      </c>
      <c r="AG13" s="39">
        <v>0</v>
      </c>
      <c r="AH13" s="39">
        <f t="shared" si="7"/>
        <v>1</v>
      </c>
      <c r="AI13" s="39">
        <f t="shared" si="8"/>
        <v>591</v>
      </c>
      <c r="AJ13" s="39">
        <f t="shared" si="9"/>
        <v>1</v>
      </c>
      <c r="AK13" s="39">
        <v>0</v>
      </c>
      <c r="AL13" s="39">
        <v>0.45</v>
      </c>
      <c r="AM13" s="39">
        <v>0.45</v>
      </c>
      <c r="AN13" s="39">
        <v>0.41099999999999998</v>
      </c>
      <c r="AO13" s="39">
        <f t="shared" si="10"/>
        <v>1</v>
      </c>
      <c r="AQ13" s="37" t="s">
        <v>4110</v>
      </c>
      <c r="AR13" s="39">
        <v>1</v>
      </c>
      <c r="AT13" s="39" t="s">
        <v>4114</v>
      </c>
    </row>
    <row r="14" spans="1:46" ht="15" customHeight="1">
      <c r="A14" s="37" t="s">
        <v>4027</v>
      </c>
      <c r="B14" s="37" t="s">
        <v>4028</v>
      </c>
      <c r="C14" s="37" t="s">
        <v>4110</v>
      </c>
      <c r="E14" s="39">
        <v>0.999</v>
      </c>
      <c r="F14" s="39">
        <v>18</v>
      </c>
      <c r="G14" s="39">
        <f t="shared" si="0"/>
        <v>511</v>
      </c>
      <c r="H14" s="39">
        <v>1280</v>
      </c>
      <c r="I14" s="39">
        <v>20376</v>
      </c>
      <c r="J14" s="39" t="str">
        <f t="shared" si="1"/>
        <v>YES</v>
      </c>
      <c r="K14" s="39">
        <f t="shared" si="2"/>
        <v>0.39138943248532287</v>
      </c>
      <c r="L14" s="39" t="str">
        <f t="shared" si="3"/>
        <v>NO</v>
      </c>
      <c r="O14" s="39">
        <v>1</v>
      </c>
      <c r="R14" s="39">
        <v>0</v>
      </c>
      <c r="S14" s="39">
        <f t="shared" si="4"/>
        <v>0</v>
      </c>
      <c r="AB14" s="39" t="s">
        <v>4112</v>
      </c>
      <c r="AD14" s="39">
        <f t="shared" si="5"/>
        <v>0</v>
      </c>
      <c r="AE14" s="39">
        <v>57</v>
      </c>
      <c r="AF14" s="39">
        <f t="shared" si="6"/>
        <v>337</v>
      </c>
      <c r="AG14" s="39">
        <v>27</v>
      </c>
      <c r="AH14" s="39">
        <f t="shared" si="7"/>
        <v>364</v>
      </c>
      <c r="AI14" s="39">
        <f t="shared" si="8"/>
        <v>-27</v>
      </c>
      <c r="AJ14" s="39">
        <f t="shared" si="9"/>
        <v>0</v>
      </c>
      <c r="AK14" s="39">
        <v>1</v>
      </c>
      <c r="AL14" s="39">
        <v>0.437</v>
      </c>
      <c r="AM14" s="39">
        <v>0.45400000000000001</v>
      </c>
      <c r="AN14" s="39">
        <v>0.42099999999999999</v>
      </c>
      <c r="AO14" s="39">
        <f t="shared" si="10"/>
        <v>0</v>
      </c>
      <c r="AQ14" s="37" t="s">
        <v>4110</v>
      </c>
      <c r="AR14" s="39">
        <v>0</v>
      </c>
    </row>
    <row r="15" spans="1:46" ht="15" customHeight="1">
      <c r="A15" s="37" t="s">
        <v>4029</v>
      </c>
      <c r="B15" s="37" t="s">
        <v>4030</v>
      </c>
      <c r="C15" s="37" t="s">
        <v>4110</v>
      </c>
      <c r="D15" s="39">
        <v>0</v>
      </c>
      <c r="E15" s="39">
        <v>0</v>
      </c>
      <c r="G15" s="39">
        <f t="shared" si="0"/>
        <v>493</v>
      </c>
      <c r="H15" s="39">
        <v>1581</v>
      </c>
      <c r="I15" s="39">
        <v>1184</v>
      </c>
      <c r="J15" s="39" t="str">
        <f t="shared" si="1"/>
        <v>NO</v>
      </c>
      <c r="K15" s="39">
        <f t="shared" si="2"/>
        <v>0.81135902636916835</v>
      </c>
      <c r="L15" s="39" t="str">
        <f t="shared" si="3"/>
        <v>NO</v>
      </c>
      <c r="O15" s="39">
        <v>1</v>
      </c>
      <c r="R15" s="39">
        <v>0</v>
      </c>
      <c r="S15" s="39">
        <f t="shared" si="4"/>
        <v>0</v>
      </c>
      <c r="AB15" s="39" t="s">
        <v>4112</v>
      </c>
      <c r="AD15" s="39">
        <f t="shared" si="5"/>
        <v>0</v>
      </c>
      <c r="AE15" s="39">
        <v>1</v>
      </c>
      <c r="AF15" s="39">
        <f t="shared" si="6"/>
        <v>74</v>
      </c>
      <c r="AG15" s="39">
        <v>85</v>
      </c>
      <c r="AH15" s="39">
        <f t="shared" si="7"/>
        <v>522</v>
      </c>
      <c r="AI15" s="39">
        <f t="shared" si="8"/>
        <v>-448</v>
      </c>
      <c r="AJ15" s="39">
        <f t="shared" si="9"/>
        <v>0</v>
      </c>
      <c r="AK15" s="39">
        <v>0</v>
      </c>
      <c r="AL15" s="39">
        <v>0.42499999999999999</v>
      </c>
      <c r="AM15" s="39">
        <v>0.45300000000000001</v>
      </c>
      <c r="AN15" s="39">
        <v>0.45500000000000002</v>
      </c>
      <c r="AO15" s="39">
        <f t="shared" si="10"/>
        <v>1</v>
      </c>
      <c r="AQ15" s="37" t="s">
        <v>4110</v>
      </c>
      <c r="AR15" s="39">
        <v>0</v>
      </c>
    </row>
    <row r="16" spans="1:46" ht="15" customHeight="1">
      <c r="A16" s="37" t="s">
        <v>4031</v>
      </c>
      <c r="B16" s="37" t="s">
        <v>4020</v>
      </c>
      <c r="C16" s="37" t="s">
        <v>4110</v>
      </c>
      <c r="E16" s="39">
        <v>0.92500000000000004</v>
      </c>
      <c r="F16" s="39">
        <v>26</v>
      </c>
      <c r="G16" s="39">
        <f t="shared" si="0"/>
        <v>765</v>
      </c>
      <c r="H16" s="39" t="s">
        <v>4111</v>
      </c>
      <c r="I16" s="39">
        <v>723</v>
      </c>
      <c r="J16" s="39" t="str">
        <f t="shared" si="1"/>
        <v>NO</v>
      </c>
      <c r="K16" s="39">
        <f t="shared" si="2"/>
        <v>1.0457516339869282</v>
      </c>
      <c r="L16" s="39" t="str">
        <f t="shared" si="3"/>
        <v>NO</v>
      </c>
      <c r="O16" s="39">
        <v>3</v>
      </c>
      <c r="R16" s="39">
        <v>0</v>
      </c>
      <c r="S16" s="39">
        <f t="shared" si="4"/>
        <v>0</v>
      </c>
      <c r="AB16" s="39" t="s">
        <v>4112</v>
      </c>
      <c r="AD16" s="39">
        <f t="shared" si="5"/>
        <v>0</v>
      </c>
      <c r="AE16" s="39">
        <v>318</v>
      </c>
      <c r="AF16" s="39">
        <f t="shared" si="6"/>
        <v>547</v>
      </c>
      <c r="AG16" s="39">
        <v>11</v>
      </c>
      <c r="AH16" s="39">
        <f t="shared" si="7"/>
        <v>283</v>
      </c>
      <c r="AI16" s="39">
        <f t="shared" si="8"/>
        <v>264</v>
      </c>
      <c r="AJ16" s="39">
        <f t="shared" si="9"/>
        <v>1</v>
      </c>
      <c r="AK16" s="39">
        <v>0</v>
      </c>
      <c r="AL16" s="39">
        <v>0.36699999999999999</v>
      </c>
      <c r="AM16" s="39">
        <v>0.443</v>
      </c>
      <c r="AN16" s="39">
        <v>0.439</v>
      </c>
      <c r="AO16" s="39">
        <f t="shared" si="10"/>
        <v>1</v>
      </c>
      <c r="AQ16" s="37" t="s">
        <v>4110</v>
      </c>
      <c r="AR16" s="39">
        <v>1</v>
      </c>
    </row>
    <row r="17" spans="1:44" ht="15" customHeight="1">
      <c r="A17" s="37" t="s">
        <v>4021</v>
      </c>
      <c r="B17" s="37" t="s">
        <v>4022</v>
      </c>
      <c r="C17" s="37" t="s">
        <v>4110</v>
      </c>
      <c r="D17" s="39">
        <v>0</v>
      </c>
      <c r="E17" s="39">
        <v>0</v>
      </c>
      <c r="G17" s="39">
        <f t="shared" si="0"/>
        <v>499</v>
      </c>
      <c r="H17" s="39">
        <v>22600</v>
      </c>
      <c r="I17" s="39">
        <v>636</v>
      </c>
      <c r="J17" s="39" t="str">
        <f t="shared" si="1"/>
        <v>YES</v>
      </c>
      <c r="K17" s="39">
        <f t="shared" si="2"/>
        <v>1.0020040080160322</v>
      </c>
      <c r="L17" s="39" t="str">
        <f t="shared" si="3"/>
        <v>NO</v>
      </c>
      <c r="O17" s="39">
        <v>1</v>
      </c>
      <c r="R17" s="39">
        <v>0</v>
      </c>
      <c r="S17" s="39">
        <f t="shared" si="4"/>
        <v>0</v>
      </c>
      <c r="AB17" s="39" t="s">
        <v>4112</v>
      </c>
      <c r="AD17" s="39">
        <f t="shared" si="5"/>
        <v>0</v>
      </c>
      <c r="AE17" s="39">
        <v>2035</v>
      </c>
      <c r="AF17" s="39">
        <f t="shared" si="6"/>
        <v>1042</v>
      </c>
      <c r="AG17" s="39">
        <v>7</v>
      </c>
      <c r="AH17" s="39">
        <f t="shared" si="7"/>
        <v>238</v>
      </c>
      <c r="AI17" s="39">
        <f t="shared" si="8"/>
        <v>804</v>
      </c>
      <c r="AJ17" s="39">
        <f t="shared" si="9"/>
        <v>1</v>
      </c>
      <c r="AK17" s="39">
        <v>0</v>
      </c>
      <c r="AL17" s="39">
        <v>0.434</v>
      </c>
      <c r="AM17" s="39">
        <v>0.45600000000000002</v>
      </c>
      <c r="AN17" s="39">
        <v>0.39500000000000002</v>
      </c>
      <c r="AO17" s="39">
        <f t="shared" si="10"/>
        <v>1</v>
      </c>
      <c r="AQ17" s="37" t="s">
        <v>4110</v>
      </c>
      <c r="AR17" s="39">
        <v>1</v>
      </c>
    </row>
    <row r="18" spans="1:44" ht="15" customHeight="1">
      <c r="A18" s="37" t="s">
        <v>4023</v>
      </c>
      <c r="B18" s="37" t="s">
        <v>4024</v>
      </c>
      <c r="C18" s="37" t="s">
        <v>4110</v>
      </c>
      <c r="D18" s="39">
        <v>0</v>
      </c>
      <c r="E18" s="39">
        <v>0</v>
      </c>
      <c r="G18" s="39">
        <f t="shared" si="0"/>
        <v>515</v>
      </c>
      <c r="H18" s="39">
        <v>1943</v>
      </c>
      <c r="I18" s="39">
        <v>1419</v>
      </c>
      <c r="J18" s="39" t="str">
        <f t="shared" si="1"/>
        <v>NO</v>
      </c>
      <c r="K18" s="39">
        <f t="shared" si="2"/>
        <v>1.3592233009708738</v>
      </c>
      <c r="L18" s="39" t="str">
        <f t="shared" si="3"/>
        <v>NO</v>
      </c>
      <c r="O18" s="39">
        <v>1</v>
      </c>
      <c r="R18" s="39">
        <v>0</v>
      </c>
      <c r="S18" s="39">
        <f t="shared" si="4"/>
        <v>1</v>
      </c>
      <c r="Z18" s="39" t="s">
        <v>4025</v>
      </c>
      <c r="AB18" s="39" t="s">
        <v>4112</v>
      </c>
      <c r="AD18" s="39">
        <f t="shared" si="5"/>
        <v>0</v>
      </c>
      <c r="AE18" s="39">
        <v>1658</v>
      </c>
      <c r="AF18" s="39">
        <f t="shared" si="6"/>
        <v>973</v>
      </c>
      <c r="AG18" s="39">
        <v>1805</v>
      </c>
      <c r="AH18" s="39">
        <f t="shared" si="7"/>
        <v>1135</v>
      </c>
      <c r="AI18" s="39">
        <f t="shared" si="8"/>
        <v>-162</v>
      </c>
      <c r="AJ18" s="39">
        <f t="shared" si="9"/>
        <v>0</v>
      </c>
      <c r="AK18" s="39">
        <v>0</v>
      </c>
      <c r="AL18" s="39">
        <v>0.42399999999999999</v>
      </c>
      <c r="AM18" s="39">
        <v>0.44700000000000001</v>
      </c>
      <c r="AN18" s="39">
        <v>0.436</v>
      </c>
      <c r="AO18" s="39">
        <f t="shared" si="10"/>
        <v>1</v>
      </c>
      <c r="AQ18" s="37" t="s">
        <v>4110</v>
      </c>
      <c r="AR18" s="39">
        <v>0</v>
      </c>
    </row>
    <row r="19" spans="1:44" ht="15" customHeight="1">
      <c r="A19" s="37" t="s">
        <v>4026</v>
      </c>
      <c r="B19" s="37" t="s">
        <v>4014</v>
      </c>
      <c r="C19" s="37" t="s">
        <v>4110</v>
      </c>
      <c r="D19" s="39">
        <v>0</v>
      </c>
      <c r="E19" s="39">
        <v>0</v>
      </c>
      <c r="G19" s="39">
        <f t="shared" si="0"/>
        <v>519</v>
      </c>
      <c r="H19" s="39">
        <v>3903</v>
      </c>
      <c r="I19" s="39">
        <v>260</v>
      </c>
      <c r="J19" s="39" t="str">
        <f t="shared" si="1"/>
        <v>NO</v>
      </c>
      <c r="K19" s="39">
        <f t="shared" si="2"/>
        <v>0.96339113680154143</v>
      </c>
      <c r="L19" s="39" t="str">
        <f t="shared" si="3"/>
        <v>NO</v>
      </c>
      <c r="O19" s="39">
        <v>3</v>
      </c>
      <c r="R19" s="39">
        <v>0</v>
      </c>
      <c r="S19" s="39">
        <f t="shared" si="4"/>
        <v>0</v>
      </c>
      <c r="AB19" s="39" t="s">
        <v>4112</v>
      </c>
      <c r="AD19" s="39">
        <f t="shared" si="5"/>
        <v>0</v>
      </c>
      <c r="AE19" s="39">
        <v>702</v>
      </c>
      <c r="AF19" s="39">
        <f t="shared" si="6"/>
        <v>727</v>
      </c>
      <c r="AG19" s="39">
        <v>33</v>
      </c>
      <c r="AH19" s="39">
        <f t="shared" si="7"/>
        <v>390</v>
      </c>
      <c r="AI19" s="39">
        <f t="shared" si="8"/>
        <v>337</v>
      </c>
      <c r="AJ19" s="39">
        <f t="shared" si="9"/>
        <v>1</v>
      </c>
      <c r="AK19" s="39">
        <v>0</v>
      </c>
      <c r="AL19" s="39">
        <v>0.441</v>
      </c>
      <c r="AM19" s="39">
        <v>0.42099999999999999</v>
      </c>
      <c r="AN19" s="39">
        <v>0.442</v>
      </c>
      <c r="AO19" s="39">
        <f t="shared" si="10"/>
        <v>1</v>
      </c>
      <c r="AQ19" s="37" t="s">
        <v>4110</v>
      </c>
      <c r="AR19" s="39">
        <v>1</v>
      </c>
    </row>
    <row r="20" spans="1:44" ht="15" customHeight="1">
      <c r="A20" s="37" t="s">
        <v>4015</v>
      </c>
      <c r="B20" s="37" t="s">
        <v>4016</v>
      </c>
      <c r="C20" s="37" t="s">
        <v>4110</v>
      </c>
      <c r="D20" s="39">
        <v>0</v>
      </c>
      <c r="E20" s="39">
        <v>0</v>
      </c>
      <c r="G20" s="39">
        <f t="shared" si="0"/>
        <v>508</v>
      </c>
      <c r="H20" s="39">
        <v>8281</v>
      </c>
      <c r="I20" s="39">
        <v>11121</v>
      </c>
      <c r="J20" s="39" t="str">
        <f t="shared" si="1"/>
        <v>YES</v>
      </c>
      <c r="K20" s="39">
        <f t="shared" si="2"/>
        <v>0.39370078740157483</v>
      </c>
      <c r="L20" s="39" t="str">
        <f t="shared" si="3"/>
        <v>NO</v>
      </c>
      <c r="O20" s="39">
        <v>5</v>
      </c>
      <c r="R20" s="39">
        <v>0</v>
      </c>
      <c r="S20" s="39">
        <f t="shared" si="4"/>
        <v>0</v>
      </c>
      <c r="AB20" s="39" t="s">
        <v>4112</v>
      </c>
      <c r="AD20" s="39">
        <f t="shared" si="5"/>
        <v>0</v>
      </c>
      <c r="AE20" s="39">
        <v>463</v>
      </c>
      <c r="AF20" s="39">
        <f t="shared" si="6"/>
        <v>623</v>
      </c>
      <c r="AG20" s="39">
        <v>239</v>
      </c>
      <c r="AH20" s="39">
        <f t="shared" si="7"/>
        <v>721</v>
      </c>
      <c r="AI20" s="39">
        <f t="shared" si="8"/>
        <v>-98</v>
      </c>
      <c r="AJ20" s="39">
        <f t="shared" si="9"/>
        <v>0</v>
      </c>
      <c r="AK20" s="39">
        <v>0</v>
      </c>
      <c r="AL20" s="39">
        <v>0.54200000000000004</v>
      </c>
      <c r="AM20" s="39">
        <v>0.46300000000000002</v>
      </c>
      <c r="AN20" s="39">
        <v>0.371</v>
      </c>
      <c r="AO20" s="39">
        <f t="shared" si="10"/>
        <v>1</v>
      </c>
      <c r="AQ20" s="37" t="s">
        <v>4110</v>
      </c>
      <c r="AR20" s="39">
        <v>0</v>
      </c>
    </row>
    <row r="21" spans="1:44" ht="15" customHeight="1">
      <c r="A21" s="37" t="s">
        <v>4017</v>
      </c>
      <c r="B21" s="37" t="s">
        <v>4018</v>
      </c>
      <c r="C21" s="37" t="s">
        <v>4110</v>
      </c>
      <c r="D21" s="39">
        <v>0</v>
      </c>
      <c r="E21" s="39">
        <v>0</v>
      </c>
      <c r="G21" s="39">
        <f t="shared" si="0"/>
        <v>509</v>
      </c>
      <c r="H21" s="39">
        <v>1440</v>
      </c>
      <c r="I21" s="39">
        <v>83</v>
      </c>
      <c r="J21" s="39" t="str">
        <f t="shared" si="1"/>
        <v>NO</v>
      </c>
      <c r="K21" s="39">
        <f t="shared" si="2"/>
        <v>0.98231827111984282</v>
      </c>
      <c r="L21" s="39" t="str">
        <f t="shared" si="3"/>
        <v>NO</v>
      </c>
      <c r="O21" s="39">
        <v>2</v>
      </c>
      <c r="R21" s="39">
        <v>0</v>
      </c>
      <c r="S21" s="39">
        <f t="shared" si="4"/>
        <v>0</v>
      </c>
      <c r="AB21" s="39" t="s">
        <v>4112</v>
      </c>
      <c r="AD21" s="39">
        <f t="shared" si="5"/>
        <v>0</v>
      </c>
      <c r="AE21" s="39">
        <v>14</v>
      </c>
      <c r="AF21" s="39">
        <f t="shared" si="6"/>
        <v>206</v>
      </c>
      <c r="AG21" s="39">
        <v>7</v>
      </c>
      <c r="AH21" s="39">
        <f t="shared" si="7"/>
        <v>238</v>
      </c>
      <c r="AI21" s="39">
        <f t="shared" si="8"/>
        <v>-32</v>
      </c>
      <c r="AJ21" s="39">
        <f t="shared" si="9"/>
        <v>0</v>
      </c>
      <c r="AK21" s="39">
        <v>0</v>
      </c>
      <c r="AL21" s="39">
        <v>0.41199999999999998</v>
      </c>
      <c r="AM21" s="39">
        <v>0.45900000000000002</v>
      </c>
      <c r="AN21" s="39">
        <v>0.496</v>
      </c>
      <c r="AO21" s="39">
        <f t="shared" si="10"/>
        <v>1</v>
      </c>
      <c r="AQ21" s="37" t="s">
        <v>4110</v>
      </c>
      <c r="AR21" s="39">
        <v>0</v>
      </c>
    </row>
    <row r="22" spans="1:44" ht="15" customHeight="1">
      <c r="A22" s="37" t="s">
        <v>4019</v>
      </c>
      <c r="B22" s="37" t="s">
        <v>4006</v>
      </c>
      <c r="C22" s="37" t="s">
        <v>4110</v>
      </c>
      <c r="D22" s="39">
        <v>0</v>
      </c>
      <c r="E22" s="39">
        <v>0</v>
      </c>
      <c r="G22" s="39">
        <f t="shared" si="0"/>
        <v>504</v>
      </c>
      <c r="H22" s="39">
        <v>843</v>
      </c>
      <c r="I22" s="39">
        <v>3085</v>
      </c>
      <c r="J22" s="39" t="str">
        <f t="shared" si="1"/>
        <v>NO</v>
      </c>
      <c r="K22" s="39">
        <f t="shared" si="2"/>
        <v>0.79365079365079361</v>
      </c>
      <c r="L22" s="39" t="str">
        <f t="shared" si="3"/>
        <v>NO</v>
      </c>
      <c r="O22" s="39">
        <v>1</v>
      </c>
      <c r="R22" s="39">
        <v>0</v>
      </c>
      <c r="S22" s="39">
        <f t="shared" si="4"/>
        <v>2</v>
      </c>
      <c r="W22" s="39" t="s">
        <v>4007</v>
      </c>
      <c r="AB22" s="39" t="s">
        <v>4008</v>
      </c>
      <c r="AD22" s="39">
        <f t="shared" si="5"/>
        <v>0</v>
      </c>
      <c r="AE22" s="39">
        <v>1811</v>
      </c>
      <c r="AF22" s="39">
        <f t="shared" si="6"/>
        <v>999</v>
      </c>
      <c r="AG22" s="39">
        <v>12677</v>
      </c>
      <c r="AH22" s="39">
        <f t="shared" si="7"/>
        <v>1375</v>
      </c>
      <c r="AI22" s="39">
        <f t="shared" si="8"/>
        <v>-376</v>
      </c>
      <c r="AJ22" s="39">
        <f t="shared" si="9"/>
        <v>0</v>
      </c>
      <c r="AK22" s="39">
        <v>0</v>
      </c>
      <c r="AL22" s="39">
        <v>0.42599999999999999</v>
      </c>
      <c r="AM22" s="39">
        <v>0.48799999999999999</v>
      </c>
      <c r="AN22" s="39">
        <v>0.38</v>
      </c>
      <c r="AO22" s="39">
        <f t="shared" si="10"/>
        <v>1</v>
      </c>
      <c r="AQ22" s="37" t="s">
        <v>4110</v>
      </c>
      <c r="AR22" s="39">
        <v>0</v>
      </c>
    </row>
    <row r="23" spans="1:44" ht="15" customHeight="1">
      <c r="A23" s="37" t="s">
        <v>4009</v>
      </c>
      <c r="B23" s="37" t="s">
        <v>4010</v>
      </c>
      <c r="C23" s="37" t="s">
        <v>4110</v>
      </c>
      <c r="D23" s="39">
        <v>0</v>
      </c>
      <c r="E23" s="39">
        <v>0</v>
      </c>
      <c r="G23" s="39">
        <f t="shared" si="0"/>
        <v>499</v>
      </c>
      <c r="H23" s="39">
        <v>2244</v>
      </c>
      <c r="I23" s="39" t="s">
        <v>4111</v>
      </c>
      <c r="J23" s="39" t="str">
        <f t="shared" si="1"/>
        <v>NO</v>
      </c>
      <c r="K23" s="39">
        <f t="shared" si="2"/>
        <v>0.60120240480961928</v>
      </c>
      <c r="L23" s="39" t="str">
        <f t="shared" si="3"/>
        <v>NO</v>
      </c>
      <c r="O23" s="39">
        <v>2</v>
      </c>
      <c r="R23" s="39">
        <v>0</v>
      </c>
      <c r="S23" s="39">
        <f t="shared" si="4"/>
        <v>0</v>
      </c>
      <c r="AB23" s="39" t="s">
        <v>4112</v>
      </c>
      <c r="AD23" s="39">
        <f t="shared" si="5"/>
        <v>0</v>
      </c>
      <c r="AE23" s="39">
        <v>991</v>
      </c>
      <c r="AF23" s="39">
        <f t="shared" si="6"/>
        <v>813</v>
      </c>
      <c r="AG23" s="39">
        <v>143</v>
      </c>
      <c r="AH23" s="39">
        <f t="shared" si="7"/>
        <v>621</v>
      </c>
      <c r="AI23" s="39">
        <f t="shared" si="8"/>
        <v>192</v>
      </c>
      <c r="AJ23" s="39">
        <f t="shared" si="9"/>
        <v>1</v>
      </c>
      <c r="AK23" s="39">
        <v>0</v>
      </c>
      <c r="AL23" s="39">
        <v>0.438</v>
      </c>
      <c r="AM23" s="39">
        <v>0.46500000000000002</v>
      </c>
      <c r="AN23" s="39">
        <v>0.35199999999999998</v>
      </c>
      <c r="AO23" s="39">
        <f t="shared" si="10"/>
        <v>1</v>
      </c>
      <c r="AQ23" s="37" t="s">
        <v>4110</v>
      </c>
      <c r="AR23" s="39">
        <v>1</v>
      </c>
    </row>
    <row r="24" spans="1:44" ht="15" customHeight="1">
      <c r="A24" s="37" t="s">
        <v>4011</v>
      </c>
      <c r="B24" s="37" t="s">
        <v>4012</v>
      </c>
      <c r="C24" s="37" t="s">
        <v>4110</v>
      </c>
      <c r="D24" s="39">
        <v>0</v>
      </c>
      <c r="E24" s="39">
        <v>0</v>
      </c>
      <c r="G24" s="39">
        <f t="shared" si="0"/>
        <v>499</v>
      </c>
      <c r="H24" s="39">
        <v>5220</v>
      </c>
      <c r="I24" s="39" t="s">
        <v>4111</v>
      </c>
      <c r="J24" s="39" t="str">
        <f t="shared" si="1"/>
        <v>NO</v>
      </c>
      <c r="K24" s="39">
        <f t="shared" si="2"/>
        <v>1.402805611222445</v>
      </c>
      <c r="L24" s="39" t="str">
        <f t="shared" si="3"/>
        <v>NO</v>
      </c>
      <c r="O24" s="39">
        <v>1</v>
      </c>
      <c r="R24" s="39">
        <v>0</v>
      </c>
      <c r="S24" s="39">
        <f t="shared" si="4"/>
        <v>0</v>
      </c>
      <c r="AB24" s="39" t="s">
        <v>4112</v>
      </c>
      <c r="AD24" s="39">
        <f t="shared" si="5"/>
        <v>0</v>
      </c>
      <c r="AE24" s="39">
        <v>0</v>
      </c>
      <c r="AF24" s="39">
        <f t="shared" si="6"/>
        <v>1</v>
      </c>
      <c r="AG24" s="39">
        <v>1</v>
      </c>
      <c r="AH24" s="39">
        <f t="shared" si="7"/>
        <v>122</v>
      </c>
      <c r="AI24" s="39">
        <f t="shared" si="8"/>
        <v>-121</v>
      </c>
      <c r="AJ24" s="39">
        <f t="shared" si="9"/>
        <v>0</v>
      </c>
      <c r="AK24" s="39">
        <v>0</v>
      </c>
      <c r="AL24" s="39">
        <v>0.433</v>
      </c>
      <c r="AM24" s="39">
        <v>0.46899999999999997</v>
      </c>
      <c r="AN24" s="39">
        <v>0.38300000000000001</v>
      </c>
      <c r="AO24" s="39">
        <f t="shared" si="10"/>
        <v>1</v>
      </c>
      <c r="AQ24" s="37" t="s">
        <v>4110</v>
      </c>
      <c r="AR24" s="39">
        <v>0</v>
      </c>
    </row>
    <row r="25" spans="1:44" ht="15" customHeight="1">
      <c r="A25" s="37" t="s">
        <v>4013</v>
      </c>
      <c r="B25" s="37" t="s">
        <v>4000</v>
      </c>
      <c r="C25" s="37" t="s">
        <v>4110</v>
      </c>
      <c r="E25" s="39">
        <v>0.999</v>
      </c>
      <c r="F25" s="39">
        <v>22</v>
      </c>
      <c r="G25" s="39">
        <f t="shared" si="0"/>
        <v>501</v>
      </c>
      <c r="H25" s="39">
        <v>1250</v>
      </c>
      <c r="I25" s="39">
        <v>8224</v>
      </c>
      <c r="J25" s="39" t="str">
        <f t="shared" si="1"/>
        <v>NO</v>
      </c>
      <c r="K25" s="39">
        <f t="shared" si="2"/>
        <v>1.1976047904191618</v>
      </c>
      <c r="L25" s="39" t="str">
        <f t="shared" si="3"/>
        <v>NO</v>
      </c>
      <c r="O25" s="39">
        <v>1</v>
      </c>
      <c r="R25" s="39">
        <v>0</v>
      </c>
      <c r="S25" s="39">
        <f t="shared" si="4"/>
        <v>0</v>
      </c>
      <c r="AB25" s="39" t="s">
        <v>4112</v>
      </c>
      <c r="AD25" s="39">
        <f t="shared" si="5"/>
        <v>0</v>
      </c>
      <c r="AE25" s="39">
        <v>30</v>
      </c>
      <c r="AF25" s="39">
        <f t="shared" si="6"/>
        <v>269</v>
      </c>
      <c r="AG25" s="39">
        <v>0</v>
      </c>
      <c r="AH25" s="39">
        <f t="shared" si="7"/>
        <v>1</v>
      </c>
      <c r="AI25" s="39">
        <f t="shared" si="8"/>
        <v>268</v>
      </c>
      <c r="AJ25" s="39">
        <f t="shared" si="9"/>
        <v>1</v>
      </c>
      <c r="AK25" s="39">
        <v>0</v>
      </c>
      <c r="AL25" s="39">
        <v>0.45300000000000001</v>
      </c>
      <c r="AM25" s="39">
        <v>0.42699999999999999</v>
      </c>
      <c r="AN25" s="39">
        <v>0.42499999999999999</v>
      </c>
      <c r="AO25" s="39">
        <f t="shared" si="10"/>
        <v>1</v>
      </c>
      <c r="AQ25" s="37" t="s">
        <v>4110</v>
      </c>
      <c r="AR25" s="39">
        <v>1</v>
      </c>
    </row>
    <row r="26" spans="1:44" ht="15" customHeight="1">
      <c r="A26" s="37" t="s">
        <v>4001</v>
      </c>
      <c r="B26" s="37" t="s">
        <v>4002</v>
      </c>
      <c r="C26" s="37" t="s">
        <v>4110</v>
      </c>
      <c r="D26" s="39">
        <v>0</v>
      </c>
      <c r="E26" s="39">
        <v>0</v>
      </c>
      <c r="G26" s="39">
        <f t="shared" si="0"/>
        <v>503</v>
      </c>
      <c r="H26" s="39">
        <v>1017</v>
      </c>
      <c r="I26" s="39">
        <v>4562</v>
      </c>
      <c r="J26" s="39" t="str">
        <f t="shared" si="1"/>
        <v>NO</v>
      </c>
      <c r="K26" s="39">
        <f t="shared" si="2"/>
        <v>1.5904572564612327</v>
      </c>
      <c r="L26" s="39" t="str">
        <f t="shared" si="3"/>
        <v>NO</v>
      </c>
      <c r="O26" s="39">
        <v>1</v>
      </c>
      <c r="R26" s="39">
        <v>0</v>
      </c>
      <c r="S26" s="39">
        <f t="shared" si="4"/>
        <v>0</v>
      </c>
      <c r="AB26" s="39" t="s">
        <v>4112</v>
      </c>
      <c r="AD26" s="39">
        <f t="shared" si="5"/>
        <v>0</v>
      </c>
      <c r="AE26" s="39">
        <v>566</v>
      </c>
      <c r="AF26" s="39">
        <f t="shared" si="6"/>
        <v>669</v>
      </c>
      <c r="AG26" s="39">
        <v>132</v>
      </c>
      <c r="AH26" s="39">
        <f t="shared" si="7"/>
        <v>605</v>
      </c>
      <c r="AI26" s="39">
        <f t="shared" si="8"/>
        <v>64</v>
      </c>
      <c r="AJ26" s="39">
        <f t="shared" si="9"/>
        <v>1</v>
      </c>
      <c r="AK26" s="39">
        <v>0</v>
      </c>
      <c r="AL26" s="39">
        <v>0.28899999999999998</v>
      </c>
      <c r="AM26" s="39">
        <v>0.46600000000000003</v>
      </c>
      <c r="AN26" s="39">
        <v>0.45400000000000001</v>
      </c>
      <c r="AO26" s="39">
        <f t="shared" si="10"/>
        <v>1</v>
      </c>
      <c r="AQ26" s="37" t="s">
        <v>4110</v>
      </c>
      <c r="AR26" s="39">
        <v>1</v>
      </c>
    </row>
    <row r="27" spans="1:44" ht="15" customHeight="1">
      <c r="A27" s="37" t="s">
        <v>4003</v>
      </c>
      <c r="B27" s="37" t="s">
        <v>4004</v>
      </c>
      <c r="C27" s="37" t="s">
        <v>4110</v>
      </c>
      <c r="E27" s="39">
        <v>0.98199999999999998</v>
      </c>
      <c r="F27" s="39">
        <v>15</v>
      </c>
      <c r="G27" s="39">
        <f t="shared" si="0"/>
        <v>521</v>
      </c>
      <c r="H27" s="39">
        <v>530</v>
      </c>
      <c r="I27" s="39">
        <v>2683</v>
      </c>
      <c r="J27" s="39" t="str">
        <f t="shared" si="1"/>
        <v>NO</v>
      </c>
      <c r="K27" s="39">
        <f t="shared" si="2"/>
        <v>0.57581573896353166</v>
      </c>
      <c r="L27" s="39" t="str">
        <f t="shared" si="3"/>
        <v>NO</v>
      </c>
      <c r="O27" s="39">
        <v>1</v>
      </c>
      <c r="R27" s="39">
        <v>0</v>
      </c>
      <c r="S27" s="39">
        <f t="shared" si="4"/>
        <v>0</v>
      </c>
      <c r="AB27" s="39" t="s">
        <v>4112</v>
      </c>
      <c r="AD27" s="39">
        <f t="shared" si="5"/>
        <v>0</v>
      </c>
      <c r="AE27" s="39">
        <v>0</v>
      </c>
      <c r="AF27" s="39">
        <f t="shared" si="6"/>
        <v>1</v>
      </c>
      <c r="AG27" s="39">
        <v>0</v>
      </c>
      <c r="AH27" s="39">
        <f t="shared" si="7"/>
        <v>1</v>
      </c>
      <c r="AI27" s="39">
        <f t="shared" si="8"/>
        <v>0</v>
      </c>
      <c r="AJ27" s="39">
        <f t="shared" si="9"/>
        <v>0</v>
      </c>
      <c r="AK27" s="39">
        <v>1</v>
      </c>
      <c r="AL27" s="39">
        <v>0.42</v>
      </c>
      <c r="AM27" s="39">
        <v>0.45400000000000001</v>
      </c>
      <c r="AN27" s="39">
        <v>0.39</v>
      </c>
      <c r="AO27" s="39">
        <f t="shared" si="10"/>
        <v>0</v>
      </c>
      <c r="AQ27" s="37" t="s">
        <v>4110</v>
      </c>
      <c r="AR27" s="39">
        <v>0</v>
      </c>
    </row>
    <row r="28" spans="1:44" ht="15" customHeight="1">
      <c r="A28" s="37" t="s">
        <v>4005</v>
      </c>
      <c r="B28" s="37" t="s">
        <v>3992</v>
      </c>
      <c r="C28" s="37" t="s">
        <v>4110</v>
      </c>
      <c r="D28" s="39">
        <v>0</v>
      </c>
      <c r="E28" s="39">
        <v>0</v>
      </c>
      <c r="G28" s="39">
        <f t="shared" si="0"/>
        <v>489</v>
      </c>
      <c r="H28" s="39">
        <v>5296</v>
      </c>
      <c r="I28" s="39" t="s">
        <v>4111</v>
      </c>
      <c r="J28" s="39" t="str">
        <f t="shared" si="1"/>
        <v>NO</v>
      </c>
      <c r="K28" s="39">
        <f t="shared" si="2"/>
        <v>0.61349693251533743</v>
      </c>
      <c r="L28" s="39" t="str">
        <f t="shared" si="3"/>
        <v>NO</v>
      </c>
      <c r="O28" s="39">
        <v>1</v>
      </c>
      <c r="R28" s="39">
        <v>0</v>
      </c>
      <c r="S28" s="39">
        <f t="shared" si="4"/>
        <v>0</v>
      </c>
      <c r="AB28" s="39" t="s">
        <v>4112</v>
      </c>
      <c r="AD28" s="39">
        <f t="shared" si="5"/>
        <v>0</v>
      </c>
      <c r="AE28" s="39">
        <v>184277</v>
      </c>
      <c r="AF28" s="39">
        <f t="shared" si="6"/>
        <v>1461</v>
      </c>
      <c r="AG28" s="39">
        <v>5974</v>
      </c>
      <c r="AH28" s="39">
        <f t="shared" si="7"/>
        <v>1305</v>
      </c>
      <c r="AI28" s="39">
        <f t="shared" si="8"/>
        <v>156</v>
      </c>
      <c r="AJ28" s="39">
        <f t="shared" si="9"/>
        <v>1</v>
      </c>
      <c r="AK28" s="39">
        <v>0</v>
      </c>
      <c r="AL28" s="39">
        <v>0.44</v>
      </c>
      <c r="AM28" s="39">
        <v>0.46899999999999997</v>
      </c>
      <c r="AN28" s="39">
        <v>0.41499999999999998</v>
      </c>
      <c r="AO28" s="39">
        <f t="shared" si="10"/>
        <v>1</v>
      </c>
      <c r="AQ28" s="37" t="s">
        <v>4110</v>
      </c>
      <c r="AR28" s="39">
        <v>1</v>
      </c>
    </row>
    <row r="29" spans="1:44" ht="15" customHeight="1">
      <c r="A29" s="37" t="s">
        <v>3993</v>
      </c>
      <c r="B29" s="37" t="s">
        <v>3994</v>
      </c>
      <c r="C29" s="37" t="s">
        <v>4110</v>
      </c>
      <c r="D29" s="39">
        <v>0</v>
      </c>
      <c r="E29" s="39">
        <v>0</v>
      </c>
      <c r="G29" s="39">
        <f t="shared" si="0"/>
        <v>184</v>
      </c>
      <c r="H29" s="39">
        <v>1450</v>
      </c>
      <c r="I29" s="39">
        <v>2128</v>
      </c>
      <c r="J29" s="39" t="str">
        <f t="shared" si="1"/>
        <v>NO</v>
      </c>
      <c r="K29" s="39">
        <f t="shared" si="2"/>
        <v>0</v>
      </c>
      <c r="L29" s="39" t="str">
        <f t="shared" si="3"/>
        <v>NO</v>
      </c>
      <c r="O29" s="39">
        <v>1</v>
      </c>
      <c r="R29" s="39">
        <v>0</v>
      </c>
      <c r="S29" s="39">
        <f t="shared" si="4"/>
        <v>0</v>
      </c>
      <c r="AB29" s="39" t="s">
        <v>4112</v>
      </c>
      <c r="AD29" s="39">
        <f t="shared" si="5"/>
        <v>0</v>
      </c>
      <c r="AE29" s="39">
        <v>918</v>
      </c>
      <c r="AF29" s="39">
        <f t="shared" si="6"/>
        <v>788</v>
      </c>
      <c r="AG29" s="39">
        <v>405</v>
      </c>
      <c r="AH29" s="39">
        <f t="shared" si="7"/>
        <v>819</v>
      </c>
      <c r="AI29" s="39">
        <f t="shared" si="8"/>
        <v>-31</v>
      </c>
      <c r="AJ29" s="39">
        <f t="shared" si="9"/>
        <v>0</v>
      </c>
      <c r="AK29" s="39">
        <v>0</v>
      </c>
      <c r="AL29" s="39">
        <v>0.53</v>
      </c>
      <c r="AM29" s="39">
        <v>0.442</v>
      </c>
      <c r="AN29" s="39">
        <v>0.47799999999999998</v>
      </c>
      <c r="AO29" s="39">
        <f t="shared" si="10"/>
        <v>1</v>
      </c>
      <c r="AQ29" s="37" t="s">
        <v>4110</v>
      </c>
      <c r="AR29" s="39">
        <v>0</v>
      </c>
    </row>
    <row r="30" spans="1:44" ht="15" customHeight="1">
      <c r="A30" s="37" t="s">
        <v>3995</v>
      </c>
      <c r="B30" s="37" t="s">
        <v>3996</v>
      </c>
      <c r="C30" s="37" t="s">
        <v>4110</v>
      </c>
      <c r="D30" s="39">
        <v>0</v>
      </c>
      <c r="E30" s="39">
        <v>0</v>
      </c>
      <c r="G30" s="39">
        <f t="shared" si="0"/>
        <v>392</v>
      </c>
      <c r="J30" s="39" t="str">
        <f t="shared" si="1"/>
        <v>NO</v>
      </c>
      <c r="K30" s="39">
        <f t="shared" si="2"/>
        <v>0.76530612244897966</v>
      </c>
      <c r="L30" s="39" t="str">
        <f t="shared" si="3"/>
        <v>NO</v>
      </c>
      <c r="O30" s="39">
        <v>1</v>
      </c>
      <c r="R30" s="39">
        <v>0</v>
      </c>
      <c r="S30" s="39">
        <f t="shared" si="4"/>
        <v>0</v>
      </c>
      <c r="AB30" s="39" t="s">
        <v>4112</v>
      </c>
      <c r="AD30" s="39">
        <f t="shared" si="5"/>
        <v>0</v>
      </c>
      <c r="AE30" s="39">
        <v>2</v>
      </c>
      <c r="AF30" s="39">
        <f t="shared" si="6"/>
        <v>101</v>
      </c>
      <c r="AG30" s="39">
        <v>0</v>
      </c>
      <c r="AH30" s="39">
        <f t="shared" si="7"/>
        <v>1</v>
      </c>
      <c r="AI30" s="39">
        <f t="shared" si="8"/>
        <v>100</v>
      </c>
      <c r="AJ30" s="39">
        <f t="shared" si="9"/>
        <v>1</v>
      </c>
      <c r="AK30" s="39">
        <v>0</v>
      </c>
      <c r="AL30" s="39">
        <v>0</v>
      </c>
      <c r="AM30" s="39">
        <v>0</v>
      </c>
      <c r="AN30" s="39">
        <v>0</v>
      </c>
      <c r="AO30" s="39">
        <f t="shared" si="10"/>
        <v>1</v>
      </c>
      <c r="AQ30" s="37" t="s">
        <v>4110</v>
      </c>
      <c r="AR30" s="39">
        <v>1</v>
      </c>
    </row>
    <row r="31" spans="1:44" ht="15" customHeight="1">
      <c r="A31" s="37" t="s">
        <v>3997</v>
      </c>
      <c r="B31" s="37" t="s">
        <v>3998</v>
      </c>
      <c r="C31" s="37" t="s">
        <v>4110</v>
      </c>
      <c r="D31" s="39">
        <v>0</v>
      </c>
      <c r="E31" s="39">
        <v>0</v>
      </c>
      <c r="G31" s="39">
        <f t="shared" si="0"/>
        <v>453</v>
      </c>
      <c r="H31" s="39">
        <v>221</v>
      </c>
      <c r="I31" s="39">
        <v>9621</v>
      </c>
      <c r="J31" s="39" t="str">
        <f t="shared" si="1"/>
        <v>NO</v>
      </c>
      <c r="K31" s="39">
        <f t="shared" si="2"/>
        <v>0.88300220750551872</v>
      </c>
      <c r="L31" s="39" t="str">
        <f t="shared" si="3"/>
        <v>NO</v>
      </c>
      <c r="O31" s="39">
        <v>1</v>
      </c>
      <c r="R31" s="39">
        <v>0</v>
      </c>
      <c r="S31" s="39">
        <f t="shared" si="4"/>
        <v>0</v>
      </c>
      <c r="AB31" s="39" t="s">
        <v>4112</v>
      </c>
      <c r="AD31" s="39">
        <f t="shared" si="5"/>
        <v>0</v>
      </c>
      <c r="AE31" s="39">
        <v>1</v>
      </c>
      <c r="AF31" s="39">
        <f t="shared" si="6"/>
        <v>74</v>
      </c>
      <c r="AG31" s="39">
        <v>0</v>
      </c>
      <c r="AH31" s="39">
        <f t="shared" si="7"/>
        <v>1</v>
      </c>
      <c r="AI31" s="39">
        <f t="shared" si="8"/>
        <v>73</v>
      </c>
      <c r="AJ31" s="39">
        <f t="shared" si="9"/>
        <v>1</v>
      </c>
      <c r="AK31" s="39">
        <v>0</v>
      </c>
      <c r="AL31" s="39">
        <v>0.44900000000000001</v>
      </c>
      <c r="AM31" s="39">
        <v>0.51500000000000001</v>
      </c>
      <c r="AN31" s="39">
        <v>0.36699999999999999</v>
      </c>
      <c r="AO31" s="39">
        <f t="shared" si="10"/>
        <v>1</v>
      </c>
      <c r="AQ31" s="37" t="s">
        <v>4110</v>
      </c>
      <c r="AR31" s="39">
        <v>1</v>
      </c>
    </row>
    <row r="32" spans="1:44" ht="15" customHeight="1">
      <c r="A32" s="37" t="s">
        <v>3999</v>
      </c>
      <c r="B32" s="37" t="s">
        <v>3984</v>
      </c>
      <c r="C32" s="37" t="s">
        <v>4110</v>
      </c>
      <c r="E32" s="39">
        <v>0.98799999999999999</v>
      </c>
      <c r="F32" s="39">
        <v>30</v>
      </c>
      <c r="G32" s="39">
        <f t="shared" si="0"/>
        <v>401</v>
      </c>
      <c r="H32" s="39">
        <v>770</v>
      </c>
      <c r="I32" s="39" t="s">
        <v>4111</v>
      </c>
      <c r="J32" s="39" t="str">
        <f t="shared" si="1"/>
        <v>NO</v>
      </c>
      <c r="K32" s="39">
        <f t="shared" si="2"/>
        <v>0.74812967581047385</v>
      </c>
      <c r="L32" s="39" t="str">
        <f t="shared" si="3"/>
        <v>NO</v>
      </c>
      <c r="O32" s="39">
        <v>2</v>
      </c>
      <c r="R32" s="39">
        <v>0</v>
      </c>
      <c r="S32" s="39">
        <f t="shared" si="4"/>
        <v>0</v>
      </c>
      <c r="AB32" s="39" t="s">
        <v>4112</v>
      </c>
      <c r="AD32" s="39">
        <f t="shared" si="5"/>
        <v>0</v>
      </c>
      <c r="AE32" s="39">
        <v>255</v>
      </c>
      <c r="AF32" s="39">
        <f t="shared" si="6"/>
        <v>509</v>
      </c>
      <c r="AG32" s="39">
        <v>110</v>
      </c>
      <c r="AH32" s="39">
        <f t="shared" si="7"/>
        <v>564</v>
      </c>
      <c r="AI32" s="39">
        <f t="shared" si="8"/>
        <v>-55</v>
      </c>
      <c r="AJ32" s="39">
        <f t="shared" si="9"/>
        <v>0</v>
      </c>
      <c r="AK32" s="39">
        <v>0</v>
      </c>
      <c r="AL32" s="39">
        <v>0.43099999999999999</v>
      </c>
      <c r="AM32" s="39">
        <v>0.48799999999999999</v>
      </c>
      <c r="AN32" s="39">
        <v>0.30399999999999999</v>
      </c>
      <c r="AO32" s="39">
        <f t="shared" si="10"/>
        <v>1</v>
      </c>
      <c r="AQ32" s="37" t="s">
        <v>4110</v>
      </c>
      <c r="AR32" s="39">
        <v>0</v>
      </c>
    </row>
    <row r="33" spans="1:44" ht="15" customHeight="1">
      <c r="A33" s="37" t="s">
        <v>3985</v>
      </c>
      <c r="B33" s="37" t="s">
        <v>3986</v>
      </c>
      <c r="C33" s="37" t="s">
        <v>4110</v>
      </c>
      <c r="D33" s="39">
        <v>0</v>
      </c>
      <c r="E33" s="39">
        <v>0</v>
      </c>
      <c r="G33" s="39">
        <f t="shared" si="0"/>
        <v>514</v>
      </c>
      <c r="H33" s="39">
        <v>10850</v>
      </c>
      <c r="I33" s="39">
        <v>12476</v>
      </c>
      <c r="J33" s="39" t="str">
        <f t="shared" si="1"/>
        <v>YES</v>
      </c>
      <c r="K33" s="39">
        <f t="shared" si="2"/>
        <v>1.3618677042801557</v>
      </c>
      <c r="L33" s="39" t="str">
        <f t="shared" si="3"/>
        <v>NO</v>
      </c>
      <c r="O33" s="39">
        <v>1</v>
      </c>
      <c r="R33" s="39">
        <v>0</v>
      </c>
      <c r="S33" s="39">
        <f t="shared" si="4"/>
        <v>0</v>
      </c>
      <c r="AB33" s="39" t="s">
        <v>4112</v>
      </c>
      <c r="AD33" s="39">
        <f t="shared" si="5"/>
        <v>0</v>
      </c>
      <c r="AE33" s="39">
        <v>383</v>
      </c>
      <c r="AF33" s="39">
        <f t="shared" si="6"/>
        <v>580</v>
      </c>
      <c r="AG33" s="39">
        <v>304</v>
      </c>
      <c r="AH33" s="39">
        <f t="shared" si="7"/>
        <v>767</v>
      </c>
      <c r="AI33" s="39">
        <f t="shared" si="8"/>
        <v>-187</v>
      </c>
      <c r="AJ33" s="39">
        <f t="shared" si="9"/>
        <v>0</v>
      </c>
      <c r="AK33" s="39">
        <v>0</v>
      </c>
      <c r="AL33" s="39">
        <v>0.32200000000000001</v>
      </c>
      <c r="AM33" s="39">
        <v>0.45900000000000002</v>
      </c>
      <c r="AN33" s="39">
        <v>0.47399999999999998</v>
      </c>
      <c r="AO33" s="39">
        <f t="shared" si="10"/>
        <v>1</v>
      </c>
      <c r="AQ33" s="37" t="s">
        <v>4110</v>
      </c>
      <c r="AR33" s="39">
        <v>0</v>
      </c>
    </row>
    <row r="34" spans="1:44" ht="15" customHeight="1">
      <c r="A34" s="37" t="s">
        <v>3987</v>
      </c>
      <c r="B34" s="37" t="s">
        <v>3988</v>
      </c>
      <c r="C34" s="37" t="s">
        <v>4110</v>
      </c>
      <c r="D34" s="39">
        <v>0</v>
      </c>
      <c r="E34" s="39">
        <v>0</v>
      </c>
      <c r="G34" s="39">
        <f t="shared" si="0"/>
        <v>501</v>
      </c>
      <c r="H34" s="39">
        <v>1137</v>
      </c>
      <c r="I34" s="39">
        <v>4640</v>
      </c>
      <c r="J34" s="39" t="str">
        <f t="shared" si="1"/>
        <v>NO</v>
      </c>
      <c r="K34" s="39">
        <f t="shared" si="2"/>
        <v>0.79840319361277445</v>
      </c>
      <c r="L34" s="39" t="str">
        <f t="shared" si="3"/>
        <v>NO</v>
      </c>
      <c r="O34" s="39">
        <v>1</v>
      </c>
      <c r="R34" s="39">
        <v>0</v>
      </c>
      <c r="S34" s="39">
        <f t="shared" si="4"/>
        <v>0</v>
      </c>
      <c r="AB34" s="39" t="s">
        <v>4112</v>
      </c>
      <c r="AD34" s="39">
        <f t="shared" si="5"/>
        <v>0</v>
      </c>
      <c r="AE34" s="39">
        <v>2171</v>
      </c>
      <c r="AF34" s="39">
        <f t="shared" si="6"/>
        <v>1060</v>
      </c>
      <c r="AG34" s="39">
        <v>18</v>
      </c>
      <c r="AH34" s="39">
        <f t="shared" si="7"/>
        <v>326</v>
      </c>
      <c r="AI34" s="39">
        <f t="shared" si="8"/>
        <v>734</v>
      </c>
      <c r="AJ34" s="39">
        <f t="shared" si="9"/>
        <v>1</v>
      </c>
      <c r="AK34" s="39">
        <v>0</v>
      </c>
      <c r="AL34" s="39">
        <v>0.45200000000000001</v>
      </c>
      <c r="AM34" s="39">
        <v>0.433</v>
      </c>
      <c r="AN34" s="39">
        <v>0.32700000000000001</v>
      </c>
      <c r="AO34" s="39">
        <f t="shared" si="10"/>
        <v>1</v>
      </c>
      <c r="AQ34" s="37" t="s">
        <v>4110</v>
      </c>
      <c r="AR34" s="39">
        <v>1</v>
      </c>
    </row>
    <row r="35" spans="1:44" ht="15" customHeight="1">
      <c r="A35" s="37" t="s">
        <v>3989</v>
      </c>
      <c r="B35" s="37" t="s">
        <v>3990</v>
      </c>
      <c r="C35" s="37" t="s">
        <v>4110</v>
      </c>
      <c r="D35" s="39">
        <v>0</v>
      </c>
      <c r="E35" s="39">
        <v>0</v>
      </c>
      <c r="G35" s="39">
        <f t="shared" si="0"/>
        <v>421</v>
      </c>
      <c r="H35" s="39">
        <v>1901</v>
      </c>
      <c r="I35" s="39">
        <v>4143</v>
      </c>
      <c r="J35" s="39" t="str">
        <f t="shared" si="1"/>
        <v>NO</v>
      </c>
      <c r="K35" s="39">
        <f t="shared" si="2"/>
        <v>0.95011876484560565</v>
      </c>
      <c r="L35" s="39" t="str">
        <f t="shared" si="3"/>
        <v>NO</v>
      </c>
      <c r="O35" s="39">
        <v>1</v>
      </c>
      <c r="R35" s="39">
        <v>0</v>
      </c>
      <c r="S35" s="39">
        <f t="shared" si="4"/>
        <v>0</v>
      </c>
      <c r="AB35" s="39" t="s">
        <v>4112</v>
      </c>
      <c r="AD35" s="39">
        <f t="shared" si="5"/>
        <v>0</v>
      </c>
      <c r="AE35" s="39">
        <v>1179</v>
      </c>
      <c r="AF35" s="39">
        <f t="shared" si="6"/>
        <v>871</v>
      </c>
      <c r="AG35" s="39">
        <v>897</v>
      </c>
      <c r="AH35" s="39">
        <f t="shared" si="7"/>
        <v>982</v>
      </c>
      <c r="AI35" s="39">
        <f t="shared" si="8"/>
        <v>-111</v>
      </c>
      <c r="AJ35" s="39">
        <f t="shared" si="9"/>
        <v>0</v>
      </c>
      <c r="AK35" s="39">
        <v>0</v>
      </c>
      <c r="AL35" s="39">
        <v>0.371</v>
      </c>
      <c r="AM35" s="39">
        <v>0.438</v>
      </c>
      <c r="AN35" s="39">
        <v>0.42</v>
      </c>
      <c r="AO35" s="39">
        <f t="shared" si="10"/>
        <v>1</v>
      </c>
      <c r="AQ35" s="37" t="s">
        <v>4110</v>
      </c>
      <c r="AR35" s="39">
        <v>0</v>
      </c>
    </row>
    <row r="36" spans="1:44" ht="15" customHeight="1">
      <c r="A36" s="37" t="s">
        <v>3991</v>
      </c>
      <c r="B36" s="37" t="s">
        <v>3976</v>
      </c>
      <c r="C36" s="37" t="s">
        <v>4110</v>
      </c>
      <c r="E36" s="39">
        <v>0.998</v>
      </c>
      <c r="F36" s="39">
        <v>24</v>
      </c>
      <c r="G36" s="39">
        <f t="shared" si="0"/>
        <v>267</v>
      </c>
      <c r="H36" s="39">
        <v>5940</v>
      </c>
      <c r="I36" s="39">
        <v>34636</v>
      </c>
      <c r="J36" s="39" t="str">
        <f t="shared" si="1"/>
        <v>YES</v>
      </c>
      <c r="K36" s="39">
        <f t="shared" si="2"/>
        <v>2.6217228464419478</v>
      </c>
      <c r="L36" s="39" t="str">
        <f t="shared" si="3"/>
        <v>NO</v>
      </c>
      <c r="O36" s="39">
        <v>1</v>
      </c>
      <c r="R36" s="39">
        <v>0</v>
      </c>
      <c r="S36" s="39">
        <f t="shared" si="4"/>
        <v>0</v>
      </c>
      <c r="AB36" s="39" t="s">
        <v>4112</v>
      </c>
      <c r="AD36" s="39">
        <f t="shared" si="5"/>
        <v>0</v>
      </c>
      <c r="AE36" s="39">
        <v>1308</v>
      </c>
      <c r="AF36" s="39">
        <f t="shared" si="6"/>
        <v>898</v>
      </c>
      <c r="AG36" s="39">
        <v>0</v>
      </c>
      <c r="AH36" s="39">
        <f t="shared" si="7"/>
        <v>1</v>
      </c>
      <c r="AI36" s="39">
        <f t="shared" si="8"/>
        <v>897</v>
      </c>
      <c r="AJ36" s="39">
        <f t="shared" si="9"/>
        <v>1</v>
      </c>
      <c r="AK36" s="39">
        <v>1</v>
      </c>
      <c r="AL36" s="39">
        <v>0.437</v>
      </c>
      <c r="AM36" s="39">
        <v>0.441</v>
      </c>
      <c r="AN36" s="39">
        <v>0.441</v>
      </c>
      <c r="AO36" s="39">
        <f t="shared" si="10"/>
        <v>0</v>
      </c>
      <c r="AQ36" s="37" t="s">
        <v>4110</v>
      </c>
      <c r="AR36" s="39">
        <v>1</v>
      </c>
    </row>
    <row r="37" spans="1:44" ht="15" customHeight="1">
      <c r="A37" s="37" t="s">
        <v>3977</v>
      </c>
      <c r="B37" s="37" t="s">
        <v>3978</v>
      </c>
      <c r="C37" s="37" t="s">
        <v>4110</v>
      </c>
      <c r="E37" s="39">
        <v>1</v>
      </c>
      <c r="F37" s="39">
        <v>22</v>
      </c>
      <c r="G37" s="39">
        <f t="shared" si="0"/>
        <v>601</v>
      </c>
      <c r="H37" s="39">
        <v>12130</v>
      </c>
      <c r="I37" s="39">
        <v>765</v>
      </c>
      <c r="J37" s="39" t="str">
        <f t="shared" si="1"/>
        <v>YES</v>
      </c>
      <c r="K37" s="39">
        <f t="shared" si="2"/>
        <v>1.1647254575707153</v>
      </c>
      <c r="L37" s="39" t="str">
        <f t="shared" si="3"/>
        <v>NO</v>
      </c>
      <c r="O37" s="39">
        <v>1</v>
      </c>
      <c r="R37" s="39">
        <v>0</v>
      </c>
      <c r="S37" s="39">
        <f t="shared" si="4"/>
        <v>0</v>
      </c>
      <c r="AB37" s="39" t="s">
        <v>4112</v>
      </c>
      <c r="AD37" s="39">
        <f t="shared" si="5"/>
        <v>0</v>
      </c>
      <c r="AE37" s="39">
        <v>2251</v>
      </c>
      <c r="AF37" s="39">
        <f t="shared" si="6"/>
        <v>1073</v>
      </c>
      <c r="AG37" s="39">
        <v>905</v>
      </c>
      <c r="AH37" s="39">
        <f t="shared" si="7"/>
        <v>983</v>
      </c>
      <c r="AI37" s="39">
        <f t="shared" si="8"/>
        <v>90</v>
      </c>
      <c r="AJ37" s="39">
        <f t="shared" si="9"/>
        <v>1</v>
      </c>
      <c r="AK37" s="39">
        <v>0</v>
      </c>
      <c r="AL37" s="39">
        <v>0.38600000000000001</v>
      </c>
      <c r="AM37" s="39">
        <v>0.44</v>
      </c>
      <c r="AN37" s="39">
        <v>0.437</v>
      </c>
      <c r="AO37" s="39">
        <f t="shared" si="10"/>
        <v>1</v>
      </c>
      <c r="AQ37" s="37" t="s">
        <v>4110</v>
      </c>
      <c r="AR37" s="39">
        <v>1</v>
      </c>
    </row>
    <row r="38" spans="1:44" ht="15" customHeight="1">
      <c r="A38" s="37" t="s">
        <v>3979</v>
      </c>
      <c r="B38" s="37" t="s">
        <v>3980</v>
      </c>
      <c r="C38" s="37" t="s">
        <v>4110</v>
      </c>
      <c r="D38" s="39">
        <v>0</v>
      </c>
      <c r="E38" s="39">
        <v>0</v>
      </c>
      <c r="G38" s="39">
        <f t="shared" si="0"/>
        <v>390</v>
      </c>
      <c r="H38" s="39" t="s">
        <v>4111</v>
      </c>
      <c r="I38" s="39">
        <v>5240</v>
      </c>
      <c r="J38" s="39" t="str">
        <f t="shared" si="1"/>
        <v>NO</v>
      </c>
      <c r="K38" s="39">
        <f t="shared" si="2"/>
        <v>2.3076923076923075</v>
      </c>
      <c r="L38" s="39" t="str">
        <f t="shared" si="3"/>
        <v>NO</v>
      </c>
      <c r="O38" s="39">
        <v>1</v>
      </c>
      <c r="R38" s="39">
        <v>0</v>
      </c>
      <c r="S38" s="39">
        <f t="shared" si="4"/>
        <v>0</v>
      </c>
      <c r="AB38" s="39" t="s">
        <v>4112</v>
      </c>
      <c r="AD38" s="39">
        <f t="shared" si="5"/>
        <v>0</v>
      </c>
      <c r="AE38" s="39">
        <v>572</v>
      </c>
      <c r="AF38" s="39">
        <f t="shared" si="6"/>
        <v>673</v>
      </c>
      <c r="AG38" s="39">
        <v>960</v>
      </c>
      <c r="AH38" s="39">
        <f t="shared" si="7"/>
        <v>999</v>
      </c>
      <c r="AI38" s="39">
        <f t="shared" si="8"/>
        <v>-326</v>
      </c>
      <c r="AJ38" s="39">
        <f t="shared" si="9"/>
        <v>0</v>
      </c>
      <c r="AK38" s="39">
        <v>0</v>
      </c>
      <c r="AL38" s="39">
        <v>0.43</v>
      </c>
      <c r="AM38" s="39">
        <v>0.48</v>
      </c>
      <c r="AN38" s="39">
        <v>0.373</v>
      </c>
      <c r="AO38" s="39">
        <f t="shared" si="10"/>
        <v>1</v>
      </c>
      <c r="AQ38" s="37" t="s">
        <v>4110</v>
      </c>
      <c r="AR38" s="39">
        <v>0</v>
      </c>
    </row>
    <row r="39" spans="1:44" ht="15" customHeight="1">
      <c r="A39" s="37" t="s">
        <v>3981</v>
      </c>
      <c r="B39" s="37" t="s">
        <v>3982</v>
      </c>
      <c r="C39" s="37" t="s">
        <v>4110</v>
      </c>
      <c r="D39" s="39">
        <v>0</v>
      </c>
      <c r="E39" s="39">
        <v>0</v>
      </c>
      <c r="G39" s="39">
        <f t="shared" si="0"/>
        <v>397</v>
      </c>
      <c r="H39" s="39">
        <v>1039</v>
      </c>
      <c r="I39" s="39">
        <v>1236</v>
      </c>
      <c r="J39" s="39" t="str">
        <f t="shared" si="1"/>
        <v>NO</v>
      </c>
      <c r="K39" s="39">
        <f t="shared" si="2"/>
        <v>0.75566750629722923</v>
      </c>
      <c r="L39" s="39" t="str">
        <f t="shared" si="3"/>
        <v>NO</v>
      </c>
      <c r="O39" s="39">
        <v>2</v>
      </c>
      <c r="R39" s="39">
        <v>0</v>
      </c>
      <c r="S39" s="39">
        <f t="shared" si="4"/>
        <v>0</v>
      </c>
      <c r="AB39" s="39" t="s">
        <v>4112</v>
      </c>
      <c r="AD39" s="39">
        <f t="shared" si="5"/>
        <v>0</v>
      </c>
      <c r="AE39" s="39">
        <v>288</v>
      </c>
      <c r="AF39" s="39">
        <f t="shared" si="6"/>
        <v>535</v>
      </c>
      <c r="AG39" s="39">
        <v>38</v>
      </c>
      <c r="AH39" s="39">
        <f t="shared" si="7"/>
        <v>399</v>
      </c>
      <c r="AI39" s="39">
        <f t="shared" si="8"/>
        <v>136</v>
      </c>
      <c r="AJ39" s="39">
        <f t="shared" si="9"/>
        <v>1</v>
      </c>
      <c r="AK39" s="39">
        <v>0</v>
      </c>
      <c r="AL39" s="39">
        <v>0.41899999999999998</v>
      </c>
      <c r="AM39" s="39">
        <v>0.44800000000000001</v>
      </c>
      <c r="AN39" s="39">
        <v>0.39800000000000002</v>
      </c>
      <c r="AO39" s="39">
        <f t="shared" si="10"/>
        <v>1</v>
      </c>
      <c r="AQ39" s="37" t="s">
        <v>4110</v>
      </c>
      <c r="AR39" s="39">
        <v>1</v>
      </c>
    </row>
    <row r="40" spans="1:44" ht="15" customHeight="1">
      <c r="A40" s="37" t="s">
        <v>3983</v>
      </c>
      <c r="B40" s="37" t="s">
        <v>3969</v>
      </c>
      <c r="C40" s="37" t="s">
        <v>4110</v>
      </c>
      <c r="D40" s="39">
        <v>0</v>
      </c>
      <c r="E40" s="39">
        <v>0</v>
      </c>
      <c r="G40" s="39">
        <f t="shared" si="0"/>
        <v>501</v>
      </c>
      <c r="H40" s="39">
        <v>200</v>
      </c>
      <c r="I40" s="39" t="s">
        <v>4111</v>
      </c>
      <c r="J40" s="39" t="str">
        <f t="shared" si="1"/>
        <v>NO</v>
      </c>
      <c r="K40" s="39">
        <f t="shared" si="2"/>
        <v>0.99800399201596801</v>
      </c>
      <c r="L40" s="39" t="str">
        <f t="shared" si="3"/>
        <v>NO</v>
      </c>
      <c r="O40" s="39">
        <v>1</v>
      </c>
      <c r="R40" s="39">
        <v>0</v>
      </c>
      <c r="S40" s="39">
        <f t="shared" si="4"/>
        <v>0</v>
      </c>
      <c r="AB40" s="39" t="s">
        <v>4112</v>
      </c>
      <c r="AD40" s="39">
        <f t="shared" si="5"/>
        <v>0</v>
      </c>
      <c r="AE40" s="39">
        <v>333</v>
      </c>
      <c r="AF40" s="39">
        <f t="shared" si="6"/>
        <v>553</v>
      </c>
      <c r="AG40" s="39">
        <v>222</v>
      </c>
      <c r="AH40" s="39">
        <f t="shared" si="7"/>
        <v>707</v>
      </c>
      <c r="AI40" s="39">
        <f t="shared" si="8"/>
        <v>-154</v>
      </c>
      <c r="AJ40" s="39">
        <f t="shared" si="9"/>
        <v>0</v>
      </c>
      <c r="AK40" s="39">
        <v>0</v>
      </c>
      <c r="AL40" s="39">
        <v>0.45500000000000002</v>
      </c>
      <c r="AM40" s="39">
        <v>0.46200000000000002</v>
      </c>
      <c r="AN40" s="39">
        <v>0.28299999999999997</v>
      </c>
      <c r="AO40" s="39">
        <f t="shared" si="10"/>
        <v>1</v>
      </c>
      <c r="AQ40" s="37" t="s">
        <v>4110</v>
      </c>
      <c r="AR40" s="39">
        <v>0</v>
      </c>
    </row>
    <row r="41" spans="1:44" ht="15" customHeight="1">
      <c r="A41" s="37" t="s">
        <v>3970</v>
      </c>
      <c r="B41" s="37" t="s">
        <v>3971</v>
      </c>
      <c r="C41" s="37" t="s">
        <v>4110</v>
      </c>
      <c r="D41" s="39">
        <v>0</v>
      </c>
      <c r="E41" s="39">
        <v>0</v>
      </c>
      <c r="G41" s="39">
        <f t="shared" si="0"/>
        <v>485</v>
      </c>
      <c r="H41" s="39">
        <v>370</v>
      </c>
      <c r="I41" s="39">
        <v>238</v>
      </c>
      <c r="J41" s="39" t="str">
        <f t="shared" si="1"/>
        <v>NO</v>
      </c>
      <c r="K41" s="39">
        <f t="shared" si="2"/>
        <v>0.61855670103092786</v>
      </c>
      <c r="L41" s="39" t="str">
        <f t="shared" si="3"/>
        <v>NO</v>
      </c>
      <c r="O41" s="39">
        <v>4</v>
      </c>
      <c r="R41" s="39">
        <v>0</v>
      </c>
      <c r="S41" s="39">
        <f t="shared" si="4"/>
        <v>0</v>
      </c>
      <c r="AB41" s="39" t="s">
        <v>4112</v>
      </c>
      <c r="AD41" s="39">
        <f t="shared" si="5"/>
        <v>0</v>
      </c>
      <c r="AE41" s="39">
        <v>1140</v>
      </c>
      <c r="AF41" s="39">
        <f t="shared" si="6"/>
        <v>856</v>
      </c>
      <c r="AG41" s="39">
        <v>968</v>
      </c>
      <c r="AH41" s="39">
        <f t="shared" si="7"/>
        <v>1005</v>
      </c>
      <c r="AI41" s="39">
        <f t="shared" si="8"/>
        <v>-149</v>
      </c>
      <c r="AJ41" s="39">
        <f t="shared" si="9"/>
        <v>0</v>
      </c>
      <c r="AK41" s="39">
        <v>0</v>
      </c>
      <c r="AL41" s="39">
        <v>0.46100000000000002</v>
      </c>
      <c r="AM41" s="39">
        <v>0.46500000000000002</v>
      </c>
      <c r="AN41" s="39">
        <v>0.47099999999999997</v>
      </c>
      <c r="AO41" s="39">
        <f t="shared" si="10"/>
        <v>1</v>
      </c>
      <c r="AQ41" s="37" t="s">
        <v>4110</v>
      </c>
      <c r="AR41" s="39">
        <v>0</v>
      </c>
    </row>
    <row r="42" spans="1:44" ht="15" customHeight="1">
      <c r="A42" s="37" t="s">
        <v>3972</v>
      </c>
      <c r="B42" s="37" t="s">
        <v>3973</v>
      </c>
      <c r="C42" s="37" t="s">
        <v>4110</v>
      </c>
      <c r="D42" s="39">
        <v>0</v>
      </c>
      <c r="E42" s="39">
        <v>0</v>
      </c>
      <c r="G42" s="39">
        <f t="shared" si="0"/>
        <v>521</v>
      </c>
      <c r="H42" s="39">
        <v>1880</v>
      </c>
      <c r="I42" s="39">
        <v>588</v>
      </c>
      <c r="J42" s="39" t="str">
        <f t="shared" si="1"/>
        <v>NO</v>
      </c>
      <c r="K42" s="39">
        <f t="shared" si="2"/>
        <v>0.76775431861804222</v>
      </c>
      <c r="L42" s="39" t="str">
        <f t="shared" si="3"/>
        <v>NO</v>
      </c>
      <c r="O42" s="39">
        <v>3</v>
      </c>
      <c r="R42" s="39">
        <v>0</v>
      </c>
      <c r="S42" s="39">
        <f t="shared" si="4"/>
        <v>0</v>
      </c>
      <c r="AB42" s="39" t="s">
        <v>4112</v>
      </c>
      <c r="AC42" s="39" t="s">
        <v>3974</v>
      </c>
      <c r="AD42" s="39">
        <f t="shared" si="5"/>
        <v>3</v>
      </c>
      <c r="AE42" s="39">
        <v>10484</v>
      </c>
      <c r="AF42" s="39">
        <f t="shared" si="6"/>
        <v>1369</v>
      </c>
      <c r="AG42" s="39">
        <v>7586</v>
      </c>
      <c r="AH42" s="39">
        <f t="shared" si="7"/>
        <v>1324</v>
      </c>
      <c r="AI42" s="39">
        <f t="shared" si="8"/>
        <v>45</v>
      </c>
      <c r="AJ42" s="39">
        <f t="shared" si="9"/>
        <v>1</v>
      </c>
      <c r="AK42" s="39">
        <v>0</v>
      </c>
      <c r="AL42" s="39">
        <v>0.45100000000000001</v>
      </c>
      <c r="AM42" s="39">
        <v>0.436</v>
      </c>
      <c r="AN42" s="39">
        <v>0.42899999999999999</v>
      </c>
      <c r="AO42" s="39">
        <f t="shared" si="10"/>
        <v>1</v>
      </c>
      <c r="AQ42" s="37" t="s">
        <v>4110</v>
      </c>
      <c r="AR42" s="39">
        <v>1</v>
      </c>
    </row>
    <row r="43" spans="1:44" ht="15" customHeight="1">
      <c r="A43" s="37" t="s">
        <v>3975</v>
      </c>
      <c r="B43" s="37" t="s">
        <v>3962</v>
      </c>
      <c r="C43" s="37" t="s">
        <v>4110</v>
      </c>
      <c r="D43" s="39">
        <v>0</v>
      </c>
      <c r="E43" s="39">
        <v>0</v>
      </c>
      <c r="G43" s="39">
        <f t="shared" si="0"/>
        <v>541</v>
      </c>
      <c r="H43" s="39">
        <v>13800</v>
      </c>
      <c r="I43" s="39">
        <v>2273</v>
      </c>
      <c r="J43" s="39" t="str">
        <f t="shared" si="1"/>
        <v>YES</v>
      </c>
      <c r="K43" s="39">
        <f t="shared" si="2"/>
        <v>0.73937153419593349</v>
      </c>
      <c r="L43" s="39" t="str">
        <f t="shared" si="3"/>
        <v>NO</v>
      </c>
      <c r="O43" s="39">
        <v>1</v>
      </c>
      <c r="R43" s="39">
        <v>0</v>
      </c>
      <c r="S43" s="39">
        <f t="shared" si="4"/>
        <v>0</v>
      </c>
      <c r="AB43" s="39" t="s">
        <v>4112</v>
      </c>
      <c r="AD43" s="39">
        <f t="shared" si="5"/>
        <v>0</v>
      </c>
      <c r="AE43" s="39">
        <v>0</v>
      </c>
      <c r="AF43" s="39">
        <f t="shared" si="6"/>
        <v>1</v>
      </c>
      <c r="AG43" s="39">
        <v>0</v>
      </c>
      <c r="AH43" s="39">
        <f t="shared" si="7"/>
        <v>1</v>
      </c>
      <c r="AI43" s="39">
        <f t="shared" si="8"/>
        <v>0</v>
      </c>
      <c r="AJ43" s="39">
        <f t="shared" si="9"/>
        <v>0</v>
      </c>
      <c r="AK43" s="39">
        <v>0</v>
      </c>
      <c r="AL43" s="39">
        <v>0.41199999999999998</v>
      </c>
      <c r="AM43" s="39">
        <v>0.439</v>
      </c>
      <c r="AN43" s="39">
        <v>0.45200000000000001</v>
      </c>
      <c r="AO43" s="39">
        <f t="shared" si="10"/>
        <v>1</v>
      </c>
      <c r="AQ43" s="37" t="s">
        <v>4110</v>
      </c>
      <c r="AR43" s="39">
        <v>0</v>
      </c>
    </row>
    <row r="44" spans="1:44" ht="15" customHeight="1">
      <c r="A44" s="37" t="s">
        <v>3963</v>
      </c>
      <c r="B44" s="37" t="s">
        <v>3964</v>
      </c>
      <c r="C44" s="37" t="s">
        <v>4110</v>
      </c>
      <c r="D44" s="39">
        <v>0</v>
      </c>
      <c r="E44" s="39">
        <v>0</v>
      </c>
      <c r="G44" s="39">
        <f t="shared" si="0"/>
        <v>546</v>
      </c>
      <c r="H44" s="39">
        <v>3310</v>
      </c>
      <c r="I44" s="39">
        <v>371</v>
      </c>
      <c r="J44" s="39" t="str">
        <f t="shared" si="1"/>
        <v>NO</v>
      </c>
      <c r="K44" s="39">
        <f t="shared" si="2"/>
        <v>0.91575091575091572</v>
      </c>
      <c r="L44" s="39" t="str">
        <f t="shared" si="3"/>
        <v>NO</v>
      </c>
      <c r="O44" s="39">
        <v>1</v>
      </c>
      <c r="R44" s="39">
        <v>0</v>
      </c>
      <c r="S44" s="39">
        <f t="shared" si="4"/>
        <v>0</v>
      </c>
      <c r="AB44" s="39" t="s">
        <v>4112</v>
      </c>
      <c r="AD44" s="39">
        <f t="shared" si="5"/>
        <v>0</v>
      </c>
      <c r="AE44" s="39">
        <v>1572</v>
      </c>
      <c r="AF44" s="39">
        <f t="shared" si="6"/>
        <v>956</v>
      </c>
      <c r="AG44" s="39">
        <v>1681</v>
      </c>
      <c r="AH44" s="39">
        <f t="shared" si="7"/>
        <v>1115</v>
      </c>
      <c r="AI44" s="39">
        <f t="shared" si="8"/>
        <v>-159</v>
      </c>
      <c r="AJ44" s="39">
        <f t="shared" si="9"/>
        <v>0</v>
      </c>
      <c r="AK44" s="39">
        <v>0</v>
      </c>
      <c r="AL44" s="39">
        <v>0.45</v>
      </c>
      <c r="AM44" s="39">
        <v>0.45100000000000001</v>
      </c>
      <c r="AN44" s="39">
        <v>0.47299999999999998</v>
      </c>
      <c r="AO44" s="39">
        <f t="shared" si="10"/>
        <v>1</v>
      </c>
      <c r="AQ44" s="37" t="s">
        <v>4110</v>
      </c>
      <c r="AR44" s="39">
        <v>0</v>
      </c>
    </row>
    <row r="45" spans="1:44" ht="15" customHeight="1">
      <c r="A45" s="37" t="s">
        <v>3965</v>
      </c>
      <c r="B45" s="37" t="s">
        <v>3966</v>
      </c>
      <c r="C45" s="37" t="s">
        <v>4110</v>
      </c>
      <c r="E45" s="39">
        <v>0.92800000000000005</v>
      </c>
      <c r="F45" s="39">
        <v>21</v>
      </c>
      <c r="G45" s="39">
        <f t="shared" si="0"/>
        <v>441</v>
      </c>
      <c r="H45" s="39">
        <v>212</v>
      </c>
      <c r="I45" s="39" t="s">
        <v>4111</v>
      </c>
      <c r="J45" s="39" t="str">
        <f t="shared" si="1"/>
        <v>NO</v>
      </c>
      <c r="K45" s="39">
        <f t="shared" si="2"/>
        <v>0.6802721088435375</v>
      </c>
      <c r="L45" s="39" t="str">
        <f t="shared" si="3"/>
        <v>NO</v>
      </c>
      <c r="O45" s="39">
        <v>5</v>
      </c>
      <c r="R45" s="39">
        <v>0</v>
      </c>
      <c r="S45" s="39">
        <f t="shared" si="4"/>
        <v>0</v>
      </c>
      <c r="AB45" s="39" t="s">
        <v>4112</v>
      </c>
      <c r="AC45" s="39" t="s">
        <v>3967</v>
      </c>
      <c r="AD45" s="39">
        <f t="shared" si="5"/>
        <v>3</v>
      </c>
      <c r="AE45" s="39">
        <v>556</v>
      </c>
      <c r="AF45" s="39">
        <f t="shared" si="6"/>
        <v>665</v>
      </c>
      <c r="AG45" s="39">
        <v>162</v>
      </c>
      <c r="AH45" s="39">
        <f t="shared" si="7"/>
        <v>642</v>
      </c>
      <c r="AI45" s="39">
        <f t="shared" si="8"/>
        <v>23</v>
      </c>
      <c r="AJ45" s="39">
        <f t="shared" si="9"/>
        <v>1</v>
      </c>
      <c r="AK45" s="39">
        <v>1</v>
      </c>
      <c r="AL45" s="39">
        <v>0.48699999999999999</v>
      </c>
      <c r="AM45" s="39">
        <v>0.46200000000000002</v>
      </c>
      <c r="AN45" s="39">
        <v>0.41699999999999998</v>
      </c>
      <c r="AO45" s="39">
        <f t="shared" si="10"/>
        <v>0</v>
      </c>
      <c r="AQ45" s="37" t="s">
        <v>4110</v>
      </c>
      <c r="AR45" s="39">
        <v>1</v>
      </c>
    </row>
    <row r="46" spans="1:44" ht="15" customHeight="1">
      <c r="A46" s="37" t="s">
        <v>3968</v>
      </c>
      <c r="B46" s="37" t="s">
        <v>3956</v>
      </c>
      <c r="C46" s="37" t="s">
        <v>4110</v>
      </c>
      <c r="D46" s="39">
        <v>0</v>
      </c>
      <c r="E46" s="39">
        <v>0</v>
      </c>
      <c r="G46" s="39">
        <f t="shared" si="0"/>
        <v>537</v>
      </c>
      <c r="J46" s="39" t="str">
        <f t="shared" si="1"/>
        <v>NO</v>
      </c>
      <c r="K46" s="39">
        <f t="shared" si="2"/>
        <v>0.74487895716945995</v>
      </c>
      <c r="L46" s="39" t="str">
        <f t="shared" si="3"/>
        <v>NO</v>
      </c>
      <c r="O46" s="39">
        <v>1</v>
      </c>
      <c r="R46" s="39">
        <v>0</v>
      </c>
      <c r="S46" s="39">
        <f t="shared" si="4"/>
        <v>0</v>
      </c>
      <c r="AB46" s="39" t="s">
        <v>4112</v>
      </c>
      <c r="AD46" s="39">
        <f t="shared" si="5"/>
        <v>0</v>
      </c>
      <c r="AE46" s="39">
        <v>0</v>
      </c>
      <c r="AF46" s="39">
        <f t="shared" si="6"/>
        <v>1</v>
      </c>
      <c r="AG46" s="39">
        <v>0</v>
      </c>
      <c r="AH46" s="39">
        <f t="shared" si="7"/>
        <v>1</v>
      </c>
      <c r="AI46" s="39">
        <f t="shared" si="8"/>
        <v>0</v>
      </c>
      <c r="AJ46" s="39">
        <f t="shared" si="9"/>
        <v>0</v>
      </c>
      <c r="AK46" s="39">
        <v>0</v>
      </c>
      <c r="AL46" s="39">
        <v>0</v>
      </c>
      <c r="AM46" s="39">
        <v>0</v>
      </c>
      <c r="AN46" s="39">
        <v>0</v>
      </c>
      <c r="AO46" s="39">
        <f t="shared" si="10"/>
        <v>1</v>
      </c>
      <c r="AQ46" s="37" t="s">
        <v>4110</v>
      </c>
      <c r="AR46" s="39">
        <v>0</v>
      </c>
    </row>
    <row r="47" spans="1:44" ht="15" customHeight="1">
      <c r="A47" s="37" t="s">
        <v>3957</v>
      </c>
      <c r="B47" s="37" t="s">
        <v>3958</v>
      </c>
      <c r="C47" s="37" t="s">
        <v>4110</v>
      </c>
      <c r="D47" s="39">
        <v>0</v>
      </c>
      <c r="E47" s="39">
        <v>0</v>
      </c>
      <c r="G47" s="39">
        <f t="shared" si="0"/>
        <v>430</v>
      </c>
      <c r="H47" s="39" t="s">
        <v>4111</v>
      </c>
      <c r="I47" s="39">
        <v>1092</v>
      </c>
      <c r="J47" s="39" t="str">
        <f t="shared" si="1"/>
        <v>NO</v>
      </c>
      <c r="K47" s="39">
        <f t="shared" si="2"/>
        <v>0.46511627906976744</v>
      </c>
      <c r="L47" s="39" t="str">
        <f t="shared" si="3"/>
        <v>NO</v>
      </c>
      <c r="O47" s="39">
        <v>1</v>
      </c>
      <c r="R47" s="39">
        <v>0</v>
      </c>
      <c r="S47" s="39">
        <f t="shared" si="4"/>
        <v>0</v>
      </c>
      <c r="AB47" s="39" t="s">
        <v>4112</v>
      </c>
      <c r="AD47" s="39">
        <f t="shared" si="5"/>
        <v>0</v>
      </c>
      <c r="AE47" s="39">
        <v>413</v>
      </c>
      <c r="AF47" s="39">
        <f t="shared" si="6"/>
        <v>596</v>
      </c>
      <c r="AG47" s="39">
        <v>2701</v>
      </c>
      <c r="AH47" s="39">
        <f t="shared" si="7"/>
        <v>1200</v>
      </c>
      <c r="AI47" s="39">
        <f t="shared" si="8"/>
        <v>-604</v>
      </c>
      <c r="AJ47" s="39">
        <f t="shared" si="9"/>
        <v>0</v>
      </c>
      <c r="AK47" s="39">
        <v>0</v>
      </c>
      <c r="AL47" s="39">
        <v>0.28199999999999997</v>
      </c>
      <c r="AM47" s="39">
        <v>0.47399999999999998</v>
      </c>
      <c r="AN47" s="39">
        <v>0.435</v>
      </c>
      <c r="AO47" s="39">
        <f t="shared" si="10"/>
        <v>1</v>
      </c>
      <c r="AQ47" s="37" t="s">
        <v>4110</v>
      </c>
      <c r="AR47" s="39">
        <v>0</v>
      </c>
    </row>
    <row r="48" spans="1:44" ht="15" customHeight="1">
      <c r="A48" s="37" t="s">
        <v>3959</v>
      </c>
      <c r="B48" s="37" t="s">
        <v>3960</v>
      </c>
      <c r="C48" s="37" t="s">
        <v>4110</v>
      </c>
      <c r="D48" s="39">
        <v>0</v>
      </c>
      <c r="E48" s="39">
        <v>0</v>
      </c>
      <c r="G48" s="39">
        <f t="shared" si="0"/>
        <v>519</v>
      </c>
      <c r="H48" s="39">
        <v>584</v>
      </c>
      <c r="I48" s="39">
        <v>5885</v>
      </c>
      <c r="J48" s="39" t="str">
        <f t="shared" si="1"/>
        <v>NO</v>
      </c>
      <c r="K48" s="39">
        <f t="shared" si="2"/>
        <v>0.96339113680154143</v>
      </c>
      <c r="L48" s="39" t="str">
        <f t="shared" si="3"/>
        <v>NO</v>
      </c>
      <c r="O48" s="39">
        <v>4</v>
      </c>
      <c r="R48" s="39">
        <v>0</v>
      </c>
      <c r="S48" s="39">
        <f t="shared" si="4"/>
        <v>0</v>
      </c>
      <c r="AB48" s="39" t="s">
        <v>4112</v>
      </c>
      <c r="AD48" s="39">
        <f t="shared" si="5"/>
        <v>0</v>
      </c>
      <c r="AE48" s="39">
        <v>92</v>
      </c>
      <c r="AF48" s="39">
        <f t="shared" si="6"/>
        <v>381</v>
      </c>
      <c r="AG48" s="39">
        <v>270</v>
      </c>
      <c r="AH48" s="39">
        <f t="shared" si="7"/>
        <v>740</v>
      </c>
      <c r="AI48" s="39">
        <f t="shared" si="8"/>
        <v>-359</v>
      </c>
      <c r="AJ48" s="39">
        <f t="shared" si="9"/>
        <v>0</v>
      </c>
      <c r="AK48" s="39">
        <v>0</v>
      </c>
      <c r="AL48" s="39">
        <v>0.438</v>
      </c>
      <c r="AM48" s="39">
        <v>0.46300000000000002</v>
      </c>
      <c r="AN48" s="39">
        <v>0.38800000000000001</v>
      </c>
      <c r="AO48" s="39">
        <f t="shared" si="10"/>
        <v>1</v>
      </c>
      <c r="AQ48" s="37" t="s">
        <v>4110</v>
      </c>
      <c r="AR48" s="39">
        <v>0</v>
      </c>
    </row>
    <row r="49" spans="1:44" ht="15" customHeight="1">
      <c r="A49" s="37" t="s">
        <v>3961</v>
      </c>
      <c r="B49" s="37" t="s">
        <v>3949</v>
      </c>
      <c r="C49" s="37" t="s">
        <v>4110</v>
      </c>
      <c r="D49" s="39">
        <v>0</v>
      </c>
      <c r="E49" s="39">
        <v>0</v>
      </c>
      <c r="G49" s="39">
        <f t="shared" si="0"/>
        <v>455</v>
      </c>
      <c r="H49" s="39">
        <v>7440</v>
      </c>
      <c r="I49" s="39">
        <v>1554</v>
      </c>
      <c r="J49" s="39" t="str">
        <f t="shared" si="1"/>
        <v>NO</v>
      </c>
      <c r="K49" s="39">
        <f t="shared" si="2"/>
        <v>1.098901098901099</v>
      </c>
      <c r="L49" s="39" t="str">
        <f t="shared" si="3"/>
        <v>NO</v>
      </c>
      <c r="O49" s="39">
        <v>1</v>
      </c>
      <c r="R49" s="39">
        <v>0</v>
      </c>
      <c r="S49" s="39">
        <f t="shared" si="4"/>
        <v>1</v>
      </c>
      <c r="U49" s="39" t="s">
        <v>3950</v>
      </c>
      <c r="AB49" s="39" t="s">
        <v>4112</v>
      </c>
      <c r="AD49" s="39">
        <f t="shared" si="5"/>
        <v>0</v>
      </c>
      <c r="AE49" s="39">
        <v>2</v>
      </c>
      <c r="AF49" s="39">
        <f t="shared" si="6"/>
        <v>101</v>
      </c>
      <c r="AG49" s="39">
        <v>59</v>
      </c>
      <c r="AH49" s="39">
        <f t="shared" si="7"/>
        <v>451</v>
      </c>
      <c r="AI49" s="39">
        <f t="shared" si="8"/>
        <v>-350</v>
      </c>
      <c r="AJ49" s="39">
        <f t="shared" si="9"/>
        <v>0</v>
      </c>
      <c r="AK49" s="39">
        <v>0</v>
      </c>
      <c r="AL49" s="39">
        <v>0.39600000000000002</v>
      </c>
      <c r="AM49" s="39">
        <v>0.49299999999999999</v>
      </c>
      <c r="AN49" s="39">
        <v>0.35299999999999998</v>
      </c>
      <c r="AO49" s="39">
        <f t="shared" si="10"/>
        <v>1</v>
      </c>
      <c r="AQ49" s="37" t="s">
        <v>4110</v>
      </c>
      <c r="AR49" s="39">
        <v>0</v>
      </c>
    </row>
    <row r="50" spans="1:44" ht="15" customHeight="1">
      <c r="A50" s="37" t="s">
        <v>3951</v>
      </c>
      <c r="B50" s="37" t="s">
        <v>3952</v>
      </c>
      <c r="C50" s="37" t="s">
        <v>4110</v>
      </c>
      <c r="D50" s="39">
        <v>0</v>
      </c>
      <c r="E50" s="39">
        <v>0</v>
      </c>
      <c r="G50" s="39">
        <f t="shared" si="0"/>
        <v>511</v>
      </c>
      <c r="H50" s="39">
        <v>541</v>
      </c>
      <c r="I50" s="39">
        <v>1455</v>
      </c>
      <c r="J50" s="39" t="str">
        <f t="shared" si="1"/>
        <v>NO</v>
      </c>
      <c r="K50" s="39">
        <f t="shared" si="2"/>
        <v>0.97847358121330719</v>
      </c>
      <c r="L50" s="39" t="str">
        <f t="shared" si="3"/>
        <v>NO</v>
      </c>
      <c r="O50" s="39">
        <v>1</v>
      </c>
      <c r="R50" s="39">
        <v>0</v>
      </c>
      <c r="S50" s="39">
        <f t="shared" si="4"/>
        <v>0</v>
      </c>
      <c r="AB50" s="39" t="s">
        <v>4112</v>
      </c>
      <c r="AD50" s="39">
        <f t="shared" si="5"/>
        <v>0</v>
      </c>
      <c r="AE50" s="39">
        <v>9572</v>
      </c>
      <c r="AF50" s="39">
        <f t="shared" si="6"/>
        <v>1363</v>
      </c>
      <c r="AG50" s="39">
        <v>15943</v>
      </c>
      <c r="AH50" s="39">
        <f t="shared" si="7"/>
        <v>1388</v>
      </c>
      <c r="AI50" s="39">
        <f t="shared" si="8"/>
        <v>-25</v>
      </c>
      <c r="AJ50" s="39">
        <f t="shared" si="9"/>
        <v>0</v>
      </c>
      <c r="AK50" s="39">
        <v>0</v>
      </c>
      <c r="AL50" s="39">
        <v>0.43099999999999999</v>
      </c>
      <c r="AM50" s="39">
        <v>0.44500000000000001</v>
      </c>
      <c r="AN50" s="39">
        <v>0.38</v>
      </c>
      <c r="AO50" s="39">
        <f t="shared" si="10"/>
        <v>1</v>
      </c>
      <c r="AQ50" s="37" t="s">
        <v>4110</v>
      </c>
      <c r="AR50" s="39">
        <v>0</v>
      </c>
    </row>
    <row r="51" spans="1:44" ht="15" customHeight="1">
      <c r="A51" s="37" t="s">
        <v>3953</v>
      </c>
      <c r="B51" s="37" t="s">
        <v>3954</v>
      </c>
      <c r="C51" s="37" t="s">
        <v>4110</v>
      </c>
      <c r="E51" s="39">
        <v>0.96099999999999997</v>
      </c>
      <c r="F51" s="39">
        <v>27</v>
      </c>
      <c r="G51" s="39">
        <f t="shared" si="0"/>
        <v>551</v>
      </c>
      <c r="H51" s="39">
        <v>126</v>
      </c>
      <c r="I51" s="39">
        <v>53402</v>
      </c>
      <c r="J51" s="39" t="str">
        <f t="shared" si="1"/>
        <v>YES</v>
      </c>
      <c r="K51" s="39">
        <f t="shared" si="2"/>
        <v>1.2704174228675136</v>
      </c>
      <c r="L51" s="39" t="str">
        <f t="shared" si="3"/>
        <v>NO</v>
      </c>
      <c r="O51" s="39">
        <v>1</v>
      </c>
      <c r="R51" s="39">
        <v>0</v>
      </c>
      <c r="S51" s="39">
        <f t="shared" si="4"/>
        <v>0</v>
      </c>
      <c r="AB51" s="39" t="s">
        <v>4112</v>
      </c>
      <c r="AD51" s="39">
        <f t="shared" si="5"/>
        <v>0</v>
      </c>
      <c r="AE51" s="39">
        <v>285</v>
      </c>
      <c r="AF51" s="39">
        <f t="shared" si="6"/>
        <v>531</v>
      </c>
      <c r="AG51" s="39">
        <v>16</v>
      </c>
      <c r="AH51" s="39">
        <f t="shared" si="7"/>
        <v>313</v>
      </c>
      <c r="AI51" s="39">
        <f t="shared" si="8"/>
        <v>218</v>
      </c>
      <c r="AJ51" s="39">
        <f t="shared" si="9"/>
        <v>1</v>
      </c>
      <c r="AK51" s="39">
        <v>0</v>
      </c>
      <c r="AL51" s="39">
        <v>0.51900000000000002</v>
      </c>
      <c r="AM51" s="39">
        <v>0.44600000000000001</v>
      </c>
      <c r="AN51" s="39">
        <v>0.29599999999999999</v>
      </c>
      <c r="AO51" s="39">
        <f t="shared" si="10"/>
        <v>1</v>
      </c>
      <c r="AQ51" s="37" t="s">
        <v>4110</v>
      </c>
      <c r="AR51" s="39">
        <v>1</v>
      </c>
    </row>
    <row r="52" spans="1:44" ht="15" customHeight="1">
      <c r="A52" s="37" t="s">
        <v>3955</v>
      </c>
      <c r="B52" s="37" t="s">
        <v>3939</v>
      </c>
      <c r="C52" s="37" t="s">
        <v>4110</v>
      </c>
      <c r="E52" s="39">
        <v>0.96</v>
      </c>
      <c r="F52" s="39">
        <v>19</v>
      </c>
      <c r="G52" s="39">
        <f t="shared" si="0"/>
        <v>515</v>
      </c>
      <c r="H52" s="39">
        <v>8430</v>
      </c>
      <c r="I52" s="39">
        <v>55</v>
      </c>
      <c r="J52" s="39" t="str">
        <f t="shared" si="1"/>
        <v>NO</v>
      </c>
      <c r="K52" s="39">
        <f t="shared" si="2"/>
        <v>1.941747572815534</v>
      </c>
      <c r="L52" s="39" t="str">
        <f t="shared" si="3"/>
        <v>NO</v>
      </c>
      <c r="O52" s="39">
        <v>1</v>
      </c>
      <c r="R52" s="39">
        <v>0</v>
      </c>
      <c r="S52" s="39">
        <f t="shared" si="4"/>
        <v>1</v>
      </c>
      <c r="U52" s="39" t="s">
        <v>3940</v>
      </c>
      <c r="AB52" s="39" t="s">
        <v>4112</v>
      </c>
      <c r="AC52" s="39" t="s">
        <v>3941</v>
      </c>
      <c r="AD52" s="39">
        <f t="shared" si="5"/>
        <v>3</v>
      </c>
      <c r="AE52" s="39">
        <v>271</v>
      </c>
      <c r="AF52" s="39">
        <f t="shared" si="6"/>
        <v>519</v>
      </c>
      <c r="AG52" s="39">
        <v>72</v>
      </c>
      <c r="AH52" s="39">
        <f t="shared" si="7"/>
        <v>489</v>
      </c>
      <c r="AI52" s="39">
        <f t="shared" si="8"/>
        <v>30</v>
      </c>
      <c r="AJ52" s="39">
        <f t="shared" si="9"/>
        <v>1</v>
      </c>
      <c r="AK52" s="39">
        <v>0</v>
      </c>
      <c r="AL52" s="39">
        <v>0.45600000000000002</v>
      </c>
      <c r="AM52" s="39">
        <v>0.436</v>
      </c>
      <c r="AN52" s="39">
        <v>0.49199999999999999</v>
      </c>
      <c r="AO52" s="39">
        <f t="shared" si="10"/>
        <v>1</v>
      </c>
      <c r="AQ52" s="37" t="s">
        <v>4110</v>
      </c>
      <c r="AR52" s="39">
        <v>1</v>
      </c>
    </row>
    <row r="53" spans="1:44" ht="15" customHeight="1">
      <c r="A53" s="37" t="s">
        <v>3942</v>
      </c>
      <c r="B53" s="37" t="s">
        <v>3943</v>
      </c>
      <c r="C53" s="37" t="s">
        <v>4110</v>
      </c>
      <c r="D53" s="39">
        <v>0</v>
      </c>
      <c r="E53" s="39">
        <v>0</v>
      </c>
      <c r="G53" s="39">
        <f t="shared" si="0"/>
        <v>505</v>
      </c>
      <c r="H53" s="39">
        <v>1600</v>
      </c>
      <c r="I53" s="39" t="s">
        <v>4111</v>
      </c>
      <c r="J53" s="39" t="str">
        <f t="shared" si="1"/>
        <v>NO</v>
      </c>
      <c r="K53" s="39">
        <f t="shared" si="2"/>
        <v>0.79207920792079212</v>
      </c>
      <c r="L53" s="39" t="str">
        <f t="shared" si="3"/>
        <v>NO</v>
      </c>
      <c r="O53" s="39">
        <v>1</v>
      </c>
      <c r="R53" s="39">
        <v>0</v>
      </c>
      <c r="S53" s="39">
        <f t="shared" si="4"/>
        <v>0</v>
      </c>
      <c r="AB53" s="39" t="s">
        <v>4112</v>
      </c>
      <c r="AC53" s="39" t="s">
        <v>3944</v>
      </c>
      <c r="AD53" s="39">
        <f t="shared" si="5"/>
        <v>3</v>
      </c>
      <c r="AE53" s="39">
        <v>758</v>
      </c>
      <c r="AF53" s="39">
        <f t="shared" si="6"/>
        <v>746</v>
      </c>
      <c r="AG53" s="39">
        <v>1742</v>
      </c>
      <c r="AH53" s="39">
        <f t="shared" si="7"/>
        <v>1127</v>
      </c>
      <c r="AI53" s="39">
        <f t="shared" si="8"/>
        <v>-381</v>
      </c>
      <c r="AJ53" s="39">
        <f t="shared" si="9"/>
        <v>0</v>
      </c>
      <c r="AK53" s="39">
        <v>0</v>
      </c>
      <c r="AL53" s="39">
        <v>0</v>
      </c>
      <c r="AM53" s="39">
        <v>0</v>
      </c>
      <c r="AN53" s="39">
        <v>0</v>
      </c>
      <c r="AO53" s="39">
        <f t="shared" si="10"/>
        <v>1</v>
      </c>
      <c r="AQ53" s="37" t="s">
        <v>4110</v>
      </c>
      <c r="AR53" s="39">
        <v>0</v>
      </c>
    </row>
    <row r="54" spans="1:44" ht="15" customHeight="1">
      <c r="A54" s="37" t="s">
        <v>3945</v>
      </c>
      <c r="B54" s="37" t="s">
        <v>3946</v>
      </c>
      <c r="C54" s="37" t="s">
        <v>4110</v>
      </c>
      <c r="D54" s="39">
        <v>0</v>
      </c>
      <c r="E54" s="39">
        <v>0</v>
      </c>
      <c r="G54" s="39">
        <f t="shared" si="0"/>
        <v>782</v>
      </c>
      <c r="H54" s="39">
        <v>6518</v>
      </c>
      <c r="I54" s="39">
        <v>2709</v>
      </c>
      <c r="J54" s="39" t="str">
        <f t="shared" si="1"/>
        <v>NO</v>
      </c>
      <c r="K54" s="39">
        <f t="shared" si="2"/>
        <v>1.2787723785166241</v>
      </c>
      <c r="L54" s="39" t="str">
        <f t="shared" si="3"/>
        <v>NO</v>
      </c>
      <c r="O54" s="39">
        <v>3</v>
      </c>
      <c r="R54" s="39">
        <v>0</v>
      </c>
      <c r="S54" s="39">
        <f t="shared" si="4"/>
        <v>1</v>
      </c>
      <c r="W54" s="39" t="s">
        <v>3947</v>
      </c>
      <c r="AB54" s="39" t="s">
        <v>4112</v>
      </c>
      <c r="AD54" s="39">
        <f t="shared" si="5"/>
        <v>0</v>
      </c>
      <c r="AE54" s="39">
        <v>3100</v>
      </c>
      <c r="AF54" s="39">
        <f t="shared" si="6"/>
        <v>1163</v>
      </c>
      <c r="AG54" s="39">
        <v>3555</v>
      </c>
      <c r="AH54" s="39">
        <f t="shared" si="7"/>
        <v>1244</v>
      </c>
      <c r="AI54" s="39">
        <f t="shared" si="8"/>
        <v>-81</v>
      </c>
      <c r="AJ54" s="39">
        <f t="shared" si="9"/>
        <v>0</v>
      </c>
      <c r="AK54" s="39">
        <v>0</v>
      </c>
      <c r="AL54" s="39">
        <v>0.40600000000000003</v>
      </c>
      <c r="AM54" s="39">
        <v>0.442</v>
      </c>
      <c r="AN54" s="39">
        <v>0.44800000000000001</v>
      </c>
      <c r="AO54" s="39">
        <f t="shared" si="10"/>
        <v>1</v>
      </c>
      <c r="AQ54" s="37" t="s">
        <v>4110</v>
      </c>
      <c r="AR54" s="39">
        <v>0</v>
      </c>
    </row>
    <row r="55" spans="1:44" ht="15" customHeight="1">
      <c r="A55" s="37" t="s">
        <v>3948</v>
      </c>
      <c r="B55" s="37" t="s">
        <v>3931</v>
      </c>
      <c r="C55" s="37" t="s">
        <v>4110</v>
      </c>
      <c r="D55" s="39">
        <v>0</v>
      </c>
      <c r="E55" s="39">
        <v>0</v>
      </c>
      <c r="G55" s="39">
        <f t="shared" si="0"/>
        <v>363</v>
      </c>
      <c r="H55" s="39">
        <v>1892</v>
      </c>
      <c r="I55" s="39">
        <v>6571</v>
      </c>
      <c r="J55" s="39" t="str">
        <f t="shared" si="1"/>
        <v>NO</v>
      </c>
      <c r="K55" s="39">
        <f t="shared" si="2"/>
        <v>1.1019283746556474</v>
      </c>
      <c r="L55" s="39" t="str">
        <f t="shared" si="3"/>
        <v>NO</v>
      </c>
      <c r="O55" s="39">
        <v>2</v>
      </c>
      <c r="R55" s="39">
        <v>0</v>
      </c>
      <c r="S55" s="39">
        <f t="shared" si="4"/>
        <v>0</v>
      </c>
      <c r="AB55" s="39" t="s">
        <v>4112</v>
      </c>
      <c r="AD55" s="39">
        <f t="shared" si="5"/>
        <v>0</v>
      </c>
      <c r="AE55" s="39">
        <v>111</v>
      </c>
      <c r="AF55" s="39">
        <f t="shared" si="6"/>
        <v>401</v>
      </c>
      <c r="AG55" s="39">
        <v>7459</v>
      </c>
      <c r="AH55" s="39">
        <f t="shared" si="7"/>
        <v>1322</v>
      </c>
      <c r="AI55" s="39">
        <f t="shared" si="8"/>
        <v>-921</v>
      </c>
      <c r="AJ55" s="39">
        <f t="shared" si="9"/>
        <v>0</v>
      </c>
      <c r="AK55" s="39">
        <v>0</v>
      </c>
      <c r="AL55" s="39">
        <v>0.42399999999999999</v>
      </c>
      <c r="AM55" s="39">
        <v>0.439</v>
      </c>
      <c r="AN55" s="39">
        <v>0.42699999999999999</v>
      </c>
      <c r="AO55" s="39">
        <f t="shared" si="10"/>
        <v>1</v>
      </c>
      <c r="AQ55" s="37" t="s">
        <v>4110</v>
      </c>
      <c r="AR55" s="39">
        <v>0</v>
      </c>
    </row>
    <row r="56" spans="1:44" ht="15" customHeight="1">
      <c r="A56" s="37" t="s">
        <v>3932</v>
      </c>
      <c r="B56" s="37" t="s">
        <v>3933</v>
      </c>
      <c r="C56" s="37" t="s">
        <v>4110</v>
      </c>
      <c r="E56" s="39">
        <v>0.99199999999999999</v>
      </c>
      <c r="F56" s="39">
        <v>20</v>
      </c>
      <c r="G56" s="39">
        <f t="shared" si="0"/>
        <v>443</v>
      </c>
      <c r="H56" s="39">
        <v>260</v>
      </c>
      <c r="I56" s="39">
        <v>5900</v>
      </c>
      <c r="J56" s="39" t="str">
        <f t="shared" si="1"/>
        <v>NO</v>
      </c>
      <c r="K56" s="39">
        <f t="shared" si="2"/>
        <v>1.8058690744920993</v>
      </c>
      <c r="L56" s="39" t="str">
        <f t="shared" si="3"/>
        <v>NO</v>
      </c>
      <c r="O56" s="39">
        <v>2</v>
      </c>
      <c r="R56" s="39">
        <v>0</v>
      </c>
      <c r="S56" s="39">
        <f t="shared" si="4"/>
        <v>0</v>
      </c>
      <c r="AB56" s="39" t="s">
        <v>4112</v>
      </c>
      <c r="AD56" s="39">
        <f t="shared" si="5"/>
        <v>0</v>
      </c>
      <c r="AE56" s="39">
        <v>1606</v>
      </c>
      <c r="AF56" s="39">
        <f t="shared" si="6"/>
        <v>962</v>
      </c>
      <c r="AG56" s="39">
        <v>795</v>
      </c>
      <c r="AH56" s="39">
        <f t="shared" si="7"/>
        <v>954</v>
      </c>
      <c r="AI56" s="39">
        <f t="shared" si="8"/>
        <v>8</v>
      </c>
      <c r="AJ56" s="39">
        <f t="shared" si="9"/>
        <v>1</v>
      </c>
      <c r="AK56" s="39">
        <v>0</v>
      </c>
      <c r="AL56" s="39">
        <v>0.46300000000000002</v>
      </c>
      <c r="AM56" s="39">
        <v>0.435</v>
      </c>
      <c r="AN56" s="39">
        <v>0.40899999999999997</v>
      </c>
      <c r="AO56" s="39">
        <f t="shared" si="10"/>
        <v>1</v>
      </c>
      <c r="AQ56" s="37" t="s">
        <v>4110</v>
      </c>
      <c r="AR56" s="39">
        <v>1</v>
      </c>
    </row>
    <row r="57" spans="1:44" ht="15" customHeight="1">
      <c r="A57" s="37" t="s">
        <v>3934</v>
      </c>
      <c r="B57" s="37" t="s">
        <v>3935</v>
      </c>
      <c r="C57" s="37" t="s">
        <v>4110</v>
      </c>
      <c r="D57" s="39">
        <v>0</v>
      </c>
      <c r="E57" s="39">
        <v>0</v>
      </c>
      <c r="G57" s="39">
        <f t="shared" si="0"/>
        <v>551</v>
      </c>
      <c r="H57" s="39">
        <v>6570</v>
      </c>
      <c r="I57" s="39">
        <v>3449</v>
      </c>
      <c r="J57" s="39" t="str">
        <f t="shared" si="1"/>
        <v>NO</v>
      </c>
      <c r="K57" s="39">
        <f t="shared" si="2"/>
        <v>0.72595281306715065</v>
      </c>
      <c r="L57" s="39" t="str">
        <f t="shared" si="3"/>
        <v>NO</v>
      </c>
      <c r="O57" s="39">
        <v>1</v>
      </c>
      <c r="R57" s="39">
        <v>0</v>
      </c>
      <c r="S57" s="39">
        <f t="shared" si="4"/>
        <v>0</v>
      </c>
      <c r="AB57" s="39" t="s">
        <v>4112</v>
      </c>
      <c r="AD57" s="39">
        <f t="shared" si="5"/>
        <v>0</v>
      </c>
      <c r="AE57" s="39">
        <v>4778</v>
      </c>
      <c r="AF57" s="39">
        <f t="shared" si="6"/>
        <v>1268</v>
      </c>
      <c r="AG57" s="39">
        <v>3</v>
      </c>
      <c r="AH57" s="39">
        <f t="shared" si="7"/>
        <v>179</v>
      </c>
      <c r="AI57" s="39">
        <f t="shared" si="8"/>
        <v>1089</v>
      </c>
      <c r="AJ57" s="39">
        <f t="shared" si="9"/>
        <v>1</v>
      </c>
      <c r="AK57" s="39">
        <v>0</v>
      </c>
      <c r="AL57" s="39">
        <v>0.40200000000000002</v>
      </c>
      <c r="AM57" s="39">
        <v>0.45</v>
      </c>
      <c r="AN57" s="39">
        <v>0.36499999999999999</v>
      </c>
      <c r="AO57" s="39">
        <f t="shared" si="10"/>
        <v>1</v>
      </c>
      <c r="AQ57" s="37" t="s">
        <v>4110</v>
      </c>
      <c r="AR57" s="39">
        <v>1</v>
      </c>
    </row>
    <row r="58" spans="1:44" ht="15" customHeight="1">
      <c r="A58" s="37" t="s">
        <v>3936</v>
      </c>
      <c r="B58" s="37" t="s">
        <v>3937</v>
      </c>
      <c r="C58" s="37" t="s">
        <v>4110</v>
      </c>
      <c r="D58" s="39">
        <v>0</v>
      </c>
      <c r="E58" s="39">
        <v>0</v>
      </c>
      <c r="G58" s="39">
        <f t="shared" si="0"/>
        <v>257</v>
      </c>
      <c r="H58" s="39">
        <v>139</v>
      </c>
      <c r="I58" s="39">
        <v>26998</v>
      </c>
      <c r="J58" s="39" t="str">
        <f t="shared" si="1"/>
        <v>YES</v>
      </c>
      <c r="K58" s="39">
        <f t="shared" si="2"/>
        <v>0.38910505836575876</v>
      </c>
      <c r="L58" s="39" t="str">
        <f t="shared" si="3"/>
        <v>NO</v>
      </c>
      <c r="O58" s="39">
        <v>1</v>
      </c>
      <c r="R58" s="39">
        <v>0</v>
      </c>
      <c r="S58" s="39">
        <f t="shared" si="4"/>
        <v>0</v>
      </c>
      <c r="AB58" s="39" t="s">
        <v>4112</v>
      </c>
      <c r="AD58" s="39">
        <f t="shared" si="5"/>
        <v>0</v>
      </c>
      <c r="AE58" s="39">
        <v>564</v>
      </c>
      <c r="AF58" s="39">
        <f t="shared" si="6"/>
        <v>668</v>
      </c>
      <c r="AG58" s="39">
        <v>421</v>
      </c>
      <c r="AH58" s="39">
        <f t="shared" si="7"/>
        <v>828</v>
      </c>
      <c r="AI58" s="39">
        <f t="shared" si="8"/>
        <v>-160</v>
      </c>
      <c r="AJ58" s="39">
        <f t="shared" si="9"/>
        <v>0</v>
      </c>
      <c r="AK58" s="39">
        <v>0</v>
      </c>
      <c r="AL58" s="39">
        <v>0.49099999999999999</v>
      </c>
      <c r="AM58" s="39">
        <v>0.46</v>
      </c>
      <c r="AN58" s="39">
        <v>0.48</v>
      </c>
      <c r="AO58" s="39">
        <f t="shared" si="10"/>
        <v>1</v>
      </c>
      <c r="AQ58" s="37" t="s">
        <v>4110</v>
      </c>
      <c r="AR58" s="39">
        <v>0</v>
      </c>
    </row>
    <row r="59" spans="1:44" ht="15" customHeight="1">
      <c r="A59" s="37" t="s">
        <v>3938</v>
      </c>
      <c r="B59" s="37" t="s">
        <v>3922</v>
      </c>
      <c r="C59" s="37" t="s">
        <v>4110</v>
      </c>
      <c r="D59" s="39">
        <v>0</v>
      </c>
      <c r="E59" s="39">
        <v>0</v>
      </c>
      <c r="G59" s="39">
        <f t="shared" si="0"/>
        <v>555</v>
      </c>
      <c r="H59" s="39">
        <v>10320</v>
      </c>
      <c r="I59" s="39">
        <v>1087</v>
      </c>
      <c r="J59" s="39" t="str">
        <f t="shared" si="1"/>
        <v>YES</v>
      </c>
      <c r="K59" s="39">
        <f t="shared" si="2"/>
        <v>0.72072072072072069</v>
      </c>
      <c r="L59" s="39" t="str">
        <f t="shared" si="3"/>
        <v>NO</v>
      </c>
      <c r="O59" s="39">
        <v>1</v>
      </c>
      <c r="R59" s="39">
        <v>0</v>
      </c>
      <c r="S59" s="39">
        <f t="shared" si="4"/>
        <v>1</v>
      </c>
      <c r="W59" s="39" t="s">
        <v>3923</v>
      </c>
      <c r="AB59" s="39" t="s">
        <v>4112</v>
      </c>
      <c r="AD59" s="39">
        <f t="shared" si="5"/>
        <v>0</v>
      </c>
      <c r="AE59" s="39">
        <v>1627</v>
      </c>
      <c r="AF59" s="39">
        <f t="shared" si="6"/>
        <v>964</v>
      </c>
      <c r="AG59" s="39">
        <v>631</v>
      </c>
      <c r="AH59" s="39">
        <f t="shared" si="7"/>
        <v>907</v>
      </c>
      <c r="AI59" s="39">
        <f t="shared" si="8"/>
        <v>57</v>
      </c>
      <c r="AJ59" s="39">
        <f t="shared" si="9"/>
        <v>1</v>
      </c>
      <c r="AK59" s="39">
        <v>0</v>
      </c>
      <c r="AL59" s="39">
        <v>0.41799999999999998</v>
      </c>
      <c r="AM59" s="39">
        <v>0.44500000000000001</v>
      </c>
      <c r="AN59" s="39">
        <v>0.42099999999999999</v>
      </c>
      <c r="AO59" s="39">
        <f t="shared" si="10"/>
        <v>1</v>
      </c>
      <c r="AQ59" s="37" t="s">
        <v>4110</v>
      </c>
      <c r="AR59" s="39">
        <v>1</v>
      </c>
    </row>
    <row r="60" spans="1:44" ht="15" customHeight="1">
      <c r="A60" s="37" t="s">
        <v>3924</v>
      </c>
      <c r="B60" s="37" t="s">
        <v>3925</v>
      </c>
      <c r="C60" s="37" t="s">
        <v>4110</v>
      </c>
      <c r="D60" s="39">
        <v>0</v>
      </c>
      <c r="E60" s="39">
        <v>0</v>
      </c>
      <c r="G60" s="39">
        <f t="shared" si="0"/>
        <v>230</v>
      </c>
      <c r="H60" s="39">
        <v>2080</v>
      </c>
      <c r="I60" s="39">
        <v>7935</v>
      </c>
      <c r="J60" s="39" t="str">
        <f t="shared" si="1"/>
        <v>NO</v>
      </c>
      <c r="K60" s="39">
        <f t="shared" si="2"/>
        <v>2.1739130434782608</v>
      </c>
      <c r="L60" s="39" t="str">
        <f t="shared" si="3"/>
        <v>NO</v>
      </c>
      <c r="O60" s="39">
        <v>1</v>
      </c>
      <c r="R60" s="39">
        <v>0</v>
      </c>
      <c r="S60" s="39">
        <f t="shared" si="4"/>
        <v>0</v>
      </c>
      <c r="AB60" s="39" t="s">
        <v>4112</v>
      </c>
      <c r="AD60" s="39">
        <f t="shared" si="5"/>
        <v>0</v>
      </c>
      <c r="AE60" s="39">
        <v>0</v>
      </c>
      <c r="AF60" s="39">
        <f t="shared" si="6"/>
        <v>1</v>
      </c>
      <c r="AG60" s="39">
        <v>0</v>
      </c>
      <c r="AH60" s="39">
        <f t="shared" si="7"/>
        <v>1</v>
      </c>
      <c r="AI60" s="39">
        <f t="shared" si="8"/>
        <v>0</v>
      </c>
      <c r="AJ60" s="39">
        <f t="shared" si="9"/>
        <v>0</v>
      </c>
      <c r="AK60" s="39">
        <v>0</v>
      </c>
      <c r="AL60" s="39">
        <v>0.48</v>
      </c>
      <c r="AM60" s="39">
        <v>0.46300000000000002</v>
      </c>
      <c r="AN60" s="39">
        <v>0.40300000000000002</v>
      </c>
      <c r="AO60" s="39">
        <f t="shared" si="10"/>
        <v>1</v>
      </c>
      <c r="AQ60" s="37" t="s">
        <v>4110</v>
      </c>
      <c r="AR60" s="39">
        <v>0</v>
      </c>
    </row>
    <row r="61" spans="1:44" ht="15" customHeight="1">
      <c r="A61" s="37" t="s">
        <v>3926</v>
      </c>
      <c r="B61" s="37" t="s">
        <v>3927</v>
      </c>
      <c r="C61" s="37" t="s">
        <v>4110</v>
      </c>
      <c r="D61" s="39">
        <v>0</v>
      </c>
      <c r="E61" s="39">
        <v>0</v>
      </c>
      <c r="G61" s="39">
        <f t="shared" si="0"/>
        <v>424</v>
      </c>
      <c r="H61" s="39">
        <v>4180</v>
      </c>
      <c r="I61" s="39">
        <v>2170</v>
      </c>
      <c r="J61" s="39" t="str">
        <f t="shared" si="1"/>
        <v>NO</v>
      </c>
      <c r="K61" s="39">
        <f t="shared" si="2"/>
        <v>0.70754716981132071</v>
      </c>
      <c r="L61" s="39" t="str">
        <f t="shared" si="3"/>
        <v>NO</v>
      </c>
      <c r="O61" s="39">
        <v>1</v>
      </c>
      <c r="R61" s="39">
        <v>0</v>
      </c>
      <c r="S61" s="39">
        <f t="shared" si="4"/>
        <v>0</v>
      </c>
      <c r="AB61" s="39" t="s">
        <v>4112</v>
      </c>
      <c r="AD61" s="39">
        <f t="shared" si="5"/>
        <v>0</v>
      </c>
      <c r="AE61" s="39">
        <v>674</v>
      </c>
      <c r="AF61" s="39">
        <f t="shared" si="6"/>
        <v>719</v>
      </c>
      <c r="AG61" s="39">
        <v>1</v>
      </c>
      <c r="AH61" s="39">
        <f t="shared" si="7"/>
        <v>122</v>
      </c>
      <c r="AI61" s="39">
        <f t="shared" si="8"/>
        <v>597</v>
      </c>
      <c r="AJ61" s="39">
        <f t="shared" si="9"/>
        <v>1</v>
      </c>
      <c r="AK61" s="39">
        <v>0</v>
      </c>
      <c r="AL61" s="39">
        <v>0.41199999999999998</v>
      </c>
      <c r="AM61" s="39">
        <v>0.51500000000000001</v>
      </c>
      <c r="AN61" s="39">
        <v>0.438</v>
      </c>
      <c r="AO61" s="39">
        <f t="shared" si="10"/>
        <v>1</v>
      </c>
      <c r="AQ61" s="37" t="s">
        <v>4110</v>
      </c>
      <c r="AR61" s="39">
        <v>1</v>
      </c>
    </row>
    <row r="62" spans="1:44" ht="15" customHeight="1">
      <c r="A62" s="37" t="s">
        <v>3928</v>
      </c>
      <c r="B62" s="37" t="s">
        <v>3929</v>
      </c>
      <c r="C62" s="37" t="s">
        <v>4110</v>
      </c>
      <c r="D62" s="39">
        <v>0</v>
      </c>
      <c r="E62" s="39">
        <v>0</v>
      </c>
      <c r="G62" s="39">
        <f t="shared" si="0"/>
        <v>427</v>
      </c>
      <c r="H62" s="39">
        <v>9050</v>
      </c>
      <c r="I62" s="39">
        <v>1176</v>
      </c>
      <c r="J62" s="39" t="str">
        <f t="shared" si="1"/>
        <v>NO</v>
      </c>
      <c r="K62" s="39">
        <f t="shared" si="2"/>
        <v>0.70257611241217799</v>
      </c>
      <c r="L62" s="39" t="str">
        <f t="shared" si="3"/>
        <v>NO</v>
      </c>
      <c r="O62" s="39">
        <v>2</v>
      </c>
      <c r="R62" s="39">
        <v>0</v>
      </c>
      <c r="S62" s="39">
        <f t="shared" si="4"/>
        <v>0</v>
      </c>
      <c r="AB62" s="39" t="s">
        <v>4112</v>
      </c>
      <c r="AD62" s="39">
        <f t="shared" si="5"/>
        <v>0</v>
      </c>
      <c r="AE62" s="39">
        <v>96</v>
      </c>
      <c r="AF62" s="39">
        <f t="shared" si="6"/>
        <v>387</v>
      </c>
      <c r="AG62" s="39">
        <v>23</v>
      </c>
      <c r="AH62" s="39">
        <f t="shared" si="7"/>
        <v>347</v>
      </c>
      <c r="AI62" s="39">
        <f t="shared" si="8"/>
        <v>40</v>
      </c>
      <c r="AJ62" s="39">
        <f t="shared" si="9"/>
        <v>1</v>
      </c>
      <c r="AK62" s="39">
        <v>0</v>
      </c>
      <c r="AL62" s="39">
        <v>0.44700000000000001</v>
      </c>
      <c r="AM62" s="39">
        <v>0.46500000000000002</v>
      </c>
      <c r="AN62" s="39">
        <v>0.42799999999999999</v>
      </c>
      <c r="AO62" s="39">
        <f t="shared" si="10"/>
        <v>1</v>
      </c>
      <c r="AQ62" s="37" t="s">
        <v>4110</v>
      </c>
      <c r="AR62" s="39">
        <v>1</v>
      </c>
    </row>
    <row r="63" spans="1:44" ht="15" customHeight="1">
      <c r="A63" s="37" t="s">
        <v>3930</v>
      </c>
      <c r="B63" s="37" t="s">
        <v>3914</v>
      </c>
      <c r="C63" s="37" t="s">
        <v>4110</v>
      </c>
      <c r="D63" s="39">
        <v>0</v>
      </c>
      <c r="E63" s="39">
        <v>0</v>
      </c>
      <c r="G63" s="39">
        <f t="shared" si="0"/>
        <v>399</v>
      </c>
      <c r="H63" s="39">
        <v>950</v>
      </c>
      <c r="I63" s="39">
        <v>1223</v>
      </c>
      <c r="J63" s="39" t="str">
        <f t="shared" si="1"/>
        <v>NO</v>
      </c>
      <c r="K63" s="39">
        <f t="shared" si="2"/>
        <v>1.2531328320802004</v>
      </c>
      <c r="L63" s="39" t="str">
        <f t="shared" si="3"/>
        <v>NO</v>
      </c>
      <c r="O63" s="39">
        <v>2</v>
      </c>
      <c r="R63" s="39">
        <v>0</v>
      </c>
      <c r="S63" s="39">
        <f t="shared" si="4"/>
        <v>0</v>
      </c>
      <c r="AB63" s="39" t="s">
        <v>4112</v>
      </c>
      <c r="AD63" s="39">
        <f t="shared" si="5"/>
        <v>0</v>
      </c>
      <c r="AE63" s="39">
        <v>29</v>
      </c>
      <c r="AF63" s="39">
        <f t="shared" si="6"/>
        <v>266</v>
      </c>
      <c r="AG63" s="39">
        <v>93</v>
      </c>
      <c r="AH63" s="39">
        <f t="shared" si="7"/>
        <v>534</v>
      </c>
      <c r="AI63" s="39">
        <f t="shared" si="8"/>
        <v>-268</v>
      </c>
      <c r="AJ63" s="39">
        <f t="shared" si="9"/>
        <v>0</v>
      </c>
      <c r="AK63" s="39">
        <v>0</v>
      </c>
      <c r="AL63" s="39">
        <v>0.45100000000000001</v>
      </c>
      <c r="AM63" s="39">
        <v>0.46899999999999997</v>
      </c>
      <c r="AN63" s="39">
        <v>0.373</v>
      </c>
      <c r="AO63" s="39">
        <f t="shared" si="10"/>
        <v>1</v>
      </c>
      <c r="AQ63" s="37" t="s">
        <v>4110</v>
      </c>
      <c r="AR63" s="39">
        <v>0</v>
      </c>
    </row>
    <row r="64" spans="1:44" ht="15" customHeight="1">
      <c r="A64" s="37" t="s">
        <v>3915</v>
      </c>
      <c r="B64" s="37" t="s">
        <v>3916</v>
      </c>
      <c r="C64" s="37" t="s">
        <v>4110</v>
      </c>
      <c r="D64" s="39">
        <v>0</v>
      </c>
      <c r="E64" s="39">
        <v>0</v>
      </c>
      <c r="G64" s="39">
        <f t="shared" si="0"/>
        <v>509</v>
      </c>
      <c r="H64" s="39">
        <v>26325</v>
      </c>
      <c r="I64" s="39">
        <v>2621</v>
      </c>
      <c r="J64" s="39" t="str">
        <f t="shared" si="1"/>
        <v>YES</v>
      </c>
      <c r="K64" s="39">
        <f t="shared" si="2"/>
        <v>0.78585461689587421</v>
      </c>
      <c r="L64" s="39" t="str">
        <f t="shared" si="3"/>
        <v>NO</v>
      </c>
      <c r="O64" s="39">
        <v>2</v>
      </c>
      <c r="R64" s="39">
        <v>0</v>
      </c>
      <c r="S64" s="39">
        <f t="shared" si="4"/>
        <v>0</v>
      </c>
      <c r="AB64" s="39" t="s">
        <v>4112</v>
      </c>
      <c r="AD64" s="39">
        <f t="shared" si="5"/>
        <v>0</v>
      </c>
      <c r="AE64" s="39">
        <v>115</v>
      </c>
      <c r="AF64" s="39">
        <f t="shared" si="6"/>
        <v>409</v>
      </c>
      <c r="AG64" s="39">
        <v>627</v>
      </c>
      <c r="AH64" s="39">
        <f t="shared" si="7"/>
        <v>905</v>
      </c>
      <c r="AI64" s="39">
        <f t="shared" si="8"/>
        <v>-496</v>
      </c>
      <c r="AJ64" s="39">
        <f t="shared" si="9"/>
        <v>0</v>
      </c>
      <c r="AK64" s="39">
        <v>0</v>
      </c>
      <c r="AL64" s="39">
        <v>0.41</v>
      </c>
      <c r="AM64" s="39">
        <v>0.46100000000000002</v>
      </c>
      <c r="AN64" s="39">
        <v>0.40799999999999997</v>
      </c>
      <c r="AO64" s="39">
        <f t="shared" si="10"/>
        <v>1</v>
      </c>
      <c r="AQ64" s="37" t="s">
        <v>4110</v>
      </c>
      <c r="AR64" s="39">
        <v>0</v>
      </c>
    </row>
    <row r="65" spans="1:44" ht="15" customHeight="1">
      <c r="A65" s="37" t="s">
        <v>3917</v>
      </c>
      <c r="B65" s="37" t="s">
        <v>3918</v>
      </c>
      <c r="C65" s="37" t="s">
        <v>4110</v>
      </c>
      <c r="D65" s="39">
        <v>0</v>
      </c>
      <c r="E65" s="39">
        <v>0</v>
      </c>
      <c r="G65" s="39">
        <f t="shared" si="0"/>
        <v>291</v>
      </c>
      <c r="H65" s="39">
        <v>75</v>
      </c>
      <c r="I65" s="39" t="s">
        <v>4111</v>
      </c>
      <c r="J65" s="39" t="str">
        <f t="shared" si="1"/>
        <v>NO</v>
      </c>
      <c r="K65" s="39">
        <f t="shared" si="2"/>
        <v>0.6872852233676976</v>
      </c>
      <c r="L65" s="39" t="str">
        <f t="shared" si="3"/>
        <v>NO</v>
      </c>
      <c r="O65" s="39">
        <v>1</v>
      </c>
      <c r="R65" s="39">
        <v>0</v>
      </c>
      <c r="S65" s="39">
        <f t="shared" si="4"/>
        <v>0</v>
      </c>
      <c r="AB65" s="39" t="s">
        <v>4112</v>
      </c>
      <c r="AD65" s="39">
        <f t="shared" si="5"/>
        <v>0</v>
      </c>
      <c r="AE65" s="39">
        <v>1037</v>
      </c>
      <c r="AF65" s="39">
        <f t="shared" si="6"/>
        <v>830</v>
      </c>
      <c r="AG65" s="39">
        <v>388</v>
      </c>
      <c r="AH65" s="39">
        <f t="shared" si="7"/>
        <v>809</v>
      </c>
      <c r="AI65" s="39">
        <f t="shared" si="8"/>
        <v>21</v>
      </c>
      <c r="AJ65" s="39">
        <f t="shared" si="9"/>
        <v>1</v>
      </c>
      <c r="AK65" s="39">
        <v>0</v>
      </c>
      <c r="AL65" s="39">
        <v>0.41199999999999998</v>
      </c>
      <c r="AM65" s="39">
        <v>0.43099999999999999</v>
      </c>
      <c r="AN65" s="39">
        <v>0.40699999999999997</v>
      </c>
      <c r="AO65" s="39">
        <f t="shared" si="10"/>
        <v>1</v>
      </c>
      <c r="AQ65" s="37" t="s">
        <v>4110</v>
      </c>
      <c r="AR65" s="39">
        <v>1</v>
      </c>
    </row>
    <row r="66" spans="1:44" ht="15" customHeight="1">
      <c r="A66" s="37" t="s">
        <v>3919</v>
      </c>
      <c r="B66" s="37" t="s">
        <v>3920</v>
      </c>
      <c r="C66" s="37" t="s">
        <v>4110</v>
      </c>
      <c r="D66" s="39">
        <v>0</v>
      </c>
      <c r="E66" s="39">
        <v>0</v>
      </c>
      <c r="G66" s="39">
        <f t="shared" si="0"/>
        <v>414</v>
      </c>
      <c r="H66" s="39">
        <v>1750</v>
      </c>
      <c r="I66" s="39">
        <v>242</v>
      </c>
      <c r="J66" s="39" t="str">
        <f t="shared" si="1"/>
        <v>NO</v>
      </c>
      <c r="K66" s="39">
        <f t="shared" si="2"/>
        <v>1.4492753623188406</v>
      </c>
      <c r="L66" s="39" t="str">
        <f t="shared" si="3"/>
        <v>NO</v>
      </c>
      <c r="O66" s="39">
        <v>1</v>
      </c>
      <c r="R66" s="39">
        <v>0</v>
      </c>
      <c r="S66" s="39">
        <f t="shared" si="4"/>
        <v>1</v>
      </c>
      <c r="U66" s="39" t="s">
        <v>4037</v>
      </c>
      <c r="AB66" s="39" t="s">
        <v>4112</v>
      </c>
      <c r="AD66" s="39">
        <f t="shared" si="5"/>
        <v>0</v>
      </c>
      <c r="AE66" s="39">
        <v>91</v>
      </c>
      <c r="AF66" s="39">
        <f t="shared" si="6"/>
        <v>380</v>
      </c>
      <c r="AG66" s="39">
        <v>43</v>
      </c>
      <c r="AH66" s="39">
        <f t="shared" si="7"/>
        <v>415</v>
      </c>
      <c r="AI66" s="39">
        <f t="shared" si="8"/>
        <v>-35</v>
      </c>
      <c r="AJ66" s="39">
        <f t="shared" si="9"/>
        <v>0</v>
      </c>
      <c r="AK66" s="39">
        <v>0</v>
      </c>
      <c r="AL66" s="39">
        <v>0.42799999999999999</v>
      </c>
      <c r="AM66" s="39">
        <v>0.45900000000000002</v>
      </c>
      <c r="AN66" s="39">
        <v>0.42099999999999999</v>
      </c>
      <c r="AO66" s="39">
        <f t="shared" si="10"/>
        <v>1</v>
      </c>
      <c r="AQ66" s="37" t="s">
        <v>4110</v>
      </c>
      <c r="AR66" s="39">
        <v>0</v>
      </c>
    </row>
    <row r="67" spans="1:44" ht="15" customHeight="1">
      <c r="A67" s="37" t="s">
        <v>3921</v>
      </c>
      <c r="B67" s="37" t="s">
        <v>3906</v>
      </c>
      <c r="C67" s="37" t="s">
        <v>4110</v>
      </c>
      <c r="D67" s="39">
        <v>0</v>
      </c>
      <c r="E67" s="39">
        <v>0</v>
      </c>
      <c r="G67" s="39">
        <f t="shared" ref="G67:G130" si="11">LEN(B67)</f>
        <v>514</v>
      </c>
      <c r="H67" s="39">
        <v>2314</v>
      </c>
      <c r="I67" s="39">
        <v>1425</v>
      </c>
      <c r="J67" s="39" t="str">
        <f t="shared" ref="J67:J130" si="12">IF(AND(OR(H67&gt;=10000,I67&gt;=10000),H67&lt;&gt;"NA",I67&lt;&gt;"NA"),"YES","NO")</f>
        <v>NO</v>
      </c>
      <c r="K67" s="39">
        <f t="shared" ref="K67:K130" si="13">(100/G67)*(LEN(B67)-LEN(SUBSTITUTE(B67,"C","")))</f>
        <v>0.77821011673151752</v>
      </c>
      <c r="L67" s="39" t="str">
        <f t="shared" ref="L67:L130" si="14">IF(AND(K67&gt;3,G67&lt;150),"YES","NO")</f>
        <v>NO</v>
      </c>
      <c r="O67" s="39">
        <v>1</v>
      </c>
      <c r="R67" s="39">
        <v>0</v>
      </c>
      <c r="S67" s="39">
        <f t="shared" ref="S67:S130" si="15">SUM(IF(U67=0,0,1),IF(V67=0,0,1),IF(W67=0,0,1),IF(X67=0,0,1),IF(Y67=0,0,1),IF(Z67=0,0,1),IF(AA67=0,0,1),IF(AB67="No NLS",0,1))</f>
        <v>0</v>
      </c>
      <c r="AB67" s="39" t="s">
        <v>4112</v>
      </c>
      <c r="AD67" s="39">
        <f t="shared" ref="AD67:AD130" si="16">IF(AC67="",0,(LEN(AC67)-LEN(SUBSTITUTE(AC67,"#","")))+1)</f>
        <v>0</v>
      </c>
      <c r="AE67" s="39">
        <v>55</v>
      </c>
      <c r="AF67" s="39">
        <f t="shared" ref="AF67:AF130" si="17">RANK(AE67,$AE$3:$AE$1464,1)</f>
        <v>332</v>
      </c>
      <c r="AG67" s="39">
        <v>302</v>
      </c>
      <c r="AH67" s="39">
        <f t="shared" ref="AH67:AH130" si="18">RANK(AG67,$AG$3:$AG$1464,1)</f>
        <v>766</v>
      </c>
      <c r="AI67" s="39">
        <f t="shared" ref="AI67:AI130" si="19">AF67-AH67</f>
        <v>-434</v>
      </c>
      <c r="AJ67" s="39">
        <f t="shared" ref="AJ67:AJ130" si="20">IF(AI67&gt;0,1,0)</f>
        <v>0</v>
      </c>
      <c r="AK67" s="39">
        <v>0</v>
      </c>
      <c r="AL67" s="39">
        <v>0.41499999999999998</v>
      </c>
      <c r="AM67" s="39">
        <v>0.45</v>
      </c>
      <c r="AN67" s="39">
        <v>0.40600000000000003</v>
      </c>
      <c r="AO67" s="39">
        <f t="shared" ref="AO67:AO130" si="21">IF(AK67=1,0,1)</f>
        <v>1</v>
      </c>
      <c r="AQ67" s="37" t="s">
        <v>4110</v>
      </c>
      <c r="AR67" s="39">
        <v>0</v>
      </c>
    </row>
    <row r="68" spans="1:44" ht="15" customHeight="1">
      <c r="A68" s="37" t="s">
        <v>3907</v>
      </c>
      <c r="B68" s="37" t="s">
        <v>3908</v>
      </c>
      <c r="C68" s="37" t="s">
        <v>4110</v>
      </c>
      <c r="D68" s="39">
        <v>0</v>
      </c>
      <c r="E68" s="39">
        <v>0</v>
      </c>
      <c r="G68" s="39">
        <f t="shared" si="11"/>
        <v>650</v>
      </c>
      <c r="H68" s="39">
        <v>9470</v>
      </c>
      <c r="I68" s="39">
        <v>5918</v>
      </c>
      <c r="J68" s="39" t="str">
        <f t="shared" si="12"/>
        <v>NO</v>
      </c>
      <c r="K68" s="39">
        <f t="shared" si="13"/>
        <v>0.92307692307692313</v>
      </c>
      <c r="L68" s="39" t="str">
        <f t="shared" si="14"/>
        <v>NO</v>
      </c>
      <c r="O68" s="39">
        <v>1</v>
      </c>
      <c r="R68" s="39">
        <v>0</v>
      </c>
      <c r="S68" s="39">
        <f t="shared" si="15"/>
        <v>1</v>
      </c>
      <c r="U68" s="39" t="s">
        <v>3909</v>
      </c>
      <c r="AB68" s="39" t="s">
        <v>4112</v>
      </c>
      <c r="AD68" s="39">
        <f t="shared" si="16"/>
        <v>0</v>
      </c>
      <c r="AE68" s="39">
        <v>0</v>
      </c>
      <c r="AF68" s="39">
        <f t="shared" si="17"/>
        <v>1</v>
      </c>
      <c r="AG68" s="39">
        <v>0</v>
      </c>
      <c r="AH68" s="39">
        <f t="shared" si="18"/>
        <v>1</v>
      </c>
      <c r="AI68" s="39">
        <f t="shared" si="19"/>
        <v>0</v>
      </c>
      <c r="AJ68" s="39">
        <f t="shared" si="20"/>
        <v>0</v>
      </c>
      <c r="AK68" s="39">
        <v>0</v>
      </c>
      <c r="AL68" s="39">
        <v>0.42199999999999999</v>
      </c>
      <c r="AM68" s="39">
        <v>0.45300000000000001</v>
      </c>
      <c r="AN68" s="39">
        <v>0.40799999999999997</v>
      </c>
      <c r="AO68" s="39">
        <f t="shared" si="21"/>
        <v>1</v>
      </c>
      <c r="AQ68" s="37" t="s">
        <v>4110</v>
      </c>
      <c r="AR68" s="39">
        <v>0</v>
      </c>
    </row>
    <row r="69" spans="1:44" ht="15" customHeight="1">
      <c r="A69" s="37" t="s">
        <v>3910</v>
      </c>
      <c r="B69" s="37" t="s">
        <v>3911</v>
      </c>
      <c r="C69" s="37" t="s">
        <v>4110</v>
      </c>
      <c r="D69" s="39">
        <v>0</v>
      </c>
      <c r="E69" s="39">
        <v>0</v>
      </c>
      <c r="G69" s="39">
        <f t="shared" si="11"/>
        <v>495</v>
      </c>
      <c r="J69" s="39" t="str">
        <f t="shared" si="12"/>
        <v>NO</v>
      </c>
      <c r="K69" s="39">
        <f t="shared" si="13"/>
        <v>1.2121212121212122</v>
      </c>
      <c r="L69" s="39" t="str">
        <f t="shared" si="14"/>
        <v>NO</v>
      </c>
      <c r="O69" s="39">
        <v>1</v>
      </c>
      <c r="R69" s="39">
        <v>0</v>
      </c>
      <c r="S69" s="39">
        <f t="shared" si="15"/>
        <v>1</v>
      </c>
      <c r="Z69" s="39" t="s">
        <v>3912</v>
      </c>
      <c r="AB69" s="39" t="s">
        <v>4112</v>
      </c>
      <c r="AD69" s="39">
        <f t="shared" si="16"/>
        <v>0</v>
      </c>
      <c r="AE69" s="39">
        <v>0</v>
      </c>
      <c r="AF69" s="39">
        <f t="shared" si="17"/>
        <v>1</v>
      </c>
      <c r="AG69" s="39">
        <v>0</v>
      </c>
      <c r="AH69" s="39">
        <f t="shared" si="18"/>
        <v>1</v>
      </c>
      <c r="AI69" s="39">
        <f t="shared" si="19"/>
        <v>0</v>
      </c>
      <c r="AJ69" s="39">
        <f t="shared" si="20"/>
        <v>0</v>
      </c>
      <c r="AK69" s="39">
        <v>0</v>
      </c>
      <c r="AL69" s="39">
        <v>0</v>
      </c>
      <c r="AM69" s="39">
        <v>0</v>
      </c>
      <c r="AN69" s="39">
        <v>0</v>
      </c>
      <c r="AO69" s="39">
        <f t="shared" si="21"/>
        <v>1</v>
      </c>
      <c r="AQ69" s="37" t="s">
        <v>4110</v>
      </c>
      <c r="AR69" s="39">
        <v>0</v>
      </c>
    </row>
    <row r="70" spans="1:44" ht="15" customHeight="1">
      <c r="A70" s="37" t="s">
        <v>3913</v>
      </c>
      <c r="B70" s="37" t="s">
        <v>3901</v>
      </c>
      <c r="C70" s="37" t="s">
        <v>4110</v>
      </c>
      <c r="D70" s="39">
        <v>0</v>
      </c>
      <c r="E70" s="39">
        <v>0</v>
      </c>
      <c r="G70" s="39">
        <f t="shared" si="11"/>
        <v>384</v>
      </c>
      <c r="H70" s="39" t="s">
        <v>4111</v>
      </c>
      <c r="I70" s="39">
        <v>385</v>
      </c>
      <c r="J70" s="39" t="str">
        <f t="shared" si="12"/>
        <v>NO</v>
      </c>
      <c r="K70" s="39">
        <f t="shared" si="13"/>
        <v>1.5625</v>
      </c>
      <c r="L70" s="39" t="str">
        <f t="shared" si="14"/>
        <v>NO</v>
      </c>
      <c r="O70" s="39">
        <v>3</v>
      </c>
      <c r="R70" s="39">
        <v>0</v>
      </c>
      <c r="S70" s="39">
        <f t="shared" si="15"/>
        <v>0</v>
      </c>
      <c r="AB70" s="39" t="s">
        <v>4112</v>
      </c>
      <c r="AD70" s="39">
        <f t="shared" si="16"/>
        <v>0</v>
      </c>
      <c r="AE70" s="39">
        <v>920</v>
      </c>
      <c r="AF70" s="39">
        <f t="shared" si="17"/>
        <v>789</v>
      </c>
      <c r="AG70" s="39">
        <v>59</v>
      </c>
      <c r="AH70" s="39">
        <f t="shared" si="18"/>
        <v>451</v>
      </c>
      <c r="AI70" s="39">
        <f t="shared" si="19"/>
        <v>338</v>
      </c>
      <c r="AJ70" s="39">
        <f t="shared" si="20"/>
        <v>1</v>
      </c>
      <c r="AK70" s="39">
        <v>0</v>
      </c>
      <c r="AL70" s="39">
        <v>0.41199999999999998</v>
      </c>
      <c r="AM70" s="39">
        <v>0.438</v>
      </c>
      <c r="AN70" s="39">
        <v>0.42299999999999999</v>
      </c>
      <c r="AO70" s="39">
        <f t="shared" si="21"/>
        <v>1</v>
      </c>
      <c r="AQ70" s="37" t="s">
        <v>4110</v>
      </c>
      <c r="AR70" s="39">
        <v>1</v>
      </c>
    </row>
    <row r="71" spans="1:44" ht="15" customHeight="1">
      <c r="A71" s="37" t="s">
        <v>3902</v>
      </c>
      <c r="B71" s="37" t="s">
        <v>3903</v>
      </c>
      <c r="C71" s="37" t="s">
        <v>3904</v>
      </c>
      <c r="E71" s="39">
        <v>0.98799999999999999</v>
      </c>
      <c r="F71" s="39">
        <v>22</v>
      </c>
      <c r="G71" s="39">
        <f t="shared" si="11"/>
        <v>622</v>
      </c>
      <c r="H71" s="39">
        <v>1049</v>
      </c>
      <c r="I71" s="39">
        <v>828</v>
      </c>
      <c r="J71" s="39" t="str">
        <f t="shared" si="12"/>
        <v>NO</v>
      </c>
      <c r="K71" s="39">
        <f t="shared" si="13"/>
        <v>0.8038585209003215</v>
      </c>
      <c r="L71" s="39" t="str">
        <f t="shared" si="14"/>
        <v>NO</v>
      </c>
      <c r="O71" s="39">
        <v>2</v>
      </c>
      <c r="R71" s="39">
        <v>0</v>
      </c>
      <c r="S71" s="39">
        <f t="shared" si="15"/>
        <v>0</v>
      </c>
      <c r="AB71" s="39" t="s">
        <v>4112</v>
      </c>
      <c r="AD71" s="39">
        <f t="shared" si="16"/>
        <v>0</v>
      </c>
      <c r="AE71" s="39">
        <v>490</v>
      </c>
      <c r="AF71" s="39">
        <f t="shared" si="17"/>
        <v>635</v>
      </c>
      <c r="AG71" s="39">
        <v>86</v>
      </c>
      <c r="AH71" s="39">
        <f t="shared" si="18"/>
        <v>527</v>
      </c>
      <c r="AI71" s="39">
        <f t="shared" si="19"/>
        <v>108</v>
      </c>
      <c r="AJ71" s="39">
        <f t="shared" si="20"/>
        <v>1</v>
      </c>
      <c r="AK71" s="39">
        <v>1</v>
      </c>
      <c r="AL71" s="39">
        <v>0.44400000000000001</v>
      </c>
      <c r="AM71" s="39">
        <v>0.45200000000000001</v>
      </c>
      <c r="AN71" s="39">
        <v>0.432</v>
      </c>
      <c r="AO71" s="39">
        <f t="shared" si="21"/>
        <v>0</v>
      </c>
      <c r="AQ71" s="37" t="s">
        <v>3904</v>
      </c>
      <c r="AR71" s="39">
        <v>1</v>
      </c>
    </row>
    <row r="72" spans="1:44" ht="15" customHeight="1">
      <c r="A72" s="37" t="s">
        <v>3905</v>
      </c>
      <c r="B72" s="37" t="s">
        <v>3900</v>
      </c>
      <c r="C72" s="37" t="s">
        <v>3904</v>
      </c>
      <c r="D72" s="39">
        <v>0</v>
      </c>
      <c r="E72" s="39">
        <v>0</v>
      </c>
      <c r="G72" s="39">
        <f t="shared" si="11"/>
        <v>2962</v>
      </c>
      <c r="H72" s="39">
        <v>850</v>
      </c>
      <c r="I72" s="39">
        <v>6182</v>
      </c>
      <c r="J72" s="39" t="str">
        <f t="shared" si="12"/>
        <v>NO</v>
      </c>
      <c r="K72" s="39">
        <f t="shared" si="13"/>
        <v>0.57393652937204598</v>
      </c>
      <c r="L72" s="39" t="str">
        <f t="shared" si="14"/>
        <v>NO</v>
      </c>
      <c r="O72" s="39">
        <v>12</v>
      </c>
      <c r="R72" s="39">
        <v>0</v>
      </c>
      <c r="S72" s="39">
        <f t="shared" si="15"/>
        <v>0</v>
      </c>
      <c r="AB72" s="39" t="s">
        <v>4112</v>
      </c>
      <c r="AC72" s="39" t="s">
        <v>3893</v>
      </c>
      <c r="AD72" s="39">
        <f t="shared" si="16"/>
        <v>3</v>
      </c>
      <c r="AE72" s="39">
        <v>1687</v>
      </c>
      <c r="AF72" s="39">
        <f t="shared" si="17"/>
        <v>981</v>
      </c>
      <c r="AG72" s="39">
        <v>2951</v>
      </c>
      <c r="AH72" s="39">
        <f t="shared" si="18"/>
        <v>1211</v>
      </c>
      <c r="AI72" s="39">
        <f t="shared" si="19"/>
        <v>-230</v>
      </c>
      <c r="AJ72" s="39">
        <f t="shared" si="20"/>
        <v>0</v>
      </c>
      <c r="AK72" s="39">
        <v>0</v>
      </c>
      <c r="AL72" s="39">
        <v>0.51600000000000001</v>
      </c>
      <c r="AM72" s="39">
        <v>0.48</v>
      </c>
      <c r="AN72" s="39">
        <v>0.43</v>
      </c>
      <c r="AO72" s="39">
        <f t="shared" si="21"/>
        <v>1</v>
      </c>
      <c r="AQ72" s="37" t="s">
        <v>3904</v>
      </c>
      <c r="AR72" s="39">
        <v>0</v>
      </c>
    </row>
    <row r="73" spans="1:44" ht="15" customHeight="1">
      <c r="A73" s="37" t="s">
        <v>3894</v>
      </c>
      <c r="B73" s="37" t="s">
        <v>3895</v>
      </c>
      <c r="C73" s="37" t="s">
        <v>3904</v>
      </c>
      <c r="E73" s="39">
        <v>0.94899999999999995</v>
      </c>
      <c r="F73" s="39">
        <v>21</v>
      </c>
      <c r="G73" s="39">
        <f t="shared" si="11"/>
        <v>945</v>
      </c>
      <c r="H73" s="39">
        <v>560</v>
      </c>
      <c r="I73" s="39">
        <v>1624</v>
      </c>
      <c r="J73" s="39" t="str">
        <f t="shared" si="12"/>
        <v>NO</v>
      </c>
      <c r="K73" s="39">
        <f t="shared" si="13"/>
        <v>0.63492063492063489</v>
      </c>
      <c r="L73" s="39" t="str">
        <f t="shared" si="14"/>
        <v>NO</v>
      </c>
      <c r="O73" s="39">
        <v>2</v>
      </c>
      <c r="R73" s="39">
        <v>0</v>
      </c>
      <c r="S73" s="39">
        <f t="shared" si="15"/>
        <v>1</v>
      </c>
      <c r="W73" s="39" t="s">
        <v>3896</v>
      </c>
      <c r="AB73" s="39" t="s">
        <v>4112</v>
      </c>
      <c r="AD73" s="39">
        <f t="shared" si="16"/>
        <v>0</v>
      </c>
      <c r="AE73" s="39">
        <v>708</v>
      </c>
      <c r="AF73" s="39">
        <f t="shared" si="17"/>
        <v>731</v>
      </c>
      <c r="AG73" s="39">
        <v>485</v>
      </c>
      <c r="AH73" s="39">
        <f t="shared" si="18"/>
        <v>859</v>
      </c>
      <c r="AI73" s="39">
        <f t="shared" si="19"/>
        <v>-128</v>
      </c>
      <c r="AJ73" s="39">
        <f t="shared" si="20"/>
        <v>0</v>
      </c>
      <c r="AK73" s="39">
        <v>1</v>
      </c>
      <c r="AL73" s="39">
        <v>0.48</v>
      </c>
      <c r="AM73" s="39">
        <v>0.46100000000000002</v>
      </c>
      <c r="AN73" s="39">
        <v>0.40899999999999997</v>
      </c>
      <c r="AO73" s="39">
        <f t="shared" si="21"/>
        <v>0</v>
      </c>
      <c r="AQ73" s="37" t="s">
        <v>3904</v>
      </c>
      <c r="AR73" s="39">
        <v>0</v>
      </c>
    </row>
    <row r="74" spans="1:44" ht="15" customHeight="1">
      <c r="A74" s="37" t="s">
        <v>3897</v>
      </c>
      <c r="B74" s="37" t="s">
        <v>3898</v>
      </c>
      <c r="C74" s="37" t="s">
        <v>3904</v>
      </c>
      <c r="D74" s="39">
        <v>0</v>
      </c>
      <c r="E74" s="39">
        <v>0</v>
      </c>
      <c r="G74" s="39">
        <f t="shared" si="11"/>
        <v>602</v>
      </c>
      <c r="H74" s="39">
        <v>833</v>
      </c>
      <c r="I74" s="39">
        <v>4527</v>
      </c>
      <c r="J74" s="39" t="str">
        <f t="shared" si="12"/>
        <v>NO</v>
      </c>
      <c r="K74" s="39">
        <f t="shared" si="13"/>
        <v>0.49833887043189373</v>
      </c>
      <c r="L74" s="39" t="str">
        <f t="shared" si="14"/>
        <v>NO</v>
      </c>
      <c r="O74" s="39">
        <v>2</v>
      </c>
      <c r="R74" s="39">
        <v>0</v>
      </c>
      <c r="S74" s="39">
        <f t="shared" si="15"/>
        <v>0</v>
      </c>
      <c r="AB74" s="39" t="s">
        <v>4112</v>
      </c>
      <c r="AD74" s="39">
        <f t="shared" si="16"/>
        <v>0</v>
      </c>
      <c r="AE74" s="39">
        <v>33</v>
      </c>
      <c r="AF74" s="39">
        <f t="shared" si="17"/>
        <v>279</v>
      </c>
      <c r="AG74" s="39">
        <v>1243</v>
      </c>
      <c r="AH74" s="39">
        <f t="shared" si="18"/>
        <v>1070</v>
      </c>
      <c r="AI74" s="39">
        <f t="shared" si="19"/>
        <v>-791</v>
      </c>
      <c r="AJ74" s="39">
        <f t="shared" si="20"/>
        <v>0</v>
      </c>
      <c r="AK74" s="39">
        <v>0</v>
      </c>
      <c r="AL74" s="39">
        <v>0.42</v>
      </c>
      <c r="AM74" s="39">
        <v>0.45500000000000002</v>
      </c>
      <c r="AN74" s="39">
        <v>0.41499999999999998</v>
      </c>
      <c r="AO74" s="39">
        <f t="shared" si="21"/>
        <v>1</v>
      </c>
      <c r="AQ74" s="37" t="s">
        <v>3904</v>
      </c>
      <c r="AR74" s="39">
        <v>0</v>
      </c>
    </row>
    <row r="75" spans="1:44" ht="15" customHeight="1">
      <c r="A75" s="37" t="s">
        <v>3899</v>
      </c>
      <c r="B75" s="37" t="s">
        <v>3888</v>
      </c>
      <c r="C75" s="37" t="s">
        <v>3904</v>
      </c>
      <c r="D75" s="39">
        <v>0</v>
      </c>
      <c r="E75" s="39">
        <v>0</v>
      </c>
      <c r="G75" s="39">
        <f t="shared" si="11"/>
        <v>666</v>
      </c>
      <c r="H75" s="39">
        <v>5214</v>
      </c>
      <c r="I75" s="39">
        <v>891</v>
      </c>
      <c r="J75" s="39" t="str">
        <f t="shared" si="12"/>
        <v>NO</v>
      </c>
      <c r="K75" s="39">
        <f t="shared" si="13"/>
        <v>1.5015015015015014</v>
      </c>
      <c r="L75" s="39" t="str">
        <f t="shared" si="14"/>
        <v>NO</v>
      </c>
      <c r="O75" s="39">
        <v>3</v>
      </c>
      <c r="R75" s="39">
        <v>0</v>
      </c>
      <c r="S75" s="39">
        <f t="shared" si="15"/>
        <v>0</v>
      </c>
      <c r="AB75" s="39" t="s">
        <v>4112</v>
      </c>
      <c r="AD75" s="39">
        <f t="shared" si="16"/>
        <v>0</v>
      </c>
      <c r="AE75" s="39">
        <v>0</v>
      </c>
      <c r="AF75" s="39">
        <f t="shared" si="17"/>
        <v>1</v>
      </c>
      <c r="AG75" s="39">
        <v>0</v>
      </c>
      <c r="AH75" s="39">
        <f t="shared" si="18"/>
        <v>1</v>
      </c>
      <c r="AI75" s="39">
        <f t="shared" si="19"/>
        <v>0</v>
      </c>
      <c r="AJ75" s="39">
        <f t="shared" si="20"/>
        <v>0</v>
      </c>
      <c r="AK75" s="39">
        <v>0</v>
      </c>
      <c r="AL75" s="39">
        <v>0.435</v>
      </c>
      <c r="AM75" s="39">
        <v>0.47599999999999998</v>
      </c>
      <c r="AN75" s="39">
        <v>0.40600000000000003</v>
      </c>
      <c r="AO75" s="39">
        <f t="shared" si="21"/>
        <v>1</v>
      </c>
      <c r="AQ75" s="37" t="s">
        <v>3904</v>
      </c>
      <c r="AR75" s="39">
        <v>0</v>
      </c>
    </row>
    <row r="76" spans="1:44" ht="15" customHeight="1">
      <c r="A76" s="37" t="s">
        <v>3889</v>
      </c>
      <c r="B76" s="37" t="s">
        <v>3890</v>
      </c>
      <c r="C76" s="37" t="s">
        <v>3904</v>
      </c>
      <c r="D76" s="39">
        <v>0</v>
      </c>
      <c r="E76" s="39">
        <v>0</v>
      </c>
      <c r="G76" s="39">
        <f t="shared" si="11"/>
        <v>667</v>
      </c>
      <c r="J76" s="39" t="str">
        <f t="shared" si="12"/>
        <v>NO</v>
      </c>
      <c r="K76" s="39">
        <f t="shared" si="13"/>
        <v>1.4992503748125938</v>
      </c>
      <c r="L76" s="39" t="str">
        <f t="shared" si="14"/>
        <v>NO</v>
      </c>
      <c r="O76" s="39">
        <v>3</v>
      </c>
      <c r="R76" s="39">
        <v>0</v>
      </c>
      <c r="S76" s="39">
        <f t="shared" si="15"/>
        <v>0</v>
      </c>
      <c r="AB76" s="39" t="s">
        <v>4112</v>
      </c>
      <c r="AD76" s="39">
        <f t="shared" si="16"/>
        <v>0</v>
      </c>
      <c r="AE76" s="39">
        <v>0</v>
      </c>
      <c r="AF76" s="39">
        <f t="shared" si="17"/>
        <v>1</v>
      </c>
      <c r="AG76" s="39">
        <v>0</v>
      </c>
      <c r="AH76" s="39">
        <f t="shared" si="18"/>
        <v>1</v>
      </c>
      <c r="AI76" s="39">
        <f t="shared" si="19"/>
        <v>0</v>
      </c>
      <c r="AJ76" s="39">
        <f t="shared" si="20"/>
        <v>0</v>
      </c>
      <c r="AK76" s="39">
        <v>0</v>
      </c>
      <c r="AL76" s="39">
        <v>0</v>
      </c>
      <c r="AM76" s="39">
        <v>0</v>
      </c>
      <c r="AN76" s="39">
        <v>0</v>
      </c>
      <c r="AO76" s="39">
        <f t="shared" si="21"/>
        <v>1</v>
      </c>
      <c r="AQ76" s="37" t="s">
        <v>3904</v>
      </c>
      <c r="AR76" s="39">
        <v>0</v>
      </c>
    </row>
    <row r="77" spans="1:44" ht="15" customHeight="1">
      <c r="A77" s="37" t="s">
        <v>3891</v>
      </c>
      <c r="B77" s="37" t="s">
        <v>3892</v>
      </c>
      <c r="C77" s="37" t="s">
        <v>3904</v>
      </c>
      <c r="D77" s="39">
        <v>0</v>
      </c>
      <c r="E77" s="39">
        <v>0</v>
      </c>
      <c r="G77" s="39">
        <f t="shared" si="11"/>
        <v>609</v>
      </c>
      <c r="H77" s="39">
        <v>979</v>
      </c>
      <c r="I77" s="39">
        <v>2795</v>
      </c>
      <c r="J77" s="39" t="str">
        <f t="shared" si="12"/>
        <v>NO</v>
      </c>
      <c r="K77" s="39">
        <f t="shared" si="13"/>
        <v>0.4926108374384236</v>
      </c>
      <c r="L77" s="39" t="str">
        <f t="shared" si="14"/>
        <v>NO</v>
      </c>
      <c r="O77" s="39">
        <v>2</v>
      </c>
      <c r="R77" s="39">
        <v>0</v>
      </c>
      <c r="S77" s="39">
        <f t="shared" si="15"/>
        <v>0</v>
      </c>
      <c r="AB77" s="39" t="s">
        <v>4112</v>
      </c>
      <c r="AD77" s="39">
        <f t="shared" si="16"/>
        <v>0</v>
      </c>
      <c r="AE77" s="39">
        <v>3888</v>
      </c>
      <c r="AF77" s="39">
        <f t="shared" si="17"/>
        <v>1222</v>
      </c>
      <c r="AG77" s="39">
        <v>1065</v>
      </c>
      <c r="AH77" s="39">
        <f t="shared" si="18"/>
        <v>1029</v>
      </c>
      <c r="AI77" s="39">
        <f t="shared" si="19"/>
        <v>193</v>
      </c>
      <c r="AJ77" s="39">
        <f t="shared" si="20"/>
        <v>1</v>
      </c>
      <c r="AK77" s="39">
        <v>0</v>
      </c>
      <c r="AL77" s="39">
        <v>0.47099999999999997</v>
      </c>
      <c r="AM77" s="39">
        <v>0.46400000000000002</v>
      </c>
      <c r="AN77" s="39">
        <v>0.31</v>
      </c>
      <c r="AO77" s="39">
        <f t="shared" si="21"/>
        <v>1</v>
      </c>
      <c r="AQ77" s="37" t="s">
        <v>3904</v>
      </c>
      <c r="AR77" s="39">
        <v>1</v>
      </c>
    </row>
    <row r="78" spans="1:44" ht="15" customHeight="1">
      <c r="A78" s="37" t="s">
        <v>3880</v>
      </c>
      <c r="B78" s="37" t="s">
        <v>3881</v>
      </c>
      <c r="C78" s="37" t="s">
        <v>3904</v>
      </c>
      <c r="E78" s="39">
        <v>0.99</v>
      </c>
      <c r="F78" s="39">
        <v>19</v>
      </c>
      <c r="G78" s="39">
        <f t="shared" si="11"/>
        <v>604</v>
      </c>
      <c r="H78" s="39">
        <v>111</v>
      </c>
      <c r="I78" s="39">
        <v>3190</v>
      </c>
      <c r="J78" s="39" t="str">
        <f t="shared" si="12"/>
        <v>NO</v>
      </c>
      <c r="K78" s="39">
        <f t="shared" si="13"/>
        <v>0.66225165562913912</v>
      </c>
      <c r="L78" s="39" t="str">
        <f t="shared" si="14"/>
        <v>NO</v>
      </c>
      <c r="O78" s="39">
        <v>2</v>
      </c>
      <c r="R78" s="39">
        <v>0</v>
      </c>
      <c r="S78" s="39">
        <f t="shared" si="15"/>
        <v>1</v>
      </c>
      <c r="W78" s="39" t="s">
        <v>4007</v>
      </c>
      <c r="AB78" s="39" t="s">
        <v>4112</v>
      </c>
      <c r="AD78" s="39">
        <f t="shared" si="16"/>
        <v>0</v>
      </c>
      <c r="AE78" s="39">
        <v>897</v>
      </c>
      <c r="AF78" s="39">
        <f t="shared" si="17"/>
        <v>781</v>
      </c>
      <c r="AG78" s="39">
        <v>523</v>
      </c>
      <c r="AH78" s="39">
        <f t="shared" si="18"/>
        <v>876</v>
      </c>
      <c r="AI78" s="39">
        <f t="shared" si="19"/>
        <v>-95</v>
      </c>
      <c r="AJ78" s="39">
        <f t="shared" si="20"/>
        <v>0</v>
      </c>
      <c r="AK78" s="39">
        <v>1</v>
      </c>
      <c r="AL78" s="39">
        <v>0.45</v>
      </c>
      <c r="AM78" s="39">
        <v>0.44900000000000001</v>
      </c>
      <c r="AN78" s="39">
        <v>0.374</v>
      </c>
      <c r="AO78" s="39">
        <f t="shared" si="21"/>
        <v>0</v>
      </c>
      <c r="AQ78" s="37" t="s">
        <v>3904</v>
      </c>
      <c r="AR78" s="39">
        <v>0</v>
      </c>
    </row>
    <row r="79" spans="1:44" ht="15" customHeight="1">
      <c r="A79" s="37" t="s">
        <v>3882</v>
      </c>
      <c r="B79" s="37" t="s">
        <v>3883</v>
      </c>
      <c r="C79" s="37" t="s">
        <v>3904</v>
      </c>
      <c r="E79" s="39">
        <v>0.99199999999999999</v>
      </c>
      <c r="F79" s="39">
        <v>19</v>
      </c>
      <c r="G79" s="39">
        <f t="shared" si="11"/>
        <v>614</v>
      </c>
      <c r="H79" s="39">
        <v>460</v>
      </c>
      <c r="I79" s="39">
        <v>955</v>
      </c>
      <c r="J79" s="39" t="str">
        <f t="shared" si="12"/>
        <v>NO</v>
      </c>
      <c r="K79" s="39">
        <f t="shared" si="13"/>
        <v>0.48859934853420195</v>
      </c>
      <c r="L79" s="39" t="str">
        <f t="shared" si="14"/>
        <v>NO</v>
      </c>
      <c r="O79" s="39">
        <v>2</v>
      </c>
      <c r="R79" s="39">
        <v>0</v>
      </c>
      <c r="S79" s="39">
        <f t="shared" si="15"/>
        <v>0</v>
      </c>
      <c r="AB79" s="39" t="s">
        <v>4112</v>
      </c>
      <c r="AD79" s="39">
        <f t="shared" si="16"/>
        <v>0</v>
      </c>
      <c r="AE79" s="39">
        <v>54</v>
      </c>
      <c r="AF79" s="39">
        <f t="shared" si="17"/>
        <v>330</v>
      </c>
      <c r="AG79" s="39">
        <v>57</v>
      </c>
      <c r="AH79" s="39">
        <f t="shared" si="18"/>
        <v>444</v>
      </c>
      <c r="AI79" s="39">
        <f t="shared" si="19"/>
        <v>-114</v>
      </c>
      <c r="AJ79" s="39">
        <f t="shared" si="20"/>
        <v>0</v>
      </c>
      <c r="AK79" s="39">
        <v>1</v>
      </c>
      <c r="AL79" s="39">
        <v>0.43</v>
      </c>
      <c r="AM79" s="39">
        <v>0.44900000000000001</v>
      </c>
      <c r="AN79" s="39">
        <v>0.46700000000000003</v>
      </c>
      <c r="AO79" s="39">
        <f t="shared" si="21"/>
        <v>0</v>
      </c>
      <c r="AQ79" s="37" t="s">
        <v>3904</v>
      </c>
      <c r="AR79" s="39">
        <v>0</v>
      </c>
    </row>
    <row r="80" spans="1:44" ht="15" customHeight="1">
      <c r="A80" s="37" t="s">
        <v>3884</v>
      </c>
      <c r="B80" s="37" t="s">
        <v>3885</v>
      </c>
      <c r="C80" s="37" t="s">
        <v>3904</v>
      </c>
      <c r="E80" s="39">
        <v>0.997</v>
      </c>
      <c r="F80" s="39">
        <v>18</v>
      </c>
      <c r="G80" s="39">
        <f t="shared" si="11"/>
        <v>615</v>
      </c>
      <c r="H80" s="39">
        <v>588</v>
      </c>
      <c r="I80" s="39">
        <v>7227</v>
      </c>
      <c r="J80" s="39" t="str">
        <f t="shared" si="12"/>
        <v>NO</v>
      </c>
      <c r="K80" s="39">
        <f t="shared" si="13"/>
        <v>0.32520325203252032</v>
      </c>
      <c r="L80" s="39" t="str">
        <f t="shared" si="14"/>
        <v>NO</v>
      </c>
      <c r="O80" s="39">
        <v>2</v>
      </c>
      <c r="R80" s="39">
        <v>0</v>
      </c>
      <c r="S80" s="39">
        <f t="shared" si="15"/>
        <v>0</v>
      </c>
      <c r="AB80" s="39" t="s">
        <v>4112</v>
      </c>
      <c r="AC80" s="39" t="s">
        <v>3886</v>
      </c>
      <c r="AD80" s="39">
        <f t="shared" si="16"/>
        <v>3</v>
      </c>
      <c r="AE80" s="39">
        <v>838</v>
      </c>
      <c r="AF80" s="39">
        <f t="shared" si="17"/>
        <v>771</v>
      </c>
      <c r="AG80" s="39">
        <v>5485</v>
      </c>
      <c r="AH80" s="39">
        <f t="shared" si="18"/>
        <v>1298</v>
      </c>
      <c r="AI80" s="39">
        <f t="shared" si="19"/>
        <v>-527</v>
      </c>
      <c r="AJ80" s="39">
        <f t="shared" si="20"/>
        <v>0</v>
      </c>
      <c r="AK80" s="39">
        <v>0</v>
      </c>
      <c r="AL80" s="39">
        <v>0.41799999999999998</v>
      </c>
      <c r="AM80" s="39">
        <v>0.44</v>
      </c>
      <c r="AN80" s="39">
        <v>0.33600000000000002</v>
      </c>
      <c r="AO80" s="39">
        <f t="shared" si="21"/>
        <v>1</v>
      </c>
      <c r="AQ80" s="37" t="s">
        <v>3904</v>
      </c>
      <c r="AR80" s="39">
        <v>0</v>
      </c>
    </row>
    <row r="81" spans="1:44" ht="15" customHeight="1">
      <c r="A81" s="37" t="s">
        <v>3887</v>
      </c>
      <c r="B81" s="37" t="s">
        <v>3871</v>
      </c>
      <c r="C81" s="37" t="s">
        <v>3904</v>
      </c>
      <c r="D81" s="39">
        <v>0</v>
      </c>
      <c r="E81" s="39">
        <v>0</v>
      </c>
      <c r="G81" s="39">
        <f t="shared" si="11"/>
        <v>416</v>
      </c>
      <c r="H81" s="39">
        <v>566</v>
      </c>
      <c r="I81" s="39">
        <v>31</v>
      </c>
      <c r="J81" s="39" t="str">
        <f t="shared" si="12"/>
        <v>NO</v>
      </c>
      <c r="K81" s="39">
        <f t="shared" si="13"/>
        <v>0.48076923076923078</v>
      </c>
      <c r="L81" s="39" t="str">
        <f t="shared" si="14"/>
        <v>NO</v>
      </c>
      <c r="O81" s="39">
        <v>3</v>
      </c>
      <c r="R81" s="39">
        <v>0</v>
      </c>
      <c r="S81" s="39">
        <f t="shared" si="15"/>
        <v>1</v>
      </c>
      <c r="W81" s="39" t="s">
        <v>3872</v>
      </c>
      <c r="AB81" s="39" t="s">
        <v>4112</v>
      </c>
      <c r="AD81" s="39">
        <f t="shared" si="16"/>
        <v>0</v>
      </c>
      <c r="AE81" s="39">
        <v>15</v>
      </c>
      <c r="AF81" s="39">
        <f t="shared" si="17"/>
        <v>213</v>
      </c>
      <c r="AG81" s="39">
        <v>2</v>
      </c>
      <c r="AH81" s="39">
        <f t="shared" si="18"/>
        <v>153</v>
      </c>
      <c r="AI81" s="39">
        <f t="shared" si="19"/>
        <v>60</v>
      </c>
      <c r="AJ81" s="39">
        <f t="shared" si="20"/>
        <v>1</v>
      </c>
      <c r="AK81" s="39">
        <v>0</v>
      </c>
      <c r="AL81" s="39">
        <v>0.373</v>
      </c>
      <c r="AM81" s="39">
        <v>0.436</v>
      </c>
      <c r="AN81" s="39">
        <v>0.47599999999999998</v>
      </c>
      <c r="AO81" s="39">
        <f t="shared" si="21"/>
        <v>1</v>
      </c>
      <c r="AQ81" s="37" t="s">
        <v>3904</v>
      </c>
      <c r="AR81" s="39">
        <v>1</v>
      </c>
    </row>
    <row r="82" spans="1:44" ht="15" customHeight="1">
      <c r="A82" s="37" t="s">
        <v>3873</v>
      </c>
      <c r="B82" s="37" t="s">
        <v>3874</v>
      </c>
      <c r="C82" s="37" t="s">
        <v>3904</v>
      </c>
      <c r="E82" s="39">
        <v>0.98799999999999999</v>
      </c>
      <c r="F82" s="39">
        <v>22</v>
      </c>
      <c r="G82" s="39">
        <f t="shared" si="11"/>
        <v>630</v>
      </c>
      <c r="H82" s="39">
        <v>2350</v>
      </c>
      <c r="I82" s="39">
        <v>6494</v>
      </c>
      <c r="J82" s="39" t="str">
        <f t="shared" si="12"/>
        <v>NO</v>
      </c>
      <c r="K82" s="39">
        <f t="shared" si="13"/>
        <v>0.63492063492063489</v>
      </c>
      <c r="L82" s="39" t="str">
        <f t="shared" si="14"/>
        <v>NO</v>
      </c>
      <c r="O82" s="39">
        <v>2</v>
      </c>
      <c r="R82" s="39">
        <v>0</v>
      </c>
      <c r="S82" s="39">
        <f t="shared" si="15"/>
        <v>0</v>
      </c>
      <c r="AB82" s="39" t="s">
        <v>4112</v>
      </c>
      <c r="AC82" s="39" t="s">
        <v>3875</v>
      </c>
      <c r="AD82" s="39">
        <f t="shared" si="16"/>
        <v>4</v>
      </c>
      <c r="AE82" s="39">
        <v>9115</v>
      </c>
      <c r="AF82" s="39">
        <f t="shared" si="17"/>
        <v>1359</v>
      </c>
      <c r="AG82" s="39">
        <v>62</v>
      </c>
      <c r="AH82" s="39">
        <f t="shared" si="18"/>
        <v>464</v>
      </c>
      <c r="AI82" s="39">
        <f t="shared" si="19"/>
        <v>895</v>
      </c>
      <c r="AJ82" s="39">
        <f t="shared" si="20"/>
        <v>1</v>
      </c>
      <c r="AK82" s="39">
        <v>0</v>
      </c>
      <c r="AL82" s="39">
        <v>0.45100000000000001</v>
      </c>
      <c r="AM82" s="39">
        <v>0.47899999999999998</v>
      </c>
      <c r="AN82" s="39">
        <v>0.44</v>
      </c>
      <c r="AO82" s="39">
        <f t="shared" si="21"/>
        <v>1</v>
      </c>
      <c r="AQ82" s="37" t="s">
        <v>3904</v>
      </c>
      <c r="AR82" s="39">
        <v>1</v>
      </c>
    </row>
    <row r="83" spans="1:44" ht="15" customHeight="1">
      <c r="A83" s="37" t="s">
        <v>3876</v>
      </c>
      <c r="B83" s="37" t="s">
        <v>3877</v>
      </c>
      <c r="C83" s="37" t="s">
        <v>3904</v>
      </c>
      <c r="E83" s="39">
        <v>0.98599999999999999</v>
      </c>
      <c r="F83" s="39">
        <v>31</v>
      </c>
      <c r="G83" s="39">
        <f t="shared" si="11"/>
        <v>616</v>
      </c>
      <c r="H83" s="39">
        <v>100</v>
      </c>
      <c r="I83" s="39">
        <v>277</v>
      </c>
      <c r="J83" s="39" t="str">
        <f t="shared" si="12"/>
        <v>NO</v>
      </c>
      <c r="K83" s="39">
        <f t="shared" si="13"/>
        <v>0.97402597402597402</v>
      </c>
      <c r="L83" s="39" t="str">
        <f t="shared" si="14"/>
        <v>NO</v>
      </c>
      <c r="O83" s="39">
        <v>2</v>
      </c>
      <c r="R83" s="39">
        <v>0</v>
      </c>
      <c r="S83" s="39">
        <f t="shared" si="15"/>
        <v>1</v>
      </c>
      <c r="U83" s="39" t="s">
        <v>3878</v>
      </c>
      <c r="AB83" s="39" t="s">
        <v>4112</v>
      </c>
      <c r="AD83" s="39">
        <f t="shared" si="16"/>
        <v>0</v>
      </c>
      <c r="AE83" s="39">
        <v>3250</v>
      </c>
      <c r="AF83" s="39">
        <f t="shared" si="17"/>
        <v>1168</v>
      </c>
      <c r="AG83" s="39">
        <v>605</v>
      </c>
      <c r="AH83" s="39">
        <f t="shared" si="18"/>
        <v>900</v>
      </c>
      <c r="AI83" s="39">
        <f t="shared" si="19"/>
        <v>268</v>
      </c>
      <c r="AJ83" s="39">
        <f t="shared" si="20"/>
        <v>1</v>
      </c>
      <c r="AK83" s="39">
        <v>0</v>
      </c>
      <c r="AL83" s="39">
        <v>0.44900000000000001</v>
      </c>
      <c r="AM83" s="39">
        <v>0.46</v>
      </c>
      <c r="AN83" s="39">
        <v>0.45300000000000001</v>
      </c>
      <c r="AO83" s="39">
        <f t="shared" si="21"/>
        <v>1</v>
      </c>
      <c r="AQ83" s="37" t="s">
        <v>3904</v>
      </c>
      <c r="AR83" s="39">
        <v>1</v>
      </c>
    </row>
    <row r="84" spans="1:44" ht="15" customHeight="1">
      <c r="A84" s="37" t="s">
        <v>3879</v>
      </c>
      <c r="B84" s="37" t="s">
        <v>3863</v>
      </c>
      <c r="C84" s="37" t="s">
        <v>3904</v>
      </c>
      <c r="D84" s="39">
        <v>0</v>
      </c>
      <c r="E84" s="39">
        <v>0</v>
      </c>
      <c r="G84" s="39">
        <f t="shared" si="11"/>
        <v>616</v>
      </c>
      <c r="H84" s="39">
        <v>306</v>
      </c>
      <c r="I84" s="39">
        <v>2448</v>
      </c>
      <c r="J84" s="39" t="str">
        <f t="shared" si="12"/>
        <v>NO</v>
      </c>
      <c r="K84" s="39">
        <f t="shared" si="13"/>
        <v>1.1363636363636362</v>
      </c>
      <c r="L84" s="39" t="str">
        <f t="shared" si="14"/>
        <v>NO</v>
      </c>
      <c r="O84" s="39">
        <v>2</v>
      </c>
      <c r="R84" s="39">
        <v>0</v>
      </c>
      <c r="S84" s="39">
        <f t="shared" si="15"/>
        <v>0</v>
      </c>
      <c r="AB84" s="39" t="s">
        <v>4112</v>
      </c>
      <c r="AD84" s="39">
        <f t="shared" si="16"/>
        <v>0</v>
      </c>
      <c r="AE84" s="39">
        <v>620</v>
      </c>
      <c r="AF84" s="39">
        <f t="shared" si="17"/>
        <v>692</v>
      </c>
      <c r="AG84" s="39">
        <v>1385</v>
      </c>
      <c r="AH84" s="39">
        <f t="shared" si="18"/>
        <v>1088</v>
      </c>
      <c r="AI84" s="39">
        <f t="shared" si="19"/>
        <v>-396</v>
      </c>
      <c r="AJ84" s="39">
        <f t="shared" si="20"/>
        <v>0</v>
      </c>
      <c r="AK84" s="39">
        <v>0</v>
      </c>
      <c r="AL84" s="39">
        <v>0.443</v>
      </c>
      <c r="AM84" s="39">
        <v>0.47899999999999998</v>
      </c>
      <c r="AN84" s="39">
        <v>0.39300000000000002</v>
      </c>
      <c r="AO84" s="39">
        <f t="shared" si="21"/>
        <v>1</v>
      </c>
      <c r="AQ84" s="37" t="s">
        <v>3904</v>
      </c>
      <c r="AR84" s="39">
        <v>0</v>
      </c>
    </row>
    <row r="85" spans="1:44" ht="15" customHeight="1">
      <c r="A85" s="37" t="s">
        <v>3864</v>
      </c>
      <c r="B85" s="37" t="s">
        <v>3865</v>
      </c>
      <c r="C85" s="37" t="s">
        <v>3904</v>
      </c>
      <c r="E85" s="39">
        <v>1</v>
      </c>
      <c r="F85" s="39">
        <v>18</v>
      </c>
      <c r="G85" s="39">
        <f t="shared" si="11"/>
        <v>620</v>
      </c>
      <c r="H85" s="39">
        <v>6832</v>
      </c>
      <c r="I85" s="39">
        <v>2045</v>
      </c>
      <c r="J85" s="39" t="str">
        <f t="shared" si="12"/>
        <v>NO</v>
      </c>
      <c r="K85" s="39">
        <f t="shared" si="13"/>
        <v>0.4838709677419355</v>
      </c>
      <c r="L85" s="39" t="str">
        <f t="shared" si="14"/>
        <v>NO</v>
      </c>
      <c r="O85" s="39">
        <v>2</v>
      </c>
      <c r="R85" s="39">
        <v>0</v>
      </c>
      <c r="S85" s="39">
        <f t="shared" si="15"/>
        <v>1</v>
      </c>
      <c r="W85" s="39" t="s">
        <v>3866</v>
      </c>
      <c r="AB85" s="39" t="s">
        <v>4112</v>
      </c>
      <c r="AD85" s="39">
        <f t="shared" si="16"/>
        <v>0</v>
      </c>
      <c r="AE85" s="39">
        <v>197</v>
      </c>
      <c r="AF85" s="39">
        <f t="shared" si="17"/>
        <v>472</v>
      </c>
      <c r="AG85" s="39">
        <v>181</v>
      </c>
      <c r="AH85" s="39">
        <f t="shared" si="18"/>
        <v>669</v>
      </c>
      <c r="AI85" s="39">
        <f t="shared" si="19"/>
        <v>-197</v>
      </c>
      <c r="AJ85" s="39">
        <f t="shared" si="20"/>
        <v>0</v>
      </c>
      <c r="AK85" s="39">
        <v>1</v>
      </c>
      <c r="AL85" s="39">
        <v>0.502</v>
      </c>
      <c r="AM85" s="39">
        <v>0.495</v>
      </c>
      <c r="AN85" s="39">
        <v>0.34100000000000003</v>
      </c>
      <c r="AO85" s="39">
        <f t="shared" si="21"/>
        <v>0</v>
      </c>
      <c r="AQ85" s="37" t="s">
        <v>3904</v>
      </c>
      <c r="AR85" s="39">
        <v>0</v>
      </c>
    </row>
    <row r="86" spans="1:44" ht="15" customHeight="1">
      <c r="A86" s="37" t="s">
        <v>3867</v>
      </c>
      <c r="B86" s="37" t="s">
        <v>3868</v>
      </c>
      <c r="C86" s="37" t="s">
        <v>3904</v>
      </c>
      <c r="D86" s="39">
        <v>0</v>
      </c>
      <c r="E86" s="39">
        <v>0</v>
      </c>
      <c r="G86" s="39">
        <f t="shared" si="11"/>
        <v>553</v>
      </c>
      <c r="H86" s="39" t="s">
        <v>4111</v>
      </c>
      <c r="I86" s="39" t="s">
        <v>4111</v>
      </c>
      <c r="J86" s="39" t="str">
        <f t="shared" si="12"/>
        <v>NO</v>
      </c>
      <c r="K86" s="39">
        <f t="shared" si="13"/>
        <v>1.2658227848101267</v>
      </c>
      <c r="L86" s="39" t="str">
        <f t="shared" si="14"/>
        <v>NO</v>
      </c>
      <c r="O86" s="39">
        <v>3</v>
      </c>
      <c r="R86" s="39">
        <v>0</v>
      </c>
      <c r="S86" s="39">
        <f t="shared" si="15"/>
        <v>1</v>
      </c>
      <c r="U86" s="39" t="s">
        <v>3869</v>
      </c>
      <c r="AB86" s="39" t="s">
        <v>4112</v>
      </c>
      <c r="AD86" s="39">
        <f t="shared" si="16"/>
        <v>0</v>
      </c>
      <c r="AE86" s="39">
        <v>2426</v>
      </c>
      <c r="AF86" s="39">
        <f t="shared" si="17"/>
        <v>1096</v>
      </c>
      <c r="AG86" s="39">
        <v>8519</v>
      </c>
      <c r="AH86" s="39">
        <f t="shared" si="18"/>
        <v>1336</v>
      </c>
      <c r="AI86" s="39">
        <f t="shared" si="19"/>
        <v>-240</v>
      </c>
      <c r="AJ86" s="39">
        <f t="shared" si="20"/>
        <v>0</v>
      </c>
      <c r="AK86" s="39">
        <v>0</v>
      </c>
      <c r="AL86" s="39">
        <v>0</v>
      </c>
      <c r="AM86" s="39">
        <v>0</v>
      </c>
      <c r="AN86" s="39">
        <v>0</v>
      </c>
      <c r="AO86" s="39">
        <f t="shared" si="21"/>
        <v>1</v>
      </c>
      <c r="AQ86" s="37" t="s">
        <v>3904</v>
      </c>
      <c r="AR86" s="39">
        <v>0</v>
      </c>
    </row>
    <row r="87" spans="1:44" ht="15" customHeight="1">
      <c r="A87" s="37" t="s">
        <v>3870</v>
      </c>
      <c r="B87" s="37" t="s">
        <v>3857</v>
      </c>
      <c r="C87" s="37" t="s">
        <v>3904</v>
      </c>
      <c r="D87" s="39">
        <v>0</v>
      </c>
      <c r="E87" s="39">
        <v>0</v>
      </c>
      <c r="G87" s="39">
        <f t="shared" si="11"/>
        <v>552</v>
      </c>
      <c r="H87" s="39">
        <v>4111</v>
      </c>
      <c r="I87" s="39">
        <v>9270</v>
      </c>
      <c r="J87" s="39" t="str">
        <f t="shared" si="12"/>
        <v>NO</v>
      </c>
      <c r="K87" s="39">
        <f t="shared" si="13"/>
        <v>0.72463768115942029</v>
      </c>
      <c r="L87" s="39" t="str">
        <f t="shared" si="14"/>
        <v>NO</v>
      </c>
      <c r="O87" s="39">
        <v>2</v>
      </c>
      <c r="R87" s="39">
        <v>0</v>
      </c>
      <c r="S87" s="39">
        <f t="shared" si="15"/>
        <v>0</v>
      </c>
      <c r="AB87" s="39" t="s">
        <v>4112</v>
      </c>
      <c r="AD87" s="39">
        <f t="shared" si="16"/>
        <v>0</v>
      </c>
      <c r="AE87" s="39">
        <v>614</v>
      </c>
      <c r="AF87" s="39">
        <f t="shared" si="17"/>
        <v>688</v>
      </c>
      <c r="AG87" s="39">
        <v>863</v>
      </c>
      <c r="AH87" s="39">
        <f t="shared" si="18"/>
        <v>974</v>
      </c>
      <c r="AI87" s="39">
        <f t="shared" si="19"/>
        <v>-286</v>
      </c>
      <c r="AJ87" s="39">
        <f t="shared" si="20"/>
        <v>0</v>
      </c>
      <c r="AK87" s="39">
        <v>0</v>
      </c>
      <c r="AL87" s="39">
        <v>0.441</v>
      </c>
      <c r="AM87" s="39">
        <v>0.51900000000000002</v>
      </c>
      <c r="AN87" s="39">
        <v>0.44800000000000001</v>
      </c>
      <c r="AO87" s="39">
        <f t="shared" si="21"/>
        <v>1</v>
      </c>
      <c r="AQ87" s="37" t="s">
        <v>3904</v>
      </c>
      <c r="AR87" s="39">
        <v>0</v>
      </c>
    </row>
    <row r="88" spans="1:44" ht="15" customHeight="1">
      <c r="A88" s="37" t="s">
        <v>3858</v>
      </c>
      <c r="B88" s="37" t="s">
        <v>3859</v>
      </c>
      <c r="C88" s="37" t="s">
        <v>3904</v>
      </c>
      <c r="D88" s="39">
        <v>0</v>
      </c>
      <c r="E88" s="39">
        <v>0</v>
      </c>
      <c r="G88" s="39">
        <f t="shared" si="11"/>
        <v>548</v>
      </c>
      <c r="H88" s="39">
        <v>3320</v>
      </c>
      <c r="I88" s="39">
        <v>3282</v>
      </c>
      <c r="J88" s="39" t="str">
        <f t="shared" si="12"/>
        <v>NO</v>
      </c>
      <c r="K88" s="39">
        <f t="shared" si="13"/>
        <v>0.54744525547445255</v>
      </c>
      <c r="L88" s="39" t="str">
        <f t="shared" si="14"/>
        <v>NO</v>
      </c>
      <c r="O88" s="39">
        <v>2</v>
      </c>
      <c r="R88" s="39">
        <v>0</v>
      </c>
      <c r="S88" s="39">
        <f t="shared" si="15"/>
        <v>0</v>
      </c>
      <c r="AB88" s="39" t="s">
        <v>4112</v>
      </c>
      <c r="AD88" s="39">
        <f t="shared" si="16"/>
        <v>0</v>
      </c>
      <c r="AE88" s="39">
        <v>29</v>
      </c>
      <c r="AF88" s="39">
        <f t="shared" si="17"/>
        <v>266</v>
      </c>
      <c r="AG88" s="39">
        <v>475</v>
      </c>
      <c r="AH88" s="39">
        <f t="shared" si="18"/>
        <v>854</v>
      </c>
      <c r="AI88" s="39">
        <f t="shared" si="19"/>
        <v>-588</v>
      </c>
      <c r="AJ88" s="39">
        <f t="shared" si="20"/>
        <v>0</v>
      </c>
      <c r="AK88" s="39">
        <v>0</v>
      </c>
      <c r="AL88" s="39">
        <v>0.42499999999999999</v>
      </c>
      <c r="AM88" s="39">
        <v>0.46400000000000002</v>
      </c>
      <c r="AN88" s="39">
        <v>0.41</v>
      </c>
      <c r="AO88" s="39">
        <f t="shared" si="21"/>
        <v>1</v>
      </c>
      <c r="AQ88" s="37" t="s">
        <v>3904</v>
      </c>
      <c r="AR88" s="39">
        <v>0</v>
      </c>
    </row>
    <row r="89" spans="1:44" ht="15" customHeight="1">
      <c r="A89" s="37" t="s">
        <v>3860</v>
      </c>
      <c r="B89" s="37" t="s">
        <v>3861</v>
      </c>
      <c r="C89" s="37" t="s">
        <v>3904</v>
      </c>
      <c r="E89" s="39">
        <v>1</v>
      </c>
      <c r="F89" s="39">
        <v>22</v>
      </c>
      <c r="G89" s="39">
        <f t="shared" si="11"/>
        <v>603</v>
      </c>
      <c r="H89" s="39">
        <v>2430</v>
      </c>
      <c r="I89" s="39">
        <v>257</v>
      </c>
      <c r="J89" s="39" t="str">
        <f t="shared" si="12"/>
        <v>NO</v>
      </c>
      <c r="K89" s="39">
        <f t="shared" si="13"/>
        <v>0.99502487562189046</v>
      </c>
      <c r="L89" s="39" t="str">
        <f t="shared" si="14"/>
        <v>NO</v>
      </c>
      <c r="O89" s="39">
        <v>2</v>
      </c>
      <c r="R89" s="39">
        <v>0</v>
      </c>
      <c r="S89" s="39">
        <f t="shared" si="15"/>
        <v>0</v>
      </c>
      <c r="AB89" s="39" t="s">
        <v>4112</v>
      </c>
      <c r="AD89" s="39">
        <f t="shared" si="16"/>
        <v>0</v>
      </c>
      <c r="AE89" s="39">
        <v>2327</v>
      </c>
      <c r="AF89" s="39">
        <f t="shared" si="17"/>
        <v>1082</v>
      </c>
      <c r="AG89" s="39">
        <v>1947</v>
      </c>
      <c r="AH89" s="39">
        <f t="shared" si="18"/>
        <v>1147</v>
      </c>
      <c r="AI89" s="39">
        <f t="shared" si="19"/>
        <v>-65</v>
      </c>
      <c r="AJ89" s="39">
        <f t="shared" si="20"/>
        <v>0</v>
      </c>
      <c r="AK89" s="39">
        <v>1</v>
      </c>
      <c r="AL89" s="39">
        <v>0.45200000000000001</v>
      </c>
      <c r="AM89" s="39">
        <v>0.47899999999999998</v>
      </c>
      <c r="AN89" s="39">
        <v>0.45600000000000002</v>
      </c>
      <c r="AO89" s="39">
        <f t="shared" si="21"/>
        <v>0</v>
      </c>
      <c r="AQ89" s="37" t="s">
        <v>3904</v>
      </c>
      <c r="AR89" s="39">
        <v>0</v>
      </c>
    </row>
    <row r="90" spans="1:44" ht="15" customHeight="1">
      <c r="A90" s="37" t="s">
        <v>3862</v>
      </c>
      <c r="B90" s="37" t="s">
        <v>3849</v>
      </c>
      <c r="C90" s="37" t="s">
        <v>3904</v>
      </c>
      <c r="D90" s="39">
        <v>0</v>
      </c>
      <c r="E90" s="39">
        <v>0</v>
      </c>
      <c r="G90" s="39">
        <f t="shared" si="11"/>
        <v>605</v>
      </c>
      <c r="H90" s="39">
        <v>3679</v>
      </c>
      <c r="I90" s="39">
        <v>4776</v>
      </c>
      <c r="J90" s="39" t="str">
        <f t="shared" si="12"/>
        <v>NO</v>
      </c>
      <c r="K90" s="39">
        <f t="shared" si="13"/>
        <v>0.99173553719008267</v>
      </c>
      <c r="L90" s="39" t="str">
        <f t="shared" si="14"/>
        <v>NO</v>
      </c>
      <c r="O90" s="39">
        <v>2</v>
      </c>
      <c r="R90" s="39">
        <v>0</v>
      </c>
      <c r="S90" s="39">
        <f t="shared" si="15"/>
        <v>1</v>
      </c>
      <c r="W90" s="39" t="s">
        <v>3850</v>
      </c>
      <c r="AB90" s="39" t="s">
        <v>4112</v>
      </c>
      <c r="AD90" s="39">
        <f t="shared" si="16"/>
        <v>0</v>
      </c>
      <c r="AE90" s="39">
        <v>194</v>
      </c>
      <c r="AF90" s="39">
        <f t="shared" si="17"/>
        <v>469</v>
      </c>
      <c r="AG90" s="39">
        <v>66</v>
      </c>
      <c r="AH90" s="39">
        <f t="shared" si="18"/>
        <v>475</v>
      </c>
      <c r="AI90" s="39">
        <f t="shared" si="19"/>
        <v>-6</v>
      </c>
      <c r="AJ90" s="39">
        <f t="shared" si="20"/>
        <v>0</v>
      </c>
      <c r="AK90" s="39">
        <v>0</v>
      </c>
      <c r="AL90" s="39">
        <v>0.42499999999999999</v>
      </c>
      <c r="AM90" s="39">
        <v>0.47199999999999998</v>
      </c>
      <c r="AN90" s="39">
        <v>0.33800000000000002</v>
      </c>
      <c r="AO90" s="39">
        <f t="shared" si="21"/>
        <v>1</v>
      </c>
      <c r="AQ90" s="37" t="s">
        <v>3904</v>
      </c>
      <c r="AR90" s="39">
        <v>0</v>
      </c>
    </row>
    <row r="91" spans="1:44" ht="15" customHeight="1">
      <c r="A91" s="37" t="s">
        <v>3851</v>
      </c>
      <c r="B91" s="37" t="s">
        <v>3852</v>
      </c>
      <c r="C91" s="37" t="s">
        <v>3904</v>
      </c>
      <c r="D91" s="39">
        <v>0</v>
      </c>
      <c r="E91" s="39">
        <v>0</v>
      </c>
      <c r="G91" s="39">
        <f t="shared" si="11"/>
        <v>549</v>
      </c>
      <c r="H91" s="39">
        <v>8710</v>
      </c>
      <c r="I91" s="39">
        <v>31</v>
      </c>
      <c r="J91" s="39" t="str">
        <f t="shared" si="12"/>
        <v>NO</v>
      </c>
      <c r="K91" s="39">
        <f t="shared" si="13"/>
        <v>1.0928961748633879</v>
      </c>
      <c r="L91" s="39" t="str">
        <f t="shared" si="14"/>
        <v>NO</v>
      </c>
      <c r="O91" s="39">
        <v>2</v>
      </c>
      <c r="R91" s="39">
        <v>0</v>
      </c>
      <c r="S91" s="39">
        <f t="shared" si="15"/>
        <v>1</v>
      </c>
      <c r="U91" s="39" t="s">
        <v>3853</v>
      </c>
      <c r="AB91" s="39" t="s">
        <v>4112</v>
      </c>
      <c r="AD91" s="39">
        <f t="shared" si="16"/>
        <v>0</v>
      </c>
      <c r="AE91" s="39">
        <v>35</v>
      </c>
      <c r="AF91" s="39">
        <f t="shared" si="17"/>
        <v>282</v>
      </c>
      <c r="AG91" s="39">
        <v>52</v>
      </c>
      <c r="AH91" s="39">
        <f t="shared" si="18"/>
        <v>435</v>
      </c>
      <c r="AI91" s="39">
        <f t="shared" si="19"/>
        <v>-153</v>
      </c>
      <c r="AJ91" s="39">
        <f t="shared" si="20"/>
        <v>0</v>
      </c>
      <c r="AK91" s="39">
        <v>0</v>
      </c>
      <c r="AL91" s="39">
        <v>0.33300000000000002</v>
      </c>
      <c r="AM91" s="39">
        <v>0.49299999999999999</v>
      </c>
      <c r="AN91" s="39">
        <v>0.41399999999999998</v>
      </c>
      <c r="AO91" s="39">
        <f t="shared" si="21"/>
        <v>1</v>
      </c>
      <c r="AQ91" s="37" t="s">
        <v>3904</v>
      </c>
      <c r="AR91" s="39">
        <v>0</v>
      </c>
    </row>
    <row r="92" spans="1:44" ht="15" customHeight="1">
      <c r="A92" s="37" t="s">
        <v>3854</v>
      </c>
      <c r="B92" s="37" t="s">
        <v>3855</v>
      </c>
      <c r="C92" s="37" t="s">
        <v>3904</v>
      </c>
      <c r="D92" s="39">
        <v>0</v>
      </c>
      <c r="E92" s="39">
        <v>0</v>
      </c>
      <c r="G92" s="39">
        <f t="shared" si="11"/>
        <v>555</v>
      </c>
      <c r="H92" s="39" t="s">
        <v>4111</v>
      </c>
      <c r="I92" s="39">
        <v>236</v>
      </c>
      <c r="J92" s="39" t="str">
        <f t="shared" si="12"/>
        <v>NO</v>
      </c>
      <c r="K92" s="39">
        <f t="shared" si="13"/>
        <v>1.8018018018018016</v>
      </c>
      <c r="L92" s="39" t="str">
        <f t="shared" si="14"/>
        <v>NO</v>
      </c>
      <c r="O92" s="39">
        <v>2</v>
      </c>
      <c r="R92" s="39">
        <v>0</v>
      </c>
      <c r="S92" s="39">
        <f t="shared" si="15"/>
        <v>0</v>
      </c>
      <c r="AB92" s="39" t="s">
        <v>4112</v>
      </c>
      <c r="AD92" s="39">
        <f t="shared" si="16"/>
        <v>0</v>
      </c>
      <c r="AE92" s="39">
        <v>546</v>
      </c>
      <c r="AF92" s="39">
        <f t="shared" si="17"/>
        <v>658</v>
      </c>
      <c r="AG92" s="39">
        <v>1367</v>
      </c>
      <c r="AH92" s="39">
        <f t="shared" si="18"/>
        <v>1084</v>
      </c>
      <c r="AI92" s="39">
        <f t="shared" si="19"/>
        <v>-426</v>
      </c>
      <c r="AJ92" s="39">
        <f t="shared" si="20"/>
        <v>0</v>
      </c>
      <c r="AK92" s="39">
        <v>0</v>
      </c>
      <c r="AL92" s="39">
        <v>0.44</v>
      </c>
      <c r="AM92" s="39">
        <v>0.47599999999999998</v>
      </c>
      <c r="AN92" s="39">
        <v>0.52700000000000002</v>
      </c>
      <c r="AO92" s="39">
        <f t="shared" si="21"/>
        <v>1</v>
      </c>
      <c r="AQ92" s="37" t="s">
        <v>3904</v>
      </c>
      <c r="AR92" s="39">
        <v>0</v>
      </c>
    </row>
    <row r="93" spans="1:44" ht="15" customHeight="1">
      <c r="A93" s="37" t="s">
        <v>3856</v>
      </c>
      <c r="B93" s="37" t="s">
        <v>3843</v>
      </c>
      <c r="C93" s="37" t="s">
        <v>3904</v>
      </c>
      <c r="E93" s="39">
        <v>0.999</v>
      </c>
      <c r="F93" s="39">
        <v>16</v>
      </c>
      <c r="G93" s="39">
        <f t="shared" si="11"/>
        <v>587</v>
      </c>
      <c r="H93" s="39">
        <v>2897</v>
      </c>
      <c r="I93" s="39">
        <v>343</v>
      </c>
      <c r="J93" s="39" t="str">
        <f t="shared" si="12"/>
        <v>NO</v>
      </c>
      <c r="K93" s="39">
        <f t="shared" si="13"/>
        <v>0.17035775127768313</v>
      </c>
      <c r="L93" s="39" t="str">
        <f t="shared" si="14"/>
        <v>NO</v>
      </c>
      <c r="O93" s="39">
        <v>2</v>
      </c>
      <c r="R93" s="39">
        <v>0</v>
      </c>
      <c r="S93" s="39">
        <f t="shared" si="15"/>
        <v>0</v>
      </c>
      <c r="AB93" s="39" t="s">
        <v>4112</v>
      </c>
      <c r="AD93" s="39">
        <f t="shared" si="16"/>
        <v>0</v>
      </c>
      <c r="AE93" s="39">
        <v>42</v>
      </c>
      <c r="AF93" s="39">
        <f t="shared" si="17"/>
        <v>299</v>
      </c>
      <c r="AG93" s="39">
        <v>23</v>
      </c>
      <c r="AH93" s="39">
        <f t="shared" si="18"/>
        <v>347</v>
      </c>
      <c r="AI93" s="39">
        <f t="shared" si="19"/>
        <v>-48</v>
      </c>
      <c r="AJ93" s="39">
        <f t="shared" si="20"/>
        <v>0</v>
      </c>
      <c r="AK93" s="39">
        <v>1</v>
      </c>
      <c r="AL93" s="39">
        <v>0.41</v>
      </c>
      <c r="AM93" s="39">
        <v>0.49</v>
      </c>
      <c r="AN93" s="39">
        <v>0.41099999999999998</v>
      </c>
      <c r="AO93" s="39">
        <f t="shared" si="21"/>
        <v>0</v>
      </c>
      <c r="AQ93" s="37" t="s">
        <v>3904</v>
      </c>
      <c r="AR93" s="39">
        <v>0</v>
      </c>
    </row>
    <row r="94" spans="1:44" ht="15" customHeight="1">
      <c r="A94" s="37" t="s">
        <v>3844</v>
      </c>
      <c r="B94" s="37" t="s">
        <v>3845</v>
      </c>
      <c r="C94" s="37" t="s">
        <v>3904</v>
      </c>
      <c r="D94" s="39">
        <v>0</v>
      </c>
      <c r="E94" s="39">
        <v>0</v>
      </c>
      <c r="G94" s="39">
        <f t="shared" si="11"/>
        <v>539</v>
      </c>
      <c r="H94" s="39">
        <v>1140</v>
      </c>
      <c r="I94" s="39">
        <v>3763</v>
      </c>
      <c r="J94" s="39" t="str">
        <f t="shared" si="12"/>
        <v>NO</v>
      </c>
      <c r="K94" s="39">
        <f t="shared" si="13"/>
        <v>0.18552875695732837</v>
      </c>
      <c r="L94" s="39" t="str">
        <f t="shared" si="14"/>
        <v>NO</v>
      </c>
      <c r="O94" s="39">
        <v>2</v>
      </c>
      <c r="R94" s="39">
        <v>0</v>
      </c>
      <c r="S94" s="39">
        <f t="shared" si="15"/>
        <v>0</v>
      </c>
      <c r="AB94" s="39" t="s">
        <v>4112</v>
      </c>
      <c r="AD94" s="39">
        <f t="shared" si="16"/>
        <v>0</v>
      </c>
      <c r="AE94" s="39">
        <v>248</v>
      </c>
      <c r="AF94" s="39">
        <f t="shared" si="17"/>
        <v>506</v>
      </c>
      <c r="AG94" s="39">
        <v>862</v>
      </c>
      <c r="AH94" s="39">
        <f t="shared" si="18"/>
        <v>973</v>
      </c>
      <c r="AI94" s="39">
        <f t="shared" si="19"/>
        <v>-467</v>
      </c>
      <c r="AJ94" s="39">
        <f t="shared" si="20"/>
        <v>0</v>
      </c>
      <c r="AK94" s="39">
        <v>0</v>
      </c>
      <c r="AL94" s="39">
        <v>0.438</v>
      </c>
      <c r="AM94" s="39">
        <v>0.433</v>
      </c>
      <c r="AN94" s="39">
        <v>0.38100000000000001</v>
      </c>
      <c r="AO94" s="39">
        <f t="shared" si="21"/>
        <v>1</v>
      </c>
      <c r="AQ94" s="37" t="s">
        <v>3904</v>
      </c>
      <c r="AR94" s="39">
        <v>0</v>
      </c>
    </row>
    <row r="95" spans="1:44" ht="15" customHeight="1">
      <c r="A95" s="37" t="s">
        <v>3846</v>
      </c>
      <c r="B95" s="37" t="s">
        <v>3847</v>
      </c>
      <c r="C95" s="37" t="s">
        <v>3904</v>
      </c>
      <c r="D95" s="39">
        <v>0</v>
      </c>
      <c r="E95" s="39">
        <v>0</v>
      </c>
      <c r="G95" s="39">
        <f t="shared" si="11"/>
        <v>206</v>
      </c>
      <c r="H95" s="39">
        <v>720</v>
      </c>
      <c r="I95" s="39">
        <v>566</v>
      </c>
      <c r="J95" s="39" t="str">
        <f t="shared" si="12"/>
        <v>NO</v>
      </c>
      <c r="K95" s="39">
        <f t="shared" si="13"/>
        <v>0</v>
      </c>
      <c r="L95" s="39" t="str">
        <f t="shared" si="14"/>
        <v>NO</v>
      </c>
      <c r="O95" s="39">
        <v>1</v>
      </c>
      <c r="R95" s="39">
        <v>0</v>
      </c>
      <c r="S95" s="39">
        <f t="shared" si="15"/>
        <v>0</v>
      </c>
      <c r="AB95" s="39" t="s">
        <v>4112</v>
      </c>
      <c r="AD95" s="39">
        <f t="shared" si="16"/>
        <v>0</v>
      </c>
      <c r="AE95" s="39">
        <v>22</v>
      </c>
      <c r="AF95" s="39">
        <f t="shared" si="17"/>
        <v>238</v>
      </c>
      <c r="AG95" s="39">
        <v>16</v>
      </c>
      <c r="AH95" s="39">
        <f t="shared" si="18"/>
        <v>313</v>
      </c>
      <c r="AI95" s="39">
        <f t="shared" si="19"/>
        <v>-75</v>
      </c>
      <c r="AJ95" s="39">
        <f t="shared" si="20"/>
        <v>0</v>
      </c>
      <c r="AK95" s="39">
        <v>0</v>
      </c>
      <c r="AL95" s="39">
        <v>0.47899999999999998</v>
      </c>
      <c r="AM95" s="39">
        <v>0.46100000000000002</v>
      </c>
      <c r="AN95" s="39">
        <v>0.40300000000000002</v>
      </c>
      <c r="AO95" s="39">
        <f t="shared" si="21"/>
        <v>1</v>
      </c>
      <c r="AQ95" s="37" t="s">
        <v>3904</v>
      </c>
      <c r="AR95" s="39">
        <v>0</v>
      </c>
    </row>
    <row r="96" spans="1:44" ht="15" customHeight="1">
      <c r="A96" s="37" t="s">
        <v>3848</v>
      </c>
      <c r="B96" s="37" t="s">
        <v>3835</v>
      </c>
      <c r="C96" s="37" t="s">
        <v>3904</v>
      </c>
      <c r="D96" s="39">
        <v>0</v>
      </c>
      <c r="E96" s="39">
        <v>0</v>
      </c>
      <c r="G96" s="39">
        <f t="shared" si="11"/>
        <v>605</v>
      </c>
      <c r="H96" s="39" t="s">
        <v>4111</v>
      </c>
      <c r="I96" s="39">
        <v>7735</v>
      </c>
      <c r="J96" s="39" t="str">
        <f t="shared" si="12"/>
        <v>NO</v>
      </c>
      <c r="K96" s="39">
        <f t="shared" si="13"/>
        <v>1.6528925619834711</v>
      </c>
      <c r="L96" s="39" t="str">
        <f t="shared" si="14"/>
        <v>NO</v>
      </c>
      <c r="O96" s="39">
        <v>2</v>
      </c>
      <c r="R96" s="39">
        <v>0</v>
      </c>
      <c r="S96" s="39">
        <f t="shared" si="15"/>
        <v>1</v>
      </c>
      <c r="U96" s="39" t="s">
        <v>3836</v>
      </c>
      <c r="AB96" s="39" t="s">
        <v>4112</v>
      </c>
      <c r="AD96" s="39">
        <f t="shared" si="16"/>
        <v>0</v>
      </c>
      <c r="AE96" s="39">
        <v>211</v>
      </c>
      <c r="AF96" s="39">
        <f t="shared" si="17"/>
        <v>479</v>
      </c>
      <c r="AG96" s="39">
        <v>449</v>
      </c>
      <c r="AH96" s="39">
        <f t="shared" si="18"/>
        <v>840</v>
      </c>
      <c r="AI96" s="39">
        <f t="shared" si="19"/>
        <v>-361</v>
      </c>
      <c r="AJ96" s="39">
        <f t="shared" si="20"/>
        <v>0</v>
      </c>
      <c r="AK96" s="39">
        <v>0</v>
      </c>
      <c r="AL96" s="39">
        <v>0</v>
      </c>
      <c r="AM96" s="39">
        <v>0</v>
      </c>
      <c r="AN96" s="39">
        <v>0</v>
      </c>
      <c r="AO96" s="39">
        <f t="shared" si="21"/>
        <v>1</v>
      </c>
      <c r="AQ96" s="37" t="s">
        <v>3904</v>
      </c>
      <c r="AR96" s="39">
        <v>0</v>
      </c>
    </row>
    <row r="97" spans="1:44" ht="15" customHeight="1">
      <c r="A97" s="37" t="s">
        <v>3837</v>
      </c>
      <c r="B97" s="37" t="s">
        <v>3838</v>
      </c>
      <c r="C97" s="37" t="s">
        <v>3904</v>
      </c>
      <c r="E97" s="39">
        <v>0.996</v>
      </c>
      <c r="F97" s="39">
        <v>19</v>
      </c>
      <c r="G97" s="39">
        <f t="shared" si="11"/>
        <v>654</v>
      </c>
      <c r="H97" s="39">
        <v>2950</v>
      </c>
      <c r="I97" s="39">
        <v>7060</v>
      </c>
      <c r="J97" s="39" t="str">
        <f t="shared" si="12"/>
        <v>NO</v>
      </c>
      <c r="K97" s="39">
        <f t="shared" si="13"/>
        <v>0.76452599388379205</v>
      </c>
      <c r="L97" s="39" t="str">
        <f t="shared" si="14"/>
        <v>NO</v>
      </c>
      <c r="O97" s="39">
        <v>3</v>
      </c>
      <c r="R97" s="39">
        <v>0</v>
      </c>
      <c r="S97" s="39">
        <f t="shared" si="15"/>
        <v>1</v>
      </c>
      <c r="W97" s="39" t="s">
        <v>3839</v>
      </c>
      <c r="AB97" s="39" t="s">
        <v>4112</v>
      </c>
      <c r="AD97" s="39">
        <f t="shared" si="16"/>
        <v>0</v>
      </c>
      <c r="AE97" s="39">
        <v>2578</v>
      </c>
      <c r="AF97" s="39">
        <f t="shared" si="17"/>
        <v>1118</v>
      </c>
      <c r="AG97" s="39">
        <v>1072</v>
      </c>
      <c r="AH97" s="39">
        <f t="shared" si="18"/>
        <v>1032</v>
      </c>
      <c r="AI97" s="39">
        <f t="shared" si="19"/>
        <v>86</v>
      </c>
      <c r="AJ97" s="39">
        <f t="shared" si="20"/>
        <v>1</v>
      </c>
      <c r="AK97" s="39">
        <v>1</v>
      </c>
      <c r="AL97" s="39">
        <v>0.44800000000000001</v>
      </c>
      <c r="AM97" s="39">
        <v>0.47299999999999998</v>
      </c>
      <c r="AN97" s="39">
        <v>0.40200000000000002</v>
      </c>
      <c r="AO97" s="39">
        <f t="shared" si="21"/>
        <v>0</v>
      </c>
      <c r="AQ97" s="37" t="s">
        <v>3904</v>
      </c>
      <c r="AR97" s="39">
        <v>1</v>
      </c>
    </row>
    <row r="98" spans="1:44" ht="15" customHeight="1">
      <c r="A98" s="37" t="s">
        <v>3840</v>
      </c>
      <c r="B98" s="37" t="s">
        <v>3841</v>
      </c>
      <c r="C98" s="37" t="s">
        <v>3904</v>
      </c>
      <c r="D98" s="39">
        <v>0</v>
      </c>
      <c r="E98" s="39">
        <v>0</v>
      </c>
      <c r="G98" s="39">
        <f t="shared" si="11"/>
        <v>491</v>
      </c>
      <c r="H98" s="39">
        <v>2290</v>
      </c>
      <c r="I98" s="39">
        <v>6380</v>
      </c>
      <c r="J98" s="39" t="str">
        <f t="shared" si="12"/>
        <v>NO</v>
      </c>
      <c r="K98" s="39">
        <f t="shared" si="13"/>
        <v>0.40733197556008149</v>
      </c>
      <c r="L98" s="39" t="str">
        <f t="shared" si="14"/>
        <v>NO</v>
      </c>
      <c r="O98" s="39">
        <v>2</v>
      </c>
      <c r="R98" s="39">
        <v>0</v>
      </c>
      <c r="S98" s="39">
        <f t="shared" si="15"/>
        <v>0</v>
      </c>
      <c r="AB98" s="39" t="s">
        <v>4112</v>
      </c>
      <c r="AD98" s="39">
        <f t="shared" si="16"/>
        <v>0</v>
      </c>
      <c r="AE98" s="39">
        <v>534</v>
      </c>
      <c r="AF98" s="39">
        <f t="shared" si="17"/>
        <v>652</v>
      </c>
      <c r="AG98" s="39">
        <v>347</v>
      </c>
      <c r="AH98" s="39">
        <f t="shared" si="18"/>
        <v>789</v>
      </c>
      <c r="AI98" s="39">
        <f t="shared" si="19"/>
        <v>-137</v>
      </c>
      <c r="AJ98" s="39">
        <f t="shared" si="20"/>
        <v>0</v>
      </c>
      <c r="AK98" s="39">
        <v>0</v>
      </c>
      <c r="AL98" s="39">
        <v>0.42599999999999999</v>
      </c>
      <c r="AM98" s="39">
        <v>0.46</v>
      </c>
      <c r="AN98" s="39">
        <v>0.45500000000000002</v>
      </c>
      <c r="AO98" s="39">
        <f t="shared" si="21"/>
        <v>1</v>
      </c>
      <c r="AQ98" s="37" t="s">
        <v>3904</v>
      </c>
      <c r="AR98" s="39">
        <v>0</v>
      </c>
    </row>
    <row r="99" spans="1:44" ht="15" customHeight="1">
      <c r="A99" s="37" t="s">
        <v>3842</v>
      </c>
      <c r="B99" s="37" t="s">
        <v>3829</v>
      </c>
      <c r="C99" s="37" t="s">
        <v>3904</v>
      </c>
      <c r="D99" s="39">
        <v>0</v>
      </c>
      <c r="E99" s="39">
        <v>0</v>
      </c>
      <c r="G99" s="39">
        <f t="shared" si="11"/>
        <v>602</v>
      </c>
      <c r="H99" s="39">
        <v>1070</v>
      </c>
      <c r="I99" s="39" t="s">
        <v>4111</v>
      </c>
      <c r="J99" s="39" t="str">
        <f t="shared" si="12"/>
        <v>NO</v>
      </c>
      <c r="K99" s="39">
        <f t="shared" si="13"/>
        <v>0.49833887043189373</v>
      </c>
      <c r="L99" s="39" t="str">
        <f t="shared" si="14"/>
        <v>NO</v>
      </c>
      <c r="O99" s="39">
        <v>2</v>
      </c>
      <c r="R99" s="39">
        <v>0</v>
      </c>
      <c r="S99" s="39">
        <f t="shared" si="15"/>
        <v>0</v>
      </c>
      <c r="AB99" s="39" t="s">
        <v>4112</v>
      </c>
      <c r="AD99" s="39">
        <f t="shared" si="16"/>
        <v>0</v>
      </c>
      <c r="AE99" s="39">
        <v>637</v>
      </c>
      <c r="AF99" s="39">
        <f t="shared" si="17"/>
        <v>701</v>
      </c>
      <c r="AG99" s="39">
        <v>1143</v>
      </c>
      <c r="AH99" s="39">
        <f t="shared" si="18"/>
        <v>1052</v>
      </c>
      <c r="AI99" s="39">
        <f t="shared" si="19"/>
        <v>-351</v>
      </c>
      <c r="AJ99" s="39">
        <f t="shared" si="20"/>
        <v>0</v>
      </c>
      <c r="AK99" s="39">
        <v>0</v>
      </c>
      <c r="AL99" s="39">
        <v>0.42899999999999999</v>
      </c>
      <c r="AM99" s="39">
        <v>0.46200000000000002</v>
      </c>
      <c r="AN99" s="39">
        <v>0.41</v>
      </c>
      <c r="AO99" s="39">
        <f t="shared" si="21"/>
        <v>1</v>
      </c>
      <c r="AQ99" s="37" t="s">
        <v>3904</v>
      </c>
      <c r="AR99" s="39">
        <v>0</v>
      </c>
    </row>
    <row r="100" spans="1:44" ht="15" customHeight="1">
      <c r="A100" s="37" t="s">
        <v>3830</v>
      </c>
      <c r="B100" s="37" t="s">
        <v>3831</v>
      </c>
      <c r="C100" s="37" t="s">
        <v>3904</v>
      </c>
      <c r="E100" s="39">
        <v>0.996</v>
      </c>
      <c r="F100" s="39">
        <v>16</v>
      </c>
      <c r="G100" s="39">
        <f t="shared" si="11"/>
        <v>601</v>
      </c>
      <c r="H100" s="39">
        <v>8174</v>
      </c>
      <c r="I100" s="39" t="s">
        <v>4111</v>
      </c>
      <c r="J100" s="39" t="str">
        <f t="shared" si="12"/>
        <v>NO</v>
      </c>
      <c r="K100" s="39">
        <f t="shared" si="13"/>
        <v>0.99833610648918469</v>
      </c>
      <c r="L100" s="39" t="str">
        <f t="shared" si="14"/>
        <v>NO</v>
      </c>
      <c r="O100" s="39">
        <v>3</v>
      </c>
      <c r="R100" s="39">
        <v>0</v>
      </c>
      <c r="S100" s="39">
        <f t="shared" si="15"/>
        <v>0</v>
      </c>
      <c r="AB100" s="39" t="s">
        <v>4112</v>
      </c>
      <c r="AD100" s="39">
        <f t="shared" si="16"/>
        <v>0</v>
      </c>
      <c r="AE100" s="39">
        <v>4544</v>
      </c>
      <c r="AF100" s="39">
        <f t="shared" si="17"/>
        <v>1256</v>
      </c>
      <c r="AG100" s="39">
        <v>6780</v>
      </c>
      <c r="AH100" s="39">
        <f t="shared" si="18"/>
        <v>1310</v>
      </c>
      <c r="AI100" s="39">
        <f t="shared" si="19"/>
        <v>-54</v>
      </c>
      <c r="AJ100" s="39">
        <f t="shared" si="20"/>
        <v>0</v>
      </c>
      <c r="AK100" s="39">
        <v>1</v>
      </c>
      <c r="AL100" s="39">
        <v>0.42799999999999999</v>
      </c>
      <c r="AM100" s="39">
        <v>0.46400000000000002</v>
      </c>
      <c r="AN100" s="39">
        <v>5.3999999999999999E-2</v>
      </c>
      <c r="AO100" s="39">
        <f t="shared" si="21"/>
        <v>0</v>
      </c>
      <c r="AQ100" s="37" t="s">
        <v>3904</v>
      </c>
      <c r="AR100" s="39">
        <v>0</v>
      </c>
    </row>
    <row r="101" spans="1:44" ht="15" customHeight="1">
      <c r="A101" s="37" t="s">
        <v>3832</v>
      </c>
      <c r="B101" s="37" t="s">
        <v>3833</v>
      </c>
      <c r="C101" s="37" t="s">
        <v>3904</v>
      </c>
      <c r="E101" s="39">
        <v>0.996</v>
      </c>
      <c r="F101" s="39">
        <v>18</v>
      </c>
      <c r="G101" s="39">
        <f t="shared" si="11"/>
        <v>598</v>
      </c>
      <c r="H101" s="39">
        <v>1190</v>
      </c>
      <c r="I101" s="39">
        <v>3831</v>
      </c>
      <c r="J101" s="39" t="str">
        <f t="shared" si="12"/>
        <v>NO</v>
      </c>
      <c r="K101" s="39">
        <f t="shared" si="13"/>
        <v>1.1705685618729098</v>
      </c>
      <c r="L101" s="39" t="str">
        <f t="shared" si="14"/>
        <v>NO</v>
      </c>
      <c r="O101" s="39">
        <v>4</v>
      </c>
      <c r="R101" s="39">
        <v>0</v>
      </c>
      <c r="S101" s="39">
        <f t="shared" si="15"/>
        <v>0</v>
      </c>
      <c r="AB101" s="39" t="s">
        <v>4112</v>
      </c>
      <c r="AD101" s="39">
        <f t="shared" si="16"/>
        <v>0</v>
      </c>
      <c r="AE101" s="39">
        <v>9780</v>
      </c>
      <c r="AF101" s="39">
        <f t="shared" si="17"/>
        <v>1364</v>
      </c>
      <c r="AG101" s="39">
        <v>1865</v>
      </c>
      <c r="AH101" s="39">
        <f t="shared" si="18"/>
        <v>1141</v>
      </c>
      <c r="AI101" s="39">
        <f t="shared" si="19"/>
        <v>223</v>
      </c>
      <c r="AJ101" s="39">
        <f t="shared" si="20"/>
        <v>1</v>
      </c>
      <c r="AK101" s="39">
        <v>1</v>
      </c>
      <c r="AL101" s="39">
        <v>0.433</v>
      </c>
      <c r="AM101" s="39">
        <v>0.45100000000000001</v>
      </c>
      <c r="AN101" s="39">
        <v>0.40600000000000003</v>
      </c>
      <c r="AO101" s="39">
        <f t="shared" si="21"/>
        <v>0</v>
      </c>
      <c r="AQ101" s="37" t="s">
        <v>3904</v>
      </c>
      <c r="AR101" s="39">
        <v>1</v>
      </c>
    </row>
    <row r="102" spans="1:44" ht="15" customHeight="1">
      <c r="A102" s="37" t="s">
        <v>3834</v>
      </c>
      <c r="B102" s="37" t="s">
        <v>3821</v>
      </c>
      <c r="C102" s="37" t="s">
        <v>3904</v>
      </c>
      <c r="E102" s="39">
        <v>0.999</v>
      </c>
      <c r="F102" s="39">
        <v>18</v>
      </c>
      <c r="G102" s="39">
        <f t="shared" si="11"/>
        <v>634</v>
      </c>
      <c r="H102" s="39" t="s">
        <v>4111</v>
      </c>
      <c r="I102" s="39">
        <v>19348</v>
      </c>
      <c r="J102" s="39" t="str">
        <f t="shared" si="12"/>
        <v>NO</v>
      </c>
      <c r="K102" s="39">
        <f t="shared" si="13"/>
        <v>0.78864353312302837</v>
      </c>
      <c r="L102" s="39" t="str">
        <f t="shared" si="14"/>
        <v>NO</v>
      </c>
      <c r="O102" s="39">
        <v>3</v>
      </c>
      <c r="R102" s="39">
        <v>0</v>
      </c>
      <c r="S102" s="39">
        <f t="shared" si="15"/>
        <v>0</v>
      </c>
      <c r="AB102" s="39" t="s">
        <v>4112</v>
      </c>
      <c r="AD102" s="39">
        <f t="shared" si="16"/>
        <v>0</v>
      </c>
      <c r="AE102" s="39">
        <v>41</v>
      </c>
      <c r="AF102" s="39">
        <f t="shared" si="17"/>
        <v>296</v>
      </c>
      <c r="AG102" s="39">
        <v>0</v>
      </c>
      <c r="AH102" s="39">
        <f t="shared" si="18"/>
        <v>1</v>
      </c>
      <c r="AI102" s="39">
        <f t="shared" si="19"/>
        <v>295</v>
      </c>
      <c r="AJ102" s="39">
        <f t="shared" si="20"/>
        <v>1</v>
      </c>
      <c r="AK102" s="39">
        <v>1</v>
      </c>
      <c r="AL102" s="39">
        <v>0.40799999999999997</v>
      </c>
      <c r="AM102" s="39">
        <v>0.46100000000000002</v>
      </c>
      <c r="AN102" s="39">
        <v>0.42599999999999999</v>
      </c>
      <c r="AO102" s="39">
        <f t="shared" si="21"/>
        <v>0</v>
      </c>
      <c r="AQ102" s="37" t="s">
        <v>3904</v>
      </c>
      <c r="AR102" s="39">
        <v>1</v>
      </c>
    </row>
    <row r="103" spans="1:44" ht="15" customHeight="1">
      <c r="A103" s="37" t="s">
        <v>3822</v>
      </c>
      <c r="B103" s="37" t="s">
        <v>3823</v>
      </c>
      <c r="C103" s="37" t="s">
        <v>3904</v>
      </c>
      <c r="D103" s="39">
        <v>0</v>
      </c>
      <c r="E103" s="39">
        <v>0</v>
      </c>
      <c r="G103" s="39">
        <f t="shared" si="11"/>
        <v>441</v>
      </c>
      <c r="H103" s="39">
        <v>1516</v>
      </c>
      <c r="I103" s="39">
        <v>19749</v>
      </c>
      <c r="J103" s="39" t="str">
        <f t="shared" si="12"/>
        <v>YES</v>
      </c>
      <c r="K103" s="39">
        <f t="shared" si="13"/>
        <v>0.6802721088435375</v>
      </c>
      <c r="L103" s="39" t="str">
        <f t="shared" si="14"/>
        <v>NO</v>
      </c>
      <c r="O103" s="39">
        <v>3</v>
      </c>
      <c r="R103" s="39">
        <v>0</v>
      </c>
      <c r="S103" s="39">
        <f t="shared" si="15"/>
        <v>0</v>
      </c>
      <c r="AB103" s="39" t="s">
        <v>4112</v>
      </c>
      <c r="AD103" s="39">
        <f t="shared" si="16"/>
        <v>0</v>
      </c>
      <c r="AE103" s="39">
        <v>308</v>
      </c>
      <c r="AF103" s="39">
        <f t="shared" si="17"/>
        <v>545</v>
      </c>
      <c r="AG103" s="39">
        <v>0</v>
      </c>
      <c r="AH103" s="39">
        <f t="shared" si="18"/>
        <v>1</v>
      </c>
      <c r="AI103" s="39">
        <f t="shared" si="19"/>
        <v>544</v>
      </c>
      <c r="AJ103" s="39">
        <f t="shared" si="20"/>
        <v>1</v>
      </c>
      <c r="AK103" s="39">
        <v>0</v>
      </c>
      <c r="AL103" s="39">
        <v>0.433</v>
      </c>
      <c r="AM103" s="39">
        <v>0.46600000000000003</v>
      </c>
      <c r="AN103" s="39">
        <v>0.439</v>
      </c>
      <c r="AO103" s="39">
        <f t="shared" si="21"/>
        <v>1</v>
      </c>
      <c r="AQ103" s="37" t="s">
        <v>3904</v>
      </c>
      <c r="AR103" s="39">
        <v>1</v>
      </c>
    </row>
    <row r="104" spans="1:44" ht="15" customHeight="1">
      <c r="A104" s="37" t="s">
        <v>3824</v>
      </c>
      <c r="B104" s="37" t="s">
        <v>3825</v>
      </c>
      <c r="C104" s="37" t="s">
        <v>3904</v>
      </c>
      <c r="D104" s="39">
        <v>0</v>
      </c>
      <c r="E104" s="39">
        <v>0</v>
      </c>
      <c r="G104" s="39">
        <f t="shared" si="11"/>
        <v>438</v>
      </c>
      <c r="H104" s="39">
        <v>1349</v>
      </c>
      <c r="I104" s="39" t="s">
        <v>4111</v>
      </c>
      <c r="J104" s="39" t="str">
        <f t="shared" si="12"/>
        <v>NO</v>
      </c>
      <c r="K104" s="39">
        <f t="shared" si="13"/>
        <v>0.91324200913242004</v>
      </c>
      <c r="L104" s="39" t="str">
        <f t="shared" si="14"/>
        <v>NO</v>
      </c>
      <c r="O104" s="39">
        <v>3</v>
      </c>
      <c r="R104" s="39">
        <v>0</v>
      </c>
      <c r="S104" s="39">
        <f t="shared" si="15"/>
        <v>0</v>
      </c>
      <c r="AB104" s="39" t="s">
        <v>4112</v>
      </c>
      <c r="AD104" s="39">
        <f t="shared" si="16"/>
        <v>0</v>
      </c>
      <c r="AE104" s="39">
        <v>46</v>
      </c>
      <c r="AF104" s="39">
        <f t="shared" si="17"/>
        <v>310</v>
      </c>
      <c r="AG104" s="39">
        <v>353</v>
      </c>
      <c r="AH104" s="39">
        <f t="shared" si="18"/>
        <v>793</v>
      </c>
      <c r="AI104" s="39">
        <f t="shared" si="19"/>
        <v>-483</v>
      </c>
      <c r="AJ104" s="39">
        <f t="shared" si="20"/>
        <v>0</v>
      </c>
      <c r="AK104" s="39">
        <v>0</v>
      </c>
      <c r="AL104" s="39">
        <v>0.377</v>
      </c>
      <c r="AM104" s="39">
        <v>0.45400000000000001</v>
      </c>
      <c r="AN104" s="39">
        <v>0.249</v>
      </c>
      <c r="AO104" s="39">
        <f t="shared" si="21"/>
        <v>1</v>
      </c>
      <c r="AQ104" s="37" t="s">
        <v>3904</v>
      </c>
      <c r="AR104" s="39">
        <v>0</v>
      </c>
    </row>
    <row r="105" spans="1:44" ht="15" customHeight="1">
      <c r="A105" s="37" t="s">
        <v>3826</v>
      </c>
      <c r="B105" s="37" t="s">
        <v>3827</v>
      </c>
      <c r="C105" s="37" t="s">
        <v>3904</v>
      </c>
      <c r="D105" s="39">
        <v>0</v>
      </c>
      <c r="E105" s="39">
        <v>0</v>
      </c>
      <c r="G105" s="39">
        <f t="shared" si="11"/>
        <v>150</v>
      </c>
      <c r="H105" s="39" t="s">
        <v>4111</v>
      </c>
      <c r="I105" s="39">
        <v>582</v>
      </c>
      <c r="J105" s="39" t="str">
        <f t="shared" si="12"/>
        <v>NO</v>
      </c>
      <c r="K105" s="39">
        <f t="shared" si="13"/>
        <v>0</v>
      </c>
      <c r="L105" s="39" t="str">
        <f t="shared" si="14"/>
        <v>NO</v>
      </c>
      <c r="O105" s="39">
        <v>1</v>
      </c>
      <c r="R105" s="39">
        <v>0</v>
      </c>
      <c r="S105" s="39">
        <f t="shared" si="15"/>
        <v>0</v>
      </c>
      <c r="AB105" s="39" t="s">
        <v>4112</v>
      </c>
      <c r="AD105" s="39">
        <f t="shared" si="16"/>
        <v>0</v>
      </c>
      <c r="AE105" s="39">
        <v>104</v>
      </c>
      <c r="AF105" s="39">
        <f t="shared" si="17"/>
        <v>395</v>
      </c>
      <c r="AG105" s="39">
        <v>79</v>
      </c>
      <c r="AH105" s="39">
        <f t="shared" si="18"/>
        <v>503</v>
      </c>
      <c r="AI105" s="39">
        <f t="shared" si="19"/>
        <v>-108</v>
      </c>
      <c r="AJ105" s="39">
        <f t="shared" si="20"/>
        <v>0</v>
      </c>
      <c r="AK105" s="39">
        <v>0</v>
      </c>
      <c r="AL105" s="39">
        <v>0</v>
      </c>
      <c r="AM105" s="39">
        <v>0</v>
      </c>
      <c r="AN105" s="39">
        <v>0</v>
      </c>
      <c r="AO105" s="39">
        <f t="shared" si="21"/>
        <v>1</v>
      </c>
      <c r="AQ105" s="37" t="s">
        <v>3904</v>
      </c>
      <c r="AR105" s="39">
        <v>0</v>
      </c>
    </row>
    <row r="106" spans="1:44" ht="15" customHeight="1">
      <c r="A106" s="37" t="s">
        <v>3828</v>
      </c>
      <c r="B106" s="37" t="s">
        <v>3811</v>
      </c>
      <c r="C106" s="37" t="s">
        <v>3904</v>
      </c>
      <c r="D106" s="39">
        <v>0</v>
      </c>
      <c r="E106" s="39">
        <v>0</v>
      </c>
      <c r="G106" s="39">
        <f t="shared" si="11"/>
        <v>392</v>
      </c>
      <c r="H106" s="39">
        <v>810</v>
      </c>
      <c r="I106" s="39" t="s">
        <v>4111</v>
      </c>
      <c r="J106" s="39" t="str">
        <f t="shared" si="12"/>
        <v>NO</v>
      </c>
      <c r="K106" s="39">
        <f t="shared" si="13"/>
        <v>2.295918367346939</v>
      </c>
      <c r="L106" s="39" t="str">
        <f t="shared" si="14"/>
        <v>NO</v>
      </c>
      <c r="O106" s="39">
        <v>2</v>
      </c>
      <c r="R106" s="39">
        <v>0</v>
      </c>
      <c r="S106" s="39">
        <f t="shared" si="15"/>
        <v>0</v>
      </c>
      <c r="AB106" s="39" t="s">
        <v>4112</v>
      </c>
      <c r="AD106" s="39">
        <f t="shared" si="16"/>
        <v>0</v>
      </c>
      <c r="AE106" s="39">
        <v>379</v>
      </c>
      <c r="AF106" s="39">
        <f t="shared" si="17"/>
        <v>579</v>
      </c>
      <c r="AG106" s="39">
        <v>283</v>
      </c>
      <c r="AH106" s="39">
        <f t="shared" si="18"/>
        <v>751</v>
      </c>
      <c r="AI106" s="39">
        <f t="shared" si="19"/>
        <v>-172</v>
      </c>
      <c r="AJ106" s="39">
        <f t="shared" si="20"/>
        <v>0</v>
      </c>
      <c r="AK106" s="39">
        <v>0</v>
      </c>
      <c r="AL106" s="39">
        <v>0</v>
      </c>
      <c r="AM106" s="39">
        <v>0</v>
      </c>
      <c r="AN106" s="39">
        <v>0</v>
      </c>
      <c r="AO106" s="39">
        <f t="shared" si="21"/>
        <v>1</v>
      </c>
      <c r="AQ106" s="37" t="s">
        <v>3904</v>
      </c>
      <c r="AR106" s="39">
        <v>0</v>
      </c>
    </row>
    <row r="107" spans="1:44" ht="15" customHeight="1">
      <c r="A107" s="37" t="s">
        <v>3812</v>
      </c>
      <c r="B107" s="37" t="s">
        <v>3813</v>
      </c>
      <c r="C107" s="37" t="s">
        <v>3904</v>
      </c>
      <c r="D107" s="39">
        <v>0</v>
      </c>
      <c r="E107" s="39">
        <v>0</v>
      </c>
      <c r="G107" s="39">
        <f t="shared" si="11"/>
        <v>433</v>
      </c>
      <c r="H107" s="39">
        <v>1490</v>
      </c>
      <c r="I107" s="39">
        <v>8349</v>
      </c>
      <c r="J107" s="39" t="str">
        <f t="shared" si="12"/>
        <v>NO</v>
      </c>
      <c r="K107" s="39">
        <f t="shared" si="13"/>
        <v>0.69284064665127021</v>
      </c>
      <c r="L107" s="39" t="str">
        <f t="shared" si="14"/>
        <v>NO</v>
      </c>
      <c r="O107" s="39">
        <v>1</v>
      </c>
      <c r="R107" s="39">
        <v>0</v>
      </c>
      <c r="S107" s="39">
        <f t="shared" si="15"/>
        <v>0</v>
      </c>
      <c r="AB107" s="39" t="s">
        <v>4112</v>
      </c>
      <c r="AD107" s="39">
        <f t="shared" si="16"/>
        <v>0</v>
      </c>
      <c r="AE107" s="39">
        <v>12</v>
      </c>
      <c r="AF107" s="39">
        <f t="shared" si="17"/>
        <v>198</v>
      </c>
      <c r="AG107" s="39">
        <v>33</v>
      </c>
      <c r="AH107" s="39">
        <f t="shared" si="18"/>
        <v>390</v>
      </c>
      <c r="AI107" s="39">
        <f t="shared" si="19"/>
        <v>-192</v>
      </c>
      <c r="AJ107" s="39">
        <f t="shared" si="20"/>
        <v>0</v>
      </c>
      <c r="AK107" s="39">
        <v>0</v>
      </c>
      <c r="AL107" s="39">
        <v>0.438</v>
      </c>
      <c r="AM107" s="39">
        <v>0.48299999999999998</v>
      </c>
      <c r="AN107" s="39">
        <v>0.249</v>
      </c>
      <c r="AO107" s="39">
        <f t="shared" si="21"/>
        <v>1</v>
      </c>
      <c r="AQ107" s="37" t="s">
        <v>3904</v>
      </c>
      <c r="AR107" s="39">
        <v>0</v>
      </c>
    </row>
    <row r="108" spans="1:44" ht="15" customHeight="1">
      <c r="A108" s="37" t="s">
        <v>3814</v>
      </c>
      <c r="B108" s="37" t="s">
        <v>3815</v>
      </c>
      <c r="C108" s="37" t="s">
        <v>3816</v>
      </c>
      <c r="E108" s="39">
        <v>0.999</v>
      </c>
      <c r="F108" s="39">
        <v>17</v>
      </c>
      <c r="G108" s="39">
        <f t="shared" si="11"/>
        <v>501</v>
      </c>
      <c r="H108" s="39">
        <v>2010</v>
      </c>
      <c r="I108" s="39">
        <v>5754</v>
      </c>
      <c r="J108" s="39" t="str">
        <f t="shared" si="12"/>
        <v>NO</v>
      </c>
      <c r="K108" s="39">
        <f t="shared" si="13"/>
        <v>0.79840319361277445</v>
      </c>
      <c r="L108" s="39" t="str">
        <f t="shared" si="14"/>
        <v>NO</v>
      </c>
      <c r="O108" s="39">
        <v>3</v>
      </c>
      <c r="R108" s="39">
        <v>0</v>
      </c>
      <c r="S108" s="39">
        <f t="shared" si="15"/>
        <v>1</v>
      </c>
      <c r="U108" s="39" t="s">
        <v>3817</v>
      </c>
      <c r="AB108" s="39" t="s">
        <v>4112</v>
      </c>
      <c r="AD108" s="39">
        <f t="shared" si="16"/>
        <v>0</v>
      </c>
      <c r="AE108" s="39">
        <v>6782</v>
      </c>
      <c r="AF108" s="39">
        <f t="shared" si="17"/>
        <v>1316</v>
      </c>
      <c r="AG108" s="39">
        <v>76</v>
      </c>
      <c r="AH108" s="39">
        <f t="shared" si="18"/>
        <v>498</v>
      </c>
      <c r="AI108" s="39">
        <f t="shared" si="19"/>
        <v>818</v>
      </c>
      <c r="AJ108" s="39">
        <f t="shared" si="20"/>
        <v>1</v>
      </c>
      <c r="AK108" s="39">
        <v>1</v>
      </c>
      <c r="AL108" s="39">
        <v>0.45900000000000002</v>
      </c>
      <c r="AM108" s="39">
        <v>0.47</v>
      </c>
      <c r="AN108" s="39">
        <v>0.4</v>
      </c>
      <c r="AO108" s="39">
        <f t="shared" si="21"/>
        <v>0</v>
      </c>
      <c r="AQ108" s="37" t="s">
        <v>3816</v>
      </c>
      <c r="AR108" s="39">
        <v>1</v>
      </c>
    </row>
    <row r="109" spans="1:44" ht="15" customHeight="1">
      <c r="A109" s="37" t="s">
        <v>3818</v>
      </c>
      <c r="B109" s="37" t="s">
        <v>3819</v>
      </c>
      <c r="C109" s="37" t="s">
        <v>3816</v>
      </c>
      <c r="D109" s="39">
        <v>0</v>
      </c>
      <c r="E109" s="39">
        <v>0</v>
      </c>
      <c r="G109" s="39">
        <f t="shared" si="11"/>
        <v>448</v>
      </c>
      <c r="H109" s="39">
        <v>2070</v>
      </c>
      <c r="I109" s="39">
        <v>2575</v>
      </c>
      <c r="J109" s="39" t="str">
        <f t="shared" si="12"/>
        <v>NO</v>
      </c>
      <c r="K109" s="39">
        <f t="shared" si="13"/>
        <v>1.1160714285714286</v>
      </c>
      <c r="L109" s="39" t="str">
        <f t="shared" si="14"/>
        <v>NO</v>
      </c>
      <c r="O109" s="39">
        <v>4</v>
      </c>
      <c r="R109" s="39">
        <v>0</v>
      </c>
      <c r="S109" s="39">
        <f t="shared" si="15"/>
        <v>0</v>
      </c>
      <c r="AB109" s="39" t="s">
        <v>4112</v>
      </c>
      <c r="AD109" s="39">
        <f t="shared" si="16"/>
        <v>0</v>
      </c>
      <c r="AE109" s="39">
        <v>421</v>
      </c>
      <c r="AF109" s="39">
        <f t="shared" si="17"/>
        <v>601</v>
      </c>
      <c r="AG109" s="39">
        <v>1</v>
      </c>
      <c r="AH109" s="39">
        <f t="shared" si="18"/>
        <v>122</v>
      </c>
      <c r="AI109" s="39">
        <f t="shared" si="19"/>
        <v>479</v>
      </c>
      <c r="AJ109" s="39">
        <f t="shared" si="20"/>
        <v>1</v>
      </c>
      <c r="AK109" s="39">
        <v>0</v>
      </c>
      <c r="AL109" s="39">
        <v>0.36899999999999999</v>
      </c>
      <c r="AM109" s="39">
        <v>0.47399999999999998</v>
      </c>
      <c r="AN109" s="39">
        <v>0.5</v>
      </c>
      <c r="AO109" s="39">
        <f t="shared" si="21"/>
        <v>1</v>
      </c>
      <c r="AQ109" s="37" t="s">
        <v>3816</v>
      </c>
      <c r="AR109" s="39">
        <v>1</v>
      </c>
    </row>
    <row r="110" spans="1:44" ht="15" customHeight="1">
      <c r="A110" s="37" t="s">
        <v>3820</v>
      </c>
      <c r="B110" s="37" t="s">
        <v>3805</v>
      </c>
      <c r="C110" s="37" t="s">
        <v>3816</v>
      </c>
      <c r="E110" s="39">
        <v>0.99099999999999999</v>
      </c>
      <c r="F110" s="39">
        <v>24</v>
      </c>
      <c r="G110" s="39">
        <f t="shared" si="11"/>
        <v>478</v>
      </c>
      <c r="H110" s="39">
        <v>1050</v>
      </c>
      <c r="I110" s="39">
        <v>1202</v>
      </c>
      <c r="J110" s="39" t="str">
        <f t="shared" si="12"/>
        <v>NO</v>
      </c>
      <c r="K110" s="39">
        <f t="shared" si="13"/>
        <v>1.0460251046025104</v>
      </c>
      <c r="L110" s="39" t="str">
        <f t="shared" si="14"/>
        <v>NO</v>
      </c>
      <c r="O110" s="39">
        <v>4</v>
      </c>
      <c r="R110" s="39">
        <v>0</v>
      </c>
      <c r="S110" s="39">
        <f t="shared" si="15"/>
        <v>0</v>
      </c>
      <c r="AB110" s="39" t="s">
        <v>4112</v>
      </c>
      <c r="AD110" s="39">
        <f t="shared" si="16"/>
        <v>0</v>
      </c>
      <c r="AE110" s="39">
        <v>25</v>
      </c>
      <c r="AF110" s="39">
        <f t="shared" si="17"/>
        <v>247</v>
      </c>
      <c r="AG110" s="39">
        <v>44</v>
      </c>
      <c r="AH110" s="39">
        <f t="shared" si="18"/>
        <v>418</v>
      </c>
      <c r="AI110" s="39">
        <f t="shared" si="19"/>
        <v>-171</v>
      </c>
      <c r="AJ110" s="39">
        <f t="shared" si="20"/>
        <v>0</v>
      </c>
      <c r="AK110" s="39">
        <v>1</v>
      </c>
      <c r="AL110" s="39">
        <v>0.39</v>
      </c>
      <c r="AM110" s="39">
        <v>0.48299999999999998</v>
      </c>
      <c r="AN110" s="39">
        <v>0.46500000000000002</v>
      </c>
      <c r="AO110" s="39">
        <f t="shared" si="21"/>
        <v>0</v>
      </c>
      <c r="AQ110" s="37" t="s">
        <v>3816</v>
      </c>
      <c r="AR110" s="39">
        <v>0</v>
      </c>
    </row>
    <row r="111" spans="1:44" ht="15" customHeight="1">
      <c r="A111" s="37" t="s">
        <v>3806</v>
      </c>
      <c r="B111" s="37" t="s">
        <v>3807</v>
      </c>
      <c r="C111" s="37" t="s">
        <v>3816</v>
      </c>
      <c r="E111" s="39">
        <v>0.97</v>
      </c>
      <c r="F111" s="39">
        <v>18</v>
      </c>
      <c r="G111" s="39">
        <f t="shared" si="11"/>
        <v>499</v>
      </c>
      <c r="H111" s="39">
        <v>856</v>
      </c>
      <c r="I111" s="39">
        <v>39</v>
      </c>
      <c r="J111" s="39" t="str">
        <f t="shared" si="12"/>
        <v>NO</v>
      </c>
      <c r="K111" s="39">
        <f t="shared" si="13"/>
        <v>1.2024048096192386</v>
      </c>
      <c r="L111" s="39" t="str">
        <f t="shared" si="14"/>
        <v>NO</v>
      </c>
      <c r="O111" s="39">
        <v>4</v>
      </c>
      <c r="R111" s="39">
        <v>0</v>
      </c>
      <c r="S111" s="39">
        <f t="shared" si="15"/>
        <v>0</v>
      </c>
      <c r="AB111" s="39" t="s">
        <v>4112</v>
      </c>
      <c r="AD111" s="39">
        <f t="shared" si="16"/>
        <v>0</v>
      </c>
      <c r="AE111" s="39">
        <v>47</v>
      </c>
      <c r="AF111" s="39">
        <f t="shared" si="17"/>
        <v>313</v>
      </c>
      <c r="AG111" s="39">
        <v>65</v>
      </c>
      <c r="AH111" s="39">
        <f t="shared" si="18"/>
        <v>470</v>
      </c>
      <c r="AI111" s="39">
        <f t="shared" si="19"/>
        <v>-157</v>
      </c>
      <c r="AJ111" s="39">
        <f t="shared" si="20"/>
        <v>0</v>
      </c>
      <c r="AK111" s="39">
        <v>1</v>
      </c>
      <c r="AL111" s="39">
        <v>0.47599999999999998</v>
      </c>
      <c r="AM111" s="39">
        <v>0.45500000000000002</v>
      </c>
      <c r="AN111" s="39">
        <v>0.51400000000000001</v>
      </c>
      <c r="AO111" s="39">
        <f t="shared" si="21"/>
        <v>0</v>
      </c>
      <c r="AQ111" s="37" t="s">
        <v>3816</v>
      </c>
      <c r="AR111" s="39">
        <v>0</v>
      </c>
    </row>
    <row r="112" spans="1:44" ht="15" customHeight="1">
      <c r="A112" s="37" t="s">
        <v>3808</v>
      </c>
      <c r="B112" s="37" t="s">
        <v>3809</v>
      </c>
      <c r="C112" s="37" t="s">
        <v>3816</v>
      </c>
      <c r="D112" s="39">
        <v>0</v>
      </c>
      <c r="E112" s="39">
        <v>0</v>
      </c>
      <c r="G112" s="39">
        <f t="shared" si="11"/>
        <v>530</v>
      </c>
      <c r="H112" s="39">
        <v>1180</v>
      </c>
      <c r="I112" s="39">
        <v>1319</v>
      </c>
      <c r="J112" s="39" t="str">
        <f t="shared" si="12"/>
        <v>NO</v>
      </c>
      <c r="K112" s="39">
        <f t="shared" si="13"/>
        <v>0.37735849056603776</v>
      </c>
      <c r="L112" s="39" t="str">
        <f t="shared" si="14"/>
        <v>NO</v>
      </c>
      <c r="O112" s="39">
        <v>5</v>
      </c>
      <c r="R112" s="39">
        <v>0</v>
      </c>
      <c r="S112" s="39">
        <f t="shared" si="15"/>
        <v>0</v>
      </c>
      <c r="AB112" s="39" t="s">
        <v>4112</v>
      </c>
      <c r="AD112" s="39">
        <f t="shared" si="16"/>
        <v>0</v>
      </c>
      <c r="AE112" s="39">
        <v>234</v>
      </c>
      <c r="AF112" s="39">
        <f t="shared" si="17"/>
        <v>493</v>
      </c>
      <c r="AG112" s="39">
        <v>24715</v>
      </c>
      <c r="AH112" s="39">
        <f t="shared" si="18"/>
        <v>1415</v>
      </c>
      <c r="AI112" s="39">
        <f t="shared" si="19"/>
        <v>-922</v>
      </c>
      <c r="AJ112" s="39">
        <f t="shared" si="20"/>
        <v>0</v>
      </c>
      <c r="AK112" s="39">
        <v>0</v>
      </c>
      <c r="AL112" s="39">
        <v>0.47099999999999997</v>
      </c>
      <c r="AM112" s="39">
        <v>0.45</v>
      </c>
      <c r="AN112" s="39">
        <v>0.45100000000000001</v>
      </c>
      <c r="AO112" s="39">
        <f t="shared" si="21"/>
        <v>1</v>
      </c>
      <c r="AQ112" s="37" t="s">
        <v>3816</v>
      </c>
      <c r="AR112" s="39">
        <v>0</v>
      </c>
    </row>
    <row r="113" spans="1:44" ht="15" customHeight="1">
      <c r="A113" s="37" t="s">
        <v>3810</v>
      </c>
      <c r="B113" s="37" t="s">
        <v>3798</v>
      </c>
      <c r="C113" s="37" t="s">
        <v>3816</v>
      </c>
      <c r="D113" s="39">
        <v>0</v>
      </c>
      <c r="E113" s="39">
        <v>0</v>
      </c>
      <c r="G113" s="39">
        <f t="shared" si="11"/>
        <v>451</v>
      </c>
      <c r="H113" s="39">
        <v>1760</v>
      </c>
      <c r="I113" s="39">
        <v>4792</v>
      </c>
      <c r="J113" s="39" t="str">
        <f t="shared" si="12"/>
        <v>NO</v>
      </c>
      <c r="K113" s="39">
        <f t="shared" si="13"/>
        <v>0.66518847006651893</v>
      </c>
      <c r="L113" s="39" t="str">
        <f t="shared" si="14"/>
        <v>NO</v>
      </c>
      <c r="O113" s="39">
        <v>4</v>
      </c>
      <c r="R113" s="39">
        <v>0</v>
      </c>
      <c r="S113" s="39">
        <f t="shared" si="15"/>
        <v>0</v>
      </c>
      <c r="AB113" s="39" t="s">
        <v>4112</v>
      </c>
      <c r="AD113" s="39">
        <f t="shared" si="16"/>
        <v>0</v>
      </c>
      <c r="AE113" s="39">
        <v>4463</v>
      </c>
      <c r="AF113" s="39">
        <f t="shared" si="17"/>
        <v>1251</v>
      </c>
      <c r="AG113" s="39">
        <v>39</v>
      </c>
      <c r="AH113" s="39">
        <f t="shared" si="18"/>
        <v>404</v>
      </c>
      <c r="AI113" s="39">
        <f t="shared" si="19"/>
        <v>847</v>
      </c>
      <c r="AJ113" s="39">
        <f t="shared" si="20"/>
        <v>1</v>
      </c>
      <c r="AK113" s="39">
        <v>0</v>
      </c>
      <c r="AL113" s="39">
        <v>0.42099999999999999</v>
      </c>
      <c r="AM113" s="39">
        <v>0.45100000000000001</v>
      </c>
      <c r="AN113" s="39">
        <v>0.45</v>
      </c>
      <c r="AO113" s="39">
        <f t="shared" si="21"/>
        <v>1</v>
      </c>
      <c r="AQ113" s="37" t="s">
        <v>3816</v>
      </c>
      <c r="AR113" s="39">
        <v>1</v>
      </c>
    </row>
    <row r="114" spans="1:44" ht="15" customHeight="1">
      <c r="A114" s="37" t="s">
        <v>3799</v>
      </c>
      <c r="B114" s="37" t="s">
        <v>3800</v>
      </c>
      <c r="C114" s="37" t="s">
        <v>3816</v>
      </c>
      <c r="D114" s="39">
        <v>0</v>
      </c>
      <c r="E114" s="39">
        <v>0</v>
      </c>
      <c r="G114" s="39">
        <f t="shared" si="11"/>
        <v>543</v>
      </c>
      <c r="H114" s="39">
        <v>2480</v>
      </c>
      <c r="I114" s="39">
        <v>219</v>
      </c>
      <c r="J114" s="39" t="str">
        <f t="shared" si="12"/>
        <v>NO</v>
      </c>
      <c r="K114" s="39">
        <f t="shared" si="13"/>
        <v>1.2891344383057091</v>
      </c>
      <c r="L114" s="39" t="str">
        <f t="shared" si="14"/>
        <v>NO</v>
      </c>
      <c r="O114" s="39">
        <v>3</v>
      </c>
      <c r="R114" s="39">
        <v>0</v>
      </c>
      <c r="S114" s="39">
        <f t="shared" si="15"/>
        <v>0</v>
      </c>
      <c r="AB114" s="39" t="s">
        <v>4112</v>
      </c>
      <c r="AC114" s="39" t="s">
        <v>3801</v>
      </c>
      <c r="AD114" s="39">
        <f t="shared" si="16"/>
        <v>3</v>
      </c>
      <c r="AE114" s="39">
        <v>13</v>
      </c>
      <c r="AF114" s="39">
        <f t="shared" si="17"/>
        <v>202</v>
      </c>
      <c r="AG114" s="39">
        <v>6</v>
      </c>
      <c r="AH114" s="39">
        <f t="shared" si="18"/>
        <v>226</v>
      </c>
      <c r="AI114" s="39">
        <f t="shared" si="19"/>
        <v>-24</v>
      </c>
      <c r="AJ114" s="39">
        <f t="shared" si="20"/>
        <v>0</v>
      </c>
      <c r="AK114" s="39">
        <v>0</v>
      </c>
      <c r="AL114" s="39">
        <v>0.42799999999999999</v>
      </c>
      <c r="AM114" s="39">
        <v>0.48099999999999998</v>
      </c>
      <c r="AN114" s="39">
        <v>0.47</v>
      </c>
      <c r="AO114" s="39">
        <f t="shared" si="21"/>
        <v>1</v>
      </c>
      <c r="AQ114" s="37" t="s">
        <v>3816</v>
      </c>
      <c r="AR114" s="39">
        <v>0</v>
      </c>
    </row>
    <row r="115" spans="1:44" ht="15" customHeight="1">
      <c r="A115" s="37" t="s">
        <v>3802</v>
      </c>
      <c r="B115" s="37" t="s">
        <v>3803</v>
      </c>
      <c r="C115" s="37" t="s">
        <v>3816</v>
      </c>
      <c r="D115" s="39">
        <v>0</v>
      </c>
      <c r="E115" s="39">
        <v>0</v>
      </c>
      <c r="G115" s="39">
        <f t="shared" si="11"/>
        <v>468</v>
      </c>
      <c r="H115" s="39" t="s">
        <v>4111</v>
      </c>
      <c r="I115" s="39" t="s">
        <v>4111</v>
      </c>
      <c r="J115" s="39" t="str">
        <f t="shared" si="12"/>
        <v>NO</v>
      </c>
      <c r="K115" s="39">
        <f t="shared" si="13"/>
        <v>1.7094017094017093</v>
      </c>
      <c r="L115" s="39" t="str">
        <f t="shared" si="14"/>
        <v>NO</v>
      </c>
      <c r="O115" s="39">
        <v>5</v>
      </c>
      <c r="R115" s="39">
        <v>0</v>
      </c>
      <c r="S115" s="39">
        <f t="shared" si="15"/>
        <v>0</v>
      </c>
      <c r="AB115" s="39" t="s">
        <v>4112</v>
      </c>
      <c r="AD115" s="39">
        <f t="shared" si="16"/>
        <v>0</v>
      </c>
      <c r="AE115" s="39">
        <v>1</v>
      </c>
      <c r="AF115" s="39">
        <f t="shared" si="17"/>
        <v>74</v>
      </c>
      <c r="AG115" s="39">
        <v>298</v>
      </c>
      <c r="AH115" s="39">
        <f t="shared" si="18"/>
        <v>761</v>
      </c>
      <c r="AI115" s="39">
        <f t="shared" si="19"/>
        <v>-687</v>
      </c>
      <c r="AJ115" s="39">
        <f t="shared" si="20"/>
        <v>0</v>
      </c>
      <c r="AK115" s="39">
        <v>0</v>
      </c>
      <c r="AL115" s="39">
        <v>0.48199999999999998</v>
      </c>
      <c r="AM115" s="39">
        <v>0.45300000000000001</v>
      </c>
      <c r="AN115" s="39">
        <v>0.318</v>
      </c>
      <c r="AO115" s="39">
        <f t="shared" si="21"/>
        <v>1</v>
      </c>
      <c r="AQ115" s="37" t="s">
        <v>3816</v>
      </c>
      <c r="AR115" s="39">
        <v>0</v>
      </c>
    </row>
    <row r="116" spans="1:44" ht="15" customHeight="1">
      <c r="A116" s="37" t="s">
        <v>3804</v>
      </c>
      <c r="B116" s="37" t="s">
        <v>3790</v>
      </c>
      <c r="C116" s="37" t="s">
        <v>3816</v>
      </c>
      <c r="E116" s="39">
        <v>0.99399999999999999</v>
      </c>
      <c r="F116" s="39">
        <v>18</v>
      </c>
      <c r="G116" s="39">
        <f t="shared" si="11"/>
        <v>547</v>
      </c>
      <c r="H116" s="39">
        <v>693</v>
      </c>
      <c r="I116" s="39">
        <v>3664</v>
      </c>
      <c r="J116" s="39" t="str">
        <f t="shared" si="12"/>
        <v>NO</v>
      </c>
      <c r="K116" s="39">
        <f t="shared" si="13"/>
        <v>0.91407678244972579</v>
      </c>
      <c r="L116" s="39" t="str">
        <f t="shared" si="14"/>
        <v>NO</v>
      </c>
      <c r="O116" s="39">
        <v>5</v>
      </c>
      <c r="R116" s="39">
        <v>0</v>
      </c>
      <c r="S116" s="39">
        <f t="shared" si="15"/>
        <v>0</v>
      </c>
      <c r="AB116" s="39" t="s">
        <v>4112</v>
      </c>
      <c r="AD116" s="39">
        <f t="shared" si="16"/>
        <v>0</v>
      </c>
      <c r="AE116" s="39">
        <v>2630</v>
      </c>
      <c r="AF116" s="39">
        <f t="shared" si="17"/>
        <v>1123</v>
      </c>
      <c r="AG116" s="39">
        <v>1772</v>
      </c>
      <c r="AH116" s="39">
        <f t="shared" si="18"/>
        <v>1131</v>
      </c>
      <c r="AI116" s="39">
        <f t="shared" si="19"/>
        <v>-8</v>
      </c>
      <c r="AJ116" s="39">
        <f t="shared" si="20"/>
        <v>0</v>
      </c>
      <c r="AK116" s="39">
        <v>1</v>
      </c>
      <c r="AL116" s="39">
        <v>0.439</v>
      </c>
      <c r="AM116" s="39">
        <v>0.49199999999999999</v>
      </c>
      <c r="AN116" s="39">
        <v>0.437</v>
      </c>
      <c r="AO116" s="39">
        <f t="shared" si="21"/>
        <v>0</v>
      </c>
      <c r="AQ116" s="37" t="s">
        <v>3816</v>
      </c>
      <c r="AR116" s="39">
        <v>0</v>
      </c>
    </row>
    <row r="117" spans="1:44" ht="15" customHeight="1">
      <c r="A117" s="37" t="s">
        <v>3791</v>
      </c>
      <c r="B117" s="37" t="s">
        <v>3792</v>
      </c>
      <c r="C117" s="37" t="s">
        <v>3816</v>
      </c>
      <c r="E117" s="39">
        <v>0.93200000000000005</v>
      </c>
      <c r="F117" s="39">
        <v>15</v>
      </c>
      <c r="G117" s="39">
        <f t="shared" si="11"/>
        <v>512</v>
      </c>
      <c r="H117" s="39">
        <v>1659</v>
      </c>
      <c r="I117" s="39">
        <v>2063</v>
      </c>
      <c r="J117" s="39" t="str">
        <f t="shared" si="12"/>
        <v>NO</v>
      </c>
      <c r="K117" s="39">
        <f t="shared" si="13"/>
        <v>0.5859375</v>
      </c>
      <c r="L117" s="39" t="str">
        <f t="shared" si="14"/>
        <v>NO</v>
      </c>
      <c r="O117" s="39">
        <v>3</v>
      </c>
      <c r="R117" s="39">
        <v>0</v>
      </c>
      <c r="S117" s="39">
        <f t="shared" si="15"/>
        <v>1</v>
      </c>
      <c r="V117" s="39" t="s">
        <v>3793</v>
      </c>
      <c r="AB117" s="39" t="s">
        <v>4112</v>
      </c>
      <c r="AC117" s="39" t="s">
        <v>3794</v>
      </c>
      <c r="AD117" s="39">
        <f t="shared" si="16"/>
        <v>8</v>
      </c>
      <c r="AE117" s="39">
        <v>0</v>
      </c>
      <c r="AF117" s="39">
        <f t="shared" si="17"/>
        <v>1</v>
      </c>
      <c r="AG117" s="39">
        <v>50</v>
      </c>
      <c r="AH117" s="39">
        <f t="shared" si="18"/>
        <v>431</v>
      </c>
      <c r="AI117" s="39">
        <f t="shared" si="19"/>
        <v>-430</v>
      </c>
      <c r="AJ117" s="39">
        <f t="shared" si="20"/>
        <v>0</v>
      </c>
      <c r="AK117" s="39">
        <v>1</v>
      </c>
      <c r="AL117" s="39">
        <v>0.40300000000000002</v>
      </c>
      <c r="AM117" s="39">
        <v>0.45400000000000001</v>
      </c>
      <c r="AN117" s="39">
        <v>0.436</v>
      </c>
      <c r="AO117" s="39">
        <f t="shared" si="21"/>
        <v>0</v>
      </c>
      <c r="AQ117" s="37" t="s">
        <v>3816</v>
      </c>
      <c r="AR117" s="39">
        <v>0</v>
      </c>
    </row>
    <row r="118" spans="1:44" ht="15" customHeight="1">
      <c r="A118" s="37" t="s">
        <v>3795</v>
      </c>
      <c r="B118" s="37" t="s">
        <v>3796</v>
      </c>
      <c r="C118" s="37" t="s">
        <v>3816</v>
      </c>
      <c r="D118" s="39">
        <v>0</v>
      </c>
      <c r="E118" s="39">
        <v>0</v>
      </c>
      <c r="G118" s="39">
        <f t="shared" si="11"/>
        <v>531</v>
      </c>
      <c r="H118" s="39">
        <v>5490</v>
      </c>
      <c r="I118" s="39" t="s">
        <v>4111</v>
      </c>
      <c r="J118" s="39" t="str">
        <f t="shared" si="12"/>
        <v>NO</v>
      </c>
      <c r="K118" s="39">
        <f t="shared" si="13"/>
        <v>1.8832391713747645</v>
      </c>
      <c r="L118" s="39" t="str">
        <f t="shared" si="14"/>
        <v>NO</v>
      </c>
      <c r="O118" s="39">
        <v>1</v>
      </c>
      <c r="R118" s="39">
        <v>0</v>
      </c>
      <c r="S118" s="39">
        <f t="shared" si="15"/>
        <v>0</v>
      </c>
      <c r="AB118" s="39" t="s">
        <v>4112</v>
      </c>
      <c r="AD118" s="39">
        <f t="shared" si="16"/>
        <v>0</v>
      </c>
      <c r="AE118" s="39">
        <v>190</v>
      </c>
      <c r="AF118" s="39">
        <f t="shared" si="17"/>
        <v>467</v>
      </c>
      <c r="AG118" s="39">
        <v>221</v>
      </c>
      <c r="AH118" s="39">
        <f t="shared" si="18"/>
        <v>705</v>
      </c>
      <c r="AI118" s="39">
        <f t="shared" si="19"/>
        <v>-238</v>
      </c>
      <c r="AJ118" s="39">
        <f t="shared" si="20"/>
        <v>0</v>
      </c>
      <c r="AK118" s="39">
        <v>0</v>
      </c>
      <c r="AL118" s="39">
        <v>0.36099999999999999</v>
      </c>
      <c r="AM118" s="39">
        <v>0.49099999999999999</v>
      </c>
      <c r="AN118" s="39">
        <v>0.49199999999999999</v>
      </c>
      <c r="AO118" s="39">
        <f t="shared" si="21"/>
        <v>1</v>
      </c>
      <c r="AQ118" s="37" t="s">
        <v>3816</v>
      </c>
      <c r="AR118" s="39">
        <v>0</v>
      </c>
    </row>
    <row r="119" spans="1:44" ht="15" customHeight="1">
      <c r="A119" s="37" t="s">
        <v>3797</v>
      </c>
      <c r="B119" s="37" t="s">
        <v>3784</v>
      </c>
      <c r="C119" s="37" t="s">
        <v>3816</v>
      </c>
      <c r="D119" s="39">
        <v>0</v>
      </c>
      <c r="E119" s="39">
        <v>0</v>
      </c>
      <c r="G119" s="39">
        <f t="shared" si="11"/>
        <v>922</v>
      </c>
      <c r="H119" s="39">
        <v>1142</v>
      </c>
      <c r="I119" s="39" t="s">
        <v>4111</v>
      </c>
      <c r="J119" s="39" t="str">
        <f t="shared" si="12"/>
        <v>NO</v>
      </c>
      <c r="K119" s="39">
        <f t="shared" si="13"/>
        <v>1.4099783080260304</v>
      </c>
      <c r="L119" s="39" t="str">
        <f t="shared" si="14"/>
        <v>NO</v>
      </c>
      <c r="O119" s="39">
        <v>6</v>
      </c>
      <c r="R119" s="39">
        <v>0</v>
      </c>
      <c r="S119" s="39">
        <f t="shared" si="15"/>
        <v>0</v>
      </c>
      <c r="AB119" s="39" t="s">
        <v>4112</v>
      </c>
      <c r="AD119" s="39">
        <f t="shared" si="16"/>
        <v>0</v>
      </c>
      <c r="AE119" s="39">
        <v>58</v>
      </c>
      <c r="AF119" s="39">
        <f t="shared" si="17"/>
        <v>339</v>
      </c>
      <c r="AG119" s="39">
        <v>679</v>
      </c>
      <c r="AH119" s="39">
        <f t="shared" si="18"/>
        <v>923</v>
      </c>
      <c r="AI119" s="39">
        <f t="shared" si="19"/>
        <v>-584</v>
      </c>
      <c r="AJ119" s="39">
        <f t="shared" si="20"/>
        <v>0</v>
      </c>
      <c r="AK119" s="39">
        <v>0</v>
      </c>
      <c r="AL119" s="39">
        <v>0.44800000000000001</v>
      </c>
      <c r="AM119" s="39">
        <v>0.46899999999999997</v>
      </c>
      <c r="AN119" s="39">
        <v>0.37</v>
      </c>
      <c r="AO119" s="39">
        <f t="shared" si="21"/>
        <v>1</v>
      </c>
      <c r="AQ119" s="37" t="s">
        <v>3816</v>
      </c>
      <c r="AR119" s="39">
        <v>0</v>
      </c>
    </row>
    <row r="120" spans="1:44" ht="15" customHeight="1">
      <c r="A120" s="37" t="s">
        <v>3785</v>
      </c>
      <c r="B120" s="37" t="s">
        <v>3786</v>
      </c>
      <c r="C120" s="37" t="s">
        <v>3816</v>
      </c>
      <c r="D120" s="39">
        <v>0</v>
      </c>
      <c r="E120" s="39">
        <v>0</v>
      </c>
      <c r="G120" s="39">
        <f t="shared" si="11"/>
        <v>471</v>
      </c>
      <c r="H120" s="39" t="s">
        <v>4111</v>
      </c>
      <c r="I120" s="39" t="s">
        <v>4111</v>
      </c>
      <c r="J120" s="39" t="str">
        <f t="shared" si="12"/>
        <v>NO</v>
      </c>
      <c r="K120" s="39">
        <f t="shared" si="13"/>
        <v>0.63694267515923575</v>
      </c>
      <c r="L120" s="39" t="str">
        <f t="shared" si="14"/>
        <v>NO</v>
      </c>
      <c r="O120" s="39">
        <v>4</v>
      </c>
      <c r="R120" s="39">
        <v>0</v>
      </c>
      <c r="S120" s="39">
        <f t="shared" si="15"/>
        <v>0</v>
      </c>
      <c r="AB120" s="39" t="s">
        <v>4112</v>
      </c>
      <c r="AD120" s="39">
        <f t="shared" si="16"/>
        <v>0</v>
      </c>
      <c r="AE120" s="39">
        <v>716</v>
      </c>
      <c r="AF120" s="39">
        <f t="shared" si="17"/>
        <v>735</v>
      </c>
      <c r="AG120" s="39">
        <v>354</v>
      </c>
      <c r="AH120" s="39">
        <f t="shared" si="18"/>
        <v>795</v>
      </c>
      <c r="AI120" s="39">
        <f t="shared" si="19"/>
        <v>-60</v>
      </c>
      <c r="AJ120" s="39">
        <f t="shared" si="20"/>
        <v>0</v>
      </c>
      <c r="AK120" s="39">
        <v>0</v>
      </c>
      <c r="AL120" s="39">
        <v>0.111</v>
      </c>
      <c r="AM120" s="39">
        <v>0.47599999999999998</v>
      </c>
      <c r="AN120" s="39">
        <v>0.39</v>
      </c>
      <c r="AO120" s="39">
        <f t="shared" si="21"/>
        <v>1</v>
      </c>
      <c r="AQ120" s="37" t="s">
        <v>3816</v>
      </c>
      <c r="AR120" s="39">
        <v>0</v>
      </c>
    </row>
    <row r="121" spans="1:44" ht="15" customHeight="1">
      <c r="A121" s="37" t="s">
        <v>3787</v>
      </c>
      <c r="B121" s="37" t="s">
        <v>3788</v>
      </c>
      <c r="C121" s="37" t="s">
        <v>3816</v>
      </c>
      <c r="D121" s="39">
        <v>0</v>
      </c>
      <c r="E121" s="39">
        <v>0</v>
      </c>
      <c r="G121" s="39">
        <f t="shared" si="11"/>
        <v>337</v>
      </c>
      <c r="H121" s="39">
        <v>3085</v>
      </c>
      <c r="I121" s="39">
        <v>159</v>
      </c>
      <c r="J121" s="39" t="str">
        <f t="shared" si="12"/>
        <v>NO</v>
      </c>
      <c r="K121" s="39">
        <f t="shared" si="13"/>
        <v>0.29673590504451036</v>
      </c>
      <c r="L121" s="39" t="str">
        <f t="shared" si="14"/>
        <v>NO</v>
      </c>
      <c r="O121" s="39">
        <v>3</v>
      </c>
      <c r="R121" s="39">
        <v>0</v>
      </c>
      <c r="S121" s="39">
        <f t="shared" si="15"/>
        <v>0</v>
      </c>
      <c r="AB121" s="39" t="s">
        <v>4112</v>
      </c>
      <c r="AD121" s="39">
        <f t="shared" si="16"/>
        <v>0</v>
      </c>
      <c r="AE121" s="39">
        <v>954</v>
      </c>
      <c r="AF121" s="39">
        <f t="shared" si="17"/>
        <v>803</v>
      </c>
      <c r="AG121" s="39">
        <v>1945</v>
      </c>
      <c r="AH121" s="39">
        <f t="shared" si="18"/>
        <v>1146</v>
      </c>
      <c r="AI121" s="39">
        <f t="shared" si="19"/>
        <v>-343</v>
      </c>
      <c r="AJ121" s="39">
        <f t="shared" si="20"/>
        <v>0</v>
      </c>
      <c r="AK121" s="39">
        <v>0</v>
      </c>
      <c r="AL121" s="39">
        <v>0.45</v>
      </c>
      <c r="AM121" s="39">
        <v>0.44400000000000001</v>
      </c>
      <c r="AN121" s="39">
        <v>0.46700000000000003</v>
      </c>
      <c r="AO121" s="39">
        <f t="shared" si="21"/>
        <v>1</v>
      </c>
      <c r="AQ121" s="37" t="s">
        <v>3816</v>
      </c>
      <c r="AR121" s="39">
        <v>0</v>
      </c>
    </row>
    <row r="122" spans="1:44" ht="15" customHeight="1">
      <c r="A122" s="37" t="s">
        <v>3789</v>
      </c>
      <c r="B122" s="37" t="s">
        <v>3778</v>
      </c>
      <c r="C122" s="37" t="s">
        <v>3816</v>
      </c>
      <c r="E122" s="39">
        <v>0.999</v>
      </c>
      <c r="F122" s="39">
        <v>20</v>
      </c>
      <c r="G122" s="39">
        <f t="shared" si="11"/>
        <v>488</v>
      </c>
      <c r="H122" s="39">
        <v>1670</v>
      </c>
      <c r="I122" s="39">
        <v>788</v>
      </c>
      <c r="J122" s="39" t="str">
        <f t="shared" si="12"/>
        <v>NO</v>
      </c>
      <c r="K122" s="39">
        <f t="shared" si="13"/>
        <v>0.61475409836065575</v>
      </c>
      <c r="L122" s="39" t="str">
        <f t="shared" si="14"/>
        <v>NO</v>
      </c>
      <c r="O122" s="39">
        <v>3</v>
      </c>
      <c r="R122" s="39">
        <v>0</v>
      </c>
      <c r="S122" s="39">
        <f t="shared" si="15"/>
        <v>0</v>
      </c>
      <c r="AB122" s="39" t="s">
        <v>4112</v>
      </c>
      <c r="AD122" s="39">
        <f t="shared" si="16"/>
        <v>0</v>
      </c>
      <c r="AE122" s="39">
        <v>68</v>
      </c>
      <c r="AF122" s="39">
        <f t="shared" si="17"/>
        <v>356</v>
      </c>
      <c r="AG122" s="39">
        <v>4</v>
      </c>
      <c r="AH122" s="39">
        <f t="shared" si="18"/>
        <v>194</v>
      </c>
      <c r="AI122" s="39">
        <f t="shared" si="19"/>
        <v>162</v>
      </c>
      <c r="AJ122" s="39">
        <f t="shared" si="20"/>
        <v>1</v>
      </c>
      <c r="AK122" s="39">
        <v>1</v>
      </c>
      <c r="AL122" s="39">
        <v>0.45300000000000001</v>
      </c>
      <c r="AM122" s="39">
        <v>0.439</v>
      </c>
      <c r="AN122" s="39">
        <v>0.46899999999999997</v>
      </c>
      <c r="AO122" s="39">
        <f t="shared" si="21"/>
        <v>0</v>
      </c>
      <c r="AQ122" s="37" t="s">
        <v>3816</v>
      </c>
      <c r="AR122" s="39">
        <v>1</v>
      </c>
    </row>
    <row r="123" spans="1:44" ht="15" customHeight="1">
      <c r="A123" s="37" t="s">
        <v>3779</v>
      </c>
      <c r="B123" s="37" t="s">
        <v>3780</v>
      </c>
      <c r="C123" s="37" t="s">
        <v>3816</v>
      </c>
      <c r="D123" s="39">
        <v>0</v>
      </c>
      <c r="E123" s="39">
        <v>0</v>
      </c>
      <c r="G123" s="39">
        <f t="shared" si="11"/>
        <v>460</v>
      </c>
      <c r="H123" s="39">
        <v>13840</v>
      </c>
      <c r="I123" s="39" t="s">
        <v>4111</v>
      </c>
      <c r="J123" s="39" t="str">
        <f t="shared" si="12"/>
        <v>NO</v>
      </c>
      <c r="K123" s="39">
        <f t="shared" si="13"/>
        <v>1.3043478260869565</v>
      </c>
      <c r="L123" s="39" t="str">
        <f t="shared" si="14"/>
        <v>NO</v>
      </c>
      <c r="O123" s="39">
        <v>2</v>
      </c>
      <c r="R123" s="39">
        <v>0</v>
      </c>
      <c r="S123" s="39">
        <f t="shared" si="15"/>
        <v>0</v>
      </c>
      <c r="AB123" s="39" t="s">
        <v>4112</v>
      </c>
      <c r="AD123" s="39">
        <f t="shared" si="16"/>
        <v>0</v>
      </c>
      <c r="AE123" s="39">
        <v>384</v>
      </c>
      <c r="AF123" s="39">
        <f t="shared" si="17"/>
        <v>581</v>
      </c>
      <c r="AG123" s="39">
        <v>1093</v>
      </c>
      <c r="AH123" s="39">
        <f t="shared" si="18"/>
        <v>1036</v>
      </c>
      <c r="AI123" s="39">
        <f t="shared" si="19"/>
        <v>-455</v>
      </c>
      <c r="AJ123" s="39">
        <f t="shared" si="20"/>
        <v>0</v>
      </c>
      <c r="AK123" s="39">
        <v>0</v>
      </c>
      <c r="AL123" s="39">
        <v>0</v>
      </c>
      <c r="AM123" s="39">
        <v>0</v>
      </c>
      <c r="AN123" s="39">
        <v>0</v>
      </c>
      <c r="AO123" s="39">
        <f t="shared" si="21"/>
        <v>1</v>
      </c>
      <c r="AQ123" s="37" t="s">
        <v>3816</v>
      </c>
      <c r="AR123" s="39">
        <v>0</v>
      </c>
    </row>
    <row r="124" spans="1:44" ht="15" customHeight="1">
      <c r="A124" s="37" t="s">
        <v>3781</v>
      </c>
      <c r="B124" s="37" t="s">
        <v>3782</v>
      </c>
      <c r="C124" s="37" t="s">
        <v>3816</v>
      </c>
      <c r="E124" s="39">
        <v>0.998</v>
      </c>
      <c r="F124" s="39">
        <v>19</v>
      </c>
      <c r="G124" s="39">
        <f t="shared" si="11"/>
        <v>513</v>
      </c>
      <c r="H124" s="39">
        <v>2901</v>
      </c>
      <c r="I124" s="39">
        <v>4818</v>
      </c>
      <c r="J124" s="39" t="str">
        <f t="shared" si="12"/>
        <v>NO</v>
      </c>
      <c r="K124" s="39">
        <f t="shared" si="13"/>
        <v>1.1695906432748537</v>
      </c>
      <c r="L124" s="39" t="str">
        <f t="shared" si="14"/>
        <v>NO</v>
      </c>
      <c r="O124" s="39">
        <v>3</v>
      </c>
      <c r="R124" s="39">
        <v>0</v>
      </c>
      <c r="S124" s="39">
        <f t="shared" si="15"/>
        <v>0</v>
      </c>
      <c r="AB124" s="39" t="s">
        <v>4112</v>
      </c>
      <c r="AD124" s="39">
        <f t="shared" si="16"/>
        <v>0</v>
      </c>
      <c r="AE124" s="39">
        <v>570</v>
      </c>
      <c r="AF124" s="39">
        <f t="shared" si="17"/>
        <v>671</v>
      </c>
      <c r="AG124" s="39">
        <v>1017</v>
      </c>
      <c r="AH124" s="39">
        <f t="shared" si="18"/>
        <v>1015</v>
      </c>
      <c r="AI124" s="39">
        <f t="shared" si="19"/>
        <v>-344</v>
      </c>
      <c r="AJ124" s="39">
        <f t="shared" si="20"/>
        <v>0</v>
      </c>
      <c r="AK124" s="39">
        <v>1</v>
      </c>
      <c r="AL124" s="39">
        <v>0.433</v>
      </c>
      <c r="AM124" s="39">
        <v>0.47499999999999998</v>
      </c>
      <c r="AN124" s="39">
        <v>0.33700000000000002</v>
      </c>
      <c r="AO124" s="39">
        <f t="shared" si="21"/>
        <v>0</v>
      </c>
      <c r="AQ124" s="37" t="s">
        <v>3816</v>
      </c>
      <c r="AR124" s="39">
        <v>0</v>
      </c>
    </row>
    <row r="125" spans="1:44" ht="15" customHeight="1">
      <c r="A125" s="37" t="s">
        <v>3783</v>
      </c>
      <c r="B125" s="37" t="s">
        <v>3771</v>
      </c>
      <c r="C125" s="37" t="s">
        <v>3816</v>
      </c>
      <c r="D125" s="39">
        <v>0</v>
      </c>
      <c r="E125" s="39">
        <v>0</v>
      </c>
      <c r="G125" s="39">
        <f t="shared" si="11"/>
        <v>537</v>
      </c>
      <c r="H125" s="39">
        <v>4180</v>
      </c>
      <c r="I125" s="39" t="s">
        <v>4111</v>
      </c>
      <c r="J125" s="39" t="str">
        <f t="shared" si="12"/>
        <v>NO</v>
      </c>
      <c r="K125" s="39">
        <f t="shared" si="13"/>
        <v>1.1173184357541899</v>
      </c>
      <c r="L125" s="39" t="str">
        <f t="shared" si="14"/>
        <v>NO</v>
      </c>
      <c r="O125" s="39">
        <v>3</v>
      </c>
      <c r="R125" s="39">
        <v>0</v>
      </c>
      <c r="S125" s="39">
        <f t="shared" si="15"/>
        <v>0</v>
      </c>
      <c r="AB125" s="39" t="s">
        <v>4112</v>
      </c>
      <c r="AD125" s="39">
        <f t="shared" si="16"/>
        <v>0</v>
      </c>
      <c r="AE125" s="39">
        <v>5</v>
      </c>
      <c r="AF125" s="39">
        <f t="shared" si="17"/>
        <v>146</v>
      </c>
      <c r="AG125" s="39">
        <v>37</v>
      </c>
      <c r="AH125" s="39">
        <f t="shared" si="18"/>
        <v>396</v>
      </c>
      <c r="AI125" s="39">
        <f t="shared" si="19"/>
        <v>-250</v>
      </c>
      <c r="AJ125" s="39">
        <f t="shared" si="20"/>
        <v>0</v>
      </c>
      <c r="AK125" s="39">
        <v>0</v>
      </c>
      <c r="AL125" s="39">
        <v>0.39800000000000002</v>
      </c>
      <c r="AM125" s="39">
        <v>0.47699999999999998</v>
      </c>
      <c r="AN125" s="39">
        <v>0.27900000000000003</v>
      </c>
      <c r="AO125" s="39">
        <f t="shared" si="21"/>
        <v>1</v>
      </c>
      <c r="AQ125" s="37" t="s">
        <v>3816</v>
      </c>
      <c r="AR125" s="39">
        <v>0</v>
      </c>
    </row>
    <row r="126" spans="1:44" ht="15" customHeight="1">
      <c r="A126" s="37" t="s">
        <v>3772</v>
      </c>
      <c r="B126" s="37" t="s">
        <v>3773</v>
      </c>
      <c r="C126" s="37" t="s">
        <v>3816</v>
      </c>
      <c r="E126" s="39">
        <v>0.999</v>
      </c>
      <c r="F126" s="39">
        <v>20</v>
      </c>
      <c r="G126" s="39">
        <f t="shared" si="11"/>
        <v>508</v>
      </c>
      <c r="H126" s="39">
        <v>4239</v>
      </c>
      <c r="I126" s="39">
        <v>1832</v>
      </c>
      <c r="J126" s="39" t="str">
        <f t="shared" si="12"/>
        <v>NO</v>
      </c>
      <c r="K126" s="39">
        <f t="shared" si="13"/>
        <v>0.59055118110236227</v>
      </c>
      <c r="L126" s="39" t="str">
        <f t="shared" si="14"/>
        <v>NO</v>
      </c>
      <c r="O126" s="39">
        <v>2</v>
      </c>
      <c r="R126" s="39">
        <v>0</v>
      </c>
      <c r="S126" s="39">
        <f t="shared" si="15"/>
        <v>0</v>
      </c>
      <c r="AB126" s="39" t="s">
        <v>4112</v>
      </c>
      <c r="AD126" s="39">
        <f t="shared" si="16"/>
        <v>0</v>
      </c>
      <c r="AE126" s="39">
        <v>1658</v>
      </c>
      <c r="AF126" s="39">
        <f t="shared" si="17"/>
        <v>973</v>
      </c>
      <c r="AG126" s="39">
        <v>1</v>
      </c>
      <c r="AH126" s="39">
        <f t="shared" si="18"/>
        <v>122</v>
      </c>
      <c r="AI126" s="39">
        <f t="shared" si="19"/>
        <v>851</v>
      </c>
      <c r="AJ126" s="39">
        <f t="shared" si="20"/>
        <v>1</v>
      </c>
      <c r="AK126" s="39">
        <v>1</v>
      </c>
      <c r="AL126" s="39">
        <v>0.434</v>
      </c>
      <c r="AM126" s="39">
        <v>0.47699999999999998</v>
      </c>
      <c r="AN126" s="39">
        <v>0.38900000000000001</v>
      </c>
      <c r="AO126" s="39">
        <f t="shared" si="21"/>
        <v>0</v>
      </c>
      <c r="AQ126" s="37" t="s">
        <v>3816</v>
      </c>
      <c r="AR126" s="39">
        <v>1</v>
      </c>
    </row>
    <row r="127" spans="1:44" ht="15" customHeight="1">
      <c r="A127" s="37" t="s">
        <v>3774</v>
      </c>
      <c r="B127" s="37" t="s">
        <v>3775</v>
      </c>
      <c r="C127" s="37" t="s">
        <v>3816</v>
      </c>
      <c r="E127" s="39">
        <v>0.999</v>
      </c>
      <c r="F127" s="39">
        <v>19</v>
      </c>
      <c r="G127" s="39">
        <f t="shared" si="11"/>
        <v>475</v>
      </c>
      <c r="H127" s="39">
        <v>540</v>
      </c>
      <c r="I127" s="39">
        <v>2585</v>
      </c>
      <c r="J127" s="39" t="str">
        <f t="shared" si="12"/>
        <v>NO</v>
      </c>
      <c r="K127" s="39">
        <f t="shared" si="13"/>
        <v>0.84210526315789469</v>
      </c>
      <c r="L127" s="39" t="str">
        <f t="shared" si="14"/>
        <v>NO</v>
      </c>
      <c r="O127" s="39">
        <v>3</v>
      </c>
      <c r="R127" s="39">
        <v>0</v>
      </c>
      <c r="S127" s="39">
        <f t="shared" si="15"/>
        <v>0</v>
      </c>
      <c r="AB127" s="39" t="s">
        <v>4112</v>
      </c>
      <c r="AD127" s="39">
        <f t="shared" si="16"/>
        <v>0</v>
      </c>
      <c r="AE127" s="39">
        <v>237</v>
      </c>
      <c r="AF127" s="39">
        <f t="shared" si="17"/>
        <v>495</v>
      </c>
      <c r="AG127" s="39">
        <v>392</v>
      </c>
      <c r="AH127" s="39">
        <f t="shared" si="18"/>
        <v>812</v>
      </c>
      <c r="AI127" s="39">
        <f t="shared" si="19"/>
        <v>-317</v>
      </c>
      <c r="AJ127" s="39">
        <f t="shared" si="20"/>
        <v>0</v>
      </c>
      <c r="AK127" s="39">
        <v>1</v>
      </c>
      <c r="AL127" s="39">
        <v>0.47699999999999998</v>
      </c>
      <c r="AM127" s="39">
        <v>0.45100000000000001</v>
      </c>
      <c r="AN127" s="39">
        <v>0.36</v>
      </c>
      <c r="AO127" s="39">
        <f t="shared" si="21"/>
        <v>0</v>
      </c>
      <c r="AQ127" s="37" t="s">
        <v>3816</v>
      </c>
      <c r="AR127" s="39">
        <v>0</v>
      </c>
    </row>
    <row r="128" spans="1:44" ht="15" customHeight="1">
      <c r="A128" s="37" t="s">
        <v>3776</v>
      </c>
      <c r="B128" s="37" t="s">
        <v>3777</v>
      </c>
      <c r="C128" s="37" t="s">
        <v>3816</v>
      </c>
      <c r="D128" s="39">
        <v>0</v>
      </c>
      <c r="E128" s="39">
        <v>0</v>
      </c>
      <c r="G128" s="39">
        <f t="shared" si="11"/>
        <v>381</v>
      </c>
      <c r="H128" s="39">
        <v>1144</v>
      </c>
      <c r="I128" s="39">
        <v>19560</v>
      </c>
      <c r="J128" s="39" t="str">
        <f t="shared" si="12"/>
        <v>YES</v>
      </c>
      <c r="K128" s="39">
        <f t="shared" si="13"/>
        <v>1.0498687664041995</v>
      </c>
      <c r="L128" s="39" t="str">
        <f t="shared" si="14"/>
        <v>NO</v>
      </c>
      <c r="O128" s="39">
        <v>1</v>
      </c>
      <c r="R128" s="39">
        <v>0</v>
      </c>
      <c r="S128" s="39">
        <f t="shared" si="15"/>
        <v>0</v>
      </c>
      <c r="AB128" s="39" t="s">
        <v>4112</v>
      </c>
      <c r="AD128" s="39">
        <f t="shared" si="16"/>
        <v>0</v>
      </c>
      <c r="AE128" s="39">
        <v>14</v>
      </c>
      <c r="AF128" s="39">
        <f t="shared" si="17"/>
        <v>206</v>
      </c>
      <c r="AG128" s="39">
        <v>15</v>
      </c>
      <c r="AH128" s="39">
        <f t="shared" si="18"/>
        <v>306</v>
      </c>
      <c r="AI128" s="39">
        <f t="shared" si="19"/>
        <v>-100</v>
      </c>
      <c r="AJ128" s="39">
        <f t="shared" si="20"/>
        <v>0</v>
      </c>
      <c r="AK128" s="39">
        <v>0</v>
      </c>
      <c r="AL128" s="39">
        <v>0.45500000000000002</v>
      </c>
      <c r="AM128" s="39">
        <v>0.439</v>
      </c>
      <c r="AN128" s="39">
        <v>0.28299999999999997</v>
      </c>
      <c r="AO128" s="39">
        <f t="shared" si="21"/>
        <v>1</v>
      </c>
      <c r="AQ128" s="37" t="s">
        <v>3816</v>
      </c>
      <c r="AR128" s="39">
        <v>0</v>
      </c>
    </row>
    <row r="129" spans="1:44" ht="15" customHeight="1">
      <c r="A129" s="37" t="s">
        <v>3762</v>
      </c>
      <c r="B129" s="37" t="s">
        <v>3763</v>
      </c>
      <c r="C129" s="37" t="s">
        <v>3816</v>
      </c>
      <c r="D129" s="39">
        <v>0</v>
      </c>
      <c r="E129" s="39">
        <v>0</v>
      </c>
      <c r="G129" s="39">
        <f t="shared" si="11"/>
        <v>470</v>
      </c>
      <c r="H129" s="39">
        <v>1969</v>
      </c>
      <c r="I129" s="39">
        <v>5921</v>
      </c>
      <c r="J129" s="39" t="str">
        <f t="shared" si="12"/>
        <v>NO</v>
      </c>
      <c r="K129" s="39">
        <f t="shared" si="13"/>
        <v>0.42553191489361702</v>
      </c>
      <c r="L129" s="39" t="str">
        <f t="shared" si="14"/>
        <v>NO</v>
      </c>
      <c r="O129" s="39">
        <v>5</v>
      </c>
      <c r="R129" s="39">
        <v>0</v>
      </c>
      <c r="S129" s="39">
        <f t="shared" si="15"/>
        <v>0</v>
      </c>
      <c r="AB129" s="39" t="s">
        <v>4112</v>
      </c>
      <c r="AD129" s="39">
        <f t="shared" si="16"/>
        <v>0</v>
      </c>
      <c r="AE129" s="39">
        <v>112</v>
      </c>
      <c r="AF129" s="39">
        <f t="shared" si="17"/>
        <v>403</v>
      </c>
      <c r="AG129" s="39">
        <v>37</v>
      </c>
      <c r="AH129" s="39">
        <f t="shared" si="18"/>
        <v>396</v>
      </c>
      <c r="AI129" s="39">
        <f t="shared" si="19"/>
        <v>7</v>
      </c>
      <c r="AJ129" s="39">
        <f t="shared" si="20"/>
        <v>1</v>
      </c>
      <c r="AK129" s="39">
        <v>0</v>
      </c>
      <c r="AL129" s="39">
        <v>0.4</v>
      </c>
      <c r="AM129" s="39">
        <v>0.45700000000000002</v>
      </c>
      <c r="AN129" s="39">
        <v>0.44600000000000001</v>
      </c>
      <c r="AO129" s="39">
        <f t="shared" si="21"/>
        <v>1</v>
      </c>
      <c r="AQ129" s="37" t="s">
        <v>3816</v>
      </c>
      <c r="AR129" s="39">
        <v>1</v>
      </c>
    </row>
    <row r="130" spans="1:44" ht="15" customHeight="1">
      <c r="A130" s="37" t="s">
        <v>3764</v>
      </c>
      <c r="B130" s="37" t="s">
        <v>3765</v>
      </c>
      <c r="C130" s="37" t="s">
        <v>3816</v>
      </c>
      <c r="E130" s="39">
        <v>0.95799999999999996</v>
      </c>
      <c r="F130" s="39">
        <v>21</v>
      </c>
      <c r="G130" s="39">
        <f t="shared" si="11"/>
        <v>518</v>
      </c>
      <c r="H130" s="39">
        <v>5010</v>
      </c>
      <c r="I130" s="39">
        <v>855</v>
      </c>
      <c r="J130" s="39" t="str">
        <f t="shared" si="12"/>
        <v>NO</v>
      </c>
      <c r="K130" s="39">
        <f t="shared" si="13"/>
        <v>0.96525096525096532</v>
      </c>
      <c r="L130" s="39" t="str">
        <f t="shared" si="14"/>
        <v>NO</v>
      </c>
      <c r="O130" s="39">
        <v>3</v>
      </c>
      <c r="R130" s="39">
        <v>0</v>
      </c>
      <c r="S130" s="39">
        <f t="shared" si="15"/>
        <v>0</v>
      </c>
      <c r="AB130" s="39" t="s">
        <v>4112</v>
      </c>
      <c r="AD130" s="39">
        <f t="shared" si="16"/>
        <v>0</v>
      </c>
      <c r="AE130" s="39">
        <v>593</v>
      </c>
      <c r="AF130" s="39">
        <f t="shared" si="17"/>
        <v>682</v>
      </c>
      <c r="AG130" s="39">
        <v>268</v>
      </c>
      <c r="AH130" s="39">
        <f t="shared" si="18"/>
        <v>739</v>
      </c>
      <c r="AI130" s="39">
        <f t="shared" si="19"/>
        <v>-57</v>
      </c>
      <c r="AJ130" s="39">
        <f t="shared" si="20"/>
        <v>0</v>
      </c>
      <c r="AK130" s="39">
        <v>1</v>
      </c>
      <c r="AL130" s="39">
        <v>0.441</v>
      </c>
      <c r="AM130" s="39">
        <v>0.46800000000000003</v>
      </c>
      <c r="AN130" s="39">
        <v>0.41199999999999998</v>
      </c>
      <c r="AO130" s="39">
        <f t="shared" si="21"/>
        <v>0</v>
      </c>
      <c r="AQ130" s="37" t="s">
        <v>3816</v>
      </c>
      <c r="AR130" s="39">
        <v>0</v>
      </c>
    </row>
    <row r="131" spans="1:44" ht="15" customHeight="1">
      <c r="A131" s="37" t="s">
        <v>3766</v>
      </c>
      <c r="B131" s="37" t="s">
        <v>3767</v>
      </c>
      <c r="C131" s="37" t="s">
        <v>3816</v>
      </c>
      <c r="D131" s="39">
        <v>0</v>
      </c>
      <c r="E131" s="39">
        <v>0</v>
      </c>
      <c r="G131" s="39">
        <f t="shared" ref="G131:G194" si="22">LEN(B131)</f>
        <v>631</v>
      </c>
      <c r="H131" s="39" t="s">
        <v>4111</v>
      </c>
      <c r="I131" s="39">
        <v>479</v>
      </c>
      <c r="J131" s="39" t="str">
        <f t="shared" ref="J131:J194" si="23">IF(AND(OR(H131&gt;=10000,I131&gt;=10000),H131&lt;&gt;"NA",I131&lt;&gt;"NA"),"YES","NO")</f>
        <v>NO</v>
      </c>
      <c r="K131" s="39">
        <f t="shared" ref="K131:K194" si="24">(100/G131)*(LEN(B131)-LEN(SUBSTITUTE(B131,"C","")))</f>
        <v>1.5847860538827256</v>
      </c>
      <c r="L131" s="39" t="str">
        <f t="shared" ref="L131:L194" si="25">IF(AND(K131&gt;3,G131&lt;150),"YES","NO")</f>
        <v>NO</v>
      </c>
      <c r="O131" s="39">
        <v>2</v>
      </c>
      <c r="R131" s="39">
        <v>0</v>
      </c>
      <c r="S131" s="39">
        <f t="shared" ref="S131:S194" si="26">SUM(IF(U131=0,0,1),IF(V131=0,0,1),IF(W131=0,0,1),IF(X131=0,0,1),IF(Y131=0,0,1),IF(Z131=0,0,1),IF(AA131=0,0,1),IF(AB131="No NLS",0,1))</f>
        <v>0</v>
      </c>
      <c r="AB131" s="39" t="s">
        <v>4112</v>
      </c>
      <c r="AD131" s="39">
        <f t="shared" ref="AD131:AD194" si="27">IF(AC131="",0,(LEN(AC131)-LEN(SUBSTITUTE(AC131,"#","")))+1)</f>
        <v>0</v>
      </c>
      <c r="AE131" s="39">
        <v>24</v>
      </c>
      <c r="AF131" s="39">
        <f t="shared" ref="AF131:AF194" si="28">RANK(AE131,$AE$3:$AE$1464,1)</f>
        <v>243</v>
      </c>
      <c r="AG131" s="39">
        <v>38</v>
      </c>
      <c r="AH131" s="39">
        <f t="shared" ref="AH131:AH194" si="29">RANK(AG131,$AG$3:$AG$1464,1)</f>
        <v>399</v>
      </c>
      <c r="AI131" s="39">
        <f t="shared" ref="AI131:AI194" si="30">AF131-AH131</f>
        <v>-156</v>
      </c>
      <c r="AJ131" s="39">
        <f t="shared" ref="AJ131:AJ194" si="31">IF(AI131&gt;0,1,0)</f>
        <v>0</v>
      </c>
      <c r="AK131" s="39">
        <v>0</v>
      </c>
      <c r="AL131" s="39">
        <v>0.41799999999999998</v>
      </c>
      <c r="AM131" s="39">
        <v>0.48</v>
      </c>
      <c r="AN131" s="39">
        <v>0.40600000000000003</v>
      </c>
      <c r="AO131" s="39">
        <f t="shared" ref="AO131:AO194" si="32">IF(AK131=1,0,1)</f>
        <v>1</v>
      </c>
      <c r="AQ131" s="37" t="s">
        <v>3816</v>
      </c>
      <c r="AR131" s="39">
        <v>0</v>
      </c>
    </row>
    <row r="132" spans="1:44" ht="15" customHeight="1">
      <c r="A132" s="37" t="s">
        <v>3768</v>
      </c>
      <c r="B132" s="37" t="s">
        <v>3769</v>
      </c>
      <c r="C132" s="37" t="s">
        <v>3816</v>
      </c>
      <c r="D132" s="39">
        <v>0</v>
      </c>
      <c r="E132" s="39">
        <v>0</v>
      </c>
      <c r="G132" s="39">
        <f t="shared" si="22"/>
        <v>206</v>
      </c>
      <c r="H132" s="39">
        <v>5316</v>
      </c>
      <c r="I132" s="39">
        <v>1630</v>
      </c>
      <c r="J132" s="39" t="str">
        <f t="shared" si="23"/>
        <v>NO</v>
      </c>
      <c r="K132" s="39">
        <f t="shared" si="24"/>
        <v>2.4271844660194173</v>
      </c>
      <c r="L132" s="39" t="str">
        <f t="shared" si="25"/>
        <v>NO</v>
      </c>
      <c r="O132" s="39">
        <v>1</v>
      </c>
      <c r="R132" s="39">
        <v>0</v>
      </c>
      <c r="S132" s="39">
        <f t="shared" si="26"/>
        <v>0</v>
      </c>
      <c r="AB132" s="39" t="s">
        <v>4112</v>
      </c>
      <c r="AD132" s="39">
        <f t="shared" si="27"/>
        <v>0</v>
      </c>
      <c r="AE132" s="39">
        <v>1</v>
      </c>
      <c r="AF132" s="39">
        <f t="shared" si="28"/>
        <v>74</v>
      </c>
      <c r="AG132" s="39">
        <v>0</v>
      </c>
      <c r="AH132" s="39">
        <f t="shared" si="29"/>
        <v>1</v>
      </c>
      <c r="AI132" s="39">
        <f t="shared" si="30"/>
        <v>73</v>
      </c>
      <c r="AJ132" s="39">
        <f t="shared" si="31"/>
        <v>1</v>
      </c>
      <c r="AK132" s="39">
        <v>0</v>
      </c>
      <c r="AL132" s="39">
        <v>0.45900000000000002</v>
      </c>
      <c r="AM132" s="39">
        <v>0.499</v>
      </c>
      <c r="AN132" s="39">
        <v>0.36699999999999999</v>
      </c>
      <c r="AO132" s="39">
        <f t="shared" si="32"/>
        <v>1</v>
      </c>
      <c r="AQ132" s="37" t="s">
        <v>3816</v>
      </c>
      <c r="AR132" s="39">
        <v>1</v>
      </c>
    </row>
    <row r="133" spans="1:44" ht="15" customHeight="1">
      <c r="A133" s="37" t="s">
        <v>3770</v>
      </c>
      <c r="B133" s="37" t="s">
        <v>3750</v>
      </c>
      <c r="C133" s="37" t="s">
        <v>3816</v>
      </c>
      <c r="E133" s="39">
        <v>0.999</v>
      </c>
      <c r="F133" s="39">
        <v>19</v>
      </c>
      <c r="G133" s="39">
        <f t="shared" si="22"/>
        <v>429</v>
      </c>
      <c r="H133" s="39">
        <v>1190</v>
      </c>
      <c r="I133" s="39">
        <v>770</v>
      </c>
      <c r="J133" s="39" t="str">
        <f t="shared" si="23"/>
        <v>NO</v>
      </c>
      <c r="K133" s="39">
        <f t="shared" si="24"/>
        <v>1.1655011655011656</v>
      </c>
      <c r="L133" s="39" t="str">
        <f t="shared" si="25"/>
        <v>NO</v>
      </c>
      <c r="O133" s="39">
        <v>3</v>
      </c>
      <c r="R133" s="39">
        <v>0</v>
      </c>
      <c r="S133" s="39">
        <f t="shared" si="26"/>
        <v>0</v>
      </c>
      <c r="AB133" s="39" t="s">
        <v>4112</v>
      </c>
      <c r="AD133" s="39">
        <f t="shared" si="27"/>
        <v>0</v>
      </c>
      <c r="AE133" s="39">
        <v>1159</v>
      </c>
      <c r="AF133" s="39">
        <f t="shared" si="28"/>
        <v>866</v>
      </c>
      <c r="AG133" s="39">
        <v>7313</v>
      </c>
      <c r="AH133" s="39">
        <f t="shared" si="29"/>
        <v>1318</v>
      </c>
      <c r="AI133" s="39">
        <f t="shared" si="30"/>
        <v>-452</v>
      </c>
      <c r="AJ133" s="39">
        <f t="shared" si="31"/>
        <v>0</v>
      </c>
      <c r="AK133" s="39">
        <v>1</v>
      </c>
      <c r="AL133" s="39">
        <v>0.441</v>
      </c>
      <c r="AM133" s="39">
        <v>0.49099999999999999</v>
      </c>
      <c r="AN133" s="39">
        <v>0.438</v>
      </c>
      <c r="AO133" s="39">
        <f t="shared" si="32"/>
        <v>0</v>
      </c>
      <c r="AQ133" s="37" t="s">
        <v>3816</v>
      </c>
      <c r="AR133" s="39">
        <v>0</v>
      </c>
    </row>
    <row r="134" spans="1:44" ht="15" customHeight="1">
      <c r="A134" s="37" t="s">
        <v>3751</v>
      </c>
      <c r="B134" s="37" t="s">
        <v>3752</v>
      </c>
      <c r="C134" s="37" t="s">
        <v>3753</v>
      </c>
      <c r="E134" s="39">
        <v>0.99299999999999999</v>
      </c>
      <c r="F134" s="39">
        <v>17</v>
      </c>
      <c r="G134" s="39">
        <f t="shared" si="22"/>
        <v>276</v>
      </c>
      <c r="H134" s="39">
        <v>3680</v>
      </c>
      <c r="I134" s="39">
        <v>765</v>
      </c>
      <c r="J134" s="39" t="str">
        <f t="shared" si="23"/>
        <v>NO</v>
      </c>
      <c r="K134" s="39">
        <f t="shared" si="24"/>
        <v>1.8115942028985508</v>
      </c>
      <c r="L134" s="39" t="str">
        <f t="shared" si="25"/>
        <v>NO</v>
      </c>
      <c r="O134" s="39">
        <v>2</v>
      </c>
      <c r="R134" s="39">
        <v>0</v>
      </c>
      <c r="S134" s="39">
        <f t="shared" si="26"/>
        <v>0</v>
      </c>
      <c r="AB134" s="39" t="s">
        <v>4112</v>
      </c>
      <c r="AD134" s="39">
        <f t="shared" si="27"/>
        <v>0</v>
      </c>
      <c r="AE134" s="39">
        <v>230</v>
      </c>
      <c r="AF134" s="39">
        <f t="shared" si="28"/>
        <v>487</v>
      </c>
      <c r="AG134" s="39">
        <v>300</v>
      </c>
      <c r="AH134" s="39">
        <f t="shared" si="29"/>
        <v>763</v>
      </c>
      <c r="AI134" s="39">
        <f t="shared" si="30"/>
        <v>-276</v>
      </c>
      <c r="AJ134" s="39">
        <f t="shared" si="31"/>
        <v>0</v>
      </c>
      <c r="AK134" s="39">
        <v>1</v>
      </c>
      <c r="AL134" s="39">
        <v>0.41499999999999998</v>
      </c>
      <c r="AM134" s="39">
        <v>0.48399999999999999</v>
      </c>
      <c r="AN134" s="39">
        <v>0.47299999999999998</v>
      </c>
      <c r="AO134" s="39">
        <f t="shared" si="32"/>
        <v>0</v>
      </c>
      <c r="AQ134" s="37" t="s">
        <v>3753</v>
      </c>
      <c r="AR134" s="39">
        <v>0</v>
      </c>
    </row>
    <row r="135" spans="1:44" ht="15" customHeight="1">
      <c r="A135" s="37" t="s">
        <v>3754</v>
      </c>
      <c r="B135" s="37" t="s">
        <v>3755</v>
      </c>
      <c r="C135" s="37" t="s">
        <v>3753</v>
      </c>
      <c r="D135" s="39">
        <v>0</v>
      </c>
      <c r="E135" s="39">
        <v>0</v>
      </c>
      <c r="G135" s="39">
        <f t="shared" si="22"/>
        <v>277</v>
      </c>
      <c r="H135" s="39">
        <v>398</v>
      </c>
      <c r="I135" s="39">
        <v>5763</v>
      </c>
      <c r="J135" s="39" t="str">
        <f t="shared" si="23"/>
        <v>NO</v>
      </c>
      <c r="K135" s="39">
        <f t="shared" si="24"/>
        <v>1.8050541516245489</v>
      </c>
      <c r="L135" s="39" t="str">
        <f t="shared" si="25"/>
        <v>NO</v>
      </c>
      <c r="O135" s="39">
        <v>3</v>
      </c>
      <c r="R135" s="39">
        <v>0</v>
      </c>
      <c r="S135" s="39">
        <f t="shared" si="26"/>
        <v>0</v>
      </c>
      <c r="AB135" s="39" t="s">
        <v>4112</v>
      </c>
      <c r="AD135" s="39">
        <f t="shared" si="27"/>
        <v>0</v>
      </c>
      <c r="AE135" s="39">
        <v>2</v>
      </c>
      <c r="AF135" s="39">
        <f t="shared" si="28"/>
        <v>101</v>
      </c>
      <c r="AG135" s="39">
        <v>204</v>
      </c>
      <c r="AH135" s="39">
        <f t="shared" si="29"/>
        <v>689</v>
      </c>
      <c r="AI135" s="39">
        <f t="shared" si="30"/>
        <v>-588</v>
      </c>
      <c r="AJ135" s="39">
        <f t="shared" si="31"/>
        <v>0</v>
      </c>
      <c r="AK135" s="39">
        <v>0</v>
      </c>
      <c r="AL135" s="39">
        <v>0.40899999999999997</v>
      </c>
      <c r="AM135" s="39">
        <v>0.48099999999999998</v>
      </c>
      <c r="AN135" s="39">
        <v>0.46</v>
      </c>
      <c r="AO135" s="39">
        <f t="shared" si="32"/>
        <v>1</v>
      </c>
      <c r="AQ135" s="37" t="s">
        <v>3753</v>
      </c>
      <c r="AR135" s="39">
        <v>0</v>
      </c>
    </row>
    <row r="136" spans="1:44" ht="15" customHeight="1">
      <c r="A136" s="37" t="s">
        <v>3756</v>
      </c>
      <c r="B136" s="37" t="s">
        <v>3757</v>
      </c>
      <c r="C136" s="37" t="s">
        <v>3753</v>
      </c>
      <c r="D136" s="39">
        <v>0</v>
      </c>
      <c r="E136" s="39">
        <v>0</v>
      </c>
      <c r="G136" s="39">
        <f t="shared" si="22"/>
        <v>279</v>
      </c>
      <c r="H136" s="39">
        <v>4860</v>
      </c>
      <c r="I136" s="39">
        <v>1274</v>
      </c>
      <c r="J136" s="39" t="str">
        <f t="shared" si="23"/>
        <v>NO</v>
      </c>
      <c r="K136" s="39">
        <f t="shared" si="24"/>
        <v>1.7921146953405018</v>
      </c>
      <c r="L136" s="39" t="str">
        <f t="shared" si="25"/>
        <v>NO</v>
      </c>
      <c r="O136" s="39">
        <v>4</v>
      </c>
      <c r="R136" s="39">
        <v>0</v>
      </c>
      <c r="S136" s="39">
        <f t="shared" si="26"/>
        <v>0</v>
      </c>
      <c r="AB136" s="39" t="s">
        <v>4112</v>
      </c>
      <c r="AD136" s="39">
        <f t="shared" si="27"/>
        <v>0</v>
      </c>
      <c r="AE136" s="39">
        <v>1384</v>
      </c>
      <c r="AF136" s="39">
        <f t="shared" si="28"/>
        <v>914</v>
      </c>
      <c r="AG136" s="39">
        <v>1130</v>
      </c>
      <c r="AH136" s="39">
        <f t="shared" si="29"/>
        <v>1045</v>
      </c>
      <c r="AI136" s="39">
        <f t="shared" si="30"/>
        <v>-131</v>
      </c>
      <c r="AJ136" s="39">
        <f t="shared" si="31"/>
        <v>0</v>
      </c>
      <c r="AK136" s="39">
        <v>0</v>
      </c>
      <c r="AL136" s="39">
        <v>0.432</v>
      </c>
      <c r="AM136" s="39">
        <v>0.437</v>
      </c>
      <c r="AN136" s="39">
        <v>0.30399999999999999</v>
      </c>
      <c r="AO136" s="39">
        <f t="shared" si="32"/>
        <v>1</v>
      </c>
      <c r="AQ136" s="37" t="s">
        <v>3753</v>
      </c>
      <c r="AR136" s="39">
        <v>0</v>
      </c>
    </row>
    <row r="137" spans="1:44" ht="15" customHeight="1">
      <c r="A137" s="37" t="s">
        <v>3758</v>
      </c>
      <c r="B137" s="37" t="s">
        <v>3759</v>
      </c>
      <c r="C137" s="37" t="s">
        <v>3753</v>
      </c>
      <c r="D137" s="39">
        <v>0</v>
      </c>
      <c r="E137" s="39">
        <v>0</v>
      </c>
      <c r="G137" s="39">
        <f t="shared" si="22"/>
        <v>273</v>
      </c>
      <c r="H137" s="39">
        <v>605</v>
      </c>
      <c r="I137" s="39">
        <v>2314</v>
      </c>
      <c r="J137" s="39" t="str">
        <f t="shared" si="23"/>
        <v>NO</v>
      </c>
      <c r="K137" s="39">
        <f t="shared" si="24"/>
        <v>1.0989010989010988</v>
      </c>
      <c r="L137" s="39" t="str">
        <f t="shared" si="25"/>
        <v>NO</v>
      </c>
      <c r="O137" s="39">
        <v>5</v>
      </c>
      <c r="R137" s="39">
        <v>0</v>
      </c>
      <c r="S137" s="39">
        <f t="shared" si="26"/>
        <v>0</v>
      </c>
      <c r="AB137" s="39" t="s">
        <v>4112</v>
      </c>
      <c r="AD137" s="39">
        <f t="shared" si="27"/>
        <v>0</v>
      </c>
      <c r="AE137" s="39">
        <v>50</v>
      </c>
      <c r="AF137" s="39">
        <f t="shared" si="28"/>
        <v>321</v>
      </c>
      <c r="AG137" s="39">
        <v>164</v>
      </c>
      <c r="AH137" s="39">
        <f t="shared" si="29"/>
        <v>646</v>
      </c>
      <c r="AI137" s="39">
        <f t="shared" si="30"/>
        <v>-325</v>
      </c>
      <c r="AJ137" s="39">
        <f t="shared" si="31"/>
        <v>0</v>
      </c>
      <c r="AK137" s="39">
        <v>0</v>
      </c>
      <c r="AL137" s="39">
        <v>0.45500000000000002</v>
      </c>
      <c r="AM137" s="39">
        <v>0.44800000000000001</v>
      </c>
      <c r="AN137" s="39">
        <v>0.222</v>
      </c>
      <c r="AO137" s="39">
        <f t="shared" si="32"/>
        <v>1</v>
      </c>
      <c r="AQ137" s="37" t="s">
        <v>3753</v>
      </c>
      <c r="AR137" s="39">
        <v>0</v>
      </c>
    </row>
    <row r="138" spans="1:44" ht="15" customHeight="1">
      <c r="A138" s="37" t="s">
        <v>3760</v>
      </c>
      <c r="B138" s="37" t="s">
        <v>3761</v>
      </c>
      <c r="C138" s="37" t="s">
        <v>3753</v>
      </c>
      <c r="D138" s="39">
        <v>0</v>
      </c>
      <c r="E138" s="39">
        <v>0</v>
      </c>
      <c r="G138" s="39">
        <f t="shared" si="22"/>
        <v>276</v>
      </c>
      <c r="H138" s="39">
        <v>2602</v>
      </c>
      <c r="I138" s="39">
        <v>372</v>
      </c>
      <c r="J138" s="39" t="str">
        <f t="shared" si="23"/>
        <v>NO</v>
      </c>
      <c r="K138" s="39">
        <f t="shared" si="24"/>
        <v>2.5362318840579712</v>
      </c>
      <c r="L138" s="39" t="str">
        <f t="shared" si="25"/>
        <v>NO</v>
      </c>
      <c r="O138" s="39">
        <v>6</v>
      </c>
      <c r="R138" s="39">
        <v>0</v>
      </c>
      <c r="S138" s="39">
        <f t="shared" si="26"/>
        <v>0</v>
      </c>
      <c r="AB138" s="39" t="s">
        <v>4112</v>
      </c>
      <c r="AD138" s="39">
        <f t="shared" si="27"/>
        <v>0</v>
      </c>
      <c r="AE138" s="39">
        <v>2</v>
      </c>
      <c r="AF138" s="39">
        <f t="shared" si="28"/>
        <v>101</v>
      </c>
      <c r="AG138" s="39">
        <v>0</v>
      </c>
      <c r="AH138" s="39">
        <f t="shared" si="29"/>
        <v>1</v>
      </c>
      <c r="AI138" s="39">
        <f t="shared" si="30"/>
        <v>100</v>
      </c>
      <c r="AJ138" s="39">
        <f t="shared" si="31"/>
        <v>1</v>
      </c>
      <c r="AK138" s="39">
        <v>0</v>
      </c>
      <c r="AL138" s="39">
        <v>0.42899999999999999</v>
      </c>
      <c r="AM138" s="39">
        <v>0.496</v>
      </c>
      <c r="AN138" s="39">
        <v>0.42499999999999999</v>
      </c>
      <c r="AO138" s="39">
        <f t="shared" si="32"/>
        <v>1</v>
      </c>
      <c r="AQ138" s="37" t="s">
        <v>3753</v>
      </c>
      <c r="AR138" s="39">
        <v>1</v>
      </c>
    </row>
    <row r="139" spans="1:44" ht="15" customHeight="1">
      <c r="A139" s="37" t="s">
        <v>3733</v>
      </c>
      <c r="B139" s="37" t="s">
        <v>3734</v>
      </c>
      <c r="C139" s="37" t="s">
        <v>3753</v>
      </c>
      <c r="D139" s="39">
        <v>0</v>
      </c>
      <c r="E139" s="39">
        <v>0</v>
      </c>
      <c r="G139" s="39">
        <f t="shared" si="22"/>
        <v>264</v>
      </c>
      <c r="H139" s="39">
        <v>2951</v>
      </c>
      <c r="I139" s="39">
        <v>1395</v>
      </c>
      <c r="J139" s="39" t="str">
        <f t="shared" si="23"/>
        <v>NO</v>
      </c>
      <c r="K139" s="39">
        <f t="shared" si="24"/>
        <v>1.1363636363636362</v>
      </c>
      <c r="L139" s="39" t="str">
        <f t="shared" si="25"/>
        <v>NO</v>
      </c>
      <c r="O139" s="39">
        <v>4</v>
      </c>
      <c r="R139" s="39">
        <v>0</v>
      </c>
      <c r="S139" s="39">
        <f t="shared" si="26"/>
        <v>0</v>
      </c>
      <c r="AB139" s="39" t="s">
        <v>4112</v>
      </c>
      <c r="AD139" s="39">
        <f t="shared" si="27"/>
        <v>0</v>
      </c>
      <c r="AE139" s="39">
        <v>595</v>
      </c>
      <c r="AF139" s="39">
        <f t="shared" si="28"/>
        <v>683</v>
      </c>
      <c r="AG139" s="39">
        <v>453</v>
      </c>
      <c r="AH139" s="39">
        <f t="shared" si="29"/>
        <v>843</v>
      </c>
      <c r="AI139" s="39">
        <f t="shared" si="30"/>
        <v>-160</v>
      </c>
      <c r="AJ139" s="39">
        <f t="shared" si="31"/>
        <v>0</v>
      </c>
      <c r="AK139" s="39">
        <v>0</v>
      </c>
      <c r="AL139" s="39">
        <v>0.44600000000000001</v>
      </c>
      <c r="AM139" s="39">
        <v>0.45900000000000002</v>
      </c>
      <c r="AN139" s="39">
        <v>0.41</v>
      </c>
      <c r="AO139" s="39">
        <f t="shared" si="32"/>
        <v>1</v>
      </c>
      <c r="AQ139" s="37" t="s">
        <v>3753</v>
      </c>
      <c r="AR139" s="39">
        <v>0</v>
      </c>
    </row>
    <row r="140" spans="1:44" ht="15" customHeight="1">
      <c r="A140" s="37" t="s">
        <v>3735</v>
      </c>
      <c r="B140" s="37" t="s">
        <v>3736</v>
      </c>
      <c r="C140" s="37" t="s">
        <v>3753</v>
      </c>
      <c r="D140" s="39">
        <v>0</v>
      </c>
      <c r="E140" s="39">
        <v>0</v>
      </c>
      <c r="G140" s="39">
        <f t="shared" si="22"/>
        <v>260</v>
      </c>
      <c r="H140" s="39">
        <v>358</v>
      </c>
      <c r="I140" s="39">
        <v>12745</v>
      </c>
      <c r="J140" s="39" t="str">
        <f t="shared" si="23"/>
        <v>YES</v>
      </c>
      <c r="K140" s="39">
        <f t="shared" si="24"/>
        <v>3.8461538461538463</v>
      </c>
      <c r="L140" s="39" t="str">
        <f t="shared" si="25"/>
        <v>NO</v>
      </c>
      <c r="O140" s="39">
        <v>4</v>
      </c>
      <c r="R140" s="39">
        <v>0</v>
      </c>
      <c r="S140" s="39">
        <f t="shared" si="26"/>
        <v>0</v>
      </c>
      <c r="AB140" s="39" t="s">
        <v>4112</v>
      </c>
      <c r="AD140" s="39">
        <f t="shared" si="27"/>
        <v>0</v>
      </c>
      <c r="AE140" s="39">
        <v>0</v>
      </c>
      <c r="AF140" s="39">
        <f t="shared" si="28"/>
        <v>1</v>
      </c>
      <c r="AG140" s="39">
        <v>0</v>
      </c>
      <c r="AH140" s="39">
        <f t="shared" si="29"/>
        <v>1</v>
      </c>
      <c r="AI140" s="39">
        <f t="shared" si="30"/>
        <v>0</v>
      </c>
      <c r="AJ140" s="39">
        <f t="shared" si="31"/>
        <v>0</v>
      </c>
      <c r="AK140" s="39">
        <v>0</v>
      </c>
      <c r="AL140" s="39">
        <v>0.43099999999999999</v>
      </c>
      <c r="AM140" s="39">
        <v>0.45600000000000002</v>
      </c>
      <c r="AN140" s="39">
        <v>0.374</v>
      </c>
      <c r="AO140" s="39">
        <f t="shared" si="32"/>
        <v>1</v>
      </c>
      <c r="AQ140" s="37" t="s">
        <v>3753</v>
      </c>
      <c r="AR140" s="39">
        <v>0</v>
      </c>
    </row>
    <row r="141" spans="1:44" ht="15" customHeight="1">
      <c r="A141" s="37" t="s">
        <v>3737</v>
      </c>
      <c r="B141" s="37" t="s">
        <v>3738</v>
      </c>
      <c r="C141" s="37" t="s">
        <v>3753</v>
      </c>
      <c r="D141" s="39">
        <v>0</v>
      </c>
      <c r="E141" s="39">
        <v>0</v>
      </c>
      <c r="G141" s="39">
        <f t="shared" si="22"/>
        <v>272</v>
      </c>
      <c r="H141" s="39">
        <v>1590</v>
      </c>
      <c r="I141" s="39" t="s">
        <v>4111</v>
      </c>
      <c r="J141" s="39" t="str">
        <f t="shared" si="23"/>
        <v>NO</v>
      </c>
      <c r="K141" s="39">
        <f t="shared" si="24"/>
        <v>2.2058823529411766</v>
      </c>
      <c r="L141" s="39" t="str">
        <f t="shared" si="25"/>
        <v>NO</v>
      </c>
      <c r="O141" s="39">
        <v>3</v>
      </c>
      <c r="R141" s="39">
        <v>0</v>
      </c>
      <c r="S141" s="39">
        <f t="shared" si="26"/>
        <v>0</v>
      </c>
      <c r="AB141" s="39" t="s">
        <v>4112</v>
      </c>
      <c r="AD141" s="39">
        <f t="shared" si="27"/>
        <v>0</v>
      </c>
      <c r="AE141" s="39">
        <v>1432</v>
      </c>
      <c r="AF141" s="39">
        <f t="shared" si="28"/>
        <v>933</v>
      </c>
      <c r="AG141" s="39">
        <v>1993</v>
      </c>
      <c r="AH141" s="39">
        <f t="shared" si="29"/>
        <v>1154</v>
      </c>
      <c r="AI141" s="39">
        <f t="shared" si="30"/>
        <v>-221</v>
      </c>
      <c r="AJ141" s="39">
        <f t="shared" si="31"/>
        <v>0</v>
      </c>
      <c r="AK141" s="39">
        <v>0</v>
      </c>
      <c r="AL141" s="39">
        <v>0.45</v>
      </c>
      <c r="AM141" s="39">
        <v>0.434</v>
      </c>
      <c r="AN141" s="39">
        <v>0.38800000000000001</v>
      </c>
      <c r="AO141" s="39">
        <f t="shared" si="32"/>
        <v>1</v>
      </c>
      <c r="AQ141" s="37" t="s">
        <v>3753</v>
      </c>
      <c r="AR141" s="39">
        <v>0</v>
      </c>
    </row>
    <row r="142" spans="1:44" ht="15" customHeight="1">
      <c r="A142" s="37" t="s">
        <v>3739</v>
      </c>
      <c r="B142" s="37" t="s">
        <v>3740</v>
      </c>
      <c r="C142" s="37" t="s">
        <v>3753</v>
      </c>
      <c r="D142" s="39">
        <v>0</v>
      </c>
      <c r="E142" s="39">
        <v>0</v>
      </c>
      <c r="G142" s="39">
        <f t="shared" si="22"/>
        <v>249</v>
      </c>
      <c r="H142" s="39">
        <v>1180</v>
      </c>
      <c r="I142" s="39">
        <v>687</v>
      </c>
      <c r="J142" s="39" t="str">
        <f t="shared" si="23"/>
        <v>NO</v>
      </c>
      <c r="K142" s="39">
        <f t="shared" si="24"/>
        <v>1.2048192771084336</v>
      </c>
      <c r="L142" s="39" t="str">
        <f t="shared" si="25"/>
        <v>NO</v>
      </c>
      <c r="O142" s="39">
        <v>3</v>
      </c>
      <c r="R142" s="39">
        <v>0</v>
      </c>
      <c r="S142" s="39">
        <f t="shared" si="26"/>
        <v>0</v>
      </c>
      <c r="AB142" s="39" t="s">
        <v>4112</v>
      </c>
      <c r="AD142" s="39">
        <f t="shared" si="27"/>
        <v>0</v>
      </c>
      <c r="AE142" s="39">
        <v>1475</v>
      </c>
      <c r="AF142" s="39">
        <f t="shared" si="28"/>
        <v>938</v>
      </c>
      <c r="AG142" s="39">
        <v>1347</v>
      </c>
      <c r="AH142" s="39">
        <f t="shared" si="29"/>
        <v>1082</v>
      </c>
      <c r="AI142" s="39">
        <f t="shared" si="30"/>
        <v>-144</v>
      </c>
      <c r="AJ142" s="39">
        <f t="shared" si="31"/>
        <v>0</v>
      </c>
      <c r="AK142" s="39">
        <v>0</v>
      </c>
      <c r="AL142" s="39">
        <v>0.38500000000000001</v>
      </c>
      <c r="AM142" s="39">
        <v>0.45900000000000002</v>
      </c>
      <c r="AN142" s="39">
        <v>0.41599999999999998</v>
      </c>
      <c r="AO142" s="39">
        <f t="shared" si="32"/>
        <v>1</v>
      </c>
      <c r="AQ142" s="37" t="s">
        <v>3753</v>
      </c>
      <c r="AR142" s="39">
        <v>0</v>
      </c>
    </row>
    <row r="143" spans="1:44" ht="15" customHeight="1">
      <c r="A143" s="37" t="s">
        <v>3741</v>
      </c>
      <c r="B143" s="37" t="s">
        <v>3742</v>
      </c>
      <c r="C143" s="37" t="s">
        <v>3753</v>
      </c>
      <c r="D143" s="39">
        <v>0</v>
      </c>
      <c r="E143" s="39">
        <v>0</v>
      </c>
      <c r="G143" s="39">
        <f t="shared" si="22"/>
        <v>249</v>
      </c>
      <c r="H143" s="39">
        <v>2150</v>
      </c>
      <c r="I143" s="39">
        <v>5739</v>
      </c>
      <c r="J143" s="39" t="str">
        <f t="shared" si="23"/>
        <v>NO</v>
      </c>
      <c r="K143" s="39">
        <f t="shared" si="24"/>
        <v>1.606425702811245</v>
      </c>
      <c r="L143" s="39" t="str">
        <f t="shared" si="25"/>
        <v>NO</v>
      </c>
      <c r="O143" s="39">
        <v>5</v>
      </c>
      <c r="R143" s="39">
        <v>0</v>
      </c>
      <c r="S143" s="39">
        <f t="shared" si="26"/>
        <v>1</v>
      </c>
      <c r="U143" s="39" t="s">
        <v>3743</v>
      </c>
      <c r="AB143" s="39" t="s">
        <v>4112</v>
      </c>
      <c r="AD143" s="39">
        <f t="shared" si="27"/>
        <v>0</v>
      </c>
      <c r="AE143" s="39">
        <v>636</v>
      </c>
      <c r="AF143" s="39">
        <f t="shared" si="28"/>
        <v>700</v>
      </c>
      <c r="AG143" s="39">
        <v>849</v>
      </c>
      <c r="AH143" s="39">
        <f t="shared" si="29"/>
        <v>969</v>
      </c>
      <c r="AI143" s="39">
        <f t="shared" si="30"/>
        <v>-269</v>
      </c>
      <c r="AJ143" s="39">
        <f t="shared" si="31"/>
        <v>0</v>
      </c>
      <c r="AK143" s="39">
        <v>0</v>
      </c>
      <c r="AL143" s="39">
        <v>0.40400000000000003</v>
      </c>
      <c r="AM143" s="39">
        <v>0.44900000000000001</v>
      </c>
      <c r="AN143" s="39">
        <v>0.40699999999999997</v>
      </c>
      <c r="AO143" s="39">
        <f t="shared" si="32"/>
        <v>1</v>
      </c>
      <c r="AQ143" s="37" t="s">
        <v>3753</v>
      </c>
      <c r="AR143" s="39">
        <v>0</v>
      </c>
    </row>
    <row r="144" spans="1:44" ht="15" customHeight="1">
      <c r="A144" s="37" t="s">
        <v>3744</v>
      </c>
      <c r="B144" s="37" t="s">
        <v>3745</v>
      </c>
      <c r="C144" s="37" t="s">
        <v>3753</v>
      </c>
      <c r="D144" s="39">
        <v>0</v>
      </c>
      <c r="E144" s="39">
        <v>0</v>
      </c>
      <c r="G144" s="39">
        <f t="shared" si="22"/>
        <v>254</v>
      </c>
      <c r="H144" s="39">
        <v>3390</v>
      </c>
      <c r="I144" s="39">
        <v>3166</v>
      </c>
      <c r="J144" s="39" t="str">
        <f t="shared" si="23"/>
        <v>NO</v>
      </c>
      <c r="K144" s="39">
        <f t="shared" si="24"/>
        <v>1.9685039370078741</v>
      </c>
      <c r="L144" s="39" t="str">
        <f t="shared" si="25"/>
        <v>NO</v>
      </c>
      <c r="O144" s="39">
        <v>7</v>
      </c>
      <c r="R144" s="39">
        <v>0</v>
      </c>
      <c r="S144" s="39">
        <f t="shared" si="26"/>
        <v>1</v>
      </c>
      <c r="V144" s="39" t="s">
        <v>3746</v>
      </c>
      <c r="AB144" s="39" t="s">
        <v>4112</v>
      </c>
      <c r="AD144" s="39">
        <f t="shared" si="27"/>
        <v>0</v>
      </c>
      <c r="AE144" s="39">
        <v>1780</v>
      </c>
      <c r="AF144" s="39">
        <f t="shared" si="28"/>
        <v>994</v>
      </c>
      <c r="AG144" s="39">
        <v>963</v>
      </c>
      <c r="AH144" s="39">
        <f t="shared" si="29"/>
        <v>1001</v>
      </c>
      <c r="AI144" s="39">
        <f t="shared" si="30"/>
        <v>-7</v>
      </c>
      <c r="AJ144" s="39">
        <f t="shared" si="31"/>
        <v>0</v>
      </c>
      <c r="AK144" s="39">
        <v>0</v>
      </c>
      <c r="AL144" s="39">
        <v>0.28100000000000003</v>
      </c>
      <c r="AM144" s="39">
        <v>0.45300000000000001</v>
      </c>
      <c r="AN144" s="39">
        <v>0.42299999999999999</v>
      </c>
      <c r="AO144" s="39">
        <f t="shared" si="32"/>
        <v>1</v>
      </c>
      <c r="AQ144" s="37" t="s">
        <v>3753</v>
      </c>
      <c r="AR144" s="39">
        <v>0</v>
      </c>
    </row>
    <row r="145" spans="1:44" ht="15" customHeight="1">
      <c r="A145" s="37" t="s">
        <v>3747</v>
      </c>
      <c r="B145" s="37" t="s">
        <v>3748</v>
      </c>
      <c r="C145" s="37" t="s">
        <v>3753</v>
      </c>
      <c r="D145" s="39">
        <v>0</v>
      </c>
      <c r="E145" s="39">
        <v>0</v>
      </c>
      <c r="G145" s="39">
        <f t="shared" si="22"/>
        <v>129</v>
      </c>
      <c r="J145" s="39" t="str">
        <f t="shared" si="23"/>
        <v>NO</v>
      </c>
      <c r="K145" s="39">
        <f t="shared" si="24"/>
        <v>5.4263565891472876</v>
      </c>
      <c r="L145" s="39" t="str">
        <f t="shared" si="25"/>
        <v>YES</v>
      </c>
      <c r="O145" s="39">
        <v>4</v>
      </c>
      <c r="R145" s="39">
        <v>0</v>
      </c>
      <c r="S145" s="39">
        <f t="shared" si="26"/>
        <v>1</v>
      </c>
      <c r="U145" s="39" t="s">
        <v>3749</v>
      </c>
      <c r="AB145" s="39" t="s">
        <v>4112</v>
      </c>
      <c r="AD145" s="39">
        <f t="shared" si="27"/>
        <v>0</v>
      </c>
      <c r="AE145" s="39">
        <v>34</v>
      </c>
      <c r="AF145" s="39">
        <f t="shared" si="28"/>
        <v>280</v>
      </c>
      <c r="AG145" s="39">
        <v>8</v>
      </c>
      <c r="AH145" s="39">
        <f t="shared" si="29"/>
        <v>255</v>
      </c>
      <c r="AI145" s="39">
        <f t="shared" si="30"/>
        <v>25</v>
      </c>
      <c r="AJ145" s="39">
        <f t="shared" si="31"/>
        <v>1</v>
      </c>
      <c r="AK145" s="39">
        <v>0</v>
      </c>
      <c r="AL145" s="39">
        <v>0</v>
      </c>
      <c r="AM145" s="39">
        <v>0</v>
      </c>
      <c r="AN145" s="39">
        <v>0</v>
      </c>
      <c r="AO145" s="39">
        <f t="shared" si="32"/>
        <v>1</v>
      </c>
      <c r="AQ145" s="37" t="s">
        <v>3753</v>
      </c>
      <c r="AR145" s="39">
        <v>1</v>
      </c>
    </row>
    <row r="146" spans="1:44" ht="15" customHeight="1">
      <c r="A146" s="37" t="s">
        <v>3720</v>
      </c>
      <c r="B146" s="37" t="s">
        <v>3721</v>
      </c>
      <c r="C146" s="37" t="s">
        <v>3753</v>
      </c>
      <c r="D146" s="39">
        <v>0</v>
      </c>
      <c r="E146" s="39">
        <v>0</v>
      </c>
      <c r="G146" s="39">
        <f t="shared" si="22"/>
        <v>314</v>
      </c>
      <c r="H146" s="39">
        <v>880</v>
      </c>
      <c r="I146" s="39">
        <v>445</v>
      </c>
      <c r="J146" s="39" t="str">
        <f t="shared" si="23"/>
        <v>NO</v>
      </c>
      <c r="K146" s="39">
        <f t="shared" si="24"/>
        <v>0.95541401273885351</v>
      </c>
      <c r="L146" s="39" t="str">
        <f t="shared" si="25"/>
        <v>NO</v>
      </c>
      <c r="O146" s="39">
        <v>4</v>
      </c>
      <c r="R146" s="39">
        <v>0</v>
      </c>
      <c r="S146" s="39">
        <f t="shared" si="26"/>
        <v>1</v>
      </c>
      <c r="U146" s="39" t="s">
        <v>3722</v>
      </c>
      <c r="AB146" s="39" t="s">
        <v>4112</v>
      </c>
      <c r="AD146" s="39">
        <f t="shared" si="27"/>
        <v>0</v>
      </c>
      <c r="AE146" s="39">
        <v>1197</v>
      </c>
      <c r="AF146" s="39">
        <f t="shared" si="28"/>
        <v>873</v>
      </c>
      <c r="AG146" s="39">
        <v>840</v>
      </c>
      <c r="AH146" s="39">
        <f t="shared" si="29"/>
        <v>967</v>
      </c>
      <c r="AI146" s="39">
        <f t="shared" si="30"/>
        <v>-94</v>
      </c>
      <c r="AJ146" s="39">
        <f t="shared" si="31"/>
        <v>0</v>
      </c>
      <c r="AK146" s="39">
        <v>0</v>
      </c>
      <c r="AL146" s="39">
        <v>0.42699999999999999</v>
      </c>
      <c r="AM146" s="39">
        <v>0.47699999999999998</v>
      </c>
      <c r="AN146" s="39">
        <v>0.47199999999999998</v>
      </c>
      <c r="AO146" s="39">
        <f t="shared" si="32"/>
        <v>1</v>
      </c>
      <c r="AQ146" s="37" t="s">
        <v>3753</v>
      </c>
      <c r="AR146" s="39">
        <v>0</v>
      </c>
    </row>
    <row r="147" spans="1:44" ht="15" customHeight="1">
      <c r="A147" s="37" t="s">
        <v>3723</v>
      </c>
      <c r="B147" s="37" t="s">
        <v>3724</v>
      </c>
      <c r="C147" s="37" t="s">
        <v>3753</v>
      </c>
      <c r="D147" s="39">
        <v>0</v>
      </c>
      <c r="E147" s="39">
        <v>0</v>
      </c>
      <c r="G147" s="39">
        <f t="shared" si="22"/>
        <v>266</v>
      </c>
      <c r="H147" s="39">
        <v>50</v>
      </c>
      <c r="I147" s="39" t="s">
        <v>4111</v>
      </c>
      <c r="J147" s="39" t="str">
        <f t="shared" si="23"/>
        <v>NO</v>
      </c>
      <c r="K147" s="39">
        <f t="shared" si="24"/>
        <v>1.8796992481203008</v>
      </c>
      <c r="L147" s="39" t="str">
        <f t="shared" si="25"/>
        <v>NO</v>
      </c>
      <c r="O147" s="39">
        <v>3</v>
      </c>
      <c r="R147" s="39">
        <v>0</v>
      </c>
      <c r="S147" s="39">
        <f t="shared" si="26"/>
        <v>1</v>
      </c>
      <c r="V147" s="39" t="s">
        <v>3725</v>
      </c>
      <c r="AB147" s="39" t="s">
        <v>4112</v>
      </c>
      <c r="AD147" s="39">
        <f t="shared" si="27"/>
        <v>0</v>
      </c>
      <c r="AE147" s="39">
        <v>1028</v>
      </c>
      <c r="AF147" s="39">
        <f t="shared" si="28"/>
        <v>823</v>
      </c>
      <c r="AG147" s="39">
        <v>866</v>
      </c>
      <c r="AH147" s="39">
        <f t="shared" si="29"/>
        <v>976</v>
      </c>
      <c r="AI147" s="39">
        <f t="shared" si="30"/>
        <v>-153</v>
      </c>
      <c r="AJ147" s="39">
        <f t="shared" si="31"/>
        <v>0</v>
      </c>
      <c r="AK147" s="39">
        <v>0</v>
      </c>
      <c r="AL147" s="39">
        <v>0.45100000000000001</v>
      </c>
      <c r="AM147" s="39">
        <v>0.52800000000000002</v>
      </c>
      <c r="AN147" s="39">
        <v>0.112</v>
      </c>
      <c r="AO147" s="39">
        <f t="shared" si="32"/>
        <v>1</v>
      </c>
      <c r="AQ147" s="37" t="s">
        <v>3753</v>
      </c>
      <c r="AR147" s="39">
        <v>0</v>
      </c>
    </row>
    <row r="148" spans="1:44" ht="15" customHeight="1">
      <c r="A148" s="37" t="s">
        <v>3726</v>
      </c>
      <c r="B148" s="37" t="s">
        <v>3727</v>
      </c>
      <c r="C148" s="37" t="s">
        <v>3753</v>
      </c>
      <c r="D148" s="39">
        <v>0</v>
      </c>
      <c r="E148" s="39">
        <v>0</v>
      </c>
      <c r="G148" s="39">
        <f t="shared" si="22"/>
        <v>268</v>
      </c>
      <c r="H148" s="39">
        <v>17560</v>
      </c>
      <c r="I148" s="39">
        <v>2290</v>
      </c>
      <c r="J148" s="39" t="str">
        <f t="shared" si="23"/>
        <v>YES</v>
      </c>
      <c r="K148" s="39">
        <f t="shared" si="24"/>
        <v>0.74626865671641796</v>
      </c>
      <c r="L148" s="39" t="str">
        <f t="shared" si="25"/>
        <v>NO</v>
      </c>
      <c r="O148" s="39">
        <v>5</v>
      </c>
      <c r="R148" s="39">
        <v>0</v>
      </c>
      <c r="S148" s="39">
        <f t="shared" si="26"/>
        <v>0</v>
      </c>
      <c r="AB148" s="39" t="s">
        <v>4112</v>
      </c>
      <c r="AD148" s="39">
        <f t="shared" si="27"/>
        <v>0</v>
      </c>
      <c r="AE148" s="39">
        <v>1215</v>
      </c>
      <c r="AF148" s="39">
        <f t="shared" si="28"/>
        <v>877</v>
      </c>
      <c r="AG148" s="39">
        <v>403</v>
      </c>
      <c r="AH148" s="39">
        <f t="shared" si="29"/>
        <v>816</v>
      </c>
      <c r="AI148" s="39">
        <f t="shared" si="30"/>
        <v>61</v>
      </c>
      <c r="AJ148" s="39">
        <f t="shared" si="31"/>
        <v>1</v>
      </c>
      <c r="AK148" s="39">
        <v>0</v>
      </c>
      <c r="AL148" s="39">
        <v>0.42699999999999999</v>
      </c>
      <c r="AM148" s="39">
        <v>0.45</v>
      </c>
      <c r="AN148" s="39">
        <v>0.47899999999999998</v>
      </c>
      <c r="AO148" s="39">
        <f t="shared" si="32"/>
        <v>1</v>
      </c>
      <c r="AQ148" s="37" t="s">
        <v>3753</v>
      </c>
      <c r="AR148" s="39">
        <v>1</v>
      </c>
    </row>
    <row r="149" spans="1:44" ht="15" customHeight="1">
      <c r="A149" s="37" t="s">
        <v>3728</v>
      </c>
      <c r="B149" s="37" t="s">
        <v>3729</v>
      </c>
      <c r="C149" s="37" t="s">
        <v>3753</v>
      </c>
      <c r="D149" s="39">
        <v>0</v>
      </c>
      <c r="E149" s="39">
        <v>0</v>
      </c>
      <c r="G149" s="39">
        <f t="shared" si="22"/>
        <v>341</v>
      </c>
      <c r="H149" s="39" t="s">
        <v>4111</v>
      </c>
      <c r="I149" s="39" t="s">
        <v>4111</v>
      </c>
      <c r="J149" s="39" t="str">
        <f t="shared" si="23"/>
        <v>NO</v>
      </c>
      <c r="K149" s="39">
        <f t="shared" si="24"/>
        <v>0.87976539589442826</v>
      </c>
      <c r="L149" s="39" t="str">
        <f t="shared" si="25"/>
        <v>NO</v>
      </c>
      <c r="O149" s="39">
        <v>6</v>
      </c>
      <c r="R149" s="39">
        <v>0</v>
      </c>
      <c r="S149" s="39">
        <f t="shared" si="26"/>
        <v>0</v>
      </c>
      <c r="AB149" s="39" t="s">
        <v>4112</v>
      </c>
      <c r="AD149" s="39">
        <f t="shared" si="27"/>
        <v>0</v>
      </c>
      <c r="AE149" s="39">
        <v>4805</v>
      </c>
      <c r="AF149" s="39">
        <f t="shared" si="28"/>
        <v>1269</v>
      </c>
      <c r="AG149" s="39">
        <v>9146</v>
      </c>
      <c r="AH149" s="39">
        <f t="shared" si="29"/>
        <v>1344</v>
      </c>
      <c r="AI149" s="39">
        <f t="shared" si="30"/>
        <v>-75</v>
      </c>
      <c r="AJ149" s="39">
        <f t="shared" si="31"/>
        <v>0</v>
      </c>
      <c r="AK149" s="39">
        <v>0</v>
      </c>
      <c r="AL149" s="39">
        <v>0.505</v>
      </c>
      <c r="AM149" s="39">
        <v>0.46400000000000002</v>
      </c>
      <c r="AN149" s="39">
        <v>0.42799999999999999</v>
      </c>
      <c r="AO149" s="39">
        <f t="shared" si="32"/>
        <v>1</v>
      </c>
      <c r="AQ149" s="37" t="s">
        <v>3753</v>
      </c>
      <c r="AR149" s="39">
        <v>0</v>
      </c>
    </row>
    <row r="150" spans="1:44" ht="15" customHeight="1">
      <c r="A150" s="37" t="s">
        <v>3730</v>
      </c>
      <c r="B150" s="37" t="s">
        <v>3731</v>
      </c>
      <c r="C150" s="37" t="s">
        <v>3753</v>
      </c>
      <c r="D150" s="39">
        <v>0</v>
      </c>
      <c r="E150" s="39">
        <v>0</v>
      </c>
      <c r="G150" s="39">
        <f t="shared" si="22"/>
        <v>301</v>
      </c>
      <c r="H150" s="39">
        <v>700</v>
      </c>
      <c r="I150" s="39">
        <v>6522</v>
      </c>
      <c r="J150" s="39" t="str">
        <f t="shared" si="23"/>
        <v>NO</v>
      </c>
      <c r="K150" s="39">
        <f t="shared" si="24"/>
        <v>1.6611295681063123</v>
      </c>
      <c r="L150" s="39" t="str">
        <f t="shared" si="25"/>
        <v>NO</v>
      </c>
      <c r="O150" s="39">
        <v>3</v>
      </c>
      <c r="R150" s="39">
        <v>0</v>
      </c>
      <c r="S150" s="39">
        <f t="shared" si="26"/>
        <v>0</v>
      </c>
      <c r="AB150" s="39" t="s">
        <v>4112</v>
      </c>
      <c r="AD150" s="39">
        <f t="shared" si="27"/>
        <v>0</v>
      </c>
      <c r="AE150" s="39">
        <v>48</v>
      </c>
      <c r="AF150" s="39">
        <f t="shared" si="28"/>
        <v>315</v>
      </c>
      <c r="AG150" s="39">
        <v>50</v>
      </c>
      <c r="AH150" s="39">
        <f t="shared" si="29"/>
        <v>431</v>
      </c>
      <c r="AI150" s="39">
        <f t="shared" si="30"/>
        <v>-116</v>
      </c>
      <c r="AJ150" s="39">
        <f t="shared" si="31"/>
        <v>0</v>
      </c>
      <c r="AK150" s="39">
        <v>0</v>
      </c>
      <c r="AL150" s="39">
        <v>0.44400000000000001</v>
      </c>
      <c r="AM150" s="39">
        <v>0.46899999999999997</v>
      </c>
      <c r="AN150" s="39">
        <v>0.38900000000000001</v>
      </c>
      <c r="AO150" s="39">
        <f t="shared" si="32"/>
        <v>1</v>
      </c>
      <c r="AQ150" s="37" t="s">
        <v>3753</v>
      </c>
      <c r="AR150" s="39">
        <v>0</v>
      </c>
    </row>
    <row r="151" spans="1:44" ht="15" customHeight="1">
      <c r="A151" s="37" t="s">
        <v>3732</v>
      </c>
      <c r="B151" s="37" t="s">
        <v>3708</v>
      </c>
      <c r="C151" s="37" t="s">
        <v>3753</v>
      </c>
      <c r="D151" s="39">
        <v>0</v>
      </c>
      <c r="E151" s="39">
        <v>0</v>
      </c>
      <c r="G151" s="39">
        <f t="shared" si="22"/>
        <v>281</v>
      </c>
      <c r="H151" s="39">
        <v>2998</v>
      </c>
      <c r="I151" s="39">
        <v>221</v>
      </c>
      <c r="J151" s="39" t="str">
        <f t="shared" si="23"/>
        <v>NO</v>
      </c>
      <c r="K151" s="39">
        <f t="shared" si="24"/>
        <v>0.71174377224199292</v>
      </c>
      <c r="L151" s="39" t="str">
        <f t="shared" si="25"/>
        <v>NO</v>
      </c>
      <c r="O151" s="39">
        <v>7</v>
      </c>
      <c r="R151" s="39">
        <v>0</v>
      </c>
      <c r="S151" s="39">
        <f t="shared" si="26"/>
        <v>1</v>
      </c>
      <c r="W151" s="39" t="s">
        <v>3709</v>
      </c>
      <c r="AB151" s="39" t="s">
        <v>4112</v>
      </c>
      <c r="AD151" s="39">
        <f t="shared" si="27"/>
        <v>0</v>
      </c>
      <c r="AE151" s="39">
        <v>851</v>
      </c>
      <c r="AF151" s="39">
        <f t="shared" si="28"/>
        <v>774</v>
      </c>
      <c r="AG151" s="39">
        <v>242</v>
      </c>
      <c r="AH151" s="39">
        <f t="shared" si="29"/>
        <v>723</v>
      </c>
      <c r="AI151" s="39">
        <f t="shared" si="30"/>
        <v>51</v>
      </c>
      <c r="AJ151" s="39">
        <f t="shared" si="31"/>
        <v>1</v>
      </c>
      <c r="AK151" s="39">
        <v>0</v>
      </c>
      <c r="AL151" s="39">
        <v>0.54500000000000004</v>
      </c>
      <c r="AM151" s="39">
        <v>0.47399999999999998</v>
      </c>
      <c r="AN151" s="39">
        <v>0.46</v>
      </c>
      <c r="AO151" s="39">
        <f t="shared" si="32"/>
        <v>1</v>
      </c>
      <c r="AQ151" s="37" t="s">
        <v>3753</v>
      </c>
      <c r="AR151" s="39">
        <v>1</v>
      </c>
    </row>
    <row r="152" spans="1:44" ht="15" customHeight="1">
      <c r="A152" s="37" t="s">
        <v>3710</v>
      </c>
      <c r="B152" s="37" t="s">
        <v>3711</v>
      </c>
      <c r="C152" s="37" t="s">
        <v>3753</v>
      </c>
      <c r="D152" s="39">
        <v>0</v>
      </c>
      <c r="E152" s="39">
        <v>0</v>
      </c>
      <c r="G152" s="39">
        <f t="shared" si="22"/>
        <v>296</v>
      </c>
      <c r="H152" s="39">
        <v>852</v>
      </c>
      <c r="I152" s="39">
        <v>271</v>
      </c>
      <c r="J152" s="39" t="str">
        <f t="shared" si="23"/>
        <v>NO</v>
      </c>
      <c r="K152" s="39">
        <f t="shared" si="24"/>
        <v>1.3513513513513513</v>
      </c>
      <c r="L152" s="39" t="str">
        <f t="shared" si="25"/>
        <v>NO</v>
      </c>
      <c r="O152" s="39">
        <v>5</v>
      </c>
      <c r="R152" s="39">
        <v>0</v>
      </c>
      <c r="S152" s="39">
        <f t="shared" si="26"/>
        <v>0</v>
      </c>
      <c r="AB152" s="39" t="s">
        <v>4112</v>
      </c>
      <c r="AD152" s="39">
        <f t="shared" si="27"/>
        <v>0</v>
      </c>
      <c r="AE152" s="39">
        <v>668</v>
      </c>
      <c r="AF152" s="39">
        <f t="shared" si="28"/>
        <v>716</v>
      </c>
      <c r="AG152" s="39">
        <v>963</v>
      </c>
      <c r="AH152" s="39">
        <f t="shared" si="29"/>
        <v>1001</v>
      </c>
      <c r="AI152" s="39">
        <f t="shared" si="30"/>
        <v>-285</v>
      </c>
      <c r="AJ152" s="39">
        <f t="shared" si="31"/>
        <v>0</v>
      </c>
      <c r="AK152" s="39">
        <v>0</v>
      </c>
      <c r="AL152" s="39">
        <v>0.44600000000000001</v>
      </c>
      <c r="AM152" s="39">
        <v>0.45600000000000002</v>
      </c>
      <c r="AN152" s="39">
        <v>0.47199999999999998</v>
      </c>
      <c r="AO152" s="39">
        <f t="shared" si="32"/>
        <v>1</v>
      </c>
      <c r="AQ152" s="37" t="s">
        <v>3753</v>
      </c>
      <c r="AR152" s="39">
        <v>0</v>
      </c>
    </row>
    <row r="153" spans="1:44" ht="15" customHeight="1">
      <c r="A153" s="37" t="s">
        <v>3712</v>
      </c>
      <c r="B153" s="37" t="s">
        <v>3713</v>
      </c>
      <c r="C153" s="37" t="s">
        <v>3753</v>
      </c>
      <c r="D153" s="39">
        <v>0</v>
      </c>
      <c r="E153" s="39">
        <v>0</v>
      </c>
      <c r="G153" s="39">
        <f t="shared" si="22"/>
        <v>296</v>
      </c>
      <c r="H153" s="39">
        <v>720</v>
      </c>
      <c r="I153" s="39">
        <v>375</v>
      </c>
      <c r="J153" s="39" t="str">
        <f t="shared" si="23"/>
        <v>NO</v>
      </c>
      <c r="K153" s="39">
        <f t="shared" si="24"/>
        <v>1.3513513513513513</v>
      </c>
      <c r="L153" s="39" t="str">
        <f t="shared" si="25"/>
        <v>NO</v>
      </c>
      <c r="O153" s="39">
        <v>3</v>
      </c>
      <c r="R153" s="39">
        <v>0</v>
      </c>
      <c r="S153" s="39">
        <f t="shared" si="26"/>
        <v>1</v>
      </c>
      <c r="W153" s="39" t="s">
        <v>3714</v>
      </c>
      <c r="AB153" s="39" t="s">
        <v>4112</v>
      </c>
      <c r="AD153" s="39">
        <f t="shared" si="27"/>
        <v>0</v>
      </c>
      <c r="AE153" s="39">
        <v>2969</v>
      </c>
      <c r="AF153" s="39">
        <f t="shared" si="28"/>
        <v>1155</v>
      </c>
      <c r="AG153" s="39">
        <v>3665</v>
      </c>
      <c r="AH153" s="39">
        <f t="shared" si="29"/>
        <v>1249</v>
      </c>
      <c r="AI153" s="39">
        <f t="shared" si="30"/>
        <v>-94</v>
      </c>
      <c r="AJ153" s="39">
        <f t="shared" si="31"/>
        <v>0</v>
      </c>
      <c r="AK153" s="39">
        <v>0</v>
      </c>
      <c r="AL153" s="39">
        <v>0.45900000000000002</v>
      </c>
      <c r="AM153" s="39">
        <v>0.45700000000000002</v>
      </c>
      <c r="AN153" s="39">
        <v>0.45200000000000001</v>
      </c>
      <c r="AO153" s="39">
        <f t="shared" si="32"/>
        <v>1</v>
      </c>
      <c r="AQ153" s="37" t="s">
        <v>3753</v>
      </c>
      <c r="AR153" s="39">
        <v>0</v>
      </c>
    </row>
    <row r="154" spans="1:44" ht="15" customHeight="1">
      <c r="A154" s="37" t="s">
        <v>3715</v>
      </c>
      <c r="B154" s="37" t="s">
        <v>3716</v>
      </c>
      <c r="C154" s="37" t="s">
        <v>3753</v>
      </c>
      <c r="D154" s="39">
        <v>0</v>
      </c>
      <c r="E154" s="39">
        <v>0</v>
      </c>
      <c r="G154" s="39">
        <f t="shared" si="22"/>
        <v>323</v>
      </c>
      <c r="H154" s="39">
        <v>5710</v>
      </c>
      <c r="I154" s="39">
        <v>10540</v>
      </c>
      <c r="J154" s="39" t="str">
        <f t="shared" si="23"/>
        <v>YES</v>
      </c>
      <c r="K154" s="39">
        <f t="shared" si="24"/>
        <v>0.92879256965944279</v>
      </c>
      <c r="L154" s="39" t="str">
        <f t="shared" si="25"/>
        <v>NO</v>
      </c>
      <c r="O154" s="39">
        <v>3</v>
      </c>
      <c r="R154" s="39">
        <v>0</v>
      </c>
      <c r="S154" s="39">
        <f t="shared" si="26"/>
        <v>0</v>
      </c>
      <c r="AB154" s="39" t="s">
        <v>4112</v>
      </c>
      <c r="AD154" s="39">
        <f t="shared" si="27"/>
        <v>0</v>
      </c>
      <c r="AE154" s="39">
        <v>1888</v>
      </c>
      <c r="AF154" s="39">
        <f t="shared" si="28"/>
        <v>1014</v>
      </c>
      <c r="AG154" s="39">
        <v>1449</v>
      </c>
      <c r="AH154" s="39">
        <f t="shared" si="29"/>
        <v>1097</v>
      </c>
      <c r="AI154" s="39">
        <f t="shared" si="30"/>
        <v>-83</v>
      </c>
      <c r="AJ154" s="39">
        <f t="shared" si="31"/>
        <v>0</v>
      </c>
      <c r="AK154" s="39">
        <v>0</v>
      </c>
      <c r="AL154" s="39">
        <v>0.379</v>
      </c>
      <c r="AM154" s="39">
        <v>0.48499999999999999</v>
      </c>
      <c r="AN154" s="39">
        <v>0.496</v>
      </c>
      <c r="AO154" s="39">
        <f t="shared" si="32"/>
        <v>1</v>
      </c>
      <c r="AQ154" s="37" t="s">
        <v>3753</v>
      </c>
      <c r="AR154" s="39">
        <v>0</v>
      </c>
    </row>
    <row r="155" spans="1:44" ht="15" customHeight="1">
      <c r="A155" s="37" t="s">
        <v>3717</v>
      </c>
      <c r="B155" s="37" t="s">
        <v>3718</v>
      </c>
      <c r="C155" s="37" t="s">
        <v>3753</v>
      </c>
      <c r="D155" s="39">
        <v>0</v>
      </c>
      <c r="E155" s="39">
        <v>0</v>
      </c>
      <c r="G155" s="39">
        <f t="shared" si="22"/>
        <v>305</v>
      </c>
      <c r="H155" s="39">
        <v>670</v>
      </c>
      <c r="I155" s="39">
        <v>648</v>
      </c>
      <c r="J155" s="39" t="str">
        <f t="shared" si="23"/>
        <v>NO</v>
      </c>
      <c r="K155" s="39">
        <f t="shared" si="24"/>
        <v>0.98360655737704916</v>
      </c>
      <c r="L155" s="39" t="str">
        <f t="shared" si="25"/>
        <v>NO</v>
      </c>
      <c r="O155" s="39">
        <v>5</v>
      </c>
      <c r="R155" s="39">
        <v>0</v>
      </c>
      <c r="S155" s="39">
        <f t="shared" si="26"/>
        <v>0</v>
      </c>
      <c r="AB155" s="39" t="s">
        <v>4112</v>
      </c>
      <c r="AD155" s="39">
        <f t="shared" si="27"/>
        <v>0</v>
      </c>
      <c r="AE155" s="39">
        <v>373</v>
      </c>
      <c r="AF155" s="39">
        <f t="shared" si="28"/>
        <v>576</v>
      </c>
      <c r="AG155" s="39">
        <v>260</v>
      </c>
      <c r="AH155" s="39">
        <f t="shared" si="29"/>
        <v>735</v>
      </c>
      <c r="AI155" s="39">
        <f t="shared" si="30"/>
        <v>-159</v>
      </c>
      <c r="AJ155" s="39">
        <f t="shared" si="31"/>
        <v>0</v>
      </c>
      <c r="AK155" s="39">
        <v>0</v>
      </c>
      <c r="AL155" s="39">
        <v>0.46</v>
      </c>
      <c r="AM155" s="39">
        <v>0.48899999999999999</v>
      </c>
      <c r="AN155" s="39">
        <v>0.44</v>
      </c>
      <c r="AO155" s="39">
        <f t="shared" si="32"/>
        <v>1</v>
      </c>
      <c r="AQ155" s="37" t="s">
        <v>3753</v>
      </c>
      <c r="AR155" s="39">
        <v>0</v>
      </c>
    </row>
    <row r="156" spans="1:44" ht="15" customHeight="1">
      <c r="A156" s="37" t="s">
        <v>3719</v>
      </c>
      <c r="B156" s="37" t="s">
        <v>3698</v>
      </c>
      <c r="C156" s="37" t="s">
        <v>3753</v>
      </c>
      <c r="D156" s="39">
        <v>0</v>
      </c>
      <c r="E156" s="39">
        <v>0</v>
      </c>
      <c r="G156" s="39">
        <f t="shared" si="22"/>
        <v>353</v>
      </c>
      <c r="H156" s="39">
        <v>970</v>
      </c>
      <c r="I156" s="39">
        <v>9802</v>
      </c>
      <c r="J156" s="39" t="str">
        <f t="shared" si="23"/>
        <v>NO</v>
      </c>
      <c r="K156" s="39">
        <f t="shared" si="24"/>
        <v>0.56657223796033995</v>
      </c>
      <c r="L156" s="39" t="str">
        <f t="shared" si="25"/>
        <v>NO</v>
      </c>
      <c r="O156" s="39">
        <v>6</v>
      </c>
      <c r="R156" s="39">
        <v>0</v>
      </c>
      <c r="S156" s="39">
        <f t="shared" si="26"/>
        <v>0</v>
      </c>
      <c r="AB156" s="39" t="s">
        <v>4112</v>
      </c>
      <c r="AD156" s="39">
        <f t="shared" si="27"/>
        <v>0</v>
      </c>
      <c r="AE156" s="39">
        <v>2846</v>
      </c>
      <c r="AF156" s="39">
        <f t="shared" si="28"/>
        <v>1143</v>
      </c>
      <c r="AG156" s="39">
        <v>2859</v>
      </c>
      <c r="AH156" s="39">
        <f t="shared" si="29"/>
        <v>1206</v>
      </c>
      <c r="AI156" s="39">
        <f t="shared" si="30"/>
        <v>-63</v>
      </c>
      <c r="AJ156" s="39">
        <f t="shared" si="31"/>
        <v>0</v>
      </c>
      <c r="AK156" s="39">
        <v>0</v>
      </c>
      <c r="AL156" s="39">
        <v>0.49</v>
      </c>
      <c r="AM156" s="39">
        <v>0.47399999999999998</v>
      </c>
      <c r="AN156" s="39">
        <v>0.36899999999999999</v>
      </c>
      <c r="AO156" s="39">
        <f t="shared" si="32"/>
        <v>1</v>
      </c>
      <c r="AQ156" s="37" t="s">
        <v>3753</v>
      </c>
      <c r="AR156" s="39">
        <v>0</v>
      </c>
    </row>
    <row r="157" spans="1:44" ht="15" customHeight="1">
      <c r="A157" s="37" t="s">
        <v>3699</v>
      </c>
      <c r="B157" s="37" t="s">
        <v>3700</v>
      </c>
      <c r="C157" s="37" t="s">
        <v>3753</v>
      </c>
      <c r="D157" s="39">
        <v>0</v>
      </c>
      <c r="E157" s="39">
        <v>0</v>
      </c>
      <c r="G157" s="39">
        <f t="shared" si="22"/>
        <v>307</v>
      </c>
      <c r="H157" s="39">
        <v>387</v>
      </c>
      <c r="I157" s="39">
        <v>286</v>
      </c>
      <c r="J157" s="39" t="str">
        <f t="shared" si="23"/>
        <v>NO</v>
      </c>
      <c r="K157" s="39">
        <f t="shared" si="24"/>
        <v>1.6286644951140063</v>
      </c>
      <c r="L157" s="39" t="str">
        <f t="shared" si="25"/>
        <v>NO</v>
      </c>
      <c r="O157" s="39">
        <v>3</v>
      </c>
      <c r="R157" s="39">
        <v>0</v>
      </c>
      <c r="S157" s="39">
        <f t="shared" si="26"/>
        <v>1</v>
      </c>
      <c r="U157" s="39" t="s">
        <v>3701</v>
      </c>
      <c r="AB157" s="39" t="s">
        <v>4112</v>
      </c>
      <c r="AD157" s="39">
        <f t="shared" si="27"/>
        <v>0</v>
      </c>
      <c r="AE157" s="39">
        <v>154</v>
      </c>
      <c r="AF157" s="39">
        <f t="shared" si="28"/>
        <v>442</v>
      </c>
      <c r="AG157" s="39">
        <v>280</v>
      </c>
      <c r="AH157" s="39">
        <f t="shared" si="29"/>
        <v>748</v>
      </c>
      <c r="AI157" s="39">
        <f t="shared" si="30"/>
        <v>-306</v>
      </c>
      <c r="AJ157" s="39">
        <f t="shared" si="31"/>
        <v>0</v>
      </c>
      <c r="AK157" s="39">
        <v>0</v>
      </c>
      <c r="AL157" s="39">
        <v>0.48899999999999999</v>
      </c>
      <c r="AM157" s="39">
        <v>0.49099999999999999</v>
      </c>
      <c r="AN157" s="39">
        <v>0.44400000000000001</v>
      </c>
      <c r="AO157" s="39">
        <f t="shared" si="32"/>
        <v>1</v>
      </c>
      <c r="AQ157" s="37" t="s">
        <v>3753</v>
      </c>
      <c r="AR157" s="39">
        <v>0</v>
      </c>
    </row>
    <row r="158" spans="1:44" ht="15" customHeight="1">
      <c r="A158" s="37" t="s">
        <v>3702</v>
      </c>
      <c r="B158" s="37" t="s">
        <v>3703</v>
      </c>
      <c r="C158" s="37" t="s">
        <v>3704</v>
      </c>
      <c r="D158" s="39">
        <v>0</v>
      </c>
      <c r="E158" s="39">
        <v>0</v>
      </c>
      <c r="G158" s="39">
        <f t="shared" si="22"/>
        <v>590</v>
      </c>
      <c r="H158" s="39">
        <v>2210</v>
      </c>
      <c r="I158" s="39">
        <v>6425</v>
      </c>
      <c r="J158" s="39" t="str">
        <f t="shared" si="23"/>
        <v>NO</v>
      </c>
      <c r="K158" s="39">
        <f t="shared" si="24"/>
        <v>1.5254237288135593</v>
      </c>
      <c r="L158" s="39" t="str">
        <f t="shared" si="25"/>
        <v>NO</v>
      </c>
      <c r="O158" s="39">
        <v>2</v>
      </c>
      <c r="R158" s="39">
        <v>0</v>
      </c>
      <c r="S158" s="39">
        <f t="shared" si="26"/>
        <v>0</v>
      </c>
      <c r="AB158" s="39" t="s">
        <v>4112</v>
      </c>
      <c r="AD158" s="39">
        <f t="shared" si="27"/>
        <v>0</v>
      </c>
      <c r="AE158" s="39">
        <v>162</v>
      </c>
      <c r="AF158" s="39">
        <f t="shared" si="28"/>
        <v>446</v>
      </c>
      <c r="AG158" s="39">
        <v>12547</v>
      </c>
      <c r="AH158" s="39">
        <f t="shared" si="29"/>
        <v>1372</v>
      </c>
      <c r="AI158" s="39">
        <f t="shared" si="30"/>
        <v>-926</v>
      </c>
      <c r="AJ158" s="39">
        <f t="shared" si="31"/>
        <v>0</v>
      </c>
      <c r="AK158" s="39">
        <v>0</v>
      </c>
      <c r="AL158" s="39">
        <v>0.46500000000000002</v>
      </c>
      <c r="AM158" s="39">
        <v>0.48499999999999999</v>
      </c>
      <c r="AN158" s="39">
        <v>0.42599999999999999</v>
      </c>
      <c r="AO158" s="39">
        <f t="shared" si="32"/>
        <v>1</v>
      </c>
      <c r="AQ158" s="37" t="s">
        <v>3704</v>
      </c>
      <c r="AR158" s="39">
        <v>0</v>
      </c>
    </row>
    <row r="159" spans="1:44" ht="15" customHeight="1">
      <c r="A159" s="37" t="s">
        <v>3705</v>
      </c>
      <c r="B159" s="37" t="s">
        <v>3706</v>
      </c>
      <c r="C159" s="37" t="s">
        <v>3704</v>
      </c>
      <c r="E159" s="39">
        <v>0.96199999999999997</v>
      </c>
      <c r="F159" s="39">
        <v>17</v>
      </c>
      <c r="G159" s="39">
        <f t="shared" si="22"/>
        <v>504</v>
      </c>
      <c r="H159" s="39">
        <v>97</v>
      </c>
      <c r="I159" s="39">
        <v>21955</v>
      </c>
      <c r="J159" s="39" t="str">
        <f t="shared" si="23"/>
        <v>YES</v>
      </c>
      <c r="K159" s="39">
        <f t="shared" si="24"/>
        <v>1.1904761904761905</v>
      </c>
      <c r="L159" s="39" t="str">
        <f t="shared" si="25"/>
        <v>NO</v>
      </c>
      <c r="O159" s="39">
        <v>2</v>
      </c>
      <c r="R159" s="39">
        <v>0</v>
      </c>
      <c r="S159" s="39">
        <f t="shared" si="26"/>
        <v>1</v>
      </c>
      <c r="W159" s="39" t="s">
        <v>4007</v>
      </c>
      <c r="AB159" s="39" t="s">
        <v>4112</v>
      </c>
      <c r="AD159" s="39">
        <f t="shared" si="27"/>
        <v>0</v>
      </c>
      <c r="AE159" s="39">
        <v>366</v>
      </c>
      <c r="AF159" s="39">
        <f t="shared" si="28"/>
        <v>570</v>
      </c>
      <c r="AG159" s="39">
        <v>803</v>
      </c>
      <c r="AH159" s="39">
        <f t="shared" si="29"/>
        <v>958</v>
      </c>
      <c r="AI159" s="39">
        <f t="shared" si="30"/>
        <v>-388</v>
      </c>
      <c r="AJ159" s="39">
        <f t="shared" si="31"/>
        <v>0</v>
      </c>
      <c r="AK159" s="39">
        <v>0</v>
      </c>
      <c r="AL159" s="39">
        <v>0.49099999999999999</v>
      </c>
      <c r="AM159" s="39">
        <v>0.46100000000000002</v>
      </c>
      <c r="AN159" s="39">
        <v>0.44900000000000001</v>
      </c>
      <c r="AO159" s="39">
        <f t="shared" si="32"/>
        <v>1</v>
      </c>
      <c r="AQ159" s="37" t="s">
        <v>3704</v>
      </c>
      <c r="AR159" s="39">
        <v>0</v>
      </c>
    </row>
    <row r="160" spans="1:44" ht="15" customHeight="1">
      <c r="A160" s="37" t="s">
        <v>3707</v>
      </c>
      <c r="B160" s="37" t="s">
        <v>3692</v>
      </c>
      <c r="C160" s="37" t="s">
        <v>3704</v>
      </c>
      <c r="D160" s="39">
        <v>0</v>
      </c>
      <c r="E160" s="39">
        <v>0</v>
      </c>
      <c r="G160" s="39">
        <f t="shared" si="22"/>
        <v>560</v>
      </c>
      <c r="H160" s="39">
        <v>22821</v>
      </c>
      <c r="I160" s="39">
        <v>934</v>
      </c>
      <c r="J160" s="39" t="str">
        <f t="shared" si="23"/>
        <v>YES</v>
      </c>
      <c r="K160" s="39">
        <f t="shared" si="24"/>
        <v>1.25</v>
      </c>
      <c r="L160" s="39" t="str">
        <f t="shared" si="25"/>
        <v>NO</v>
      </c>
      <c r="O160" s="39">
        <v>1</v>
      </c>
      <c r="R160" s="39">
        <v>0</v>
      </c>
      <c r="S160" s="39">
        <f t="shared" si="26"/>
        <v>0</v>
      </c>
      <c r="AB160" s="39" t="s">
        <v>4112</v>
      </c>
      <c r="AD160" s="39">
        <f t="shared" si="27"/>
        <v>0</v>
      </c>
      <c r="AE160" s="39">
        <v>4561</v>
      </c>
      <c r="AF160" s="39">
        <f t="shared" si="28"/>
        <v>1259</v>
      </c>
      <c r="AG160" s="39">
        <v>906</v>
      </c>
      <c r="AH160" s="39">
        <f t="shared" si="29"/>
        <v>984</v>
      </c>
      <c r="AI160" s="39">
        <f t="shared" si="30"/>
        <v>275</v>
      </c>
      <c r="AJ160" s="39">
        <f t="shared" si="31"/>
        <v>1</v>
      </c>
      <c r="AK160" s="39">
        <v>0</v>
      </c>
      <c r="AL160" s="39">
        <v>0.45</v>
      </c>
      <c r="AM160" s="39">
        <v>0.45500000000000002</v>
      </c>
      <c r="AN160" s="39">
        <v>0.39400000000000002</v>
      </c>
      <c r="AO160" s="39">
        <f t="shared" si="32"/>
        <v>1</v>
      </c>
      <c r="AQ160" s="37" t="s">
        <v>3704</v>
      </c>
      <c r="AR160" s="39">
        <v>1</v>
      </c>
    </row>
    <row r="161" spans="1:44" ht="15" customHeight="1">
      <c r="A161" s="37" t="s">
        <v>3693</v>
      </c>
      <c r="B161" s="37" t="s">
        <v>3694</v>
      </c>
      <c r="C161" s="37" t="s">
        <v>3704</v>
      </c>
      <c r="E161" s="39">
        <v>0.93500000000000005</v>
      </c>
      <c r="F161" s="39">
        <v>22</v>
      </c>
      <c r="G161" s="39">
        <f t="shared" si="22"/>
        <v>523</v>
      </c>
      <c r="H161" s="39">
        <v>3085</v>
      </c>
      <c r="I161" s="39" t="s">
        <v>4111</v>
      </c>
      <c r="J161" s="39" t="str">
        <f t="shared" si="23"/>
        <v>NO</v>
      </c>
      <c r="K161" s="39">
        <f t="shared" si="24"/>
        <v>0.76481835564053535</v>
      </c>
      <c r="L161" s="39" t="str">
        <f t="shared" si="25"/>
        <v>NO</v>
      </c>
      <c r="O161" s="39">
        <v>1</v>
      </c>
      <c r="R161" s="39">
        <v>0</v>
      </c>
      <c r="S161" s="39">
        <f t="shared" si="26"/>
        <v>0</v>
      </c>
      <c r="AB161" s="39" t="s">
        <v>4112</v>
      </c>
      <c r="AD161" s="39">
        <f t="shared" si="27"/>
        <v>0</v>
      </c>
      <c r="AE161" s="39">
        <v>201</v>
      </c>
      <c r="AF161" s="39">
        <f t="shared" si="28"/>
        <v>474</v>
      </c>
      <c r="AG161" s="39">
        <v>2134</v>
      </c>
      <c r="AH161" s="39">
        <f t="shared" si="29"/>
        <v>1165</v>
      </c>
      <c r="AI161" s="39">
        <f t="shared" si="30"/>
        <v>-691</v>
      </c>
      <c r="AJ161" s="39">
        <f t="shared" si="31"/>
        <v>0</v>
      </c>
      <c r="AK161" s="39">
        <v>1</v>
      </c>
      <c r="AL161" s="39">
        <v>0</v>
      </c>
      <c r="AM161" s="39">
        <v>0</v>
      </c>
      <c r="AN161" s="39">
        <v>0</v>
      </c>
      <c r="AO161" s="39">
        <f t="shared" si="32"/>
        <v>0</v>
      </c>
      <c r="AQ161" s="37" t="s">
        <v>3704</v>
      </c>
      <c r="AR161" s="39">
        <v>0</v>
      </c>
    </row>
    <row r="162" spans="1:44" ht="15" customHeight="1">
      <c r="A162" s="37" t="s">
        <v>3695</v>
      </c>
      <c r="B162" s="37" t="s">
        <v>3696</v>
      </c>
      <c r="C162" s="37" t="s">
        <v>3704</v>
      </c>
      <c r="D162" s="39">
        <v>0</v>
      </c>
      <c r="E162" s="39">
        <v>0</v>
      </c>
      <c r="G162" s="39">
        <f t="shared" si="22"/>
        <v>521</v>
      </c>
      <c r="H162" s="39">
        <v>1173</v>
      </c>
      <c r="I162" s="39">
        <v>985</v>
      </c>
      <c r="J162" s="39" t="str">
        <f t="shared" si="23"/>
        <v>NO</v>
      </c>
      <c r="K162" s="39">
        <f t="shared" si="24"/>
        <v>1.5355086372360844</v>
      </c>
      <c r="L162" s="39" t="str">
        <f t="shared" si="25"/>
        <v>NO</v>
      </c>
      <c r="O162" s="39">
        <v>1</v>
      </c>
      <c r="R162" s="39">
        <v>0</v>
      </c>
      <c r="S162" s="39">
        <f t="shared" si="26"/>
        <v>0</v>
      </c>
      <c r="AB162" s="39" t="s">
        <v>4112</v>
      </c>
      <c r="AD162" s="39">
        <f t="shared" si="27"/>
        <v>0</v>
      </c>
      <c r="AE162" s="39">
        <v>41</v>
      </c>
      <c r="AF162" s="39">
        <f t="shared" si="28"/>
        <v>296</v>
      </c>
      <c r="AG162" s="39">
        <v>596</v>
      </c>
      <c r="AH162" s="39">
        <f t="shared" si="29"/>
        <v>897</v>
      </c>
      <c r="AI162" s="39">
        <f t="shared" si="30"/>
        <v>-601</v>
      </c>
      <c r="AJ162" s="39">
        <f t="shared" si="31"/>
        <v>0</v>
      </c>
      <c r="AK162" s="39">
        <v>0</v>
      </c>
      <c r="AL162" s="39">
        <v>0.38800000000000001</v>
      </c>
      <c r="AM162" s="39">
        <v>0.46400000000000002</v>
      </c>
      <c r="AN162" s="39">
        <v>0.40600000000000003</v>
      </c>
      <c r="AO162" s="39">
        <f t="shared" si="32"/>
        <v>1</v>
      </c>
      <c r="AQ162" s="37" t="s">
        <v>3704</v>
      </c>
      <c r="AR162" s="39">
        <v>0</v>
      </c>
    </row>
    <row r="163" spans="1:44" ht="15" customHeight="1">
      <c r="A163" s="37" t="s">
        <v>3697</v>
      </c>
      <c r="B163" s="37" t="s">
        <v>3685</v>
      </c>
      <c r="C163" s="37" t="s">
        <v>3704</v>
      </c>
      <c r="D163" s="39">
        <v>0</v>
      </c>
      <c r="E163" s="39">
        <v>0</v>
      </c>
      <c r="G163" s="39">
        <f t="shared" si="22"/>
        <v>521</v>
      </c>
      <c r="H163" s="39">
        <v>866</v>
      </c>
      <c r="I163" s="39">
        <v>456</v>
      </c>
      <c r="J163" s="39" t="str">
        <f t="shared" si="23"/>
        <v>NO</v>
      </c>
      <c r="K163" s="39">
        <f t="shared" si="24"/>
        <v>1.1516314779270633</v>
      </c>
      <c r="L163" s="39" t="str">
        <f t="shared" si="25"/>
        <v>NO</v>
      </c>
      <c r="O163" s="39">
        <v>1</v>
      </c>
      <c r="R163" s="39">
        <v>0</v>
      </c>
      <c r="S163" s="39">
        <f t="shared" si="26"/>
        <v>0</v>
      </c>
      <c r="AB163" s="39" t="s">
        <v>4112</v>
      </c>
      <c r="AD163" s="39">
        <f t="shared" si="27"/>
        <v>0</v>
      </c>
      <c r="AE163" s="39">
        <v>128408</v>
      </c>
      <c r="AF163" s="39">
        <f t="shared" si="28"/>
        <v>1460</v>
      </c>
      <c r="AG163" s="39">
        <v>20127</v>
      </c>
      <c r="AH163" s="39">
        <f t="shared" si="29"/>
        <v>1406</v>
      </c>
      <c r="AI163" s="39">
        <f t="shared" si="30"/>
        <v>54</v>
      </c>
      <c r="AJ163" s="39">
        <f t="shared" si="31"/>
        <v>1</v>
      </c>
      <c r="AK163" s="39">
        <v>0</v>
      </c>
      <c r="AL163" s="39">
        <v>0.46700000000000003</v>
      </c>
      <c r="AM163" s="39">
        <v>0.46800000000000003</v>
      </c>
      <c r="AN163" s="39">
        <v>0.47699999999999998</v>
      </c>
      <c r="AO163" s="39">
        <f t="shared" si="32"/>
        <v>1</v>
      </c>
      <c r="AQ163" s="37" t="s">
        <v>3704</v>
      </c>
      <c r="AR163" s="39">
        <v>1</v>
      </c>
    </row>
    <row r="164" spans="1:44" ht="15" customHeight="1">
      <c r="A164" s="37" t="s">
        <v>3686</v>
      </c>
      <c r="B164" s="37" t="s">
        <v>3687</v>
      </c>
      <c r="C164" s="37" t="s">
        <v>3704</v>
      </c>
      <c r="D164" s="39">
        <v>0</v>
      </c>
      <c r="E164" s="39">
        <v>0</v>
      </c>
      <c r="G164" s="39">
        <f t="shared" si="22"/>
        <v>500</v>
      </c>
      <c r="H164" s="39">
        <v>855</v>
      </c>
      <c r="I164" s="39">
        <v>2018</v>
      </c>
      <c r="J164" s="39" t="str">
        <f t="shared" si="23"/>
        <v>NO</v>
      </c>
      <c r="K164" s="39">
        <f t="shared" si="24"/>
        <v>0.60000000000000009</v>
      </c>
      <c r="L164" s="39" t="str">
        <f t="shared" si="25"/>
        <v>NO</v>
      </c>
      <c r="O164" s="39">
        <v>2</v>
      </c>
      <c r="R164" s="39">
        <v>0</v>
      </c>
      <c r="S164" s="39">
        <f t="shared" si="26"/>
        <v>0</v>
      </c>
      <c r="AB164" s="39" t="s">
        <v>4112</v>
      </c>
      <c r="AD164" s="39">
        <f t="shared" si="27"/>
        <v>0</v>
      </c>
      <c r="AE164" s="39">
        <v>9</v>
      </c>
      <c r="AF164" s="39">
        <f t="shared" si="28"/>
        <v>179</v>
      </c>
      <c r="AG164" s="39">
        <v>20</v>
      </c>
      <c r="AH164" s="39">
        <f t="shared" si="29"/>
        <v>334</v>
      </c>
      <c r="AI164" s="39">
        <f t="shared" si="30"/>
        <v>-155</v>
      </c>
      <c r="AJ164" s="39">
        <f t="shared" si="31"/>
        <v>0</v>
      </c>
      <c r="AK164" s="39">
        <v>0</v>
      </c>
      <c r="AL164" s="39">
        <v>0.50800000000000001</v>
      </c>
      <c r="AM164" s="39">
        <v>0.47199999999999998</v>
      </c>
      <c r="AN164" s="39">
        <v>0.53600000000000003</v>
      </c>
      <c r="AO164" s="39">
        <f t="shared" si="32"/>
        <v>1</v>
      </c>
      <c r="AQ164" s="37" t="s">
        <v>3704</v>
      </c>
      <c r="AR164" s="39">
        <v>0</v>
      </c>
    </row>
    <row r="165" spans="1:44" ht="15" customHeight="1">
      <c r="A165" s="37" t="s">
        <v>3688</v>
      </c>
      <c r="B165" s="37" t="s">
        <v>3689</v>
      </c>
      <c r="C165" s="37" t="s">
        <v>3704</v>
      </c>
      <c r="D165" s="39">
        <v>0</v>
      </c>
      <c r="E165" s="39">
        <v>0</v>
      </c>
      <c r="G165" s="39">
        <f t="shared" si="22"/>
        <v>447</v>
      </c>
      <c r="H165" s="39" t="s">
        <v>4111</v>
      </c>
      <c r="I165" s="39" t="s">
        <v>4111</v>
      </c>
      <c r="J165" s="39" t="str">
        <f t="shared" si="23"/>
        <v>NO</v>
      </c>
      <c r="K165" s="39">
        <f t="shared" si="24"/>
        <v>1.5659955257270692</v>
      </c>
      <c r="L165" s="39" t="str">
        <f t="shared" si="25"/>
        <v>NO</v>
      </c>
      <c r="O165" s="39">
        <v>1</v>
      </c>
      <c r="R165" s="39">
        <v>0</v>
      </c>
      <c r="S165" s="39">
        <f t="shared" si="26"/>
        <v>1</v>
      </c>
      <c r="U165" s="39" t="s">
        <v>3690</v>
      </c>
      <c r="AB165" s="39" t="s">
        <v>4112</v>
      </c>
      <c r="AD165" s="39">
        <f t="shared" si="27"/>
        <v>0</v>
      </c>
      <c r="AE165" s="39">
        <v>5</v>
      </c>
      <c r="AF165" s="39">
        <f t="shared" si="28"/>
        <v>146</v>
      </c>
      <c r="AG165" s="39">
        <v>23</v>
      </c>
      <c r="AH165" s="39">
        <f t="shared" si="29"/>
        <v>347</v>
      </c>
      <c r="AI165" s="39">
        <f t="shared" si="30"/>
        <v>-201</v>
      </c>
      <c r="AJ165" s="39">
        <f t="shared" si="31"/>
        <v>0</v>
      </c>
      <c r="AK165" s="39">
        <v>0</v>
      </c>
      <c r="AL165" s="39">
        <v>0.40899999999999997</v>
      </c>
      <c r="AM165" s="39">
        <v>0.42499999999999999</v>
      </c>
      <c r="AN165" s="39">
        <v>0.44500000000000001</v>
      </c>
      <c r="AO165" s="39">
        <f t="shared" si="32"/>
        <v>1</v>
      </c>
      <c r="AQ165" s="37" t="s">
        <v>3704</v>
      </c>
      <c r="AR165" s="39">
        <v>0</v>
      </c>
    </row>
    <row r="166" spans="1:44" ht="15" customHeight="1">
      <c r="A166" s="37" t="s">
        <v>3691</v>
      </c>
      <c r="B166" s="37" t="s">
        <v>3677</v>
      </c>
      <c r="C166" s="37" t="s">
        <v>3704</v>
      </c>
      <c r="D166" s="39">
        <v>0</v>
      </c>
      <c r="E166" s="39">
        <v>0</v>
      </c>
      <c r="G166" s="39">
        <f t="shared" si="22"/>
        <v>442</v>
      </c>
      <c r="H166" s="39">
        <v>910</v>
      </c>
      <c r="I166" s="39" t="s">
        <v>4111</v>
      </c>
      <c r="J166" s="39" t="str">
        <f t="shared" si="23"/>
        <v>NO</v>
      </c>
      <c r="K166" s="39">
        <f t="shared" si="24"/>
        <v>1.1312217194570136</v>
      </c>
      <c r="L166" s="39" t="str">
        <f t="shared" si="25"/>
        <v>NO</v>
      </c>
      <c r="O166" s="39">
        <v>1</v>
      </c>
      <c r="R166" s="39">
        <v>0</v>
      </c>
      <c r="S166" s="39">
        <f t="shared" si="26"/>
        <v>1</v>
      </c>
      <c r="W166" s="39" t="s">
        <v>3678</v>
      </c>
      <c r="AB166" s="39" t="s">
        <v>4112</v>
      </c>
      <c r="AD166" s="39">
        <f t="shared" si="27"/>
        <v>0</v>
      </c>
      <c r="AE166" s="39">
        <v>20</v>
      </c>
      <c r="AF166" s="39">
        <f t="shared" si="28"/>
        <v>231</v>
      </c>
      <c r="AG166" s="39">
        <v>162</v>
      </c>
      <c r="AH166" s="39">
        <f t="shared" si="29"/>
        <v>642</v>
      </c>
      <c r="AI166" s="39">
        <f t="shared" si="30"/>
        <v>-411</v>
      </c>
      <c r="AJ166" s="39">
        <f t="shared" si="31"/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f t="shared" si="32"/>
        <v>1</v>
      </c>
      <c r="AQ166" s="37" t="s">
        <v>3704</v>
      </c>
      <c r="AR166" s="39">
        <v>0</v>
      </c>
    </row>
    <row r="167" spans="1:44" ht="15" customHeight="1">
      <c r="A167" s="37" t="s">
        <v>3679</v>
      </c>
      <c r="B167" s="37" t="s">
        <v>3680</v>
      </c>
      <c r="C167" s="37" t="s">
        <v>3704</v>
      </c>
      <c r="D167" s="39">
        <v>0</v>
      </c>
      <c r="E167" s="39">
        <v>0</v>
      </c>
      <c r="G167" s="39">
        <f t="shared" si="22"/>
        <v>515</v>
      </c>
      <c r="H167" s="39">
        <v>13330</v>
      </c>
      <c r="I167" s="39">
        <v>866</v>
      </c>
      <c r="J167" s="39" t="str">
        <f t="shared" si="23"/>
        <v>YES</v>
      </c>
      <c r="K167" s="39">
        <f t="shared" si="24"/>
        <v>0.77669902912621358</v>
      </c>
      <c r="L167" s="39" t="str">
        <f t="shared" si="25"/>
        <v>NO</v>
      </c>
      <c r="O167" s="39">
        <v>1</v>
      </c>
      <c r="R167" s="39">
        <v>0</v>
      </c>
      <c r="S167" s="39">
        <f t="shared" si="26"/>
        <v>1</v>
      </c>
      <c r="Z167" s="39" t="s">
        <v>3681</v>
      </c>
      <c r="AB167" s="39" t="s">
        <v>4112</v>
      </c>
      <c r="AD167" s="39">
        <f t="shared" si="27"/>
        <v>0</v>
      </c>
      <c r="AE167" s="39">
        <v>2574</v>
      </c>
      <c r="AF167" s="39">
        <f t="shared" si="28"/>
        <v>1117</v>
      </c>
      <c r="AG167" s="39">
        <v>1344</v>
      </c>
      <c r="AH167" s="39">
        <f t="shared" si="29"/>
        <v>1080</v>
      </c>
      <c r="AI167" s="39">
        <f t="shared" si="30"/>
        <v>37</v>
      </c>
      <c r="AJ167" s="39">
        <f t="shared" si="31"/>
        <v>1</v>
      </c>
      <c r="AK167" s="39">
        <v>0</v>
      </c>
      <c r="AL167" s="39">
        <v>0.40600000000000003</v>
      </c>
      <c r="AM167" s="39">
        <v>0.47299999999999998</v>
      </c>
      <c r="AN167" s="39">
        <v>0.47499999999999998</v>
      </c>
      <c r="AO167" s="39">
        <f t="shared" si="32"/>
        <v>1</v>
      </c>
      <c r="AQ167" s="37" t="s">
        <v>3704</v>
      </c>
      <c r="AR167" s="39">
        <v>1</v>
      </c>
    </row>
    <row r="168" spans="1:44" ht="15" customHeight="1">
      <c r="A168" s="37" t="s">
        <v>3682</v>
      </c>
      <c r="B168" s="37" t="s">
        <v>3683</v>
      </c>
      <c r="C168" s="37" t="s">
        <v>3704</v>
      </c>
      <c r="D168" s="39">
        <v>0</v>
      </c>
      <c r="E168" s="39">
        <v>0</v>
      </c>
      <c r="G168" s="39">
        <f t="shared" si="22"/>
        <v>513</v>
      </c>
      <c r="H168" s="39">
        <v>4750</v>
      </c>
      <c r="I168" s="39" t="s">
        <v>4111</v>
      </c>
      <c r="J168" s="39" t="str">
        <f t="shared" si="23"/>
        <v>NO</v>
      </c>
      <c r="K168" s="39">
        <f t="shared" si="24"/>
        <v>0.58479532163742687</v>
      </c>
      <c r="L168" s="39" t="str">
        <f t="shared" si="25"/>
        <v>NO</v>
      </c>
      <c r="O168" s="39">
        <v>1</v>
      </c>
      <c r="R168" s="39">
        <v>0</v>
      </c>
      <c r="S168" s="39">
        <f t="shared" si="26"/>
        <v>0</v>
      </c>
      <c r="AB168" s="39" t="s">
        <v>4112</v>
      </c>
      <c r="AD168" s="39">
        <f t="shared" si="27"/>
        <v>0</v>
      </c>
      <c r="AE168" s="39">
        <v>174</v>
      </c>
      <c r="AF168" s="39">
        <f t="shared" si="28"/>
        <v>455</v>
      </c>
      <c r="AG168" s="39">
        <v>306</v>
      </c>
      <c r="AH168" s="39">
        <f t="shared" si="29"/>
        <v>769</v>
      </c>
      <c r="AI168" s="39">
        <f t="shared" si="30"/>
        <v>-314</v>
      </c>
      <c r="AJ168" s="39">
        <f t="shared" si="31"/>
        <v>0</v>
      </c>
      <c r="AK168" s="39">
        <v>0</v>
      </c>
      <c r="AL168" s="39">
        <v>0.38300000000000001</v>
      </c>
      <c r="AM168" s="39">
        <v>0.44700000000000001</v>
      </c>
      <c r="AN168" s="39">
        <v>0.41399999999999998</v>
      </c>
      <c r="AO168" s="39">
        <f t="shared" si="32"/>
        <v>1</v>
      </c>
      <c r="AQ168" s="37" t="s">
        <v>3704</v>
      </c>
      <c r="AR168" s="39">
        <v>0</v>
      </c>
    </row>
    <row r="169" spans="1:44" ht="15" customHeight="1">
      <c r="A169" s="37" t="s">
        <v>3684</v>
      </c>
      <c r="B169" s="37" t="s">
        <v>3671</v>
      </c>
      <c r="C169" s="37" t="s">
        <v>3704</v>
      </c>
      <c r="D169" s="39">
        <v>0</v>
      </c>
      <c r="E169" s="39">
        <v>0</v>
      </c>
      <c r="G169" s="39">
        <f t="shared" si="22"/>
        <v>416</v>
      </c>
      <c r="H169" s="39">
        <v>547</v>
      </c>
      <c r="I169" s="39">
        <v>4044</v>
      </c>
      <c r="J169" s="39" t="str">
        <f t="shared" si="23"/>
        <v>NO</v>
      </c>
      <c r="K169" s="39">
        <f t="shared" si="24"/>
        <v>1.6826923076923077</v>
      </c>
      <c r="L169" s="39" t="str">
        <f t="shared" si="25"/>
        <v>NO</v>
      </c>
      <c r="O169" s="39">
        <v>1</v>
      </c>
      <c r="R169" s="39">
        <v>0</v>
      </c>
      <c r="S169" s="39">
        <f t="shared" si="26"/>
        <v>0</v>
      </c>
      <c r="AB169" s="39" t="s">
        <v>4112</v>
      </c>
      <c r="AD169" s="39">
        <f t="shared" si="27"/>
        <v>0</v>
      </c>
      <c r="AE169" s="39">
        <v>1000</v>
      </c>
      <c r="AF169" s="39">
        <f t="shared" si="28"/>
        <v>816</v>
      </c>
      <c r="AG169" s="39">
        <v>112</v>
      </c>
      <c r="AH169" s="39">
        <f t="shared" si="29"/>
        <v>569</v>
      </c>
      <c r="AI169" s="39">
        <f t="shared" si="30"/>
        <v>247</v>
      </c>
      <c r="AJ169" s="39">
        <f t="shared" si="31"/>
        <v>1</v>
      </c>
      <c r="AK169" s="39">
        <v>0</v>
      </c>
      <c r="AL169" s="39">
        <v>0.43</v>
      </c>
      <c r="AM169" s="39">
        <v>0.46</v>
      </c>
      <c r="AN169" s="39">
        <v>0.29699999999999999</v>
      </c>
      <c r="AO169" s="39">
        <f t="shared" si="32"/>
        <v>1</v>
      </c>
      <c r="AQ169" s="37" t="s">
        <v>3704</v>
      </c>
      <c r="AR169" s="39">
        <v>1</v>
      </c>
    </row>
    <row r="170" spans="1:44" ht="15" customHeight="1">
      <c r="A170" s="37" t="s">
        <v>3672</v>
      </c>
      <c r="B170" s="37" t="s">
        <v>3673</v>
      </c>
      <c r="C170" s="37" t="s">
        <v>3704</v>
      </c>
      <c r="D170" s="39">
        <v>0</v>
      </c>
      <c r="E170" s="39">
        <v>0</v>
      </c>
      <c r="G170" s="39">
        <f t="shared" si="22"/>
        <v>515</v>
      </c>
      <c r="H170" s="39">
        <v>436</v>
      </c>
      <c r="I170" s="39" t="s">
        <v>4111</v>
      </c>
      <c r="J170" s="39" t="str">
        <f t="shared" si="23"/>
        <v>NO</v>
      </c>
      <c r="K170" s="39">
        <f t="shared" si="24"/>
        <v>1.1650485436893203</v>
      </c>
      <c r="L170" s="39" t="str">
        <f t="shared" si="25"/>
        <v>NO</v>
      </c>
      <c r="O170" s="39">
        <v>1</v>
      </c>
      <c r="R170" s="39">
        <v>0</v>
      </c>
      <c r="S170" s="39">
        <f t="shared" si="26"/>
        <v>0</v>
      </c>
      <c r="AB170" s="39" t="s">
        <v>4112</v>
      </c>
      <c r="AD170" s="39">
        <f t="shared" si="27"/>
        <v>0</v>
      </c>
      <c r="AE170" s="39">
        <v>366</v>
      </c>
      <c r="AF170" s="39">
        <f t="shared" si="28"/>
        <v>570</v>
      </c>
      <c r="AG170" s="39">
        <v>26</v>
      </c>
      <c r="AH170" s="39">
        <f t="shared" si="29"/>
        <v>357</v>
      </c>
      <c r="AI170" s="39">
        <f t="shared" si="30"/>
        <v>213</v>
      </c>
      <c r="AJ170" s="39">
        <f t="shared" si="31"/>
        <v>1</v>
      </c>
      <c r="AK170" s="39">
        <v>0</v>
      </c>
      <c r="AL170" s="39">
        <v>0.41599999999999998</v>
      </c>
      <c r="AM170" s="39">
        <v>0.498</v>
      </c>
      <c r="AN170" s="39">
        <v>0.38800000000000001</v>
      </c>
      <c r="AO170" s="39">
        <f t="shared" si="32"/>
        <v>1</v>
      </c>
      <c r="AQ170" s="37" t="s">
        <v>3704</v>
      </c>
      <c r="AR170" s="39">
        <v>1</v>
      </c>
    </row>
    <row r="171" spans="1:44" ht="15" customHeight="1">
      <c r="A171" s="37" t="s">
        <v>3674</v>
      </c>
      <c r="B171" s="37" t="s">
        <v>3675</v>
      </c>
      <c r="C171" s="37" t="s">
        <v>3704</v>
      </c>
      <c r="D171" s="39">
        <v>0</v>
      </c>
      <c r="E171" s="39">
        <v>0</v>
      </c>
      <c r="G171" s="39">
        <f t="shared" si="22"/>
        <v>512</v>
      </c>
      <c r="H171" s="39" t="s">
        <v>4111</v>
      </c>
      <c r="I171" s="39">
        <v>337</v>
      </c>
      <c r="J171" s="39" t="str">
        <f t="shared" si="23"/>
        <v>NO</v>
      </c>
      <c r="K171" s="39">
        <f t="shared" si="24"/>
        <v>1.171875</v>
      </c>
      <c r="L171" s="39" t="str">
        <f t="shared" si="25"/>
        <v>NO</v>
      </c>
      <c r="O171" s="39">
        <v>1</v>
      </c>
      <c r="R171" s="39">
        <v>0</v>
      </c>
      <c r="S171" s="39">
        <f t="shared" si="26"/>
        <v>0</v>
      </c>
      <c r="AB171" s="39" t="s">
        <v>4112</v>
      </c>
      <c r="AD171" s="39">
        <f t="shared" si="27"/>
        <v>0</v>
      </c>
      <c r="AE171" s="39">
        <v>15</v>
      </c>
      <c r="AF171" s="39">
        <f t="shared" si="28"/>
        <v>213</v>
      </c>
      <c r="AG171" s="39">
        <v>101</v>
      </c>
      <c r="AH171" s="39">
        <f t="shared" si="29"/>
        <v>547</v>
      </c>
      <c r="AI171" s="39">
        <f t="shared" si="30"/>
        <v>-334</v>
      </c>
      <c r="AJ171" s="39">
        <f t="shared" si="31"/>
        <v>0</v>
      </c>
      <c r="AK171" s="39">
        <v>0</v>
      </c>
      <c r="AL171" s="39">
        <v>0.41399999999999998</v>
      </c>
      <c r="AM171" s="39">
        <v>0.45900000000000002</v>
      </c>
      <c r="AN171" s="39">
        <v>0.45100000000000001</v>
      </c>
      <c r="AO171" s="39">
        <f t="shared" si="32"/>
        <v>1</v>
      </c>
      <c r="AQ171" s="37" t="s">
        <v>3704</v>
      </c>
      <c r="AR171" s="39">
        <v>0</v>
      </c>
    </row>
    <row r="172" spans="1:44" ht="15" customHeight="1">
      <c r="A172" s="37" t="s">
        <v>3676</v>
      </c>
      <c r="B172" s="37" t="s">
        <v>3663</v>
      </c>
      <c r="C172" s="37" t="s">
        <v>3704</v>
      </c>
      <c r="D172" s="39">
        <v>0</v>
      </c>
      <c r="E172" s="39">
        <v>0</v>
      </c>
      <c r="G172" s="39">
        <f t="shared" si="22"/>
        <v>485</v>
      </c>
      <c r="H172" s="39">
        <v>260</v>
      </c>
      <c r="I172" s="39">
        <v>1358</v>
      </c>
      <c r="J172" s="39" t="str">
        <f t="shared" si="23"/>
        <v>NO</v>
      </c>
      <c r="K172" s="39">
        <f t="shared" si="24"/>
        <v>1.8556701030927834</v>
      </c>
      <c r="L172" s="39" t="str">
        <f t="shared" si="25"/>
        <v>NO</v>
      </c>
      <c r="O172" s="39">
        <v>1</v>
      </c>
      <c r="R172" s="39">
        <v>0</v>
      </c>
      <c r="S172" s="39">
        <f t="shared" si="26"/>
        <v>0</v>
      </c>
      <c r="AB172" s="39" t="s">
        <v>4112</v>
      </c>
      <c r="AD172" s="39">
        <f t="shared" si="27"/>
        <v>0</v>
      </c>
      <c r="AE172" s="39">
        <v>4536</v>
      </c>
      <c r="AF172" s="39">
        <f t="shared" si="28"/>
        <v>1255</v>
      </c>
      <c r="AG172" s="39">
        <v>4713</v>
      </c>
      <c r="AH172" s="39">
        <f t="shared" si="29"/>
        <v>1278</v>
      </c>
      <c r="AI172" s="39">
        <f t="shared" si="30"/>
        <v>-23</v>
      </c>
      <c r="AJ172" s="39">
        <f t="shared" si="31"/>
        <v>0</v>
      </c>
      <c r="AK172" s="39">
        <v>0</v>
      </c>
      <c r="AL172" s="39">
        <v>0.434</v>
      </c>
      <c r="AM172" s="39">
        <v>0.45700000000000002</v>
      </c>
      <c r="AN172" s="39">
        <v>0.44500000000000001</v>
      </c>
      <c r="AO172" s="39">
        <f t="shared" si="32"/>
        <v>1</v>
      </c>
      <c r="AQ172" s="37" t="s">
        <v>3704</v>
      </c>
      <c r="AR172" s="39">
        <v>0</v>
      </c>
    </row>
    <row r="173" spans="1:44" ht="15" customHeight="1">
      <c r="A173" s="37" t="s">
        <v>3664</v>
      </c>
      <c r="B173" s="37" t="s">
        <v>3665</v>
      </c>
      <c r="C173" s="37" t="s">
        <v>3704</v>
      </c>
      <c r="D173" s="39">
        <v>0</v>
      </c>
      <c r="E173" s="39">
        <v>0</v>
      </c>
      <c r="G173" s="39">
        <f t="shared" si="22"/>
        <v>411</v>
      </c>
      <c r="H173" s="39">
        <v>19180</v>
      </c>
      <c r="I173" s="39">
        <v>2766</v>
      </c>
      <c r="J173" s="39" t="str">
        <f t="shared" si="23"/>
        <v>YES</v>
      </c>
      <c r="K173" s="39">
        <f t="shared" si="24"/>
        <v>1.7031630170316303</v>
      </c>
      <c r="L173" s="39" t="str">
        <f t="shared" si="25"/>
        <v>NO</v>
      </c>
      <c r="O173" s="39">
        <v>1</v>
      </c>
      <c r="R173" s="39">
        <v>0</v>
      </c>
      <c r="S173" s="39">
        <f t="shared" si="26"/>
        <v>0</v>
      </c>
      <c r="AB173" s="39" t="s">
        <v>4112</v>
      </c>
      <c r="AD173" s="39">
        <f t="shared" si="27"/>
        <v>0</v>
      </c>
      <c r="AE173" s="39">
        <v>46</v>
      </c>
      <c r="AF173" s="39">
        <f t="shared" si="28"/>
        <v>310</v>
      </c>
      <c r="AG173" s="39">
        <v>58</v>
      </c>
      <c r="AH173" s="39">
        <f t="shared" si="29"/>
        <v>448</v>
      </c>
      <c r="AI173" s="39">
        <f t="shared" si="30"/>
        <v>-138</v>
      </c>
      <c r="AJ173" s="39">
        <f t="shared" si="31"/>
        <v>0</v>
      </c>
      <c r="AK173" s="39">
        <v>0</v>
      </c>
      <c r="AL173" s="39">
        <v>0.42299999999999999</v>
      </c>
      <c r="AM173" s="39">
        <v>0.46300000000000002</v>
      </c>
      <c r="AN173" s="39">
        <v>0.46300000000000002</v>
      </c>
      <c r="AO173" s="39">
        <f t="shared" si="32"/>
        <v>1</v>
      </c>
      <c r="AQ173" s="37" t="s">
        <v>3704</v>
      </c>
      <c r="AR173" s="39">
        <v>0</v>
      </c>
    </row>
    <row r="174" spans="1:44" ht="15" customHeight="1">
      <c r="A174" s="37" t="s">
        <v>3666</v>
      </c>
      <c r="B174" s="37" t="s">
        <v>3667</v>
      </c>
      <c r="C174" s="37" t="s">
        <v>3704</v>
      </c>
      <c r="D174" s="39">
        <v>0</v>
      </c>
      <c r="E174" s="39">
        <v>0</v>
      </c>
      <c r="G174" s="39">
        <f t="shared" si="22"/>
        <v>486</v>
      </c>
      <c r="H174" s="39">
        <v>9932</v>
      </c>
      <c r="I174" s="39">
        <v>495</v>
      </c>
      <c r="J174" s="39" t="str">
        <f t="shared" si="23"/>
        <v>NO</v>
      </c>
      <c r="K174" s="39">
        <f t="shared" si="24"/>
        <v>2.0576131687242798</v>
      </c>
      <c r="L174" s="39" t="str">
        <f t="shared" si="25"/>
        <v>NO</v>
      </c>
      <c r="O174" s="39">
        <v>2</v>
      </c>
      <c r="R174" s="39">
        <v>0</v>
      </c>
      <c r="S174" s="39">
        <f t="shared" si="26"/>
        <v>0</v>
      </c>
      <c r="AB174" s="39" t="s">
        <v>4112</v>
      </c>
      <c r="AD174" s="39">
        <f t="shared" si="27"/>
        <v>0</v>
      </c>
      <c r="AE174" s="39">
        <v>112</v>
      </c>
      <c r="AF174" s="39">
        <f t="shared" si="28"/>
        <v>403</v>
      </c>
      <c r="AG174" s="39">
        <v>130</v>
      </c>
      <c r="AH174" s="39">
        <f t="shared" si="29"/>
        <v>602</v>
      </c>
      <c r="AI174" s="39">
        <f t="shared" si="30"/>
        <v>-199</v>
      </c>
      <c r="AJ174" s="39">
        <f t="shared" si="31"/>
        <v>0</v>
      </c>
      <c r="AK174" s="39">
        <v>0</v>
      </c>
      <c r="AL174" s="39">
        <v>0.41399999999999998</v>
      </c>
      <c r="AM174" s="39">
        <v>0.49299999999999999</v>
      </c>
      <c r="AN174" s="39">
        <v>0.48799999999999999</v>
      </c>
      <c r="AO174" s="39">
        <f t="shared" si="32"/>
        <v>1</v>
      </c>
      <c r="AQ174" s="37" t="s">
        <v>3704</v>
      </c>
      <c r="AR174" s="39">
        <v>0</v>
      </c>
    </row>
    <row r="175" spans="1:44" ht="15" customHeight="1">
      <c r="A175" s="37" t="s">
        <v>3668</v>
      </c>
      <c r="B175" s="37" t="s">
        <v>3669</v>
      </c>
      <c r="C175" s="37" t="s">
        <v>3704</v>
      </c>
      <c r="D175" s="39">
        <v>0</v>
      </c>
      <c r="E175" s="39">
        <v>0</v>
      </c>
      <c r="G175" s="39">
        <f t="shared" si="22"/>
        <v>331</v>
      </c>
      <c r="H175" s="39" t="s">
        <v>4111</v>
      </c>
      <c r="I175" s="39" t="s">
        <v>4111</v>
      </c>
      <c r="J175" s="39" t="str">
        <f t="shared" si="23"/>
        <v>NO</v>
      </c>
      <c r="K175" s="39">
        <f t="shared" si="24"/>
        <v>1.2084592145015105</v>
      </c>
      <c r="L175" s="39" t="str">
        <f t="shared" si="25"/>
        <v>NO</v>
      </c>
      <c r="O175" s="39">
        <v>1</v>
      </c>
      <c r="R175" s="39">
        <v>0</v>
      </c>
      <c r="S175" s="39">
        <f t="shared" si="26"/>
        <v>0</v>
      </c>
      <c r="AB175" s="39" t="s">
        <v>4112</v>
      </c>
      <c r="AD175" s="39">
        <f t="shared" si="27"/>
        <v>0</v>
      </c>
      <c r="AE175" s="39">
        <v>27</v>
      </c>
      <c r="AF175" s="39">
        <f t="shared" si="28"/>
        <v>260</v>
      </c>
      <c r="AG175" s="39">
        <v>5</v>
      </c>
      <c r="AH175" s="39">
        <f t="shared" si="29"/>
        <v>217</v>
      </c>
      <c r="AI175" s="39">
        <f t="shared" si="30"/>
        <v>43</v>
      </c>
      <c r="AJ175" s="39">
        <f t="shared" si="31"/>
        <v>1</v>
      </c>
      <c r="AK175" s="39">
        <v>0</v>
      </c>
      <c r="AL175" s="39">
        <v>0.48499999999999999</v>
      </c>
      <c r="AM175" s="39">
        <v>0.49</v>
      </c>
      <c r="AN175" s="39">
        <v>0.437</v>
      </c>
      <c r="AO175" s="39">
        <f t="shared" si="32"/>
        <v>1</v>
      </c>
      <c r="AQ175" s="37" t="s">
        <v>3704</v>
      </c>
      <c r="AR175" s="39">
        <v>1</v>
      </c>
    </row>
    <row r="176" spans="1:44" ht="15" customHeight="1">
      <c r="A176" s="37" t="s">
        <v>3670</v>
      </c>
      <c r="B176" s="37" t="s">
        <v>3653</v>
      </c>
      <c r="C176" s="37" t="s">
        <v>3704</v>
      </c>
      <c r="D176" s="39">
        <v>0</v>
      </c>
      <c r="E176" s="39">
        <v>0</v>
      </c>
      <c r="G176" s="39">
        <f t="shared" si="22"/>
        <v>397</v>
      </c>
      <c r="H176" s="39">
        <v>960</v>
      </c>
      <c r="I176" s="39">
        <v>3637</v>
      </c>
      <c r="J176" s="39" t="str">
        <f t="shared" si="23"/>
        <v>NO</v>
      </c>
      <c r="K176" s="39">
        <f t="shared" si="24"/>
        <v>1.7632241813602016</v>
      </c>
      <c r="L176" s="39" t="str">
        <f t="shared" si="25"/>
        <v>NO</v>
      </c>
      <c r="O176" s="39">
        <v>1</v>
      </c>
      <c r="R176" s="39">
        <v>0</v>
      </c>
      <c r="S176" s="39">
        <f t="shared" si="26"/>
        <v>0</v>
      </c>
      <c r="AB176" s="39" t="s">
        <v>4112</v>
      </c>
      <c r="AD176" s="39">
        <f t="shared" si="27"/>
        <v>0</v>
      </c>
      <c r="AE176" s="39">
        <v>675</v>
      </c>
      <c r="AF176" s="39">
        <f t="shared" si="28"/>
        <v>721</v>
      </c>
      <c r="AG176" s="39">
        <v>279</v>
      </c>
      <c r="AH176" s="39">
        <f t="shared" si="29"/>
        <v>747</v>
      </c>
      <c r="AI176" s="39">
        <f t="shared" si="30"/>
        <v>-26</v>
      </c>
      <c r="AJ176" s="39">
        <f t="shared" si="31"/>
        <v>0</v>
      </c>
      <c r="AK176" s="39">
        <v>0</v>
      </c>
      <c r="AL176" s="39">
        <v>0.42599999999999999</v>
      </c>
      <c r="AM176" s="39">
        <v>0.45600000000000002</v>
      </c>
      <c r="AN176" s="39">
        <v>0.43099999999999999</v>
      </c>
      <c r="AO176" s="39">
        <f t="shared" si="32"/>
        <v>1</v>
      </c>
      <c r="AQ176" s="37" t="s">
        <v>3704</v>
      </c>
      <c r="AR176" s="39">
        <v>0</v>
      </c>
    </row>
    <row r="177" spans="1:44" ht="15" customHeight="1">
      <c r="A177" s="37" t="s">
        <v>3654</v>
      </c>
      <c r="B177" s="37" t="s">
        <v>3655</v>
      </c>
      <c r="C177" s="37" t="s">
        <v>3704</v>
      </c>
      <c r="D177" s="39">
        <v>0</v>
      </c>
      <c r="E177" s="39">
        <v>0</v>
      </c>
      <c r="G177" s="39">
        <f t="shared" si="22"/>
        <v>410</v>
      </c>
      <c r="H177" s="39">
        <v>12910</v>
      </c>
      <c r="I177" s="39">
        <v>23180</v>
      </c>
      <c r="J177" s="39" t="str">
        <f t="shared" si="23"/>
        <v>YES</v>
      </c>
      <c r="K177" s="39">
        <f t="shared" si="24"/>
        <v>1.2195121951219512</v>
      </c>
      <c r="L177" s="39" t="str">
        <f t="shared" si="25"/>
        <v>NO</v>
      </c>
      <c r="O177" s="39">
        <v>2</v>
      </c>
      <c r="R177" s="39">
        <v>0</v>
      </c>
      <c r="S177" s="39">
        <f t="shared" si="26"/>
        <v>0</v>
      </c>
      <c r="AB177" s="39" t="s">
        <v>4112</v>
      </c>
      <c r="AD177" s="39">
        <f t="shared" si="27"/>
        <v>0</v>
      </c>
      <c r="AE177" s="39">
        <v>246</v>
      </c>
      <c r="AF177" s="39">
        <f t="shared" si="28"/>
        <v>504</v>
      </c>
      <c r="AG177" s="39">
        <v>527</v>
      </c>
      <c r="AH177" s="39">
        <f t="shared" si="29"/>
        <v>878</v>
      </c>
      <c r="AI177" s="39">
        <f t="shared" si="30"/>
        <v>-374</v>
      </c>
      <c r="AJ177" s="39">
        <f t="shared" si="31"/>
        <v>0</v>
      </c>
      <c r="AK177" s="39">
        <v>0</v>
      </c>
      <c r="AL177" s="39">
        <v>0.41399999999999998</v>
      </c>
      <c r="AM177" s="39">
        <v>0.44800000000000001</v>
      </c>
      <c r="AN177" s="39">
        <v>0.38800000000000001</v>
      </c>
      <c r="AO177" s="39">
        <f t="shared" si="32"/>
        <v>1</v>
      </c>
      <c r="AQ177" s="37" t="s">
        <v>3704</v>
      </c>
      <c r="AR177" s="39">
        <v>0</v>
      </c>
    </row>
    <row r="178" spans="1:44" ht="15" customHeight="1">
      <c r="A178" s="37" t="s">
        <v>3656</v>
      </c>
      <c r="B178" s="37" t="s">
        <v>3657</v>
      </c>
      <c r="C178" s="37" t="s">
        <v>3704</v>
      </c>
      <c r="D178" s="39">
        <v>0</v>
      </c>
      <c r="E178" s="39">
        <v>0</v>
      </c>
      <c r="G178" s="39">
        <f t="shared" si="22"/>
        <v>375</v>
      </c>
      <c r="H178" s="39">
        <v>1175</v>
      </c>
      <c r="I178" s="39" t="s">
        <v>4111</v>
      </c>
      <c r="J178" s="39" t="str">
        <f t="shared" si="23"/>
        <v>NO</v>
      </c>
      <c r="K178" s="39">
        <f t="shared" si="24"/>
        <v>0.26666666666666666</v>
      </c>
      <c r="L178" s="39" t="str">
        <f t="shared" si="25"/>
        <v>NO</v>
      </c>
      <c r="O178" s="39">
        <v>2</v>
      </c>
      <c r="R178" s="39">
        <v>0</v>
      </c>
      <c r="S178" s="39">
        <f t="shared" si="26"/>
        <v>0</v>
      </c>
      <c r="AB178" s="39" t="s">
        <v>4112</v>
      </c>
      <c r="AD178" s="39">
        <f t="shared" si="27"/>
        <v>0</v>
      </c>
      <c r="AE178" s="39">
        <v>1083</v>
      </c>
      <c r="AF178" s="39">
        <f t="shared" si="28"/>
        <v>839</v>
      </c>
      <c r="AG178" s="39">
        <v>1075</v>
      </c>
      <c r="AH178" s="39">
        <f t="shared" si="29"/>
        <v>1033</v>
      </c>
      <c r="AI178" s="39">
        <f t="shared" si="30"/>
        <v>-194</v>
      </c>
      <c r="AJ178" s="39">
        <f t="shared" si="31"/>
        <v>0</v>
      </c>
      <c r="AK178" s="39">
        <v>0</v>
      </c>
      <c r="AL178" s="39">
        <v>0.496</v>
      </c>
      <c r="AM178" s="39">
        <v>0.48799999999999999</v>
      </c>
      <c r="AN178" s="39">
        <v>0.52900000000000003</v>
      </c>
      <c r="AO178" s="39">
        <f t="shared" si="32"/>
        <v>1</v>
      </c>
      <c r="AQ178" s="37" t="s">
        <v>3704</v>
      </c>
      <c r="AR178" s="39">
        <v>0</v>
      </c>
    </row>
    <row r="179" spans="1:44" ht="15" customHeight="1">
      <c r="A179" s="37" t="s">
        <v>3658</v>
      </c>
      <c r="B179" s="37" t="s">
        <v>3659</v>
      </c>
      <c r="C179" s="37" t="s">
        <v>3704</v>
      </c>
      <c r="D179" s="39">
        <v>0</v>
      </c>
      <c r="E179" s="39">
        <v>0</v>
      </c>
      <c r="G179" s="39">
        <f t="shared" si="22"/>
        <v>321</v>
      </c>
      <c r="H179" s="39" t="s">
        <v>4111</v>
      </c>
      <c r="I179" s="39">
        <v>7924</v>
      </c>
      <c r="J179" s="39" t="str">
        <f t="shared" si="23"/>
        <v>NO</v>
      </c>
      <c r="K179" s="39">
        <f t="shared" si="24"/>
        <v>1.557632398753894</v>
      </c>
      <c r="L179" s="39" t="str">
        <f t="shared" si="25"/>
        <v>NO</v>
      </c>
      <c r="O179" s="39">
        <v>1</v>
      </c>
      <c r="R179" s="39">
        <v>0</v>
      </c>
      <c r="S179" s="39">
        <f t="shared" si="26"/>
        <v>0</v>
      </c>
      <c r="AB179" s="39" t="s">
        <v>4112</v>
      </c>
      <c r="AD179" s="39">
        <f t="shared" si="27"/>
        <v>0</v>
      </c>
      <c r="AE179" s="39">
        <v>179</v>
      </c>
      <c r="AF179" s="39">
        <f t="shared" si="28"/>
        <v>459</v>
      </c>
      <c r="AG179" s="39">
        <v>121</v>
      </c>
      <c r="AH179" s="39">
        <f t="shared" si="29"/>
        <v>592</v>
      </c>
      <c r="AI179" s="39">
        <f t="shared" si="30"/>
        <v>-133</v>
      </c>
      <c r="AJ179" s="39">
        <f t="shared" si="31"/>
        <v>0</v>
      </c>
      <c r="AK179" s="39">
        <v>0</v>
      </c>
      <c r="AL179" s="39">
        <v>0.34399999999999997</v>
      </c>
      <c r="AM179" s="39">
        <v>0.40699999999999997</v>
      </c>
      <c r="AN179" s="39">
        <v>0.38700000000000001</v>
      </c>
      <c r="AO179" s="39">
        <f t="shared" si="32"/>
        <v>1</v>
      </c>
      <c r="AQ179" s="37" t="s">
        <v>3704</v>
      </c>
      <c r="AR179" s="39">
        <v>0</v>
      </c>
    </row>
    <row r="180" spans="1:44" ht="15" customHeight="1">
      <c r="A180" s="37" t="s">
        <v>3660</v>
      </c>
      <c r="B180" s="37" t="s">
        <v>3661</v>
      </c>
      <c r="C180" s="37" t="s">
        <v>3704</v>
      </c>
      <c r="D180" s="39">
        <v>0</v>
      </c>
      <c r="E180" s="39">
        <v>0</v>
      </c>
      <c r="G180" s="39">
        <f t="shared" si="22"/>
        <v>120</v>
      </c>
      <c r="H180" s="39">
        <v>2376</v>
      </c>
      <c r="I180" s="39">
        <v>589</v>
      </c>
      <c r="J180" s="39" t="str">
        <f t="shared" si="23"/>
        <v>NO</v>
      </c>
      <c r="K180" s="39">
        <f t="shared" si="24"/>
        <v>1.6666666666666667</v>
      </c>
      <c r="L180" s="39" t="str">
        <f t="shared" si="25"/>
        <v>NO</v>
      </c>
      <c r="O180" s="39">
        <v>1</v>
      </c>
      <c r="R180" s="39">
        <v>0</v>
      </c>
      <c r="S180" s="39">
        <f t="shared" si="26"/>
        <v>0</v>
      </c>
      <c r="AB180" s="39" t="s">
        <v>4112</v>
      </c>
      <c r="AD180" s="39">
        <f t="shared" si="27"/>
        <v>0</v>
      </c>
      <c r="AE180" s="39">
        <v>0</v>
      </c>
      <c r="AF180" s="39">
        <f t="shared" si="28"/>
        <v>1</v>
      </c>
      <c r="AG180" s="39">
        <v>2</v>
      </c>
      <c r="AH180" s="39">
        <f t="shared" si="29"/>
        <v>153</v>
      </c>
      <c r="AI180" s="39">
        <f t="shared" si="30"/>
        <v>-152</v>
      </c>
      <c r="AJ180" s="39">
        <f t="shared" si="31"/>
        <v>0</v>
      </c>
      <c r="AK180" s="39">
        <v>0</v>
      </c>
      <c r="AL180" s="39">
        <v>0.44800000000000001</v>
      </c>
      <c r="AM180" s="39">
        <v>0.44800000000000001</v>
      </c>
      <c r="AN180" s="39">
        <v>0.41199999999999998</v>
      </c>
      <c r="AO180" s="39">
        <f t="shared" si="32"/>
        <v>1</v>
      </c>
      <c r="AQ180" s="37" t="s">
        <v>3704</v>
      </c>
      <c r="AR180" s="39">
        <v>0</v>
      </c>
    </row>
    <row r="181" spans="1:44" ht="15" customHeight="1">
      <c r="A181" s="37" t="s">
        <v>3662</v>
      </c>
      <c r="B181" s="37" t="s">
        <v>3643</v>
      </c>
      <c r="C181" s="37" t="s">
        <v>3644</v>
      </c>
      <c r="E181" s="39">
        <v>0.999</v>
      </c>
      <c r="F181" s="39">
        <v>17</v>
      </c>
      <c r="G181" s="39">
        <f t="shared" si="22"/>
        <v>575</v>
      </c>
      <c r="H181" s="39">
        <v>3221</v>
      </c>
      <c r="I181" s="39">
        <v>240</v>
      </c>
      <c r="J181" s="39" t="str">
        <f t="shared" si="23"/>
        <v>NO</v>
      </c>
      <c r="K181" s="39">
        <f t="shared" si="24"/>
        <v>1.3913043478260869</v>
      </c>
      <c r="L181" s="39" t="str">
        <f t="shared" si="25"/>
        <v>NO</v>
      </c>
      <c r="O181" s="39">
        <v>2</v>
      </c>
      <c r="R181" s="39">
        <v>0</v>
      </c>
      <c r="S181" s="39">
        <f t="shared" si="26"/>
        <v>1</v>
      </c>
      <c r="U181" s="39" t="s">
        <v>3645</v>
      </c>
      <c r="AB181" s="39" t="s">
        <v>4112</v>
      </c>
      <c r="AD181" s="39">
        <f t="shared" si="27"/>
        <v>0</v>
      </c>
      <c r="AE181" s="39">
        <v>316</v>
      </c>
      <c r="AF181" s="39">
        <f t="shared" si="28"/>
        <v>546</v>
      </c>
      <c r="AG181" s="39">
        <v>588</v>
      </c>
      <c r="AH181" s="39">
        <f t="shared" si="29"/>
        <v>894</v>
      </c>
      <c r="AI181" s="39">
        <f t="shared" si="30"/>
        <v>-348</v>
      </c>
      <c r="AJ181" s="39">
        <f t="shared" si="31"/>
        <v>0</v>
      </c>
      <c r="AK181" s="39">
        <v>1</v>
      </c>
      <c r="AL181" s="39">
        <v>0.378</v>
      </c>
      <c r="AM181" s="39">
        <v>0.45400000000000001</v>
      </c>
      <c r="AN181" s="39">
        <v>0.48799999999999999</v>
      </c>
      <c r="AO181" s="39">
        <f t="shared" si="32"/>
        <v>0</v>
      </c>
      <c r="AQ181" s="37" t="s">
        <v>3644</v>
      </c>
      <c r="AR181" s="39">
        <v>0</v>
      </c>
    </row>
    <row r="182" spans="1:44" ht="15" customHeight="1">
      <c r="A182" s="37" t="s">
        <v>3646</v>
      </c>
      <c r="B182" s="37" t="s">
        <v>3647</v>
      </c>
      <c r="C182" s="37" t="s">
        <v>3644</v>
      </c>
      <c r="E182" s="39">
        <v>0.999</v>
      </c>
      <c r="F182" s="39">
        <v>17</v>
      </c>
      <c r="G182" s="39">
        <f t="shared" si="22"/>
        <v>492</v>
      </c>
      <c r="H182" s="39">
        <v>1200</v>
      </c>
      <c r="I182" s="39">
        <v>429</v>
      </c>
      <c r="J182" s="39" t="str">
        <f t="shared" si="23"/>
        <v>NO</v>
      </c>
      <c r="K182" s="39">
        <f t="shared" si="24"/>
        <v>1.6260162601626016</v>
      </c>
      <c r="L182" s="39" t="str">
        <f t="shared" si="25"/>
        <v>NO</v>
      </c>
      <c r="O182" s="39">
        <v>3</v>
      </c>
      <c r="R182" s="39">
        <v>0</v>
      </c>
      <c r="S182" s="39">
        <f t="shared" si="26"/>
        <v>2</v>
      </c>
      <c r="U182" s="39" t="s">
        <v>3648</v>
      </c>
      <c r="Z182" s="39" t="s">
        <v>3649</v>
      </c>
      <c r="AB182" s="39" t="s">
        <v>4112</v>
      </c>
      <c r="AD182" s="39">
        <f t="shared" si="27"/>
        <v>0</v>
      </c>
      <c r="AE182" s="39">
        <v>6</v>
      </c>
      <c r="AF182" s="39">
        <f t="shared" si="28"/>
        <v>157</v>
      </c>
      <c r="AG182" s="39">
        <v>55</v>
      </c>
      <c r="AH182" s="39">
        <f t="shared" si="29"/>
        <v>439</v>
      </c>
      <c r="AI182" s="39">
        <f t="shared" si="30"/>
        <v>-282</v>
      </c>
      <c r="AJ182" s="39">
        <f t="shared" si="31"/>
        <v>0</v>
      </c>
      <c r="AK182" s="39">
        <v>1</v>
      </c>
      <c r="AL182" s="39">
        <v>0.39100000000000001</v>
      </c>
      <c r="AM182" s="39">
        <v>0.46</v>
      </c>
      <c r="AN182" s="39">
        <v>0.48899999999999999</v>
      </c>
      <c r="AO182" s="39">
        <f t="shared" si="32"/>
        <v>0</v>
      </c>
      <c r="AQ182" s="37" t="s">
        <v>3644</v>
      </c>
      <c r="AR182" s="39">
        <v>0</v>
      </c>
    </row>
    <row r="183" spans="1:44" ht="15" customHeight="1">
      <c r="A183" s="37" t="s">
        <v>3650</v>
      </c>
      <c r="B183" s="37" t="s">
        <v>3651</v>
      </c>
      <c r="C183" s="37" t="s">
        <v>3644</v>
      </c>
      <c r="E183" s="39">
        <v>0.98799999999999999</v>
      </c>
      <c r="F183" s="39">
        <v>20</v>
      </c>
      <c r="G183" s="39">
        <f t="shared" si="22"/>
        <v>502</v>
      </c>
      <c r="H183" s="39">
        <v>2151</v>
      </c>
      <c r="I183" s="39">
        <v>822</v>
      </c>
      <c r="J183" s="39" t="str">
        <f t="shared" si="23"/>
        <v>NO</v>
      </c>
      <c r="K183" s="39">
        <f t="shared" si="24"/>
        <v>1.1952191235059759</v>
      </c>
      <c r="L183" s="39" t="str">
        <f t="shared" si="25"/>
        <v>NO</v>
      </c>
      <c r="O183" s="39">
        <v>2</v>
      </c>
      <c r="R183" s="39">
        <v>0</v>
      </c>
      <c r="S183" s="39">
        <f t="shared" si="26"/>
        <v>0</v>
      </c>
      <c r="AB183" s="39" t="s">
        <v>4112</v>
      </c>
      <c r="AD183" s="39">
        <f t="shared" si="27"/>
        <v>0</v>
      </c>
      <c r="AE183" s="39">
        <v>3450</v>
      </c>
      <c r="AF183" s="39">
        <f t="shared" si="28"/>
        <v>1183</v>
      </c>
      <c r="AG183" s="39">
        <v>6</v>
      </c>
      <c r="AH183" s="39">
        <f t="shared" si="29"/>
        <v>226</v>
      </c>
      <c r="AI183" s="39">
        <f t="shared" si="30"/>
        <v>957</v>
      </c>
      <c r="AJ183" s="39">
        <f t="shared" si="31"/>
        <v>1</v>
      </c>
      <c r="AK183" s="39">
        <v>0</v>
      </c>
      <c r="AL183" s="39">
        <v>0.46700000000000003</v>
      </c>
      <c r="AM183" s="39">
        <v>0.51200000000000001</v>
      </c>
      <c r="AN183" s="39">
        <v>0.40500000000000003</v>
      </c>
      <c r="AO183" s="39">
        <f t="shared" si="32"/>
        <v>1</v>
      </c>
      <c r="AQ183" s="37" t="s">
        <v>3644</v>
      </c>
      <c r="AR183" s="39">
        <v>1</v>
      </c>
    </row>
    <row r="184" spans="1:44" ht="15" customHeight="1">
      <c r="A184" s="37" t="s">
        <v>3652</v>
      </c>
      <c r="B184" s="37" t="s">
        <v>3635</v>
      </c>
      <c r="C184" s="37" t="s">
        <v>3644</v>
      </c>
      <c r="E184" s="39">
        <v>0.998</v>
      </c>
      <c r="F184" s="39">
        <v>20</v>
      </c>
      <c r="G184" s="39">
        <f t="shared" si="22"/>
        <v>532</v>
      </c>
      <c r="H184" s="39" t="s">
        <v>4111</v>
      </c>
      <c r="I184" s="39">
        <v>441</v>
      </c>
      <c r="J184" s="39" t="str">
        <f t="shared" si="23"/>
        <v>NO</v>
      </c>
      <c r="K184" s="39">
        <f t="shared" si="24"/>
        <v>1.1278195488721803</v>
      </c>
      <c r="L184" s="39" t="str">
        <f t="shared" si="25"/>
        <v>NO</v>
      </c>
      <c r="O184" s="39">
        <v>1</v>
      </c>
      <c r="R184" s="39">
        <v>0</v>
      </c>
      <c r="S184" s="39">
        <f t="shared" si="26"/>
        <v>0</v>
      </c>
      <c r="AB184" s="39" t="s">
        <v>4112</v>
      </c>
      <c r="AC184" s="39" t="s">
        <v>3636</v>
      </c>
      <c r="AD184" s="39">
        <f t="shared" si="27"/>
        <v>3</v>
      </c>
      <c r="AE184" s="39">
        <v>72</v>
      </c>
      <c r="AF184" s="39">
        <f t="shared" si="28"/>
        <v>364</v>
      </c>
      <c r="AG184" s="39">
        <v>1791</v>
      </c>
      <c r="AH184" s="39">
        <f t="shared" si="29"/>
        <v>1134</v>
      </c>
      <c r="AI184" s="39">
        <f t="shared" si="30"/>
        <v>-770</v>
      </c>
      <c r="AJ184" s="39">
        <f t="shared" si="31"/>
        <v>0</v>
      </c>
      <c r="AK184" s="39">
        <v>1</v>
      </c>
      <c r="AL184" s="39">
        <v>0.44400000000000001</v>
      </c>
      <c r="AM184" s="39">
        <v>0.47699999999999998</v>
      </c>
      <c r="AN184" s="39">
        <v>0.48299999999999998</v>
      </c>
      <c r="AO184" s="39">
        <f t="shared" si="32"/>
        <v>0</v>
      </c>
      <c r="AQ184" s="37" t="s">
        <v>3644</v>
      </c>
      <c r="AR184" s="39">
        <v>0</v>
      </c>
    </row>
    <row r="185" spans="1:44" ht="15" customHeight="1">
      <c r="A185" s="37" t="s">
        <v>3637</v>
      </c>
      <c r="B185" s="37" t="s">
        <v>3638</v>
      </c>
      <c r="C185" s="37" t="s">
        <v>3644</v>
      </c>
      <c r="E185" s="39">
        <v>1</v>
      </c>
      <c r="F185" s="39">
        <v>16</v>
      </c>
      <c r="G185" s="39">
        <f t="shared" si="22"/>
        <v>569</v>
      </c>
      <c r="H185" s="39">
        <v>7110</v>
      </c>
      <c r="I185" s="39">
        <v>23364</v>
      </c>
      <c r="J185" s="39" t="str">
        <f t="shared" si="23"/>
        <v>YES</v>
      </c>
      <c r="K185" s="39">
        <f t="shared" si="24"/>
        <v>0.87873462214411258</v>
      </c>
      <c r="L185" s="39" t="str">
        <f t="shared" si="25"/>
        <v>NO</v>
      </c>
      <c r="O185" s="39">
        <v>1</v>
      </c>
      <c r="R185" s="39">
        <v>0</v>
      </c>
      <c r="S185" s="39">
        <f t="shared" si="26"/>
        <v>0</v>
      </c>
      <c r="AB185" s="39" t="s">
        <v>4112</v>
      </c>
      <c r="AC185" s="39" t="s">
        <v>3639</v>
      </c>
      <c r="AD185" s="39">
        <f t="shared" si="27"/>
        <v>3</v>
      </c>
      <c r="AE185" s="39">
        <v>238</v>
      </c>
      <c r="AF185" s="39">
        <f t="shared" si="28"/>
        <v>496</v>
      </c>
      <c r="AG185" s="39">
        <v>4</v>
      </c>
      <c r="AH185" s="39">
        <f t="shared" si="29"/>
        <v>194</v>
      </c>
      <c r="AI185" s="39">
        <f t="shared" si="30"/>
        <v>302</v>
      </c>
      <c r="AJ185" s="39">
        <f t="shared" si="31"/>
        <v>1</v>
      </c>
      <c r="AK185" s="39">
        <v>1</v>
      </c>
      <c r="AL185" s="39">
        <v>0.51800000000000002</v>
      </c>
      <c r="AM185" s="39">
        <v>0.45700000000000002</v>
      </c>
      <c r="AN185" s="39">
        <v>0.34300000000000003</v>
      </c>
      <c r="AO185" s="39">
        <f t="shared" si="32"/>
        <v>0</v>
      </c>
      <c r="AQ185" s="37" t="s">
        <v>3644</v>
      </c>
      <c r="AR185" s="39">
        <v>1</v>
      </c>
    </row>
    <row r="186" spans="1:44" ht="15" customHeight="1">
      <c r="A186" s="37" t="s">
        <v>3640</v>
      </c>
      <c r="B186" s="37" t="s">
        <v>3641</v>
      </c>
      <c r="C186" s="37" t="s">
        <v>3644</v>
      </c>
      <c r="E186" s="39">
        <v>0.999</v>
      </c>
      <c r="F186" s="39">
        <v>22</v>
      </c>
      <c r="G186" s="39">
        <f t="shared" si="22"/>
        <v>547</v>
      </c>
      <c r="H186" s="39">
        <v>1050</v>
      </c>
      <c r="I186" s="39">
        <v>6778</v>
      </c>
      <c r="J186" s="39" t="str">
        <f t="shared" si="23"/>
        <v>NO</v>
      </c>
      <c r="K186" s="39">
        <f t="shared" si="24"/>
        <v>1.0968921389396709</v>
      </c>
      <c r="L186" s="39" t="str">
        <f t="shared" si="25"/>
        <v>NO</v>
      </c>
      <c r="O186" s="39">
        <v>1</v>
      </c>
      <c r="R186" s="39">
        <v>0</v>
      </c>
      <c r="S186" s="39">
        <f t="shared" si="26"/>
        <v>0</v>
      </c>
      <c r="AB186" s="39" t="s">
        <v>4112</v>
      </c>
      <c r="AD186" s="39">
        <f t="shared" si="27"/>
        <v>0</v>
      </c>
      <c r="AE186" s="39">
        <v>2525</v>
      </c>
      <c r="AF186" s="39">
        <f t="shared" si="28"/>
        <v>1108</v>
      </c>
      <c r="AG186" s="39">
        <v>76</v>
      </c>
      <c r="AH186" s="39">
        <f t="shared" si="29"/>
        <v>498</v>
      </c>
      <c r="AI186" s="39">
        <f t="shared" si="30"/>
        <v>610</v>
      </c>
      <c r="AJ186" s="39">
        <f t="shared" si="31"/>
        <v>1</v>
      </c>
      <c r="AK186" s="39">
        <v>1</v>
      </c>
      <c r="AL186" s="39">
        <v>0.46300000000000002</v>
      </c>
      <c r="AM186" s="39">
        <v>0.439</v>
      </c>
      <c r="AN186" s="39">
        <v>0.45700000000000002</v>
      </c>
      <c r="AO186" s="39">
        <f t="shared" si="32"/>
        <v>0</v>
      </c>
      <c r="AQ186" s="37" t="s">
        <v>3644</v>
      </c>
      <c r="AR186" s="39">
        <v>1</v>
      </c>
    </row>
    <row r="187" spans="1:44" ht="15" customHeight="1">
      <c r="A187" s="37" t="s">
        <v>3642</v>
      </c>
      <c r="B187" s="37" t="s">
        <v>3628</v>
      </c>
      <c r="C187" s="37" t="s">
        <v>3644</v>
      </c>
      <c r="E187" s="39">
        <v>0.92</v>
      </c>
      <c r="F187" s="39">
        <v>18</v>
      </c>
      <c r="G187" s="39">
        <f t="shared" si="22"/>
        <v>571</v>
      </c>
      <c r="H187" s="39">
        <v>1620</v>
      </c>
      <c r="I187" s="39" t="s">
        <v>4111</v>
      </c>
      <c r="J187" s="39" t="str">
        <f t="shared" si="23"/>
        <v>NO</v>
      </c>
      <c r="K187" s="39">
        <f t="shared" si="24"/>
        <v>1.2259194395796849</v>
      </c>
      <c r="L187" s="39" t="str">
        <f t="shared" si="25"/>
        <v>NO</v>
      </c>
      <c r="O187" s="39">
        <v>1</v>
      </c>
      <c r="R187" s="39">
        <v>0</v>
      </c>
      <c r="S187" s="39">
        <f t="shared" si="26"/>
        <v>1</v>
      </c>
      <c r="U187" s="39" t="s">
        <v>3629</v>
      </c>
      <c r="AB187" s="39" t="s">
        <v>4112</v>
      </c>
      <c r="AD187" s="39">
        <f t="shared" si="27"/>
        <v>0</v>
      </c>
      <c r="AE187" s="39">
        <v>2533</v>
      </c>
      <c r="AF187" s="39">
        <f t="shared" si="28"/>
        <v>1110</v>
      </c>
      <c r="AG187" s="39">
        <v>5193</v>
      </c>
      <c r="AH187" s="39">
        <f t="shared" si="29"/>
        <v>1289</v>
      </c>
      <c r="AI187" s="39">
        <f t="shared" si="30"/>
        <v>-179</v>
      </c>
      <c r="AJ187" s="39">
        <f t="shared" si="31"/>
        <v>0</v>
      </c>
      <c r="AK187" s="39">
        <v>1</v>
      </c>
      <c r="AL187" s="39">
        <v>0.41</v>
      </c>
      <c r="AM187" s="39">
        <v>0.44400000000000001</v>
      </c>
      <c r="AN187" s="39">
        <v>0.57499999999999996</v>
      </c>
      <c r="AO187" s="39">
        <f t="shared" si="32"/>
        <v>0</v>
      </c>
      <c r="AQ187" s="37" t="s">
        <v>3644</v>
      </c>
      <c r="AR187" s="39">
        <v>0</v>
      </c>
    </row>
    <row r="188" spans="1:44" ht="15" customHeight="1">
      <c r="A188" s="37" t="s">
        <v>3630</v>
      </c>
      <c r="B188" s="37" t="s">
        <v>3631</v>
      </c>
      <c r="C188" s="37" t="s">
        <v>3644</v>
      </c>
      <c r="E188" s="39">
        <v>0.996</v>
      </c>
      <c r="F188" s="39">
        <v>21</v>
      </c>
      <c r="G188" s="39">
        <f t="shared" si="22"/>
        <v>559</v>
      </c>
      <c r="H188" s="39">
        <v>1390</v>
      </c>
      <c r="I188" s="39">
        <v>1189</v>
      </c>
      <c r="J188" s="39" t="str">
        <f t="shared" si="23"/>
        <v>NO</v>
      </c>
      <c r="K188" s="39">
        <f t="shared" si="24"/>
        <v>0.7155635062611807</v>
      </c>
      <c r="L188" s="39" t="str">
        <f t="shared" si="25"/>
        <v>NO</v>
      </c>
      <c r="O188" s="39">
        <v>1</v>
      </c>
      <c r="R188" s="39">
        <v>0</v>
      </c>
      <c r="S188" s="39">
        <f t="shared" si="26"/>
        <v>0</v>
      </c>
      <c r="AB188" s="39" t="s">
        <v>4112</v>
      </c>
      <c r="AD188" s="39">
        <f t="shared" si="27"/>
        <v>0</v>
      </c>
      <c r="AE188" s="39">
        <v>16755</v>
      </c>
      <c r="AF188" s="39">
        <f t="shared" si="28"/>
        <v>1409</v>
      </c>
      <c r="AG188" s="39">
        <v>1118</v>
      </c>
      <c r="AH188" s="39">
        <f t="shared" si="29"/>
        <v>1042</v>
      </c>
      <c r="AI188" s="39">
        <f t="shared" si="30"/>
        <v>367</v>
      </c>
      <c r="AJ188" s="39">
        <f t="shared" si="31"/>
        <v>1</v>
      </c>
      <c r="AK188" s="39">
        <v>1</v>
      </c>
      <c r="AL188" s="39">
        <v>0.443</v>
      </c>
      <c r="AM188" s="39">
        <v>0.47499999999999998</v>
      </c>
      <c r="AN188" s="39">
        <v>0.39300000000000002</v>
      </c>
      <c r="AO188" s="39">
        <f t="shared" si="32"/>
        <v>0</v>
      </c>
      <c r="AQ188" s="37" t="s">
        <v>3644</v>
      </c>
      <c r="AR188" s="39">
        <v>1</v>
      </c>
    </row>
    <row r="189" spans="1:44" ht="15" customHeight="1">
      <c r="A189" s="37" t="s">
        <v>3632</v>
      </c>
      <c r="B189" s="37" t="s">
        <v>3633</v>
      </c>
      <c r="C189" s="37" t="s">
        <v>3644</v>
      </c>
      <c r="D189" s="39">
        <v>0</v>
      </c>
      <c r="E189" s="39">
        <v>0</v>
      </c>
      <c r="G189" s="39">
        <f t="shared" si="22"/>
        <v>731</v>
      </c>
      <c r="H189" s="39" t="s">
        <v>4111</v>
      </c>
      <c r="I189" s="39" t="s">
        <v>4111</v>
      </c>
      <c r="J189" s="39" t="str">
        <f t="shared" si="23"/>
        <v>NO</v>
      </c>
      <c r="K189" s="39">
        <f t="shared" si="24"/>
        <v>1.9151846785225719</v>
      </c>
      <c r="L189" s="39" t="str">
        <f t="shared" si="25"/>
        <v>NO</v>
      </c>
      <c r="O189" s="39">
        <v>1</v>
      </c>
      <c r="R189" s="39">
        <v>0</v>
      </c>
      <c r="S189" s="39">
        <f t="shared" si="26"/>
        <v>0</v>
      </c>
      <c r="AB189" s="39" t="s">
        <v>4112</v>
      </c>
      <c r="AD189" s="39">
        <f t="shared" si="27"/>
        <v>0</v>
      </c>
      <c r="AE189" s="39">
        <v>3716</v>
      </c>
      <c r="AF189" s="39">
        <f t="shared" si="28"/>
        <v>1205</v>
      </c>
      <c r="AG189" s="39">
        <v>202</v>
      </c>
      <c r="AH189" s="39">
        <f t="shared" si="29"/>
        <v>686</v>
      </c>
      <c r="AI189" s="39">
        <f t="shared" si="30"/>
        <v>519</v>
      </c>
      <c r="AJ189" s="39">
        <f t="shared" si="31"/>
        <v>1</v>
      </c>
      <c r="AK189" s="39">
        <v>0</v>
      </c>
      <c r="AL189" s="39">
        <v>0.497</v>
      </c>
      <c r="AM189" s="39">
        <v>0.49</v>
      </c>
      <c r="AN189" s="39">
        <v>0.39600000000000002</v>
      </c>
      <c r="AO189" s="39">
        <f t="shared" si="32"/>
        <v>1</v>
      </c>
      <c r="AQ189" s="37" t="s">
        <v>3644</v>
      </c>
      <c r="AR189" s="39">
        <v>1</v>
      </c>
    </row>
    <row r="190" spans="1:44" ht="15" customHeight="1">
      <c r="A190" s="37" t="s">
        <v>3634</v>
      </c>
      <c r="B190" s="37" t="s">
        <v>3622</v>
      </c>
      <c r="C190" s="37" t="s">
        <v>3644</v>
      </c>
      <c r="E190" s="39">
        <v>0.999</v>
      </c>
      <c r="F190" s="39">
        <v>18</v>
      </c>
      <c r="G190" s="39">
        <f t="shared" si="22"/>
        <v>564</v>
      </c>
      <c r="H190" s="39">
        <v>5145</v>
      </c>
      <c r="I190" s="39">
        <v>1056</v>
      </c>
      <c r="J190" s="39" t="str">
        <f t="shared" si="23"/>
        <v>NO</v>
      </c>
      <c r="K190" s="39">
        <f t="shared" si="24"/>
        <v>1.0638297872340425</v>
      </c>
      <c r="L190" s="39" t="str">
        <f t="shared" si="25"/>
        <v>NO</v>
      </c>
      <c r="O190" s="39">
        <v>1</v>
      </c>
      <c r="R190" s="39">
        <v>0</v>
      </c>
      <c r="S190" s="39">
        <f t="shared" si="26"/>
        <v>0</v>
      </c>
      <c r="AB190" s="39" t="s">
        <v>4112</v>
      </c>
      <c r="AD190" s="39">
        <f t="shared" si="27"/>
        <v>0</v>
      </c>
      <c r="AE190" s="39">
        <v>19</v>
      </c>
      <c r="AF190" s="39">
        <f t="shared" si="28"/>
        <v>226</v>
      </c>
      <c r="AG190" s="39">
        <v>1</v>
      </c>
      <c r="AH190" s="39">
        <f t="shared" si="29"/>
        <v>122</v>
      </c>
      <c r="AI190" s="39">
        <f t="shared" si="30"/>
        <v>104</v>
      </c>
      <c r="AJ190" s="39">
        <f t="shared" si="31"/>
        <v>1</v>
      </c>
      <c r="AK190" s="39">
        <v>1</v>
      </c>
      <c r="AL190" s="39">
        <v>0.438</v>
      </c>
      <c r="AM190" s="39">
        <v>0.46200000000000002</v>
      </c>
      <c r="AN190" s="39">
        <v>0.38500000000000001</v>
      </c>
      <c r="AO190" s="39">
        <f t="shared" si="32"/>
        <v>0</v>
      </c>
      <c r="AQ190" s="37" t="s">
        <v>3644</v>
      </c>
      <c r="AR190" s="39">
        <v>1</v>
      </c>
    </row>
    <row r="191" spans="1:44" ht="15" customHeight="1">
      <c r="A191" s="37" t="s">
        <v>3623</v>
      </c>
      <c r="B191" s="37" t="s">
        <v>3624</v>
      </c>
      <c r="C191" s="37" t="s">
        <v>3644</v>
      </c>
      <c r="E191" s="39">
        <v>0.99299999999999999</v>
      </c>
      <c r="F191" s="39">
        <v>17</v>
      </c>
      <c r="G191" s="39">
        <f t="shared" si="22"/>
        <v>627</v>
      </c>
      <c r="H191" s="39">
        <v>4636</v>
      </c>
      <c r="I191" s="39">
        <v>1088</v>
      </c>
      <c r="J191" s="39" t="str">
        <f t="shared" si="23"/>
        <v>NO</v>
      </c>
      <c r="K191" s="39">
        <f t="shared" si="24"/>
        <v>0.95693779904306231</v>
      </c>
      <c r="L191" s="39" t="str">
        <f t="shared" si="25"/>
        <v>NO</v>
      </c>
      <c r="O191" s="39">
        <v>2</v>
      </c>
      <c r="R191" s="39">
        <v>0</v>
      </c>
      <c r="S191" s="39">
        <f t="shared" si="26"/>
        <v>0</v>
      </c>
      <c r="AB191" s="39" t="s">
        <v>4112</v>
      </c>
      <c r="AD191" s="39">
        <f t="shared" si="27"/>
        <v>0</v>
      </c>
      <c r="AE191" s="39">
        <v>5</v>
      </c>
      <c r="AF191" s="39">
        <f t="shared" si="28"/>
        <v>146</v>
      </c>
      <c r="AG191" s="39">
        <v>39</v>
      </c>
      <c r="AH191" s="39">
        <f t="shared" si="29"/>
        <v>404</v>
      </c>
      <c r="AI191" s="39">
        <f t="shared" si="30"/>
        <v>-258</v>
      </c>
      <c r="AJ191" s="39">
        <f t="shared" si="31"/>
        <v>0</v>
      </c>
      <c r="AK191" s="39">
        <v>1</v>
      </c>
      <c r="AL191" s="39">
        <v>0.46100000000000002</v>
      </c>
      <c r="AM191" s="39">
        <v>0.45700000000000002</v>
      </c>
      <c r="AN191" s="39">
        <v>0.41199999999999998</v>
      </c>
      <c r="AO191" s="39">
        <f t="shared" si="32"/>
        <v>0</v>
      </c>
      <c r="AQ191" s="37" t="s">
        <v>3644</v>
      </c>
      <c r="AR191" s="39">
        <v>0</v>
      </c>
    </row>
    <row r="192" spans="1:44" ht="15" customHeight="1">
      <c r="A192" s="37" t="s">
        <v>3625</v>
      </c>
      <c r="B192" s="37" t="s">
        <v>3626</v>
      </c>
      <c r="C192" s="37" t="s">
        <v>3644</v>
      </c>
      <c r="D192" s="39">
        <v>0</v>
      </c>
      <c r="E192" s="39">
        <v>0</v>
      </c>
      <c r="G192" s="39">
        <f t="shared" si="22"/>
        <v>601</v>
      </c>
      <c r="H192" s="39">
        <v>720</v>
      </c>
      <c r="I192" s="39">
        <v>1888</v>
      </c>
      <c r="J192" s="39" t="str">
        <f t="shared" si="23"/>
        <v>NO</v>
      </c>
      <c r="K192" s="39">
        <f t="shared" si="24"/>
        <v>1.1647254575707153</v>
      </c>
      <c r="L192" s="39" t="str">
        <f t="shared" si="25"/>
        <v>NO</v>
      </c>
      <c r="O192" s="39">
        <v>1</v>
      </c>
      <c r="R192" s="39">
        <v>0</v>
      </c>
      <c r="S192" s="39">
        <f t="shared" si="26"/>
        <v>0</v>
      </c>
      <c r="AB192" s="39" t="s">
        <v>4112</v>
      </c>
      <c r="AD192" s="39">
        <f t="shared" si="27"/>
        <v>0</v>
      </c>
      <c r="AE192" s="39">
        <v>790</v>
      </c>
      <c r="AF192" s="39">
        <f t="shared" si="28"/>
        <v>756</v>
      </c>
      <c r="AG192" s="39">
        <v>236</v>
      </c>
      <c r="AH192" s="39">
        <f t="shared" si="29"/>
        <v>719</v>
      </c>
      <c r="AI192" s="39">
        <f t="shared" si="30"/>
        <v>37</v>
      </c>
      <c r="AJ192" s="39">
        <f t="shared" si="31"/>
        <v>1</v>
      </c>
      <c r="AK192" s="39">
        <v>0</v>
      </c>
      <c r="AL192" s="39">
        <v>0.44500000000000001</v>
      </c>
      <c r="AM192" s="39">
        <v>0.44900000000000001</v>
      </c>
      <c r="AN192" s="39">
        <v>0.35099999999999998</v>
      </c>
      <c r="AO192" s="39">
        <f t="shared" si="32"/>
        <v>1</v>
      </c>
      <c r="AQ192" s="37" t="s">
        <v>3644</v>
      </c>
      <c r="AR192" s="39">
        <v>1</v>
      </c>
    </row>
    <row r="193" spans="1:44" ht="15" customHeight="1">
      <c r="A193" s="37" t="s">
        <v>3627</v>
      </c>
      <c r="B193" s="37" t="s">
        <v>3616</v>
      </c>
      <c r="C193" s="37" t="s">
        <v>3644</v>
      </c>
      <c r="D193" s="39">
        <v>0</v>
      </c>
      <c r="E193" s="39">
        <v>0</v>
      </c>
      <c r="G193" s="39">
        <f t="shared" si="22"/>
        <v>549</v>
      </c>
      <c r="H193" s="39">
        <v>298</v>
      </c>
      <c r="I193" s="39" t="s">
        <v>4111</v>
      </c>
      <c r="J193" s="39" t="str">
        <f t="shared" si="23"/>
        <v>NO</v>
      </c>
      <c r="K193" s="39">
        <f t="shared" si="24"/>
        <v>0.72859744990892528</v>
      </c>
      <c r="L193" s="39" t="str">
        <f t="shared" si="25"/>
        <v>NO</v>
      </c>
      <c r="O193" s="39">
        <v>1</v>
      </c>
      <c r="R193" s="39">
        <v>0</v>
      </c>
      <c r="S193" s="39">
        <f t="shared" si="26"/>
        <v>0</v>
      </c>
      <c r="AB193" s="39" t="s">
        <v>4112</v>
      </c>
      <c r="AD193" s="39">
        <f t="shared" si="27"/>
        <v>0</v>
      </c>
      <c r="AE193" s="39">
        <v>831</v>
      </c>
      <c r="AF193" s="39">
        <f t="shared" si="28"/>
        <v>764</v>
      </c>
      <c r="AG193" s="39">
        <v>819</v>
      </c>
      <c r="AH193" s="39">
        <f t="shared" si="29"/>
        <v>961</v>
      </c>
      <c r="AI193" s="39">
        <f t="shared" si="30"/>
        <v>-197</v>
      </c>
      <c r="AJ193" s="39">
        <f t="shared" si="31"/>
        <v>0</v>
      </c>
      <c r="AK193" s="39">
        <v>0</v>
      </c>
      <c r="AL193" s="39">
        <v>0</v>
      </c>
      <c r="AM193" s="39">
        <v>0</v>
      </c>
      <c r="AN193" s="39">
        <v>0</v>
      </c>
      <c r="AO193" s="39">
        <f t="shared" si="32"/>
        <v>1</v>
      </c>
      <c r="AQ193" s="37" t="s">
        <v>3644</v>
      </c>
      <c r="AR193" s="39">
        <v>0</v>
      </c>
    </row>
    <row r="194" spans="1:44" ht="15" customHeight="1">
      <c r="A194" s="37" t="s">
        <v>3617</v>
      </c>
      <c r="B194" s="37" t="s">
        <v>3618</v>
      </c>
      <c r="C194" s="37" t="s">
        <v>3644</v>
      </c>
      <c r="E194" s="39">
        <v>1</v>
      </c>
      <c r="F194" s="39">
        <v>18</v>
      </c>
      <c r="G194" s="39">
        <f t="shared" si="22"/>
        <v>581</v>
      </c>
      <c r="H194" s="39" t="s">
        <v>4111</v>
      </c>
      <c r="I194" s="39" t="s">
        <v>4111</v>
      </c>
      <c r="J194" s="39" t="str">
        <f t="shared" si="23"/>
        <v>NO</v>
      </c>
      <c r="K194" s="39">
        <f t="shared" si="24"/>
        <v>1.2048192771084336</v>
      </c>
      <c r="L194" s="39" t="str">
        <f t="shared" si="25"/>
        <v>NO</v>
      </c>
      <c r="O194" s="39">
        <v>1</v>
      </c>
      <c r="R194" s="39">
        <v>0</v>
      </c>
      <c r="S194" s="39">
        <f t="shared" si="26"/>
        <v>0</v>
      </c>
      <c r="AB194" s="39" t="s">
        <v>4112</v>
      </c>
      <c r="AD194" s="39">
        <f t="shared" si="27"/>
        <v>0</v>
      </c>
      <c r="AE194" s="39">
        <v>35</v>
      </c>
      <c r="AF194" s="39">
        <f t="shared" si="28"/>
        <v>282</v>
      </c>
      <c r="AG194" s="39">
        <v>4</v>
      </c>
      <c r="AH194" s="39">
        <f t="shared" si="29"/>
        <v>194</v>
      </c>
      <c r="AI194" s="39">
        <f t="shared" si="30"/>
        <v>88</v>
      </c>
      <c r="AJ194" s="39">
        <f t="shared" si="31"/>
        <v>1</v>
      </c>
      <c r="AK194" s="39">
        <v>1</v>
      </c>
      <c r="AL194" s="39">
        <v>5.8999999999999997E-2</v>
      </c>
      <c r="AM194" s="39">
        <v>0.51800000000000002</v>
      </c>
      <c r="AN194" s="39">
        <v>0.38400000000000001</v>
      </c>
      <c r="AO194" s="39">
        <f t="shared" si="32"/>
        <v>0</v>
      </c>
      <c r="AQ194" s="37" t="s">
        <v>3644</v>
      </c>
      <c r="AR194" s="39">
        <v>1</v>
      </c>
    </row>
    <row r="195" spans="1:44" ht="15" customHeight="1">
      <c r="A195" s="37" t="s">
        <v>3619</v>
      </c>
      <c r="B195" s="37" t="s">
        <v>3620</v>
      </c>
      <c r="C195" s="37" t="s">
        <v>3644</v>
      </c>
      <c r="E195" s="39">
        <v>0.997</v>
      </c>
      <c r="F195" s="39">
        <v>21</v>
      </c>
      <c r="G195" s="39">
        <f t="shared" ref="G195:G258" si="33">LEN(B195)</f>
        <v>633</v>
      </c>
      <c r="H195" s="39">
        <v>726</v>
      </c>
      <c r="I195" s="39">
        <v>2649</v>
      </c>
      <c r="J195" s="39" t="str">
        <f t="shared" ref="J195:J258" si="34">IF(AND(OR(H195&gt;=10000,I195&gt;=10000),H195&lt;&gt;"NA",I195&lt;&gt;"NA"),"YES","NO")</f>
        <v>NO</v>
      </c>
      <c r="K195" s="39">
        <f t="shared" ref="K195:K258" si="35">(100/G195)*(LEN(B195)-LEN(SUBSTITUTE(B195,"C","")))</f>
        <v>1.2638230647709321</v>
      </c>
      <c r="L195" s="39" t="str">
        <f t="shared" ref="L195:L258" si="36">IF(AND(K195&gt;3,G195&lt;150),"YES","NO")</f>
        <v>NO</v>
      </c>
      <c r="O195" s="39">
        <v>1</v>
      </c>
      <c r="R195" s="39">
        <v>0</v>
      </c>
      <c r="S195" s="39">
        <f t="shared" ref="S195:S258" si="37">SUM(IF(U195=0,0,1),IF(V195=0,0,1),IF(W195=0,0,1),IF(X195=0,0,1),IF(Y195=0,0,1),IF(Z195=0,0,1),IF(AA195=0,0,1),IF(AB195="No NLS",0,1))</f>
        <v>0</v>
      </c>
      <c r="AB195" s="39" t="s">
        <v>4112</v>
      </c>
      <c r="AD195" s="39">
        <f t="shared" ref="AD195:AD258" si="38">IF(AC195="",0,(LEN(AC195)-LEN(SUBSTITUTE(AC195,"#","")))+1)</f>
        <v>0</v>
      </c>
      <c r="AE195" s="39">
        <v>102</v>
      </c>
      <c r="AF195" s="39">
        <f t="shared" ref="AF195:AF258" si="39">RANK(AE195,$AE$3:$AE$1464,1)</f>
        <v>392</v>
      </c>
      <c r="AG195" s="39">
        <v>104</v>
      </c>
      <c r="AH195" s="39">
        <f t="shared" ref="AH195:AH258" si="40">RANK(AG195,$AG$3:$AG$1464,1)</f>
        <v>552</v>
      </c>
      <c r="AI195" s="39">
        <f t="shared" ref="AI195:AI258" si="41">AF195-AH195</f>
        <v>-160</v>
      </c>
      <c r="AJ195" s="39">
        <f t="shared" ref="AJ195:AJ258" si="42">IF(AI195&gt;0,1,0)</f>
        <v>0</v>
      </c>
      <c r="AK195" s="39">
        <v>1</v>
      </c>
      <c r="AL195" s="39">
        <v>0.41799999999999998</v>
      </c>
      <c r="AM195" s="39">
        <v>0.46100000000000002</v>
      </c>
      <c r="AN195" s="39">
        <v>0.43099999999999999</v>
      </c>
      <c r="AO195" s="39">
        <f t="shared" ref="AO195:AO258" si="43">IF(AK195=1,0,1)</f>
        <v>0</v>
      </c>
      <c r="AQ195" s="37" t="s">
        <v>3644</v>
      </c>
      <c r="AR195" s="39">
        <v>0</v>
      </c>
    </row>
    <row r="196" spans="1:44" ht="15" customHeight="1">
      <c r="A196" s="37" t="s">
        <v>3621</v>
      </c>
      <c r="B196" s="37" t="s">
        <v>3608</v>
      </c>
      <c r="C196" s="37" t="s">
        <v>3644</v>
      </c>
      <c r="D196" s="39">
        <v>0</v>
      </c>
      <c r="E196" s="39">
        <v>0</v>
      </c>
      <c r="G196" s="39">
        <f t="shared" si="33"/>
        <v>531</v>
      </c>
      <c r="H196" s="39">
        <v>250</v>
      </c>
      <c r="I196" s="39">
        <v>1429</v>
      </c>
      <c r="J196" s="39" t="str">
        <f t="shared" si="34"/>
        <v>NO</v>
      </c>
      <c r="K196" s="39">
        <f t="shared" si="35"/>
        <v>1.1299435028248588</v>
      </c>
      <c r="L196" s="39" t="str">
        <f t="shared" si="36"/>
        <v>NO</v>
      </c>
      <c r="O196" s="39">
        <v>1</v>
      </c>
      <c r="R196" s="39">
        <v>0</v>
      </c>
      <c r="S196" s="39">
        <f t="shared" si="37"/>
        <v>0</v>
      </c>
      <c r="AB196" s="39" t="s">
        <v>4112</v>
      </c>
      <c r="AD196" s="39">
        <f t="shared" si="38"/>
        <v>0</v>
      </c>
      <c r="AE196" s="39">
        <v>1008</v>
      </c>
      <c r="AF196" s="39">
        <f t="shared" si="39"/>
        <v>818</v>
      </c>
      <c r="AG196" s="39">
        <v>74</v>
      </c>
      <c r="AH196" s="39">
        <f t="shared" si="40"/>
        <v>496</v>
      </c>
      <c r="AI196" s="39">
        <f t="shared" si="41"/>
        <v>322</v>
      </c>
      <c r="AJ196" s="39">
        <f t="shared" si="42"/>
        <v>1</v>
      </c>
      <c r="AK196" s="39">
        <v>0</v>
      </c>
      <c r="AL196" s="39">
        <v>0.438</v>
      </c>
      <c r="AM196" s="39">
        <v>0.46899999999999997</v>
      </c>
      <c r="AN196" s="39">
        <v>0.31</v>
      </c>
      <c r="AO196" s="39">
        <f t="shared" si="43"/>
        <v>1</v>
      </c>
      <c r="AQ196" s="37" t="s">
        <v>3644</v>
      </c>
      <c r="AR196" s="39">
        <v>1</v>
      </c>
    </row>
    <row r="197" spans="1:44" ht="15" customHeight="1">
      <c r="A197" s="37" t="s">
        <v>3609</v>
      </c>
      <c r="B197" s="37" t="s">
        <v>3610</v>
      </c>
      <c r="C197" s="37" t="s">
        <v>3644</v>
      </c>
      <c r="E197" s="39">
        <v>0.997</v>
      </c>
      <c r="F197" s="39">
        <v>17</v>
      </c>
      <c r="G197" s="39">
        <f t="shared" si="33"/>
        <v>474</v>
      </c>
      <c r="H197" s="39">
        <v>2796</v>
      </c>
      <c r="I197" s="39" t="s">
        <v>4111</v>
      </c>
      <c r="J197" s="39" t="str">
        <f t="shared" si="34"/>
        <v>NO</v>
      </c>
      <c r="K197" s="39">
        <f t="shared" si="35"/>
        <v>1.4767932489451476</v>
      </c>
      <c r="L197" s="39" t="str">
        <f t="shared" si="36"/>
        <v>NO</v>
      </c>
      <c r="O197" s="39">
        <v>2</v>
      </c>
      <c r="R197" s="39">
        <v>0</v>
      </c>
      <c r="S197" s="39">
        <f t="shared" si="37"/>
        <v>1</v>
      </c>
      <c r="V197" s="39" t="s">
        <v>3611</v>
      </c>
      <c r="AB197" s="39" t="s">
        <v>4112</v>
      </c>
      <c r="AD197" s="39">
        <f t="shared" si="38"/>
        <v>0</v>
      </c>
      <c r="AE197" s="39">
        <v>349</v>
      </c>
      <c r="AF197" s="39">
        <f t="shared" si="39"/>
        <v>565</v>
      </c>
      <c r="AG197" s="39">
        <v>410</v>
      </c>
      <c r="AH197" s="39">
        <f t="shared" si="40"/>
        <v>821</v>
      </c>
      <c r="AI197" s="39">
        <f t="shared" si="41"/>
        <v>-256</v>
      </c>
      <c r="AJ197" s="39">
        <f t="shared" si="42"/>
        <v>0</v>
      </c>
      <c r="AK197" s="39">
        <v>1</v>
      </c>
      <c r="AL197" s="39">
        <v>0.47899999999999998</v>
      </c>
      <c r="AM197" s="39">
        <v>0.51100000000000001</v>
      </c>
      <c r="AN197" s="39">
        <v>0.34</v>
      </c>
      <c r="AO197" s="39">
        <f t="shared" si="43"/>
        <v>0</v>
      </c>
      <c r="AQ197" s="37" t="s">
        <v>3644</v>
      </c>
      <c r="AR197" s="39">
        <v>0</v>
      </c>
    </row>
    <row r="198" spans="1:44" ht="15" customHeight="1">
      <c r="A198" s="37" t="s">
        <v>3612</v>
      </c>
      <c r="B198" s="37" t="s">
        <v>3613</v>
      </c>
      <c r="C198" s="37" t="s">
        <v>3644</v>
      </c>
      <c r="E198" s="39">
        <v>0.99399999999999999</v>
      </c>
      <c r="F198" s="39">
        <v>20</v>
      </c>
      <c r="G198" s="39">
        <f t="shared" si="33"/>
        <v>685</v>
      </c>
      <c r="H198" s="39">
        <v>775</v>
      </c>
      <c r="I198" s="39" t="s">
        <v>4111</v>
      </c>
      <c r="J198" s="39" t="str">
        <f t="shared" si="34"/>
        <v>NO</v>
      </c>
      <c r="K198" s="39">
        <f t="shared" si="35"/>
        <v>0.58394160583941601</v>
      </c>
      <c r="L198" s="39" t="str">
        <f t="shared" si="36"/>
        <v>NO</v>
      </c>
      <c r="O198" s="39">
        <v>3</v>
      </c>
      <c r="R198" s="39">
        <v>0</v>
      </c>
      <c r="S198" s="39">
        <f t="shared" si="37"/>
        <v>0</v>
      </c>
      <c r="AB198" s="39" t="s">
        <v>4112</v>
      </c>
      <c r="AC198" s="39" t="s">
        <v>3614</v>
      </c>
      <c r="AD198" s="39">
        <f t="shared" si="38"/>
        <v>5</v>
      </c>
      <c r="AE198" s="39">
        <v>175</v>
      </c>
      <c r="AF198" s="39">
        <f t="shared" si="39"/>
        <v>456</v>
      </c>
      <c r="AG198" s="39">
        <v>160</v>
      </c>
      <c r="AH198" s="39">
        <f t="shared" si="40"/>
        <v>637</v>
      </c>
      <c r="AI198" s="39">
        <f t="shared" si="41"/>
        <v>-181</v>
      </c>
      <c r="AJ198" s="39">
        <f t="shared" si="42"/>
        <v>0</v>
      </c>
      <c r="AK198" s="39">
        <v>1</v>
      </c>
      <c r="AL198" s="39">
        <v>0.439</v>
      </c>
      <c r="AM198" s="39">
        <v>0.46300000000000002</v>
      </c>
      <c r="AN198" s="39">
        <v>0.26900000000000002</v>
      </c>
      <c r="AO198" s="39">
        <f t="shared" si="43"/>
        <v>0</v>
      </c>
      <c r="AQ198" s="37" t="s">
        <v>3644</v>
      </c>
      <c r="AR198" s="39">
        <v>0</v>
      </c>
    </row>
    <row r="199" spans="1:44" ht="15" customHeight="1">
      <c r="A199" s="37" t="s">
        <v>3615</v>
      </c>
      <c r="B199" s="37" t="s">
        <v>3602</v>
      </c>
      <c r="C199" s="37" t="s">
        <v>3644</v>
      </c>
      <c r="E199" s="39">
        <v>0.98599999999999999</v>
      </c>
      <c r="F199" s="39">
        <v>18</v>
      </c>
      <c r="G199" s="39">
        <f t="shared" si="33"/>
        <v>519</v>
      </c>
      <c r="H199" s="39">
        <v>390</v>
      </c>
      <c r="I199" s="39">
        <v>855</v>
      </c>
      <c r="J199" s="39" t="str">
        <f t="shared" si="34"/>
        <v>NO</v>
      </c>
      <c r="K199" s="39">
        <f t="shared" si="35"/>
        <v>0.96339113680154143</v>
      </c>
      <c r="L199" s="39" t="str">
        <f t="shared" si="36"/>
        <v>NO</v>
      </c>
      <c r="O199" s="39">
        <v>1</v>
      </c>
      <c r="R199" s="39">
        <v>0</v>
      </c>
      <c r="S199" s="39">
        <f t="shared" si="37"/>
        <v>0</v>
      </c>
      <c r="AB199" s="39" t="s">
        <v>4112</v>
      </c>
      <c r="AD199" s="39">
        <f t="shared" si="38"/>
        <v>0</v>
      </c>
      <c r="AE199" s="39">
        <v>184</v>
      </c>
      <c r="AF199" s="39">
        <f t="shared" si="39"/>
        <v>464</v>
      </c>
      <c r="AG199" s="39">
        <v>327</v>
      </c>
      <c r="AH199" s="39">
        <f t="shared" si="40"/>
        <v>777</v>
      </c>
      <c r="AI199" s="39">
        <f t="shared" si="41"/>
        <v>-313</v>
      </c>
      <c r="AJ199" s="39">
        <f t="shared" si="42"/>
        <v>0</v>
      </c>
      <c r="AK199" s="39">
        <v>1</v>
      </c>
      <c r="AL199" s="39">
        <v>0.45300000000000001</v>
      </c>
      <c r="AM199" s="39">
        <v>0.47199999999999998</v>
      </c>
      <c r="AN199" s="39">
        <v>0.48</v>
      </c>
      <c r="AO199" s="39">
        <f t="shared" si="43"/>
        <v>0</v>
      </c>
      <c r="AQ199" s="37" t="s">
        <v>3644</v>
      </c>
      <c r="AR199" s="39">
        <v>0</v>
      </c>
    </row>
    <row r="200" spans="1:44" ht="15" customHeight="1">
      <c r="A200" s="37" t="s">
        <v>3603</v>
      </c>
      <c r="B200" s="37" t="s">
        <v>3604</v>
      </c>
      <c r="C200" s="37" t="s">
        <v>3644</v>
      </c>
      <c r="E200" s="39">
        <v>0.998</v>
      </c>
      <c r="F200" s="39">
        <v>15</v>
      </c>
      <c r="G200" s="39">
        <f t="shared" si="33"/>
        <v>586</v>
      </c>
      <c r="H200" s="39">
        <v>2063</v>
      </c>
      <c r="I200" s="39">
        <v>1103</v>
      </c>
      <c r="J200" s="39" t="str">
        <f t="shared" si="34"/>
        <v>NO</v>
      </c>
      <c r="K200" s="39">
        <f t="shared" si="35"/>
        <v>1.3651877133105803</v>
      </c>
      <c r="L200" s="39" t="str">
        <f t="shared" si="36"/>
        <v>NO</v>
      </c>
      <c r="O200" s="39">
        <v>1</v>
      </c>
      <c r="R200" s="39">
        <v>0</v>
      </c>
      <c r="S200" s="39">
        <f t="shared" si="37"/>
        <v>0</v>
      </c>
      <c r="AB200" s="39" t="s">
        <v>4112</v>
      </c>
      <c r="AD200" s="39">
        <f t="shared" si="38"/>
        <v>0</v>
      </c>
      <c r="AE200" s="39">
        <v>712</v>
      </c>
      <c r="AF200" s="39">
        <f t="shared" si="39"/>
        <v>733</v>
      </c>
      <c r="AG200" s="39">
        <v>19</v>
      </c>
      <c r="AH200" s="39">
        <f t="shared" si="40"/>
        <v>331</v>
      </c>
      <c r="AI200" s="39">
        <f t="shared" si="41"/>
        <v>402</v>
      </c>
      <c r="AJ200" s="39">
        <f t="shared" si="42"/>
        <v>1</v>
      </c>
      <c r="AK200" s="39">
        <v>1</v>
      </c>
      <c r="AL200" s="39">
        <v>0.44400000000000001</v>
      </c>
      <c r="AM200" s="39">
        <v>0.44500000000000001</v>
      </c>
      <c r="AN200" s="39">
        <v>0.42499999999999999</v>
      </c>
      <c r="AO200" s="39">
        <f t="shared" si="43"/>
        <v>0</v>
      </c>
      <c r="AQ200" s="37" t="s">
        <v>3644</v>
      </c>
      <c r="AR200" s="39">
        <v>1</v>
      </c>
    </row>
    <row r="201" spans="1:44" ht="15" customHeight="1">
      <c r="A201" s="37" t="s">
        <v>3605</v>
      </c>
      <c r="B201" s="37" t="s">
        <v>3606</v>
      </c>
      <c r="C201" s="37" t="s">
        <v>3644</v>
      </c>
      <c r="D201" s="39">
        <v>0</v>
      </c>
      <c r="E201" s="39">
        <v>0</v>
      </c>
      <c r="G201" s="39">
        <f t="shared" si="33"/>
        <v>594</v>
      </c>
      <c r="H201" s="39">
        <v>6820</v>
      </c>
      <c r="I201" s="39">
        <v>1029</v>
      </c>
      <c r="J201" s="39" t="str">
        <f t="shared" si="34"/>
        <v>NO</v>
      </c>
      <c r="K201" s="39">
        <f t="shared" si="35"/>
        <v>1.3468013468013469</v>
      </c>
      <c r="L201" s="39" t="str">
        <f t="shared" si="36"/>
        <v>NO</v>
      </c>
      <c r="O201" s="39">
        <v>1</v>
      </c>
      <c r="R201" s="39">
        <v>0</v>
      </c>
      <c r="S201" s="39">
        <f t="shared" si="37"/>
        <v>0</v>
      </c>
      <c r="AB201" s="39" t="s">
        <v>4112</v>
      </c>
      <c r="AD201" s="39">
        <f t="shared" si="38"/>
        <v>0</v>
      </c>
      <c r="AE201" s="39">
        <v>1677</v>
      </c>
      <c r="AF201" s="39">
        <f t="shared" si="39"/>
        <v>979</v>
      </c>
      <c r="AG201" s="39">
        <v>1191</v>
      </c>
      <c r="AH201" s="39">
        <f t="shared" si="40"/>
        <v>1053</v>
      </c>
      <c r="AI201" s="39">
        <f t="shared" si="41"/>
        <v>-74</v>
      </c>
      <c r="AJ201" s="39">
        <f t="shared" si="42"/>
        <v>0</v>
      </c>
      <c r="AK201" s="39">
        <v>0</v>
      </c>
      <c r="AL201" s="39">
        <v>0.48</v>
      </c>
      <c r="AM201" s="39">
        <v>0.44500000000000001</v>
      </c>
      <c r="AN201" s="39">
        <v>0.49099999999999999</v>
      </c>
      <c r="AO201" s="39">
        <f t="shared" si="43"/>
        <v>1</v>
      </c>
      <c r="AQ201" s="37" t="s">
        <v>3644</v>
      </c>
      <c r="AR201" s="39">
        <v>0</v>
      </c>
    </row>
    <row r="202" spans="1:44" ht="15" customHeight="1">
      <c r="A202" s="37" t="s">
        <v>3607</v>
      </c>
      <c r="B202" s="37" t="s">
        <v>3590</v>
      </c>
      <c r="C202" s="37" t="s">
        <v>3644</v>
      </c>
      <c r="D202" s="39">
        <v>0</v>
      </c>
      <c r="E202" s="39">
        <v>0</v>
      </c>
      <c r="G202" s="39">
        <f t="shared" si="33"/>
        <v>383</v>
      </c>
      <c r="H202" s="39">
        <v>5085</v>
      </c>
      <c r="I202" s="39">
        <v>58</v>
      </c>
      <c r="J202" s="39" t="str">
        <f t="shared" si="34"/>
        <v>NO</v>
      </c>
      <c r="K202" s="39">
        <f t="shared" si="35"/>
        <v>0.52219321148825071</v>
      </c>
      <c r="L202" s="39" t="str">
        <f t="shared" si="36"/>
        <v>NO</v>
      </c>
      <c r="O202" s="39">
        <v>1</v>
      </c>
      <c r="R202" s="39">
        <v>0</v>
      </c>
      <c r="S202" s="39">
        <f t="shared" si="37"/>
        <v>0</v>
      </c>
      <c r="AB202" s="39" t="s">
        <v>4112</v>
      </c>
      <c r="AD202" s="39">
        <f t="shared" si="38"/>
        <v>0</v>
      </c>
      <c r="AE202" s="39">
        <v>387</v>
      </c>
      <c r="AF202" s="39">
        <f t="shared" si="39"/>
        <v>582</v>
      </c>
      <c r="AG202" s="39">
        <v>67</v>
      </c>
      <c r="AH202" s="39">
        <f t="shared" si="40"/>
        <v>477</v>
      </c>
      <c r="AI202" s="39">
        <f t="shared" si="41"/>
        <v>105</v>
      </c>
      <c r="AJ202" s="39">
        <f t="shared" si="42"/>
        <v>1</v>
      </c>
      <c r="AK202" s="39">
        <v>0</v>
      </c>
      <c r="AL202" s="39">
        <v>0.436</v>
      </c>
      <c r="AM202" s="39">
        <v>0.439</v>
      </c>
      <c r="AN202" s="39">
        <v>0.47499999999999998</v>
      </c>
      <c r="AO202" s="39">
        <f t="shared" si="43"/>
        <v>1</v>
      </c>
      <c r="AQ202" s="37" t="s">
        <v>3644</v>
      </c>
      <c r="AR202" s="39">
        <v>1</v>
      </c>
    </row>
    <row r="203" spans="1:44" ht="15" customHeight="1">
      <c r="A203" s="37" t="s">
        <v>3591</v>
      </c>
      <c r="B203" s="37" t="s">
        <v>3592</v>
      </c>
      <c r="C203" s="37" t="s">
        <v>3593</v>
      </c>
      <c r="E203" s="39">
        <v>0.97199999999999998</v>
      </c>
      <c r="F203" s="39">
        <v>18</v>
      </c>
      <c r="G203" s="39">
        <f t="shared" si="33"/>
        <v>459</v>
      </c>
      <c r="H203" s="39">
        <v>744</v>
      </c>
      <c r="I203" s="39">
        <v>1071</v>
      </c>
      <c r="J203" s="39" t="str">
        <f t="shared" si="34"/>
        <v>NO</v>
      </c>
      <c r="K203" s="39">
        <f t="shared" si="35"/>
        <v>4.3572984749455337</v>
      </c>
      <c r="L203" s="39" t="str">
        <f t="shared" si="36"/>
        <v>NO</v>
      </c>
      <c r="O203" s="39">
        <v>4</v>
      </c>
      <c r="R203" s="39">
        <v>0</v>
      </c>
      <c r="S203" s="39">
        <f t="shared" si="37"/>
        <v>0</v>
      </c>
      <c r="AB203" s="39" t="s">
        <v>4112</v>
      </c>
      <c r="AD203" s="39">
        <f t="shared" si="38"/>
        <v>0</v>
      </c>
      <c r="AE203" s="39">
        <v>438</v>
      </c>
      <c r="AF203" s="39">
        <f t="shared" si="39"/>
        <v>608</v>
      </c>
      <c r="AG203" s="39">
        <v>1291</v>
      </c>
      <c r="AH203" s="39">
        <f t="shared" si="40"/>
        <v>1073</v>
      </c>
      <c r="AI203" s="39">
        <f t="shared" si="41"/>
        <v>-465</v>
      </c>
      <c r="AJ203" s="39">
        <f t="shared" si="42"/>
        <v>0</v>
      </c>
      <c r="AK203" s="39">
        <v>1</v>
      </c>
      <c r="AL203" s="39">
        <v>0.45800000000000002</v>
      </c>
      <c r="AM203" s="39">
        <v>0.51</v>
      </c>
      <c r="AN203" s="39">
        <v>0.39</v>
      </c>
      <c r="AO203" s="39">
        <f t="shared" si="43"/>
        <v>0</v>
      </c>
      <c r="AQ203" s="37" t="s">
        <v>3593</v>
      </c>
      <c r="AR203" s="39">
        <v>0</v>
      </c>
    </row>
    <row r="204" spans="1:44" ht="15" customHeight="1">
      <c r="A204" s="37" t="s">
        <v>3594</v>
      </c>
      <c r="B204" s="37" t="s">
        <v>3595</v>
      </c>
      <c r="C204" s="37" t="s">
        <v>3593</v>
      </c>
      <c r="E204" s="39">
        <v>0.997</v>
      </c>
      <c r="F204" s="39">
        <v>19</v>
      </c>
      <c r="G204" s="39">
        <f t="shared" si="33"/>
        <v>239</v>
      </c>
      <c r="H204" s="39">
        <v>1540</v>
      </c>
      <c r="I204" s="39">
        <v>2181</v>
      </c>
      <c r="J204" s="39" t="str">
        <f t="shared" si="34"/>
        <v>NO</v>
      </c>
      <c r="K204" s="39">
        <f t="shared" si="35"/>
        <v>1.6736401673640167</v>
      </c>
      <c r="L204" s="39" t="str">
        <f t="shared" si="36"/>
        <v>NO</v>
      </c>
      <c r="O204" s="39">
        <v>1</v>
      </c>
      <c r="R204" s="39">
        <v>0</v>
      </c>
      <c r="S204" s="39">
        <f t="shared" si="37"/>
        <v>0</v>
      </c>
      <c r="AB204" s="39" t="s">
        <v>4112</v>
      </c>
      <c r="AD204" s="39">
        <f t="shared" si="38"/>
        <v>0</v>
      </c>
      <c r="AE204" s="39">
        <v>2390</v>
      </c>
      <c r="AF204" s="39">
        <f t="shared" si="39"/>
        <v>1091</v>
      </c>
      <c r="AG204" s="39">
        <v>0</v>
      </c>
      <c r="AH204" s="39">
        <f t="shared" si="40"/>
        <v>1</v>
      </c>
      <c r="AI204" s="39">
        <f t="shared" si="41"/>
        <v>1090</v>
      </c>
      <c r="AJ204" s="39">
        <f t="shared" si="42"/>
        <v>1</v>
      </c>
      <c r="AK204" s="39">
        <v>1</v>
      </c>
      <c r="AL204" s="39">
        <v>0.436</v>
      </c>
      <c r="AM204" s="39">
        <v>0.42699999999999999</v>
      </c>
      <c r="AN204" s="39">
        <v>0.372</v>
      </c>
      <c r="AO204" s="39">
        <f t="shared" si="43"/>
        <v>0</v>
      </c>
      <c r="AQ204" s="37" t="s">
        <v>3593</v>
      </c>
      <c r="AR204" s="39">
        <v>1</v>
      </c>
    </row>
    <row r="205" spans="1:44" ht="15" customHeight="1">
      <c r="A205" s="37" t="s">
        <v>3596</v>
      </c>
      <c r="B205" s="37" t="s">
        <v>3597</v>
      </c>
      <c r="C205" s="37" t="s">
        <v>3593</v>
      </c>
      <c r="D205" s="39">
        <v>0</v>
      </c>
      <c r="E205" s="39">
        <v>0</v>
      </c>
      <c r="G205" s="39">
        <f t="shared" si="33"/>
        <v>360</v>
      </c>
      <c r="H205" s="39" t="s">
        <v>4111</v>
      </c>
      <c r="I205" s="39">
        <v>988</v>
      </c>
      <c r="J205" s="39" t="str">
        <f t="shared" si="34"/>
        <v>NO</v>
      </c>
      <c r="K205" s="39">
        <f t="shared" si="35"/>
        <v>1.9444444444444446</v>
      </c>
      <c r="L205" s="39" t="str">
        <f t="shared" si="36"/>
        <v>NO</v>
      </c>
      <c r="O205" s="39">
        <v>2</v>
      </c>
      <c r="R205" s="39">
        <v>0</v>
      </c>
      <c r="S205" s="39">
        <f t="shared" si="37"/>
        <v>0</v>
      </c>
      <c r="AB205" s="39" t="s">
        <v>4112</v>
      </c>
      <c r="AC205" s="39" t="s">
        <v>3598</v>
      </c>
      <c r="AD205" s="39">
        <f t="shared" si="38"/>
        <v>7</v>
      </c>
      <c r="AE205" s="39">
        <v>3296</v>
      </c>
      <c r="AF205" s="39">
        <f t="shared" si="39"/>
        <v>1173</v>
      </c>
      <c r="AG205" s="39">
        <v>40</v>
      </c>
      <c r="AH205" s="39">
        <f t="shared" si="40"/>
        <v>407</v>
      </c>
      <c r="AI205" s="39">
        <f t="shared" si="41"/>
        <v>766</v>
      </c>
      <c r="AJ205" s="39">
        <f t="shared" si="42"/>
        <v>1</v>
      </c>
      <c r="AK205" s="39">
        <v>0</v>
      </c>
      <c r="AL205" s="39">
        <v>0.45100000000000001</v>
      </c>
      <c r="AM205" s="39">
        <v>0.49</v>
      </c>
      <c r="AN205" s="39">
        <v>0.378</v>
      </c>
      <c r="AO205" s="39">
        <f t="shared" si="43"/>
        <v>1</v>
      </c>
      <c r="AQ205" s="37" t="s">
        <v>3593</v>
      </c>
      <c r="AR205" s="39">
        <v>1</v>
      </c>
    </row>
    <row r="206" spans="1:44" ht="15" customHeight="1">
      <c r="A206" s="37" t="s">
        <v>3599</v>
      </c>
      <c r="B206" s="37" t="s">
        <v>3600</v>
      </c>
      <c r="C206" s="37" t="s">
        <v>3593</v>
      </c>
      <c r="E206" s="39">
        <v>0.997</v>
      </c>
      <c r="F206" s="39">
        <v>19</v>
      </c>
      <c r="G206" s="39">
        <f t="shared" si="33"/>
        <v>235</v>
      </c>
      <c r="H206" s="39" t="s">
        <v>4111</v>
      </c>
      <c r="I206" s="39">
        <v>10994</v>
      </c>
      <c r="J206" s="39" t="str">
        <f t="shared" si="34"/>
        <v>NO</v>
      </c>
      <c r="K206" s="39">
        <f t="shared" si="35"/>
        <v>2.978723404255319</v>
      </c>
      <c r="L206" s="39" t="str">
        <f t="shared" si="36"/>
        <v>NO</v>
      </c>
      <c r="O206" s="39">
        <v>1</v>
      </c>
      <c r="R206" s="39">
        <v>0</v>
      </c>
      <c r="S206" s="39">
        <f t="shared" si="37"/>
        <v>0</v>
      </c>
      <c r="AB206" s="39" t="s">
        <v>4112</v>
      </c>
      <c r="AD206" s="39">
        <f t="shared" si="38"/>
        <v>0</v>
      </c>
      <c r="AE206" s="39">
        <v>6548</v>
      </c>
      <c r="AF206" s="39">
        <f t="shared" si="39"/>
        <v>1313</v>
      </c>
      <c r="AG206" s="39">
        <v>0</v>
      </c>
      <c r="AH206" s="39">
        <f t="shared" si="40"/>
        <v>1</v>
      </c>
      <c r="AI206" s="39">
        <f t="shared" si="41"/>
        <v>1312</v>
      </c>
      <c r="AJ206" s="39">
        <f t="shared" si="42"/>
        <v>1</v>
      </c>
      <c r="AK206" s="39">
        <v>1</v>
      </c>
      <c r="AL206" s="39">
        <v>0.38300000000000001</v>
      </c>
      <c r="AM206" s="39">
        <v>0.44500000000000001</v>
      </c>
      <c r="AN206" s="39">
        <v>0.38500000000000001</v>
      </c>
      <c r="AO206" s="39">
        <f t="shared" si="43"/>
        <v>0</v>
      </c>
      <c r="AQ206" s="37" t="s">
        <v>3593</v>
      </c>
      <c r="AR206" s="39">
        <v>1</v>
      </c>
    </row>
    <row r="207" spans="1:44" ht="15" customHeight="1">
      <c r="A207" s="37" t="s">
        <v>3601</v>
      </c>
      <c r="B207" s="37" t="s">
        <v>3575</v>
      </c>
      <c r="C207" s="37" t="s">
        <v>3593</v>
      </c>
      <c r="E207" s="39">
        <v>0.998</v>
      </c>
      <c r="F207" s="39">
        <v>15</v>
      </c>
      <c r="G207" s="39">
        <f t="shared" si="33"/>
        <v>249</v>
      </c>
      <c r="H207" s="39" t="s">
        <v>4111</v>
      </c>
      <c r="I207" s="39" t="s">
        <v>4111</v>
      </c>
      <c r="J207" s="39" t="str">
        <f t="shared" si="34"/>
        <v>NO</v>
      </c>
      <c r="K207" s="39">
        <f t="shared" si="35"/>
        <v>1.606425702811245</v>
      </c>
      <c r="L207" s="39" t="str">
        <f t="shared" si="36"/>
        <v>NO</v>
      </c>
      <c r="O207" s="39">
        <v>1</v>
      </c>
      <c r="R207" s="39">
        <v>0</v>
      </c>
      <c r="S207" s="39">
        <f t="shared" si="37"/>
        <v>0</v>
      </c>
      <c r="AB207" s="39" t="s">
        <v>4112</v>
      </c>
      <c r="AD207" s="39">
        <f t="shared" si="38"/>
        <v>0</v>
      </c>
      <c r="AE207" s="39">
        <v>4013</v>
      </c>
      <c r="AF207" s="39">
        <f t="shared" si="39"/>
        <v>1228</v>
      </c>
      <c r="AG207" s="39">
        <v>0</v>
      </c>
      <c r="AH207" s="39">
        <f t="shared" si="40"/>
        <v>1</v>
      </c>
      <c r="AI207" s="39">
        <f t="shared" si="41"/>
        <v>1227</v>
      </c>
      <c r="AJ207" s="39">
        <f t="shared" si="42"/>
        <v>1</v>
      </c>
      <c r="AK207" s="39">
        <v>1</v>
      </c>
      <c r="AL207" s="39">
        <v>0.39700000000000002</v>
      </c>
      <c r="AM207" s="39">
        <v>0.46600000000000003</v>
      </c>
      <c r="AN207" s="39">
        <v>0.23400000000000001</v>
      </c>
      <c r="AO207" s="39">
        <f t="shared" si="43"/>
        <v>0</v>
      </c>
      <c r="AQ207" s="37" t="s">
        <v>3593</v>
      </c>
      <c r="AR207" s="39">
        <v>1</v>
      </c>
    </row>
    <row r="208" spans="1:44" ht="15" customHeight="1">
      <c r="A208" s="37" t="s">
        <v>3576</v>
      </c>
      <c r="B208" s="37" t="s">
        <v>3577</v>
      </c>
      <c r="C208" s="37" t="s">
        <v>3593</v>
      </c>
      <c r="D208" s="39">
        <v>0</v>
      </c>
      <c r="E208" s="39">
        <v>0</v>
      </c>
      <c r="G208" s="39">
        <f t="shared" si="33"/>
        <v>310</v>
      </c>
      <c r="H208" s="39">
        <v>2160</v>
      </c>
      <c r="I208" s="39">
        <v>1587</v>
      </c>
      <c r="J208" s="39" t="str">
        <f t="shared" si="34"/>
        <v>NO</v>
      </c>
      <c r="K208" s="39">
        <f t="shared" si="35"/>
        <v>1.6129032258064515</v>
      </c>
      <c r="L208" s="39" t="str">
        <f t="shared" si="36"/>
        <v>NO</v>
      </c>
      <c r="O208" s="39">
        <v>1</v>
      </c>
      <c r="R208" s="39">
        <v>0</v>
      </c>
      <c r="S208" s="39">
        <f t="shared" si="37"/>
        <v>0</v>
      </c>
      <c r="AB208" s="39" t="s">
        <v>4112</v>
      </c>
      <c r="AD208" s="39">
        <f t="shared" si="38"/>
        <v>0</v>
      </c>
      <c r="AE208" s="39">
        <v>61</v>
      </c>
      <c r="AF208" s="39">
        <f t="shared" si="39"/>
        <v>343</v>
      </c>
      <c r="AG208" s="39">
        <v>45</v>
      </c>
      <c r="AH208" s="39">
        <f t="shared" si="40"/>
        <v>422</v>
      </c>
      <c r="AI208" s="39">
        <f t="shared" si="41"/>
        <v>-79</v>
      </c>
      <c r="AJ208" s="39">
        <f t="shared" si="42"/>
        <v>0</v>
      </c>
      <c r="AK208" s="39">
        <v>0</v>
      </c>
      <c r="AL208" s="39">
        <v>0.45500000000000002</v>
      </c>
      <c r="AM208" s="39">
        <v>0.48399999999999999</v>
      </c>
      <c r="AN208" s="39">
        <v>0.432</v>
      </c>
      <c r="AO208" s="39">
        <f t="shared" si="43"/>
        <v>1</v>
      </c>
      <c r="AQ208" s="37" t="s">
        <v>3593</v>
      </c>
      <c r="AR208" s="39">
        <v>0</v>
      </c>
    </row>
    <row r="209" spans="1:44" ht="15" customHeight="1">
      <c r="A209" s="37" t="s">
        <v>3578</v>
      </c>
      <c r="B209" s="37" t="s">
        <v>3579</v>
      </c>
      <c r="C209" s="37" t="s">
        <v>3593</v>
      </c>
      <c r="D209" s="39">
        <v>0</v>
      </c>
      <c r="E209" s="39">
        <v>0</v>
      </c>
      <c r="G209" s="39">
        <f t="shared" si="33"/>
        <v>248</v>
      </c>
      <c r="H209" s="39">
        <v>1120</v>
      </c>
      <c r="I209" s="39">
        <v>1281</v>
      </c>
      <c r="J209" s="39" t="str">
        <f t="shared" si="34"/>
        <v>NO</v>
      </c>
      <c r="K209" s="39">
        <f t="shared" si="35"/>
        <v>0.80645161290322576</v>
      </c>
      <c r="L209" s="39" t="str">
        <f t="shared" si="36"/>
        <v>NO</v>
      </c>
      <c r="O209" s="39">
        <v>1</v>
      </c>
      <c r="R209" s="39">
        <v>0</v>
      </c>
      <c r="S209" s="39">
        <f t="shared" si="37"/>
        <v>0</v>
      </c>
      <c r="AB209" s="39" t="s">
        <v>4112</v>
      </c>
      <c r="AD209" s="39">
        <f t="shared" si="38"/>
        <v>0</v>
      </c>
      <c r="AE209" s="39">
        <v>241</v>
      </c>
      <c r="AF209" s="39">
        <f t="shared" si="39"/>
        <v>500</v>
      </c>
      <c r="AG209" s="39">
        <v>26</v>
      </c>
      <c r="AH209" s="39">
        <f t="shared" si="40"/>
        <v>357</v>
      </c>
      <c r="AI209" s="39">
        <f t="shared" si="41"/>
        <v>143</v>
      </c>
      <c r="AJ209" s="39">
        <f t="shared" si="42"/>
        <v>1</v>
      </c>
      <c r="AK209" s="39">
        <v>0</v>
      </c>
      <c r="AL209" s="39">
        <v>0.43</v>
      </c>
      <c r="AM209" s="39">
        <v>0.53</v>
      </c>
      <c r="AN209" s="39">
        <v>0.443</v>
      </c>
      <c r="AO209" s="39">
        <f t="shared" si="43"/>
        <v>1</v>
      </c>
      <c r="AQ209" s="37" t="s">
        <v>3593</v>
      </c>
      <c r="AR209" s="39">
        <v>1</v>
      </c>
    </row>
    <row r="210" spans="1:44" ht="15" customHeight="1">
      <c r="A210" s="37" t="s">
        <v>3580</v>
      </c>
      <c r="B210" s="37" t="s">
        <v>3581</v>
      </c>
      <c r="C210" s="37" t="s">
        <v>3593</v>
      </c>
      <c r="E210" s="39">
        <v>1</v>
      </c>
      <c r="F210" s="39">
        <v>21</v>
      </c>
      <c r="G210" s="39">
        <f t="shared" si="33"/>
        <v>238</v>
      </c>
      <c r="H210" s="39">
        <v>2150</v>
      </c>
      <c r="I210" s="39" t="s">
        <v>4111</v>
      </c>
      <c r="J210" s="39" t="str">
        <f t="shared" si="34"/>
        <v>NO</v>
      </c>
      <c r="K210" s="39">
        <f t="shared" si="35"/>
        <v>1.680672268907563</v>
      </c>
      <c r="L210" s="39" t="str">
        <f t="shared" si="36"/>
        <v>NO</v>
      </c>
      <c r="O210" s="39">
        <v>1</v>
      </c>
      <c r="R210" s="39">
        <v>0</v>
      </c>
      <c r="S210" s="39">
        <f t="shared" si="37"/>
        <v>1</v>
      </c>
      <c r="U210" s="39" t="s">
        <v>3582</v>
      </c>
      <c r="AB210" s="39" t="s">
        <v>4112</v>
      </c>
      <c r="AD210" s="39">
        <f t="shared" si="38"/>
        <v>0</v>
      </c>
      <c r="AE210" s="39">
        <v>5033</v>
      </c>
      <c r="AF210" s="39">
        <f t="shared" si="39"/>
        <v>1277</v>
      </c>
      <c r="AG210" s="39">
        <v>0</v>
      </c>
      <c r="AH210" s="39">
        <f t="shared" si="40"/>
        <v>1</v>
      </c>
      <c r="AI210" s="39">
        <f t="shared" si="41"/>
        <v>1276</v>
      </c>
      <c r="AJ210" s="39">
        <f t="shared" si="42"/>
        <v>1</v>
      </c>
      <c r="AK210" s="39">
        <v>1</v>
      </c>
      <c r="AL210" s="39">
        <v>0.40100000000000002</v>
      </c>
      <c r="AM210" s="39">
        <v>0.44600000000000001</v>
      </c>
      <c r="AN210" s="39">
        <v>0.45</v>
      </c>
      <c r="AO210" s="39">
        <f t="shared" si="43"/>
        <v>0</v>
      </c>
      <c r="AQ210" s="37" t="s">
        <v>3593</v>
      </c>
      <c r="AR210" s="39">
        <v>1</v>
      </c>
    </row>
    <row r="211" spans="1:44" ht="15" customHeight="1">
      <c r="A211" s="37" t="s">
        <v>3583</v>
      </c>
      <c r="B211" s="37" t="s">
        <v>3584</v>
      </c>
      <c r="C211" s="37" t="s">
        <v>3593</v>
      </c>
      <c r="D211" s="39">
        <v>0</v>
      </c>
      <c r="E211" s="39">
        <v>0</v>
      </c>
      <c r="G211" s="39">
        <f t="shared" si="33"/>
        <v>267</v>
      </c>
      <c r="H211" s="39">
        <v>504</v>
      </c>
      <c r="I211" s="39">
        <v>13</v>
      </c>
      <c r="J211" s="39" t="str">
        <f t="shared" si="34"/>
        <v>NO</v>
      </c>
      <c r="K211" s="39">
        <f t="shared" si="35"/>
        <v>1.1235955056179776</v>
      </c>
      <c r="L211" s="39" t="str">
        <f t="shared" si="36"/>
        <v>NO</v>
      </c>
      <c r="O211" s="39">
        <v>1</v>
      </c>
      <c r="R211" s="39">
        <v>0</v>
      </c>
      <c r="S211" s="39">
        <f t="shared" si="37"/>
        <v>0</v>
      </c>
      <c r="AB211" s="39" t="s">
        <v>4112</v>
      </c>
      <c r="AD211" s="39">
        <f t="shared" si="38"/>
        <v>0</v>
      </c>
      <c r="AE211" s="39">
        <v>333</v>
      </c>
      <c r="AF211" s="39">
        <f t="shared" si="39"/>
        <v>553</v>
      </c>
      <c r="AG211" s="39">
        <v>17</v>
      </c>
      <c r="AH211" s="39">
        <f t="shared" si="40"/>
        <v>321</v>
      </c>
      <c r="AI211" s="39">
        <f t="shared" si="41"/>
        <v>232</v>
      </c>
      <c r="AJ211" s="39">
        <f t="shared" si="42"/>
        <v>1</v>
      </c>
      <c r="AK211" s="39">
        <v>0</v>
      </c>
      <c r="AL211" s="39">
        <v>0.44700000000000001</v>
      </c>
      <c r="AM211" s="39">
        <v>0.45600000000000002</v>
      </c>
      <c r="AN211" s="39">
        <v>0.45400000000000001</v>
      </c>
      <c r="AO211" s="39">
        <f t="shared" si="43"/>
        <v>1</v>
      </c>
      <c r="AQ211" s="37" t="s">
        <v>3593</v>
      </c>
      <c r="AR211" s="39">
        <v>1</v>
      </c>
    </row>
    <row r="212" spans="1:44" ht="15" customHeight="1">
      <c r="A212" s="37" t="s">
        <v>3585</v>
      </c>
      <c r="B212" s="37" t="s">
        <v>3586</v>
      </c>
      <c r="C212" s="37" t="s">
        <v>3593</v>
      </c>
      <c r="D212" s="39">
        <v>0</v>
      </c>
      <c r="E212" s="39">
        <v>0</v>
      </c>
      <c r="G212" s="39">
        <f t="shared" si="33"/>
        <v>207</v>
      </c>
      <c r="H212" s="39">
        <v>4230</v>
      </c>
      <c r="I212" s="39" t="s">
        <v>4111</v>
      </c>
      <c r="J212" s="39" t="str">
        <f t="shared" si="34"/>
        <v>NO</v>
      </c>
      <c r="K212" s="39">
        <f t="shared" si="35"/>
        <v>1.932367149758454</v>
      </c>
      <c r="L212" s="39" t="str">
        <f t="shared" si="36"/>
        <v>NO</v>
      </c>
      <c r="O212" s="39">
        <v>1</v>
      </c>
      <c r="R212" s="39">
        <v>0</v>
      </c>
      <c r="S212" s="39">
        <f t="shared" si="37"/>
        <v>0</v>
      </c>
      <c r="AB212" s="39" t="s">
        <v>4112</v>
      </c>
      <c r="AD212" s="39">
        <f t="shared" si="38"/>
        <v>0</v>
      </c>
      <c r="AE212" s="39">
        <v>4359</v>
      </c>
      <c r="AF212" s="39">
        <f t="shared" si="39"/>
        <v>1247</v>
      </c>
      <c r="AG212" s="39">
        <v>7</v>
      </c>
      <c r="AH212" s="39">
        <f t="shared" si="40"/>
        <v>238</v>
      </c>
      <c r="AI212" s="39">
        <f t="shared" si="41"/>
        <v>1009</v>
      </c>
      <c r="AJ212" s="39">
        <f t="shared" si="42"/>
        <v>1</v>
      </c>
      <c r="AK212" s="39">
        <v>0</v>
      </c>
      <c r="AL212" s="39">
        <v>0.435</v>
      </c>
      <c r="AM212" s="39">
        <v>0.45300000000000001</v>
      </c>
      <c r="AN212" s="39">
        <v>0.42199999999999999</v>
      </c>
      <c r="AO212" s="39">
        <f t="shared" si="43"/>
        <v>1</v>
      </c>
      <c r="AQ212" s="37" t="s">
        <v>3593</v>
      </c>
      <c r="AR212" s="39">
        <v>1</v>
      </c>
    </row>
    <row r="213" spans="1:44" ht="15" customHeight="1">
      <c r="A213" s="37" t="s">
        <v>3587</v>
      </c>
      <c r="B213" s="37" t="s">
        <v>3588</v>
      </c>
      <c r="C213" s="37" t="s">
        <v>3593</v>
      </c>
      <c r="D213" s="39">
        <v>0</v>
      </c>
      <c r="E213" s="39">
        <v>0</v>
      </c>
      <c r="G213" s="39">
        <f t="shared" si="33"/>
        <v>220</v>
      </c>
      <c r="H213" s="39">
        <v>9270</v>
      </c>
      <c r="I213" s="39">
        <v>1043</v>
      </c>
      <c r="J213" s="39" t="str">
        <f t="shared" si="34"/>
        <v>NO</v>
      </c>
      <c r="K213" s="39">
        <f t="shared" si="35"/>
        <v>2.7272727272727271</v>
      </c>
      <c r="L213" s="39" t="str">
        <f t="shared" si="36"/>
        <v>NO</v>
      </c>
      <c r="O213" s="39">
        <v>1</v>
      </c>
      <c r="R213" s="39">
        <v>0</v>
      </c>
      <c r="S213" s="39">
        <f t="shared" si="37"/>
        <v>0</v>
      </c>
      <c r="AB213" s="39" t="s">
        <v>4112</v>
      </c>
      <c r="AD213" s="39">
        <f t="shared" si="38"/>
        <v>0</v>
      </c>
      <c r="AE213" s="39">
        <v>102</v>
      </c>
      <c r="AF213" s="39">
        <f t="shared" si="39"/>
        <v>392</v>
      </c>
      <c r="AG213" s="39">
        <v>82</v>
      </c>
      <c r="AH213" s="39">
        <f t="shared" si="40"/>
        <v>513</v>
      </c>
      <c r="AI213" s="39">
        <f t="shared" si="41"/>
        <v>-121</v>
      </c>
      <c r="AJ213" s="39">
        <f t="shared" si="42"/>
        <v>0</v>
      </c>
      <c r="AK213" s="39">
        <v>0</v>
      </c>
      <c r="AL213" s="39">
        <v>0.442</v>
      </c>
      <c r="AM213" s="39">
        <v>0.46500000000000002</v>
      </c>
      <c r="AN213" s="39">
        <v>0.42899999999999999</v>
      </c>
      <c r="AO213" s="39">
        <f t="shared" si="43"/>
        <v>1</v>
      </c>
      <c r="AQ213" s="37" t="s">
        <v>3593</v>
      </c>
      <c r="AR213" s="39">
        <v>0</v>
      </c>
    </row>
    <row r="214" spans="1:44" ht="15" customHeight="1">
      <c r="A214" s="37" t="s">
        <v>3589</v>
      </c>
      <c r="B214" s="37" t="s">
        <v>3562</v>
      </c>
      <c r="C214" s="37" t="s">
        <v>3593</v>
      </c>
      <c r="E214" s="39">
        <v>0.99199999999999999</v>
      </c>
      <c r="F214" s="39">
        <v>16</v>
      </c>
      <c r="G214" s="39">
        <f t="shared" si="33"/>
        <v>229</v>
      </c>
      <c r="H214" s="39">
        <v>3455</v>
      </c>
      <c r="I214" s="39">
        <v>4455</v>
      </c>
      <c r="J214" s="39" t="str">
        <f t="shared" si="34"/>
        <v>NO</v>
      </c>
      <c r="K214" s="39">
        <f t="shared" si="35"/>
        <v>0.8733624454148472</v>
      </c>
      <c r="L214" s="39" t="str">
        <f t="shared" si="36"/>
        <v>NO</v>
      </c>
      <c r="O214" s="39">
        <v>1</v>
      </c>
      <c r="R214" s="39">
        <v>0</v>
      </c>
      <c r="S214" s="39">
        <f t="shared" si="37"/>
        <v>0</v>
      </c>
      <c r="AB214" s="39" t="s">
        <v>4112</v>
      </c>
      <c r="AD214" s="39">
        <f t="shared" si="38"/>
        <v>0</v>
      </c>
      <c r="AE214" s="39">
        <v>2045</v>
      </c>
      <c r="AF214" s="39">
        <f t="shared" si="39"/>
        <v>1044</v>
      </c>
      <c r="AG214" s="39">
        <v>1</v>
      </c>
      <c r="AH214" s="39">
        <f t="shared" si="40"/>
        <v>122</v>
      </c>
      <c r="AI214" s="39">
        <f t="shared" si="41"/>
        <v>922</v>
      </c>
      <c r="AJ214" s="39">
        <f t="shared" si="42"/>
        <v>1</v>
      </c>
      <c r="AK214" s="39">
        <v>1</v>
      </c>
      <c r="AL214" s="39">
        <v>0.438</v>
      </c>
      <c r="AM214" s="39">
        <v>0.54</v>
      </c>
      <c r="AN214" s="39">
        <v>0.38300000000000001</v>
      </c>
      <c r="AO214" s="39">
        <f t="shared" si="43"/>
        <v>0</v>
      </c>
      <c r="AQ214" s="37" t="s">
        <v>3593</v>
      </c>
      <c r="AR214" s="39">
        <v>1</v>
      </c>
    </row>
    <row r="215" spans="1:44" ht="15" customHeight="1">
      <c r="A215" s="37" t="s">
        <v>3563</v>
      </c>
      <c r="B215" s="37" t="s">
        <v>3564</v>
      </c>
      <c r="C215" s="37" t="s">
        <v>3593</v>
      </c>
      <c r="E215" s="39">
        <v>0.98799999999999999</v>
      </c>
      <c r="F215" s="39">
        <v>21</v>
      </c>
      <c r="G215" s="39">
        <f t="shared" si="33"/>
        <v>451</v>
      </c>
      <c r="H215" s="39" t="s">
        <v>4111</v>
      </c>
      <c r="I215" s="39">
        <v>127</v>
      </c>
      <c r="J215" s="39" t="str">
        <f t="shared" si="34"/>
        <v>NO</v>
      </c>
      <c r="K215" s="39">
        <f t="shared" si="35"/>
        <v>0.88691796008869184</v>
      </c>
      <c r="L215" s="39" t="str">
        <f t="shared" si="36"/>
        <v>NO</v>
      </c>
      <c r="O215" s="39">
        <v>1</v>
      </c>
      <c r="R215" s="39">
        <v>0</v>
      </c>
      <c r="S215" s="39">
        <f t="shared" si="37"/>
        <v>0</v>
      </c>
      <c r="AB215" s="39" t="s">
        <v>4112</v>
      </c>
      <c r="AC215" s="39" t="s">
        <v>3565</v>
      </c>
      <c r="AD215" s="39">
        <f t="shared" si="38"/>
        <v>4</v>
      </c>
      <c r="AE215" s="39">
        <v>11803</v>
      </c>
      <c r="AF215" s="39">
        <f t="shared" si="39"/>
        <v>1378</v>
      </c>
      <c r="AG215" s="39">
        <v>512</v>
      </c>
      <c r="AH215" s="39">
        <f t="shared" si="40"/>
        <v>869</v>
      </c>
      <c r="AI215" s="39">
        <f t="shared" si="41"/>
        <v>509</v>
      </c>
      <c r="AJ215" s="39">
        <f t="shared" si="42"/>
        <v>1</v>
      </c>
      <c r="AK215" s="39">
        <v>1</v>
      </c>
      <c r="AL215" s="39">
        <v>0</v>
      </c>
      <c r="AM215" s="39">
        <v>0</v>
      </c>
      <c r="AN215" s="39">
        <v>0</v>
      </c>
      <c r="AO215" s="39">
        <f t="shared" si="43"/>
        <v>0</v>
      </c>
      <c r="AQ215" s="37" t="s">
        <v>3593</v>
      </c>
      <c r="AR215" s="39">
        <v>1</v>
      </c>
    </row>
    <row r="216" spans="1:44" ht="15" customHeight="1">
      <c r="A216" s="37" t="s">
        <v>3566</v>
      </c>
      <c r="B216" s="37" t="s">
        <v>3567</v>
      </c>
      <c r="C216" s="37" t="s">
        <v>3593</v>
      </c>
      <c r="E216" s="39">
        <v>0.999</v>
      </c>
      <c r="F216" s="39">
        <v>16</v>
      </c>
      <c r="G216" s="39">
        <f t="shared" si="33"/>
        <v>267</v>
      </c>
      <c r="H216" s="39">
        <v>7656</v>
      </c>
      <c r="I216" s="39">
        <v>5005</v>
      </c>
      <c r="J216" s="39" t="str">
        <f t="shared" si="34"/>
        <v>NO</v>
      </c>
      <c r="K216" s="39">
        <f t="shared" si="35"/>
        <v>1.4981273408239701</v>
      </c>
      <c r="L216" s="39" t="str">
        <f t="shared" si="36"/>
        <v>NO</v>
      </c>
      <c r="O216" s="39">
        <v>2</v>
      </c>
      <c r="R216" s="39">
        <v>0</v>
      </c>
      <c r="S216" s="39">
        <f t="shared" si="37"/>
        <v>0</v>
      </c>
      <c r="AB216" s="39" t="s">
        <v>4112</v>
      </c>
      <c r="AD216" s="39">
        <f t="shared" si="38"/>
        <v>0</v>
      </c>
      <c r="AE216" s="39">
        <v>1838</v>
      </c>
      <c r="AF216" s="39">
        <f t="shared" si="39"/>
        <v>1003</v>
      </c>
      <c r="AG216" s="39">
        <v>1</v>
      </c>
      <c r="AH216" s="39">
        <f t="shared" si="40"/>
        <v>122</v>
      </c>
      <c r="AI216" s="39">
        <f t="shared" si="41"/>
        <v>881</v>
      </c>
      <c r="AJ216" s="39">
        <f t="shared" si="42"/>
        <v>1</v>
      </c>
      <c r="AK216" s="39">
        <v>1</v>
      </c>
      <c r="AL216" s="39">
        <v>0.43</v>
      </c>
      <c r="AM216" s="39">
        <v>0.45600000000000002</v>
      </c>
      <c r="AN216" s="39">
        <v>0.441</v>
      </c>
      <c r="AO216" s="39">
        <f t="shared" si="43"/>
        <v>0</v>
      </c>
      <c r="AQ216" s="37" t="s">
        <v>3593</v>
      </c>
      <c r="AR216" s="39">
        <v>1</v>
      </c>
    </row>
    <row r="217" spans="1:44" ht="15" customHeight="1">
      <c r="A217" s="37" t="s">
        <v>3568</v>
      </c>
      <c r="B217" s="37" t="s">
        <v>3569</v>
      </c>
      <c r="C217" s="37" t="s">
        <v>3593</v>
      </c>
      <c r="E217" s="39">
        <v>0.99099999999999999</v>
      </c>
      <c r="F217" s="39">
        <v>18</v>
      </c>
      <c r="G217" s="39">
        <f t="shared" si="33"/>
        <v>302</v>
      </c>
      <c r="H217" s="39">
        <v>1908</v>
      </c>
      <c r="I217" s="39">
        <v>1833</v>
      </c>
      <c r="J217" s="39" t="str">
        <f t="shared" si="34"/>
        <v>NO</v>
      </c>
      <c r="K217" s="39">
        <f t="shared" si="35"/>
        <v>2.317880794701987</v>
      </c>
      <c r="L217" s="39" t="str">
        <f t="shared" si="36"/>
        <v>NO</v>
      </c>
      <c r="O217" s="39">
        <v>1</v>
      </c>
      <c r="R217" s="39">
        <v>0</v>
      </c>
      <c r="S217" s="39">
        <f t="shared" si="37"/>
        <v>0</v>
      </c>
      <c r="AB217" s="39" t="s">
        <v>4112</v>
      </c>
      <c r="AC217" s="39" t="s">
        <v>3570</v>
      </c>
      <c r="AD217" s="39">
        <f t="shared" si="38"/>
        <v>6</v>
      </c>
      <c r="AE217" s="39">
        <v>340</v>
      </c>
      <c r="AF217" s="39">
        <f t="shared" si="39"/>
        <v>559</v>
      </c>
      <c r="AG217" s="39">
        <v>13</v>
      </c>
      <c r="AH217" s="39">
        <f t="shared" si="40"/>
        <v>299</v>
      </c>
      <c r="AI217" s="39">
        <f t="shared" si="41"/>
        <v>260</v>
      </c>
      <c r="AJ217" s="39">
        <f t="shared" si="42"/>
        <v>1</v>
      </c>
      <c r="AK217" s="39">
        <v>1</v>
      </c>
      <c r="AL217" s="39">
        <v>0.436</v>
      </c>
      <c r="AM217" s="39">
        <v>0.47299999999999998</v>
      </c>
      <c r="AN217" s="39">
        <v>0.40400000000000003</v>
      </c>
      <c r="AO217" s="39">
        <f t="shared" si="43"/>
        <v>0</v>
      </c>
      <c r="AQ217" s="37" t="s">
        <v>3593</v>
      </c>
      <c r="AR217" s="39">
        <v>1</v>
      </c>
    </row>
    <row r="218" spans="1:44" ht="15" customHeight="1">
      <c r="A218" s="37" t="s">
        <v>3571</v>
      </c>
      <c r="B218" s="37" t="s">
        <v>3572</v>
      </c>
      <c r="C218" s="37" t="s">
        <v>3593</v>
      </c>
      <c r="E218" s="39">
        <v>0.998</v>
      </c>
      <c r="F218" s="39">
        <v>16</v>
      </c>
      <c r="G218" s="39">
        <f t="shared" si="33"/>
        <v>231</v>
      </c>
      <c r="H218" s="39">
        <v>3740</v>
      </c>
      <c r="I218" s="39">
        <v>1351</v>
      </c>
      <c r="J218" s="39" t="str">
        <f t="shared" si="34"/>
        <v>NO</v>
      </c>
      <c r="K218" s="39">
        <f t="shared" si="35"/>
        <v>0.86580086580086579</v>
      </c>
      <c r="L218" s="39" t="str">
        <f t="shared" si="36"/>
        <v>NO</v>
      </c>
      <c r="O218" s="39">
        <v>1</v>
      </c>
      <c r="R218" s="39">
        <v>0</v>
      </c>
      <c r="S218" s="39">
        <f t="shared" si="37"/>
        <v>0</v>
      </c>
      <c r="AB218" s="39" t="s">
        <v>4112</v>
      </c>
      <c r="AD218" s="39">
        <f t="shared" si="38"/>
        <v>0</v>
      </c>
      <c r="AE218" s="39">
        <v>1394</v>
      </c>
      <c r="AF218" s="39">
        <f t="shared" si="39"/>
        <v>916</v>
      </c>
      <c r="AG218" s="39">
        <v>0</v>
      </c>
      <c r="AH218" s="39">
        <f t="shared" si="40"/>
        <v>1</v>
      </c>
      <c r="AI218" s="39">
        <f t="shared" si="41"/>
        <v>915</v>
      </c>
      <c r="AJ218" s="39">
        <f t="shared" si="42"/>
        <v>1</v>
      </c>
      <c r="AK218" s="39">
        <v>1</v>
      </c>
      <c r="AL218" s="39">
        <v>0.40699999999999997</v>
      </c>
      <c r="AM218" s="39">
        <v>0.498</v>
      </c>
      <c r="AN218" s="39">
        <v>0.39200000000000002</v>
      </c>
      <c r="AO218" s="39">
        <f t="shared" si="43"/>
        <v>0</v>
      </c>
      <c r="AQ218" s="37" t="s">
        <v>3593</v>
      </c>
      <c r="AR218" s="39">
        <v>1</v>
      </c>
    </row>
    <row r="219" spans="1:44" ht="15" customHeight="1">
      <c r="A219" s="37" t="s">
        <v>3573</v>
      </c>
      <c r="B219" s="37" t="s">
        <v>3574</v>
      </c>
      <c r="C219" s="37" t="s">
        <v>3593</v>
      </c>
      <c r="E219" s="39">
        <v>0.94699999999999995</v>
      </c>
      <c r="F219" s="39">
        <v>19</v>
      </c>
      <c r="G219" s="39">
        <f t="shared" si="33"/>
        <v>259</v>
      </c>
      <c r="H219" s="39" t="s">
        <v>4111</v>
      </c>
      <c r="I219" s="39" t="s">
        <v>4111</v>
      </c>
      <c r="J219" s="39" t="str">
        <f t="shared" si="34"/>
        <v>NO</v>
      </c>
      <c r="K219" s="39">
        <f t="shared" si="35"/>
        <v>1.5444015444015444</v>
      </c>
      <c r="L219" s="39" t="str">
        <f t="shared" si="36"/>
        <v>NO</v>
      </c>
      <c r="O219" s="39">
        <v>1</v>
      </c>
      <c r="R219" s="39">
        <v>0</v>
      </c>
      <c r="S219" s="39">
        <f t="shared" si="37"/>
        <v>1</v>
      </c>
      <c r="W219" s="39" t="s">
        <v>3554</v>
      </c>
      <c r="AB219" s="39" t="s">
        <v>4112</v>
      </c>
      <c r="AD219" s="39">
        <f t="shared" si="38"/>
        <v>0</v>
      </c>
      <c r="AE219" s="39">
        <v>1154</v>
      </c>
      <c r="AF219" s="39">
        <f t="shared" si="39"/>
        <v>861</v>
      </c>
      <c r="AG219" s="39">
        <v>1</v>
      </c>
      <c r="AH219" s="39">
        <f t="shared" si="40"/>
        <v>122</v>
      </c>
      <c r="AI219" s="39">
        <f t="shared" si="41"/>
        <v>739</v>
      </c>
      <c r="AJ219" s="39">
        <f t="shared" si="42"/>
        <v>1</v>
      </c>
      <c r="AK219" s="39">
        <v>1</v>
      </c>
      <c r="AL219" s="39">
        <v>0.42599999999999999</v>
      </c>
      <c r="AM219" s="39">
        <v>0.45500000000000002</v>
      </c>
      <c r="AN219" s="39">
        <v>0.29799999999999999</v>
      </c>
      <c r="AO219" s="39">
        <f t="shared" si="43"/>
        <v>0</v>
      </c>
      <c r="AQ219" s="37" t="s">
        <v>3593</v>
      </c>
      <c r="AR219" s="39">
        <v>1</v>
      </c>
    </row>
    <row r="220" spans="1:44" ht="15" customHeight="1">
      <c r="A220" s="37" t="s">
        <v>3555</v>
      </c>
      <c r="B220" s="37" t="s">
        <v>3556</v>
      </c>
      <c r="C220" s="37" t="s">
        <v>3593</v>
      </c>
      <c r="E220" s="39">
        <v>0.999</v>
      </c>
      <c r="F220" s="39">
        <v>23</v>
      </c>
      <c r="G220" s="39">
        <f t="shared" si="33"/>
        <v>301</v>
      </c>
      <c r="H220" s="39" t="s">
        <v>4111</v>
      </c>
      <c r="I220" s="39">
        <v>1565</v>
      </c>
      <c r="J220" s="39" t="str">
        <f t="shared" si="34"/>
        <v>NO</v>
      </c>
      <c r="K220" s="39">
        <f t="shared" si="35"/>
        <v>1.6611295681063123</v>
      </c>
      <c r="L220" s="39" t="str">
        <f t="shared" si="36"/>
        <v>NO</v>
      </c>
      <c r="O220" s="39">
        <v>1</v>
      </c>
      <c r="R220" s="39">
        <v>0</v>
      </c>
      <c r="S220" s="39">
        <f t="shared" si="37"/>
        <v>0</v>
      </c>
      <c r="AB220" s="39" t="s">
        <v>4112</v>
      </c>
      <c r="AD220" s="39">
        <f t="shared" si="38"/>
        <v>0</v>
      </c>
      <c r="AE220" s="39">
        <v>5254</v>
      </c>
      <c r="AF220" s="39">
        <f t="shared" si="39"/>
        <v>1282</v>
      </c>
      <c r="AG220" s="39">
        <v>40</v>
      </c>
      <c r="AH220" s="39">
        <f t="shared" si="40"/>
        <v>407</v>
      </c>
      <c r="AI220" s="39">
        <f t="shared" si="41"/>
        <v>875</v>
      </c>
      <c r="AJ220" s="39">
        <f t="shared" si="42"/>
        <v>1</v>
      </c>
      <c r="AK220" s="39">
        <v>1</v>
      </c>
      <c r="AL220" s="39">
        <v>0.46600000000000003</v>
      </c>
      <c r="AM220" s="39">
        <v>0.47899999999999998</v>
      </c>
      <c r="AN220" s="39">
        <v>0.40300000000000002</v>
      </c>
      <c r="AO220" s="39">
        <f t="shared" si="43"/>
        <v>0</v>
      </c>
      <c r="AQ220" s="37" t="s">
        <v>3593</v>
      </c>
      <c r="AR220" s="39">
        <v>1</v>
      </c>
    </row>
    <row r="221" spans="1:44" ht="15" customHeight="1">
      <c r="A221" s="37" t="s">
        <v>3557</v>
      </c>
      <c r="B221" s="37" t="s">
        <v>3558</v>
      </c>
      <c r="C221" s="37" t="s">
        <v>3559</v>
      </c>
      <c r="E221" s="39">
        <v>0.97699999999999998</v>
      </c>
      <c r="F221" s="39">
        <v>23</v>
      </c>
      <c r="G221" s="39">
        <f t="shared" si="33"/>
        <v>1304</v>
      </c>
      <c r="H221" s="39">
        <v>496</v>
      </c>
      <c r="I221" s="39" t="s">
        <v>4111</v>
      </c>
      <c r="J221" s="39" t="str">
        <f t="shared" si="34"/>
        <v>NO</v>
      </c>
      <c r="K221" s="39">
        <f t="shared" si="35"/>
        <v>1.6104294478527608</v>
      </c>
      <c r="L221" s="39" t="str">
        <f t="shared" si="36"/>
        <v>NO</v>
      </c>
      <c r="O221" s="39">
        <v>5</v>
      </c>
      <c r="R221" s="39">
        <v>0</v>
      </c>
      <c r="S221" s="39">
        <f t="shared" si="37"/>
        <v>1</v>
      </c>
      <c r="AB221" s="39" t="s">
        <v>3560</v>
      </c>
      <c r="AC221" s="39"/>
      <c r="AD221" s="39">
        <f t="shared" si="38"/>
        <v>0</v>
      </c>
      <c r="AE221" s="39">
        <v>1132</v>
      </c>
      <c r="AF221" s="39">
        <f t="shared" si="39"/>
        <v>852</v>
      </c>
      <c r="AG221" s="39">
        <v>2567</v>
      </c>
      <c r="AH221" s="39">
        <f t="shared" si="40"/>
        <v>1192</v>
      </c>
      <c r="AI221" s="39">
        <f t="shared" si="41"/>
        <v>-340</v>
      </c>
      <c r="AJ221" s="39">
        <f t="shared" si="42"/>
        <v>0</v>
      </c>
      <c r="AK221" s="39">
        <v>1</v>
      </c>
      <c r="AL221" s="39">
        <v>0.435</v>
      </c>
      <c r="AM221" s="39">
        <v>0.441</v>
      </c>
      <c r="AN221" s="39">
        <v>0.41499999999999998</v>
      </c>
      <c r="AO221" s="39">
        <f t="shared" si="43"/>
        <v>0</v>
      </c>
      <c r="AQ221" s="37" t="s">
        <v>3559</v>
      </c>
      <c r="AR221" s="39">
        <v>0</v>
      </c>
    </row>
    <row r="222" spans="1:44" ht="15" customHeight="1">
      <c r="A222" s="37" t="s">
        <v>3561</v>
      </c>
      <c r="B222" s="37" t="s">
        <v>3552</v>
      </c>
      <c r="C222" s="37" t="s">
        <v>3559</v>
      </c>
      <c r="D222" s="39">
        <v>0</v>
      </c>
      <c r="E222" s="39">
        <v>0</v>
      </c>
      <c r="G222" s="39">
        <f t="shared" si="33"/>
        <v>1949</v>
      </c>
      <c r="H222" s="39">
        <v>568</v>
      </c>
      <c r="I222" s="39" t="s">
        <v>4111</v>
      </c>
      <c r="J222" s="39" t="str">
        <f t="shared" si="34"/>
        <v>NO</v>
      </c>
      <c r="K222" s="39">
        <f t="shared" si="35"/>
        <v>1.7957927142124168</v>
      </c>
      <c r="L222" s="39" t="str">
        <f t="shared" si="36"/>
        <v>NO</v>
      </c>
      <c r="O222" s="39">
        <v>11</v>
      </c>
      <c r="R222" s="39">
        <v>0</v>
      </c>
      <c r="S222" s="39">
        <f t="shared" si="37"/>
        <v>0</v>
      </c>
      <c r="AB222" s="39" t="s">
        <v>4112</v>
      </c>
      <c r="AD222" s="39">
        <f t="shared" si="38"/>
        <v>0</v>
      </c>
      <c r="AE222" s="39">
        <v>1084</v>
      </c>
      <c r="AF222" s="39">
        <f t="shared" si="39"/>
        <v>841</v>
      </c>
      <c r="AG222" s="39">
        <v>2475</v>
      </c>
      <c r="AH222" s="39">
        <f t="shared" si="40"/>
        <v>1187</v>
      </c>
      <c r="AI222" s="39">
        <f t="shared" si="41"/>
        <v>-346</v>
      </c>
      <c r="AJ222" s="39">
        <f t="shared" si="42"/>
        <v>0</v>
      </c>
      <c r="AK222" s="39">
        <v>0</v>
      </c>
      <c r="AL222" s="39">
        <v>0.47399999999999998</v>
      </c>
      <c r="AM222" s="39">
        <v>0.44800000000000001</v>
      </c>
      <c r="AN222" s="39">
        <v>0.39</v>
      </c>
      <c r="AO222" s="39">
        <f t="shared" si="43"/>
        <v>1</v>
      </c>
      <c r="AQ222" s="37" t="s">
        <v>3559</v>
      </c>
      <c r="AR222" s="39">
        <v>0</v>
      </c>
    </row>
    <row r="223" spans="1:44" ht="15" customHeight="1">
      <c r="A223" s="37" t="s">
        <v>3553</v>
      </c>
      <c r="B223" s="37" t="s">
        <v>3551</v>
      </c>
      <c r="C223" s="37" t="s">
        <v>3559</v>
      </c>
      <c r="D223" s="39">
        <v>0</v>
      </c>
      <c r="E223" s="39">
        <v>0</v>
      </c>
      <c r="G223" s="39">
        <f t="shared" si="33"/>
        <v>3376</v>
      </c>
      <c r="H223" s="39">
        <v>148</v>
      </c>
      <c r="I223" s="39">
        <v>39971</v>
      </c>
      <c r="J223" s="39" t="str">
        <f t="shared" si="34"/>
        <v>YES</v>
      </c>
      <c r="K223" s="39">
        <f t="shared" si="35"/>
        <v>1.7772511848341233</v>
      </c>
      <c r="L223" s="39" t="str">
        <f t="shared" si="36"/>
        <v>NO</v>
      </c>
      <c r="O223" s="39">
        <v>14</v>
      </c>
      <c r="R223" s="39">
        <v>0</v>
      </c>
      <c r="S223" s="39">
        <f t="shared" si="37"/>
        <v>0</v>
      </c>
      <c r="AB223" s="39" t="s">
        <v>4112</v>
      </c>
      <c r="AD223" s="39">
        <f t="shared" si="38"/>
        <v>0</v>
      </c>
      <c r="AE223" s="39">
        <v>628</v>
      </c>
      <c r="AF223" s="39">
        <f t="shared" si="39"/>
        <v>696</v>
      </c>
      <c r="AG223" s="39">
        <v>2989</v>
      </c>
      <c r="AH223" s="39">
        <f t="shared" si="40"/>
        <v>1213</v>
      </c>
      <c r="AI223" s="39">
        <f t="shared" si="41"/>
        <v>-517</v>
      </c>
      <c r="AJ223" s="39">
        <f t="shared" si="42"/>
        <v>0</v>
      </c>
      <c r="AK223" s="39">
        <v>0</v>
      </c>
      <c r="AL223" s="39">
        <v>0.45500000000000002</v>
      </c>
      <c r="AM223" s="39">
        <v>0.45500000000000002</v>
      </c>
      <c r="AN223" s="39">
        <v>0.29899999999999999</v>
      </c>
      <c r="AO223" s="39">
        <f t="shared" si="43"/>
        <v>1</v>
      </c>
      <c r="AQ223" s="37" t="s">
        <v>3559</v>
      </c>
      <c r="AR223" s="39">
        <v>0</v>
      </c>
    </row>
    <row r="224" spans="1:44" ht="15" customHeight="1">
      <c r="A224" s="37" t="s">
        <v>3548</v>
      </c>
      <c r="B224" s="37" t="s">
        <v>3549</v>
      </c>
      <c r="C224" s="37" t="s">
        <v>3559</v>
      </c>
      <c r="D224" s="39">
        <v>0</v>
      </c>
      <c r="E224" s="39">
        <v>0</v>
      </c>
      <c r="G224" s="39">
        <f t="shared" si="33"/>
        <v>988</v>
      </c>
      <c r="H224" s="39">
        <v>1167</v>
      </c>
      <c r="I224" s="39">
        <v>3490</v>
      </c>
      <c r="J224" s="39" t="str">
        <f t="shared" si="34"/>
        <v>NO</v>
      </c>
      <c r="K224" s="39">
        <f t="shared" si="35"/>
        <v>2.7327935222672064</v>
      </c>
      <c r="L224" s="39" t="str">
        <f t="shared" si="36"/>
        <v>NO</v>
      </c>
      <c r="O224" s="39">
        <v>5</v>
      </c>
      <c r="R224" s="39">
        <v>0</v>
      </c>
      <c r="S224" s="39">
        <f t="shared" si="37"/>
        <v>0</v>
      </c>
      <c r="AB224" s="39" t="s">
        <v>4112</v>
      </c>
      <c r="AD224" s="39">
        <f t="shared" si="38"/>
        <v>0</v>
      </c>
      <c r="AE224" s="39">
        <v>538</v>
      </c>
      <c r="AF224" s="39">
        <f t="shared" si="39"/>
        <v>654</v>
      </c>
      <c r="AG224" s="39">
        <v>403</v>
      </c>
      <c r="AH224" s="39">
        <f t="shared" si="40"/>
        <v>816</v>
      </c>
      <c r="AI224" s="39">
        <f t="shared" si="41"/>
        <v>-162</v>
      </c>
      <c r="AJ224" s="39">
        <f t="shared" si="42"/>
        <v>0</v>
      </c>
      <c r="AK224" s="39">
        <v>0</v>
      </c>
      <c r="AL224" s="39">
        <v>0.442</v>
      </c>
      <c r="AM224" s="39">
        <v>0.437</v>
      </c>
      <c r="AN224" s="39">
        <v>0.439</v>
      </c>
      <c r="AO224" s="39">
        <f t="shared" si="43"/>
        <v>1</v>
      </c>
      <c r="AQ224" s="37" t="s">
        <v>3559</v>
      </c>
      <c r="AR224" s="39">
        <v>0</v>
      </c>
    </row>
    <row r="225" spans="1:44" ht="15" customHeight="1">
      <c r="A225" s="37" t="s">
        <v>3550</v>
      </c>
      <c r="B225" s="37" t="s">
        <v>3545</v>
      </c>
      <c r="C225" s="37" t="s">
        <v>3559</v>
      </c>
      <c r="D225" s="39">
        <v>0</v>
      </c>
      <c r="E225" s="39">
        <v>0</v>
      </c>
      <c r="G225" s="39">
        <f t="shared" si="33"/>
        <v>1217</v>
      </c>
      <c r="H225" s="39">
        <v>380</v>
      </c>
      <c r="I225" s="39">
        <v>1395</v>
      </c>
      <c r="J225" s="39" t="str">
        <f t="shared" si="34"/>
        <v>NO</v>
      </c>
      <c r="K225" s="39">
        <f t="shared" si="35"/>
        <v>1.3968775677896468</v>
      </c>
      <c r="L225" s="39" t="str">
        <f t="shared" si="36"/>
        <v>NO</v>
      </c>
      <c r="O225" s="39">
        <v>14</v>
      </c>
      <c r="R225" s="39">
        <v>0</v>
      </c>
      <c r="S225" s="39">
        <f t="shared" si="37"/>
        <v>0</v>
      </c>
      <c r="AB225" s="39" t="s">
        <v>4112</v>
      </c>
      <c r="AC225" s="39" t="s">
        <v>3546</v>
      </c>
      <c r="AD225" s="39">
        <f t="shared" si="38"/>
        <v>9</v>
      </c>
      <c r="AE225" s="39">
        <v>1262</v>
      </c>
      <c r="AF225" s="39">
        <f t="shared" si="39"/>
        <v>889</v>
      </c>
      <c r="AG225" s="39">
        <v>1593</v>
      </c>
      <c r="AH225" s="39">
        <f t="shared" si="40"/>
        <v>1109</v>
      </c>
      <c r="AI225" s="39">
        <f t="shared" si="41"/>
        <v>-220</v>
      </c>
      <c r="AJ225" s="39">
        <f t="shared" si="42"/>
        <v>0</v>
      </c>
      <c r="AK225" s="39">
        <v>0</v>
      </c>
      <c r="AL225" s="39">
        <v>0.441</v>
      </c>
      <c r="AM225" s="39">
        <v>0.45800000000000002</v>
      </c>
      <c r="AN225" s="39">
        <v>0.44</v>
      </c>
      <c r="AO225" s="39">
        <f t="shared" si="43"/>
        <v>1</v>
      </c>
      <c r="AQ225" s="37" t="s">
        <v>3559</v>
      </c>
      <c r="AR225" s="39">
        <v>0</v>
      </c>
    </row>
    <row r="226" spans="1:44" ht="15" customHeight="1">
      <c r="A226" s="37" t="s">
        <v>3547</v>
      </c>
      <c r="B226" s="37" t="s">
        <v>3542</v>
      </c>
      <c r="C226" s="37" t="s">
        <v>3559</v>
      </c>
      <c r="D226" s="39">
        <v>0</v>
      </c>
      <c r="E226" s="39">
        <v>0</v>
      </c>
      <c r="G226" s="39">
        <f t="shared" si="33"/>
        <v>890</v>
      </c>
      <c r="H226" s="39">
        <v>2683</v>
      </c>
      <c r="I226" s="39" t="s">
        <v>4111</v>
      </c>
      <c r="J226" s="39" t="str">
        <f t="shared" si="34"/>
        <v>NO</v>
      </c>
      <c r="K226" s="39">
        <f t="shared" si="35"/>
        <v>1.6853932584269662</v>
      </c>
      <c r="L226" s="39" t="str">
        <f t="shared" si="36"/>
        <v>NO</v>
      </c>
      <c r="O226" s="39">
        <v>2</v>
      </c>
      <c r="R226" s="39">
        <v>0</v>
      </c>
      <c r="S226" s="39">
        <f t="shared" si="37"/>
        <v>0</v>
      </c>
      <c r="AB226" s="39" t="s">
        <v>4112</v>
      </c>
      <c r="AC226" s="39" t="s">
        <v>3543</v>
      </c>
      <c r="AD226" s="39">
        <f t="shared" si="38"/>
        <v>2</v>
      </c>
      <c r="AE226" s="39">
        <v>10</v>
      </c>
      <c r="AF226" s="39">
        <f t="shared" si="39"/>
        <v>185</v>
      </c>
      <c r="AG226" s="39">
        <v>12</v>
      </c>
      <c r="AH226" s="39">
        <f t="shared" si="40"/>
        <v>292</v>
      </c>
      <c r="AI226" s="39">
        <f t="shared" si="41"/>
        <v>-107</v>
      </c>
      <c r="AJ226" s="39">
        <f t="shared" si="42"/>
        <v>0</v>
      </c>
      <c r="AK226" s="39">
        <v>0</v>
      </c>
      <c r="AL226" s="39">
        <v>0.434</v>
      </c>
      <c r="AM226" s="39">
        <v>0.47499999999999998</v>
      </c>
      <c r="AN226" s="39">
        <v>0.38</v>
      </c>
      <c r="AO226" s="39">
        <f t="shared" si="43"/>
        <v>1</v>
      </c>
      <c r="AQ226" s="37" t="s">
        <v>3559</v>
      </c>
      <c r="AR226" s="39">
        <v>0</v>
      </c>
    </row>
    <row r="227" spans="1:44" ht="15" customHeight="1">
      <c r="A227" s="37" t="s">
        <v>3544</v>
      </c>
      <c r="B227" s="37" t="s">
        <v>3540</v>
      </c>
      <c r="C227" s="37" t="s">
        <v>3559</v>
      </c>
      <c r="D227" s="39">
        <v>0</v>
      </c>
      <c r="E227" s="39">
        <v>0</v>
      </c>
      <c r="G227" s="39">
        <f t="shared" si="33"/>
        <v>1145</v>
      </c>
      <c r="H227" s="39">
        <v>290</v>
      </c>
      <c r="I227" s="39">
        <v>1167</v>
      </c>
      <c r="J227" s="39" t="str">
        <f t="shared" si="34"/>
        <v>NO</v>
      </c>
      <c r="K227" s="39">
        <f t="shared" si="35"/>
        <v>2.1834061135371177</v>
      </c>
      <c r="L227" s="39" t="str">
        <f t="shared" si="36"/>
        <v>NO</v>
      </c>
      <c r="O227" s="39">
        <v>6</v>
      </c>
      <c r="R227" s="39">
        <v>0</v>
      </c>
      <c r="S227" s="39">
        <f t="shared" si="37"/>
        <v>0</v>
      </c>
      <c r="AB227" s="39" t="s">
        <v>4112</v>
      </c>
      <c r="AD227" s="39">
        <f t="shared" si="38"/>
        <v>0</v>
      </c>
      <c r="AE227" s="39">
        <v>1868</v>
      </c>
      <c r="AF227" s="39">
        <f t="shared" si="39"/>
        <v>1010</v>
      </c>
      <c r="AG227" s="39">
        <v>3870</v>
      </c>
      <c r="AH227" s="39">
        <f t="shared" si="40"/>
        <v>1256</v>
      </c>
      <c r="AI227" s="39">
        <f t="shared" si="41"/>
        <v>-246</v>
      </c>
      <c r="AJ227" s="39">
        <f t="shared" si="42"/>
        <v>0</v>
      </c>
      <c r="AK227" s="39">
        <v>0</v>
      </c>
      <c r="AL227" s="39">
        <v>0.48499999999999999</v>
      </c>
      <c r="AM227" s="39">
        <v>0.44600000000000001</v>
      </c>
      <c r="AN227" s="39">
        <v>0.41899999999999998</v>
      </c>
      <c r="AO227" s="39">
        <f t="shared" si="43"/>
        <v>1</v>
      </c>
      <c r="AQ227" s="37" t="s">
        <v>3559</v>
      </c>
      <c r="AR227" s="39">
        <v>0</v>
      </c>
    </row>
    <row r="228" spans="1:44" ht="15" customHeight="1">
      <c r="A228" s="37" t="s">
        <v>3541</v>
      </c>
      <c r="B228" s="37" t="s">
        <v>3536</v>
      </c>
      <c r="C228" s="37" t="s">
        <v>3559</v>
      </c>
      <c r="D228" s="39">
        <v>0</v>
      </c>
      <c r="E228" s="39">
        <v>0</v>
      </c>
      <c r="G228" s="39">
        <f t="shared" si="33"/>
        <v>1414</v>
      </c>
      <c r="H228" s="39">
        <v>40010</v>
      </c>
      <c r="I228" s="39">
        <v>2085</v>
      </c>
      <c r="J228" s="39" t="str">
        <f t="shared" si="34"/>
        <v>YES</v>
      </c>
      <c r="K228" s="39">
        <f t="shared" si="35"/>
        <v>1.9801980198019802</v>
      </c>
      <c r="L228" s="39" t="str">
        <f t="shared" si="36"/>
        <v>NO</v>
      </c>
      <c r="O228" s="39">
        <v>12</v>
      </c>
      <c r="R228" s="39">
        <v>0</v>
      </c>
      <c r="S228" s="39">
        <f t="shared" si="37"/>
        <v>1</v>
      </c>
      <c r="AB228" s="39" t="s">
        <v>3537</v>
      </c>
      <c r="AC228" s="39" t="s">
        <v>3538</v>
      </c>
      <c r="AD228" s="39">
        <f t="shared" si="38"/>
        <v>7</v>
      </c>
      <c r="AE228" s="39">
        <v>353</v>
      </c>
      <c r="AF228" s="39">
        <f t="shared" si="39"/>
        <v>566</v>
      </c>
      <c r="AG228" s="39">
        <v>1396</v>
      </c>
      <c r="AH228" s="39">
        <f t="shared" si="40"/>
        <v>1090</v>
      </c>
      <c r="AI228" s="39">
        <f t="shared" si="41"/>
        <v>-524</v>
      </c>
      <c r="AJ228" s="39">
        <f t="shared" si="42"/>
        <v>0</v>
      </c>
      <c r="AK228" s="39">
        <v>0</v>
      </c>
      <c r="AL228" s="39">
        <v>0.42899999999999999</v>
      </c>
      <c r="AM228" s="39">
        <v>0.45100000000000001</v>
      </c>
      <c r="AN228" s="39">
        <v>0.40899999999999997</v>
      </c>
      <c r="AO228" s="39">
        <f t="shared" si="43"/>
        <v>1</v>
      </c>
      <c r="AQ228" s="37" t="s">
        <v>3559</v>
      </c>
      <c r="AR228" s="39">
        <v>0</v>
      </c>
    </row>
    <row r="229" spans="1:44" ht="15" customHeight="1">
      <c r="A229" s="37" t="s">
        <v>3539</v>
      </c>
      <c r="B229" s="37" t="s">
        <v>3532</v>
      </c>
      <c r="C229" s="37" t="s">
        <v>3559</v>
      </c>
      <c r="D229" s="39">
        <v>0</v>
      </c>
      <c r="E229" s="39">
        <v>0</v>
      </c>
      <c r="G229" s="39">
        <f t="shared" si="33"/>
        <v>685</v>
      </c>
      <c r="H229" s="39">
        <v>700</v>
      </c>
      <c r="I229" s="39">
        <v>9633</v>
      </c>
      <c r="J229" s="39" t="str">
        <f t="shared" si="34"/>
        <v>NO</v>
      </c>
      <c r="K229" s="39">
        <f t="shared" si="35"/>
        <v>1.751824817518248</v>
      </c>
      <c r="L229" s="39" t="str">
        <f t="shared" si="36"/>
        <v>NO</v>
      </c>
      <c r="O229" s="39">
        <v>3</v>
      </c>
      <c r="R229" s="39">
        <v>0</v>
      </c>
      <c r="S229" s="39">
        <f t="shared" si="37"/>
        <v>0</v>
      </c>
      <c r="AB229" s="39" t="s">
        <v>4112</v>
      </c>
      <c r="AD229" s="39">
        <f t="shared" si="38"/>
        <v>0</v>
      </c>
      <c r="AE229" s="39">
        <v>465</v>
      </c>
      <c r="AF229" s="39">
        <f t="shared" si="39"/>
        <v>627</v>
      </c>
      <c r="AG229" s="39">
        <v>342</v>
      </c>
      <c r="AH229" s="39">
        <f t="shared" si="40"/>
        <v>788</v>
      </c>
      <c r="AI229" s="39">
        <f t="shared" si="41"/>
        <v>-161</v>
      </c>
      <c r="AJ229" s="39">
        <f t="shared" si="42"/>
        <v>0</v>
      </c>
      <c r="AK229" s="39">
        <v>0</v>
      </c>
      <c r="AL229" s="39">
        <v>0.42699999999999999</v>
      </c>
      <c r="AM229" s="39">
        <v>0.46600000000000003</v>
      </c>
      <c r="AN229" s="39">
        <v>0.47099999999999997</v>
      </c>
      <c r="AO229" s="39">
        <f t="shared" si="43"/>
        <v>1</v>
      </c>
      <c r="AQ229" s="37" t="s">
        <v>3559</v>
      </c>
      <c r="AR229" s="39">
        <v>0</v>
      </c>
    </row>
    <row r="230" spans="1:44" ht="15" customHeight="1">
      <c r="A230" s="37" t="s">
        <v>3533</v>
      </c>
      <c r="B230" s="37" t="s">
        <v>3534</v>
      </c>
      <c r="C230" s="37" t="s">
        <v>3559</v>
      </c>
      <c r="D230" s="39">
        <v>0</v>
      </c>
      <c r="E230" s="39">
        <v>0</v>
      </c>
      <c r="G230" s="39">
        <f t="shared" si="33"/>
        <v>1049</v>
      </c>
      <c r="H230" s="39" t="s">
        <v>4111</v>
      </c>
      <c r="I230" s="39" t="s">
        <v>4111</v>
      </c>
      <c r="J230" s="39" t="str">
        <f t="shared" si="34"/>
        <v>NO</v>
      </c>
      <c r="K230" s="39">
        <f t="shared" si="35"/>
        <v>2.5738798856053382</v>
      </c>
      <c r="L230" s="39" t="str">
        <f t="shared" si="36"/>
        <v>NO</v>
      </c>
      <c r="O230" s="39">
        <v>5</v>
      </c>
      <c r="R230" s="39">
        <v>0</v>
      </c>
      <c r="S230" s="39">
        <f t="shared" si="37"/>
        <v>0</v>
      </c>
      <c r="AB230" s="39" t="s">
        <v>4112</v>
      </c>
      <c r="AD230" s="39">
        <f t="shared" si="38"/>
        <v>0</v>
      </c>
      <c r="AE230" s="39">
        <v>262</v>
      </c>
      <c r="AF230" s="39">
        <f t="shared" si="39"/>
        <v>513</v>
      </c>
      <c r="AG230" s="39">
        <v>424</v>
      </c>
      <c r="AH230" s="39">
        <f t="shared" si="40"/>
        <v>829</v>
      </c>
      <c r="AI230" s="39">
        <f t="shared" si="41"/>
        <v>-316</v>
      </c>
      <c r="AJ230" s="39">
        <f t="shared" si="42"/>
        <v>0</v>
      </c>
      <c r="AK230" s="39">
        <v>0</v>
      </c>
      <c r="AL230" s="39">
        <v>0</v>
      </c>
      <c r="AM230" s="39">
        <v>0</v>
      </c>
      <c r="AN230" s="39">
        <v>0</v>
      </c>
      <c r="AO230" s="39">
        <f t="shared" si="43"/>
        <v>1</v>
      </c>
      <c r="AQ230" s="37" t="s">
        <v>3559</v>
      </c>
      <c r="AR230" s="39">
        <v>0</v>
      </c>
    </row>
    <row r="231" spans="1:44" ht="15" customHeight="1">
      <c r="A231" s="37" t="s">
        <v>3535</v>
      </c>
      <c r="B231" s="37" t="s">
        <v>3530</v>
      </c>
      <c r="C231" s="37" t="s">
        <v>3559</v>
      </c>
      <c r="D231" s="39">
        <v>0</v>
      </c>
      <c r="E231" s="39">
        <v>0</v>
      </c>
      <c r="G231" s="39">
        <f t="shared" si="33"/>
        <v>1493</v>
      </c>
      <c r="H231" s="39">
        <v>220</v>
      </c>
      <c r="I231" s="39">
        <v>8281</v>
      </c>
      <c r="J231" s="39" t="str">
        <f t="shared" si="34"/>
        <v>NO</v>
      </c>
      <c r="K231" s="39">
        <f t="shared" si="35"/>
        <v>1.7414601473543203</v>
      </c>
      <c r="L231" s="39" t="str">
        <f t="shared" si="36"/>
        <v>NO</v>
      </c>
      <c r="O231" s="39">
        <v>1</v>
      </c>
      <c r="R231" s="39">
        <v>0</v>
      </c>
      <c r="S231" s="39">
        <f t="shared" si="37"/>
        <v>0</v>
      </c>
      <c r="AB231" s="39" t="s">
        <v>4112</v>
      </c>
      <c r="AD231" s="39">
        <f t="shared" si="38"/>
        <v>0</v>
      </c>
      <c r="AE231" s="39">
        <v>533</v>
      </c>
      <c r="AF231" s="39">
        <f t="shared" si="39"/>
        <v>651</v>
      </c>
      <c r="AG231" s="39">
        <v>1468</v>
      </c>
      <c r="AH231" s="39">
        <f t="shared" si="40"/>
        <v>1099</v>
      </c>
      <c r="AI231" s="39">
        <f t="shared" si="41"/>
        <v>-448</v>
      </c>
      <c r="AJ231" s="39">
        <f t="shared" si="42"/>
        <v>0</v>
      </c>
      <c r="AK231" s="39">
        <v>0</v>
      </c>
      <c r="AL231" s="39">
        <v>0.45100000000000001</v>
      </c>
      <c r="AM231" s="39">
        <v>0.44400000000000001</v>
      </c>
      <c r="AN231" s="39">
        <v>0.376</v>
      </c>
      <c r="AO231" s="39">
        <f t="shared" si="43"/>
        <v>1</v>
      </c>
      <c r="AQ231" s="37" t="s">
        <v>3559</v>
      </c>
      <c r="AR231" s="39">
        <v>0</v>
      </c>
    </row>
    <row r="232" spans="1:44" ht="15" customHeight="1">
      <c r="A232" s="37" t="s">
        <v>3531</v>
      </c>
      <c r="B232" s="37" t="s">
        <v>3526</v>
      </c>
      <c r="C232" s="37" t="s">
        <v>3559</v>
      </c>
      <c r="D232" s="39">
        <v>0</v>
      </c>
      <c r="E232" s="39">
        <v>0</v>
      </c>
      <c r="G232" s="39">
        <f t="shared" si="33"/>
        <v>973</v>
      </c>
      <c r="H232" s="39">
        <v>240</v>
      </c>
      <c r="I232" s="39" t="s">
        <v>4111</v>
      </c>
      <c r="J232" s="39" t="str">
        <f t="shared" si="34"/>
        <v>NO</v>
      </c>
      <c r="K232" s="39">
        <f t="shared" si="35"/>
        <v>2.2610483042137717</v>
      </c>
      <c r="L232" s="39" t="str">
        <f t="shared" si="36"/>
        <v>NO</v>
      </c>
      <c r="O232" s="39">
        <v>4</v>
      </c>
      <c r="R232" s="39">
        <v>0</v>
      </c>
      <c r="S232" s="39">
        <f t="shared" si="37"/>
        <v>0</v>
      </c>
      <c r="AB232" s="39" t="s">
        <v>4112</v>
      </c>
      <c r="AD232" s="39">
        <f t="shared" si="38"/>
        <v>0</v>
      </c>
      <c r="AE232" s="39">
        <v>1867</v>
      </c>
      <c r="AF232" s="39">
        <f t="shared" si="39"/>
        <v>1009</v>
      </c>
      <c r="AG232" s="39">
        <v>2457</v>
      </c>
      <c r="AH232" s="39">
        <f t="shared" si="40"/>
        <v>1184</v>
      </c>
      <c r="AI232" s="39">
        <f t="shared" si="41"/>
        <v>-175</v>
      </c>
      <c r="AJ232" s="39">
        <f t="shared" si="42"/>
        <v>0</v>
      </c>
      <c r="AK232" s="39">
        <v>0</v>
      </c>
      <c r="AL232" s="39">
        <v>0.51400000000000001</v>
      </c>
      <c r="AM232" s="39">
        <v>0.46100000000000002</v>
      </c>
      <c r="AN232" s="39">
        <v>0.222</v>
      </c>
      <c r="AO232" s="39">
        <f t="shared" si="43"/>
        <v>1</v>
      </c>
      <c r="AQ232" s="37" t="s">
        <v>3559</v>
      </c>
      <c r="AR232" s="39">
        <v>0</v>
      </c>
    </row>
    <row r="233" spans="1:44" ht="15" customHeight="1">
      <c r="A233" s="37" t="s">
        <v>3527</v>
      </c>
      <c r="B233" s="37" t="s">
        <v>3528</v>
      </c>
      <c r="C233" s="37" t="s">
        <v>3559</v>
      </c>
      <c r="D233" s="39">
        <v>0</v>
      </c>
      <c r="E233" s="39">
        <v>0</v>
      </c>
      <c r="G233" s="39">
        <f t="shared" si="33"/>
        <v>864</v>
      </c>
      <c r="H233" s="39">
        <v>1560</v>
      </c>
      <c r="I233" s="39">
        <v>210</v>
      </c>
      <c r="J233" s="39" t="str">
        <f t="shared" si="34"/>
        <v>NO</v>
      </c>
      <c r="K233" s="39">
        <f t="shared" si="35"/>
        <v>2.4305555555555554</v>
      </c>
      <c r="L233" s="39" t="str">
        <f t="shared" si="36"/>
        <v>NO</v>
      </c>
      <c r="O233" s="39">
        <v>9</v>
      </c>
      <c r="R233" s="39">
        <v>0</v>
      </c>
      <c r="S233" s="39">
        <f t="shared" si="37"/>
        <v>1</v>
      </c>
      <c r="U233" s="39" t="s">
        <v>4037</v>
      </c>
      <c r="AB233" s="39" t="s">
        <v>4112</v>
      </c>
      <c r="AD233" s="39">
        <f t="shared" si="38"/>
        <v>0</v>
      </c>
      <c r="AE233" s="39">
        <v>159</v>
      </c>
      <c r="AF233" s="39">
        <f t="shared" si="39"/>
        <v>445</v>
      </c>
      <c r="AG233" s="39">
        <v>0</v>
      </c>
      <c r="AH233" s="39">
        <f t="shared" si="40"/>
        <v>1</v>
      </c>
      <c r="AI233" s="39">
        <f t="shared" si="41"/>
        <v>444</v>
      </c>
      <c r="AJ233" s="39">
        <f t="shared" si="42"/>
        <v>1</v>
      </c>
      <c r="AK233" s="39">
        <v>0</v>
      </c>
      <c r="AL233" s="39">
        <v>0.42199999999999999</v>
      </c>
      <c r="AM233" s="39">
        <v>0.46600000000000003</v>
      </c>
      <c r="AN233" s="39">
        <v>0.49299999999999999</v>
      </c>
      <c r="AO233" s="39">
        <f t="shared" si="43"/>
        <v>1</v>
      </c>
      <c r="AQ233" s="37" t="s">
        <v>3559</v>
      </c>
      <c r="AR233" s="39">
        <v>1</v>
      </c>
    </row>
    <row r="234" spans="1:44" ht="15" customHeight="1">
      <c r="A234" s="37" t="s">
        <v>3529</v>
      </c>
      <c r="B234" s="37" t="s">
        <v>3523</v>
      </c>
      <c r="C234" s="37" t="s">
        <v>3559</v>
      </c>
      <c r="D234" s="39">
        <v>0</v>
      </c>
      <c r="E234" s="39">
        <v>0</v>
      </c>
      <c r="G234" s="39">
        <f t="shared" si="33"/>
        <v>1547</v>
      </c>
      <c r="H234" s="39">
        <v>3240</v>
      </c>
      <c r="I234" s="39">
        <v>6768</v>
      </c>
      <c r="J234" s="39" t="str">
        <f t="shared" si="34"/>
        <v>NO</v>
      </c>
      <c r="K234" s="39">
        <f t="shared" si="35"/>
        <v>1.6160310277957339</v>
      </c>
      <c r="L234" s="39" t="str">
        <f t="shared" si="36"/>
        <v>NO</v>
      </c>
      <c r="O234" s="39">
        <v>6</v>
      </c>
      <c r="R234" s="39">
        <v>0</v>
      </c>
      <c r="S234" s="39">
        <f t="shared" si="37"/>
        <v>0</v>
      </c>
      <c r="AB234" s="39" t="s">
        <v>4112</v>
      </c>
      <c r="AC234" s="39" t="s">
        <v>3524</v>
      </c>
      <c r="AD234" s="39">
        <f t="shared" si="38"/>
        <v>2</v>
      </c>
      <c r="AE234" s="39">
        <v>547</v>
      </c>
      <c r="AF234" s="39">
        <f t="shared" si="39"/>
        <v>659</v>
      </c>
      <c r="AG234" s="39">
        <v>245</v>
      </c>
      <c r="AH234" s="39">
        <f t="shared" si="40"/>
        <v>725</v>
      </c>
      <c r="AI234" s="39">
        <f t="shared" si="41"/>
        <v>-66</v>
      </c>
      <c r="AJ234" s="39">
        <f t="shared" si="42"/>
        <v>0</v>
      </c>
      <c r="AK234" s="39">
        <v>0</v>
      </c>
      <c r="AL234" s="39">
        <v>0.44500000000000001</v>
      </c>
      <c r="AM234" s="39">
        <v>0.45200000000000001</v>
      </c>
      <c r="AN234" s="39">
        <v>0.44900000000000001</v>
      </c>
      <c r="AO234" s="39">
        <f t="shared" si="43"/>
        <v>1</v>
      </c>
      <c r="AQ234" s="37" t="s">
        <v>3559</v>
      </c>
      <c r="AR234" s="39">
        <v>0</v>
      </c>
    </row>
    <row r="235" spans="1:44" ht="15" customHeight="1">
      <c r="A235" s="37" t="s">
        <v>3525</v>
      </c>
      <c r="B235" s="37" t="s">
        <v>3518</v>
      </c>
      <c r="C235" s="37" t="s">
        <v>3559</v>
      </c>
      <c r="E235" s="39">
        <v>0.98</v>
      </c>
      <c r="F235" s="39">
        <v>18</v>
      </c>
      <c r="G235" s="39">
        <f t="shared" si="33"/>
        <v>773</v>
      </c>
      <c r="H235" s="39">
        <v>200</v>
      </c>
      <c r="I235" s="39">
        <v>2495</v>
      </c>
      <c r="J235" s="39" t="str">
        <f t="shared" si="34"/>
        <v>NO</v>
      </c>
      <c r="K235" s="39">
        <f t="shared" si="35"/>
        <v>1.6817593790426908</v>
      </c>
      <c r="L235" s="39" t="str">
        <f t="shared" si="36"/>
        <v>NO</v>
      </c>
      <c r="O235" s="39">
        <v>6</v>
      </c>
      <c r="R235" s="39">
        <v>0</v>
      </c>
      <c r="S235" s="39">
        <f t="shared" si="37"/>
        <v>0</v>
      </c>
      <c r="AB235" s="39" t="s">
        <v>4112</v>
      </c>
      <c r="AD235" s="39">
        <f t="shared" si="38"/>
        <v>0</v>
      </c>
      <c r="AE235" s="39">
        <v>2559</v>
      </c>
      <c r="AF235" s="39">
        <f t="shared" si="39"/>
        <v>1112</v>
      </c>
      <c r="AG235" s="39">
        <v>4695</v>
      </c>
      <c r="AH235" s="39">
        <f t="shared" si="40"/>
        <v>1277</v>
      </c>
      <c r="AI235" s="39">
        <f t="shared" si="41"/>
        <v>-165</v>
      </c>
      <c r="AJ235" s="39">
        <f t="shared" si="42"/>
        <v>0</v>
      </c>
      <c r="AK235" s="39">
        <v>1</v>
      </c>
      <c r="AL235" s="39">
        <v>0.46600000000000003</v>
      </c>
      <c r="AM235" s="39">
        <v>0.44800000000000001</v>
      </c>
      <c r="AN235" s="39">
        <v>0.42899999999999999</v>
      </c>
      <c r="AO235" s="39">
        <f t="shared" si="43"/>
        <v>0</v>
      </c>
      <c r="AQ235" s="37" t="s">
        <v>3559</v>
      </c>
      <c r="AR235" s="39">
        <v>0</v>
      </c>
    </row>
    <row r="236" spans="1:44" ht="15" customHeight="1">
      <c r="A236" s="37" t="s">
        <v>3519</v>
      </c>
      <c r="B236" s="37" t="s">
        <v>3520</v>
      </c>
      <c r="C236" s="37" t="s">
        <v>3559</v>
      </c>
      <c r="D236" s="39">
        <v>0</v>
      </c>
      <c r="E236" s="39">
        <v>0</v>
      </c>
      <c r="G236" s="39">
        <f t="shared" si="33"/>
        <v>624</v>
      </c>
      <c r="H236" s="39">
        <v>430</v>
      </c>
      <c r="I236" s="39">
        <v>55</v>
      </c>
      <c r="J236" s="39" t="str">
        <f t="shared" si="34"/>
        <v>NO</v>
      </c>
      <c r="K236" s="39">
        <f t="shared" si="35"/>
        <v>2.2435897435897436</v>
      </c>
      <c r="L236" s="39" t="str">
        <f t="shared" si="36"/>
        <v>NO</v>
      </c>
      <c r="O236" s="39">
        <v>3</v>
      </c>
      <c r="R236" s="39">
        <v>0</v>
      </c>
      <c r="S236" s="39">
        <f t="shared" si="37"/>
        <v>0</v>
      </c>
      <c r="AB236" s="39" t="s">
        <v>4112</v>
      </c>
      <c r="AC236" s="39" t="s">
        <v>3521</v>
      </c>
      <c r="AD236" s="39">
        <f t="shared" si="38"/>
        <v>4</v>
      </c>
      <c r="AE236" s="39">
        <v>44</v>
      </c>
      <c r="AF236" s="39">
        <f t="shared" si="39"/>
        <v>305</v>
      </c>
      <c r="AG236" s="39">
        <v>67</v>
      </c>
      <c r="AH236" s="39">
        <f t="shared" si="40"/>
        <v>477</v>
      </c>
      <c r="AI236" s="39">
        <f t="shared" si="41"/>
        <v>-172</v>
      </c>
      <c r="AJ236" s="39">
        <f t="shared" si="42"/>
        <v>0</v>
      </c>
      <c r="AK236" s="39">
        <v>0</v>
      </c>
      <c r="AL236" s="39">
        <v>0.46700000000000003</v>
      </c>
      <c r="AM236" s="39">
        <v>0.44700000000000001</v>
      </c>
      <c r="AN236" s="39">
        <v>0.46400000000000002</v>
      </c>
      <c r="AO236" s="39">
        <f t="shared" si="43"/>
        <v>1</v>
      </c>
      <c r="AQ236" s="37" t="s">
        <v>3559</v>
      </c>
      <c r="AR236" s="39">
        <v>0</v>
      </c>
    </row>
    <row r="237" spans="1:44" ht="15" customHeight="1">
      <c r="A237" s="37" t="s">
        <v>3522</v>
      </c>
      <c r="B237" s="37" t="s">
        <v>3516</v>
      </c>
      <c r="C237" s="37" t="s">
        <v>3559</v>
      </c>
      <c r="D237" s="39">
        <v>0</v>
      </c>
      <c r="E237" s="39">
        <v>0</v>
      </c>
      <c r="G237" s="39">
        <f t="shared" si="33"/>
        <v>1509</v>
      </c>
      <c r="H237" s="39">
        <v>1295</v>
      </c>
      <c r="I237" s="39">
        <v>5475</v>
      </c>
      <c r="J237" s="39" t="str">
        <f t="shared" si="34"/>
        <v>NO</v>
      </c>
      <c r="K237" s="39">
        <f t="shared" si="35"/>
        <v>0.72895957587806492</v>
      </c>
      <c r="L237" s="39" t="str">
        <f t="shared" si="36"/>
        <v>NO</v>
      </c>
      <c r="O237" s="39">
        <v>10</v>
      </c>
      <c r="R237" s="39">
        <v>0</v>
      </c>
      <c r="S237" s="39">
        <f t="shared" si="37"/>
        <v>0</v>
      </c>
      <c r="AB237" s="39" t="s">
        <v>4112</v>
      </c>
      <c r="AD237" s="39">
        <f t="shared" si="38"/>
        <v>0</v>
      </c>
      <c r="AE237" s="39">
        <v>106</v>
      </c>
      <c r="AF237" s="39">
        <f t="shared" si="39"/>
        <v>397</v>
      </c>
      <c r="AG237" s="39">
        <v>132</v>
      </c>
      <c r="AH237" s="39">
        <f t="shared" si="40"/>
        <v>605</v>
      </c>
      <c r="AI237" s="39">
        <f t="shared" si="41"/>
        <v>-208</v>
      </c>
      <c r="AJ237" s="39">
        <f t="shared" si="42"/>
        <v>0</v>
      </c>
      <c r="AK237" s="39">
        <v>0</v>
      </c>
      <c r="AL237" s="39">
        <v>0.41799999999999998</v>
      </c>
      <c r="AM237" s="39">
        <v>0.45200000000000001</v>
      </c>
      <c r="AN237" s="39">
        <v>0.4</v>
      </c>
      <c r="AO237" s="39">
        <f t="shared" si="43"/>
        <v>1</v>
      </c>
      <c r="AQ237" s="37" t="s">
        <v>3559</v>
      </c>
      <c r="AR237" s="39">
        <v>0</v>
      </c>
    </row>
    <row r="238" spans="1:44" ht="15" customHeight="1">
      <c r="A238" s="37" t="s">
        <v>3517</v>
      </c>
      <c r="B238" s="37" t="s">
        <v>3509</v>
      </c>
      <c r="C238" s="37" t="s">
        <v>3559</v>
      </c>
      <c r="D238" s="39">
        <v>0</v>
      </c>
      <c r="E238" s="39">
        <v>0</v>
      </c>
      <c r="G238" s="39">
        <f t="shared" si="33"/>
        <v>734</v>
      </c>
      <c r="H238" s="39">
        <v>114</v>
      </c>
      <c r="I238" s="39">
        <v>1975</v>
      </c>
      <c r="J238" s="39" t="str">
        <f t="shared" si="34"/>
        <v>NO</v>
      </c>
      <c r="K238" s="39">
        <f t="shared" si="35"/>
        <v>2.9972752043596733</v>
      </c>
      <c r="L238" s="39" t="str">
        <f t="shared" si="36"/>
        <v>NO</v>
      </c>
      <c r="O238" s="39">
        <v>8</v>
      </c>
      <c r="R238" s="39">
        <v>0</v>
      </c>
      <c r="S238" s="39">
        <f t="shared" si="37"/>
        <v>0</v>
      </c>
      <c r="AB238" s="39" t="s">
        <v>4112</v>
      </c>
      <c r="AD238" s="39">
        <f t="shared" si="38"/>
        <v>0</v>
      </c>
      <c r="AE238" s="39">
        <v>1928</v>
      </c>
      <c r="AF238" s="39">
        <f t="shared" si="39"/>
        <v>1022</v>
      </c>
      <c r="AG238" s="39">
        <v>2081</v>
      </c>
      <c r="AH238" s="39">
        <f t="shared" si="40"/>
        <v>1161</v>
      </c>
      <c r="AI238" s="39">
        <f t="shared" si="41"/>
        <v>-139</v>
      </c>
      <c r="AJ238" s="39">
        <f t="shared" si="42"/>
        <v>0</v>
      </c>
      <c r="AK238" s="39">
        <v>0</v>
      </c>
      <c r="AL238" s="39">
        <v>0.55700000000000005</v>
      </c>
      <c r="AM238" s="39">
        <v>0.47299999999999998</v>
      </c>
      <c r="AN238" s="39">
        <v>0.41499999999999998</v>
      </c>
      <c r="AO238" s="39">
        <f t="shared" si="43"/>
        <v>1</v>
      </c>
      <c r="AQ238" s="37" t="s">
        <v>3559</v>
      </c>
      <c r="AR238" s="39">
        <v>0</v>
      </c>
    </row>
    <row r="239" spans="1:44" ht="15" customHeight="1">
      <c r="A239" s="37" t="s">
        <v>3510</v>
      </c>
      <c r="B239" s="37" t="s">
        <v>3511</v>
      </c>
      <c r="C239" s="37" t="s">
        <v>3512</v>
      </c>
      <c r="E239" s="39">
        <v>0.98399999999999999</v>
      </c>
      <c r="F239" s="39">
        <v>20</v>
      </c>
      <c r="G239" s="39">
        <f t="shared" si="33"/>
        <v>504</v>
      </c>
      <c r="H239" s="39">
        <v>1170</v>
      </c>
      <c r="I239" s="39">
        <v>2909</v>
      </c>
      <c r="J239" s="39" t="str">
        <f t="shared" si="34"/>
        <v>NO</v>
      </c>
      <c r="K239" s="39">
        <f t="shared" si="35"/>
        <v>0.99206349206349198</v>
      </c>
      <c r="L239" s="39" t="str">
        <f t="shared" si="36"/>
        <v>NO</v>
      </c>
      <c r="O239" s="39">
        <v>2</v>
      </c>
      <c r="R239" s="39">
        <v>0</v>
      </c>
      <c r="S239" s="39">
        <f t="shared" si="37"/>
        <v>0</v>
      </c>
      <c r="AB239" s="39" t="s">
        <v>4112</v>
      </c>
      <c r="AD239" s="39">
        <f t="shared" si="38"/>
        <v>0</v>
      </c>
      <c r="AE239" s="39">
        <v>1254</v>
      </c>
      <c r="AF239" s="39">
        <f t="shared" si="39"/>
        <v>884</v>
      </c>
      <c r="AG239" s="39">
        <v>232</v>
      </c>
      <c r="AH239" s="39">
        <f t="shared" si="40"/>
        <v>713</v>
      </c>
      <c r="AI239" s="39">
        <f t="shared" si="41"/>
        <v>171</v>
      </c>
      <c r="AJ239" s="39">
        <f t="shared" si="42"/>
        <v>1</v>
      </c>
      <c r="AK239" s="39">
        <v>1</v>
      </c>
      <c r="AL239" s="39">
        <v>0.46800000000000003</v>
      </c>
      <c r="AM239" s="39">
        <v>0.49399999999999999</v>
      </c>
      <c r="AN239" s="39">
        <v>0.312</v>
      </c>
      <c r="AO239" s="39">
        <f t="shared" si="43"/>
        <v>0</v>
      </c>
      <c r="AQ239" s="37" t="s">
        <v>3512</v>
      </c>
      <c r="AR239" s="39">
        <v>1</v>
      </c>
    </row>
    <row r="240" spans="1:44" ht="15" customHeight="1">
      <c r="A240" s="37" t="s">
        <v>3513</v>
      </c>
      <c r="B240" s="37" t="s">
        <v>3514</v>
      </c>
      <c r="C240" s="37" t="s">
        <v>3512</v>
      </c>
      <c r="D240" s="39">
        <v>0</v>
      </c>
      <c r="E240" s="39">
        <v>0</v>
      </c>
      <c r="G240" s="39">
        <f t="shared" si="33"/>
        <v>527</v>
      </c>
      <c r="H240" s="39">
        <v>89</v>
      </c>
      <c r="I240" s="39">
        <v>527</v>
      </c>
      <c r="J240" s="39" t="str">
        <f t="shared" si="34"/>
        <v>NO</v>
      </c>
      <c r="K240" s="39">
        <f t="shared" si="35"/>
        <v>0.37950664136622392</v>
      </c>
      <c r="L240" s="39" t="str">
        <f t="shared" si="36"/>
        <v>NO</v>
      </c>
      <c r="O240" s="39">
        <v>4</v>
      </c>
      <c r="R240" s="39">
        <v>0</v>
      </c>
      <c r="S240" s="39">
        <f t="shared" si="37"/>
        <v>0</v>
      </c>
      <c r="AB240" s="39" t="s">
        <v>4112</v>
      </c>
      <c r="AD240" s="39">
        <f t="shared" si="38"/>
        <v>0</v>
      </c>
      <c r="AE240" s="39">
        <v>8577</v>
      </c>
      <c r="AF240" s="39">
        <f t="shared" si="39"/>
        <v>1349</v>
      </c>
      <c r="AG240" s="39">
        <v>26821</v>
      </c>
      <c r="AH240" s="39">
        <f t="shared" si="40"/>
        <v>1419</v>
      </c>
      <c r="AI240" s="39">
        <f t="shared" si="41"/>
        <v>-70</v>
      </c>
      <c r="AJ240" s="39">
        <f t="shared" si="42"/>
        <v>0</v>
      </c>
      <c r="AK240" s="39">
        <v>0</v>
      </c>
      <c r="AL240" s="39">
        <v>0.432</v>
      </c>
      <c r="AM240" s="39">
        <v>0.46100000000000002</v>
      </c>
      <c r="AN240" s="39">
        <v>0.43099999999999999</v>
      </c>
      <c r="AO240" s="39">
        <f t="shared" si="43"/>
        <v>1</v>
      </c>
      <c r="AQ240" s="37" t="s">
        <v>3512</v>
      </c>
      <c r="AR240" s="39">
        <v>0</v>
      </c>
    </row>
    <row r="241" spans="1:44" ht="15" customHeight="1">
      <c r="A241" s="37" t="s">
        <v>3515</v>
      </c>
      <c r="B241" s="37" t="s">
        <v>3505</v>
      </c>
      <c r="C241" s="37" t="s">
        <v>3512</v>
      </c>
      <c r="D241" s="39">
        <v>0</v>
      </c>
      <c r="E241" s="39">
        <v>0</v>
      </c>
      <c r="G241" s="39">
        <f t="shared" si="33"/>
        <v>244</v>
      </c>
      <c r="H241" s="39">
        <v>3020</v>
      </c>
      <c r="I241" s="39">
        <v>1170</v>
      </c>
      <c r="J241" s="39" t="str">
        <f t="shared" si="34"/>
        <v>NO</v>
      </c>
      <c r="K241" s="39">
        <f t="shared" si="35"/>
        <v>0.4098360655737705</v>
      </c>
      <c r="L241" s="39" t="str">
        <f t="shared" si="36"/>
        <v>NO</v>
      </c>
      <c r="O241" s="39">
        <v>1</v>
      </c>
      <c r="R241" s="39">
        <v>0</v>
      </c>
      <c r="S241" s="39">
        <f t="shared" si="37"/>
        <v>0</v>
      </c>
      <c r="AB241" s="39" t="s">
        <v>4112</v>
      </c>
      <c r="AD241" s="39">
        <f t="shared" si="38"/>
        <v>0</v>
      </c>
      <c r="AE241" s="39">
        <v>7</v>
      </c>
      <c r="AF241" s="39">
        <f t="shared" si="39"/>
        <v>167</v>
      </c>
      <c r="AG241" s="39">
        <v>22</v>
      </c>
      <c r="AH241" s="39">
        <f t="shared" si="40"/>
        <v>342</v>
      </c>
      <c r="AI241" s="39">
        <f t="shared" si="41"/>
        <v>-175</v>
      </c>
      <c r="AJ241" s="39">
        <f t="shared" si="42"/>
        <v>0</v>
      </c>
      <c r="AK241" s="39">
        <v>0</v>
      </c>
      <c r="AL241" s="39">
        <v>0.45100000000000001</v>
      </c>
      <c r="AM241" s="39">
        <v>0.498</v>
      </c>
      <c r="AN241" s="39">
        <v>0.41299999999999998</v>
      </c>
      <c r="AO241" s="39">
        <f t="shared" si="43"/>
        <v>1</v>
      </c>
      <c r="AQ241" s="37" t="s">
        <v>3512</v>
      </c>
      <c r="AR241" s="39">
        <v>0</v>
      </c>
    </row>
    <row r="242" spans="1:44" ht="15" customHeight="1">
      <c r="A242" s="37" t="s">
        <v>3506</v>
      </c>
      <c r="B242" s="37" t="s">
        <v>3507</v>
      </c>
      <c r="C242" s="37" t="s">
        <v>3512</v>
      </c>
      <c r="D242" s="39">
        <v>0</v>
      </c>
      <c r="E242" s="39">
        <v>0</v>
      </c>
      <c r="G242" s="39">
        <f t="shared" si="33"/>
        <v>512</v>
      </c>
      <c r="H242" s="39">
        <v>3390</v>
      </c>
      <c r="I242" s="39" t="s">
        <v>4111</v>
      </c>
      <c r="J242" s="39" t="str">
        <f t="shared" si="34"/>
        <v>NO</v>
      </c>
      <c r="K242" s="39">
        <f t="shared" si="35"/>
        <v>0.5859375</v>
      </c>
      <c r="L242" s="39" t="str">
        <f t="shared" si="36"/>
        <v>NO</v>
      </c>
      <c r="O242" s="39">
        <v>2</v>
      </c>
      <c r="R242" s="39">
        <v>0</v>
      </c>
      <c r="S242" s="39">
        <f t="shared" si="37"/>
        <v>0</v>
      </c>
      <c r="AB242" s="39" t="s">
        <v>4112</v>
      </c>
      <c r="AD242" s="39">
        <f t="shared" si="38"/>
        <v>0</v>
      </c>
      <c r="AE242" s="39">
        <v>2399</v>
      </c>
      <c r="AF242" s="39">
        <f t="shared" si="39"/>
        <v>1092</v>
      </c>
      <c r="AG242" s="39">
        <v>173</v>
      </c>
      <c r="AH242" s="39">
        <f t="shared" si="40"/>
        <v>656</v>
      </c>
      <c r="AI242" s="39">
        <f t="shared" si="41"/>
        <v>436</v>
      </c>
      <c r="AJ242" s="39">
        <f t="shared" si="42"/>
        <v>1</v>
      </c>
      <c r="AK242" s="39">
        <v>0</v>
      </c>
      <c r="AL242" s="39">
        <v>0.5</v>
      </c>
      <c r="AM242" s="39">
        <v>0.46500000000000002</v>
      </c>
      <c r="AN242" s="39">
        <v>0.437</v>
      </c>
      <c r="AO242" s="39">
        <f t="shared" si="43"/>
        <v>1</v>
      </c>
      <c r="AQ242" s="37" t="s">
        <v>3512</v>
      </c>
      <c r="AR242" s="39">
        <v>1</v>
      </c>
    </row>
    <row r="243" spans="1:44" ht="15" customHeight="1">
      <c r="A243" s="37" t="s">
        <v>3508</v>
      </c>
      <c r="B243" s="37" t="s">
        <v>3499</v>
      </c>
      <c r="C243" s="37" t="s">
        <v>3512</v>
      </c>
      <c r="D243" s="39">
        <v>0</v>
      </c>
      <c r="E243" s="39">
        <v>0</v>
      </c>
      <c r="G243" s="39">
        <f t="shared" si="33"/>
        <v>1196</v>
      </c>
      <c r="H243" s="39">
        <v>7190</v>
      </c>
      <c r="I243" s="39">
        <v>2530</v>
      </c>
      <c r="J243" s="39" t="str">
        <f t="shared" si="34"/>
        <v>NO</v>
      </c>
      <c r="K243" s="39">
        <f t="shared" si="35"/>
        <v>1.3377926421404682</v>
      </c>
      <c r="L243" s="39" t="str">
        <f t="shared" si="36"/>
        <v>NO</v>
      </c>
      <c r="O243" s="39">
        <v>3</v>
      </c>
      <c r="R243" s="39">
        <v>0</v>
      </c>
      <c r="S243" s="39">
        <f t="shared" si="37"/>
        <v>1</v>
      </c>
      <c r="W243" s="39" t="s">
        <v>3500</v>
      </c>
      <c r="AB243" s="39" t="s">
        <v>4112</v>
      </c>
      <c r="AC243" s="39" t="s">
        <v>3501</v>
      </c>
      <c r="AD243" s="39">
        <f t="shared" si="38"/>
        <v>6</v>
      </c>
      <c r="AE243" s="39">
        <v>0</v>
      </c>
      <c r="AF243" s="39">
        <f t="shared" si="39"/>
        <v>1</v>
      </c>
      <c r="AG243" s="39">
        <v>11</v>
      </c>
      <c r="AH243" s="39">
        <f t="shared" si="40"/>
        <v>283</v>
      </c>
      <c r="AI243" s="39">
        <f t="shared" si="41"/>
        <v>-282</v>
      </c>
      <c r="AJ243" s="39">
        <f t="shared" si="42"/>
        <v>0</v>
      </c>
      <c r="AK243" s="39">
        <v>0</v>
      </c>
      <c r="AL243" s="39">
        <v>0.42699999999999999</v>
      </c>
      <c r="AM243" s="39">
        <v>0.442</v>
      </c>
      <c r="AN243" s="39">
        <v>0.47</v>
      </c>
      <c r="AO243" s="39">
        <f t="shared" si="43"/>
        <v>1</v>
      </c>
      <c r="AQ243" s="37" t="s">
        <v>3512</v>
      </c>
      <c r="AR243" s="39">
        <v>0</v>
      </c>
    </row>
    <row r="244" spans="1:44" ht="15" customHeight="1">
      <c r="A244" s="37" t="s">
        <v>3502</v>
      </c>
      <c r="B244" s="37" t="s">
        <v>3503</v>
      </c>
      <c r="C244" s="37" t="s">
        <v>3512</v>
      </c>
      <c r="D244" s="39">
        <v>0</v>
      </c>
      <c r="E244" s="39">
        <v>0</v>
      </c>
      <c r="G244" s="39">
        <f t="shared" si="33"/>
        <v>527</v>
      </c>
      <c r="H244" s="39">
        <v>580</v>
      </c>
      <c r="I244" s="39">
        <v>7628</v>
      </c>
      <c r="J244" s="39" t="str">
        <f t="shared" si="34"/>
        <v>NO</v>
      </c>
      <c r="K244" s="39">
        <f t="shared" si="35"/>
        <v>0.37950664136622392</v>
      </c>
      <c r="L244" s="39" t="str">
        <f t="shared" si="36"/>
        <v>NO</v>
      </c>
      <c r="O244" s="39">
        <v>2</v>
      </c>
      <c r="R244" s="39">
        <v>0</v>
      </c>
      <c r="S244" s="39">
        <f t="shared" si="37"/>
        <v>0</v>
      </c>
      <c r="AB244" s="39" t="s">
        <v>4112</v>
      </c>
      <c r="AD244" s="39">
        <f t="shared" si="38"/>
        <v>0</v>
      </c>
      <c r="AE244" s="39">
        <v>481</v>
      </c>
      <c r="AF244" s="39">
        <f t="shared" si="39"/>
        <v>631</v>
      </c>
      <c r="AG244" s="39">
        <v>275</v>
      </c>
      <c r="AH244" s="39">
        <f t="shared" si="40"/>
        <v>745</v>
      </c>
      <c r="AI244" s="39">
        <f t="shared" si="41"/>
        <v>-114</v>
      </c>
      <c r="AJ244" s="39">
        <f t="shared" si="42"/>
        <v>0</v>
      </c>
      <c r="AK244" s="39">
        <v>0</v>
      </c>
      <c r="AL244" s="39">
        <v>0.42799999999999999</v>
      </c>
      <c r="AM244" s="39">
        <v>0.46400000000000002</v>
      </c>
      <c r="AN244" s="39">
        <v>0.33500000000000002</v>
      </c>
      <c r="AO244" s="39">
        <f t="shared" si="43"/>
        <v>1</v>
      </c>
      <c r="AQ244" s="37" t="s">
        <v>3512</v>
      </c>
      <c r="AR244" s="39">
        <v>0</v>
      </c>
    </row>
    <row r="245" spans="1:44" ht="15" customHeight="1">
      <c r="A245" s="37" t="s">
        <v>3504</v>
      </c>
      <c r="B245" s="37" t="s">
        <v>3492</v>
      </c>
      <c r="C245" s="37" t="s">
        <v>3512</v>
      </c>
      <c r="D245" s="39">
        <v>0</v>
      </c>
      <c r="E245" s="39">
        <v>0</v>
      </c>
      <c r="G245" s="39">
        <f t="shared" si="33"/>
        <v>492</v>
      </c>
      <c r="H245" s="39">
        <v>3173</v>
      </c>
      <c r="I245" s="39">
        <v>1993</v>
      </c>
      <c r="J245" s="39" t="str">
        <f t="shared" si="34"/>
        <v>NO</v>
      </c>
      <c r="K245" s="39">
        <f t="shared" si="35"/>
        <v>0.6097560975609756</v>
      </c>
      <c r="L245" s="39" t="str">
        <f t="shared" si="36"/>
        <v>NO</v>
      </c>
      <c r="O245" s="39">
        <v>1</v>
      </c>
      <c r="R245" s="39">
        <v>0</v>
      </c>
      <c r="S245" s="39">
        <f t="shared" si="37"/>
        <v>0</v>
      </c>
      <c r="AB245" s="39" t="s">
        <v>4112</v>
      </c>
      <c r="AD245" s="39">
        <f t="shared" si="38"/>
        <v>0</v>
      </c>
      <c r="AE245" s="39">
        <v>239</v>
      </c>
      <c r="AF245" s="39">
        <f t="shared" si="39"/>
        <v>498</v>
      </c>
      <c r="AG245" s="39">
        <v>174</v>
      </c>
      <c r="AH245" s="39">
        <f t="shared" si="40"/>
        <v>659</v>
      </c>
      <c r="AI245" s="39">
        <f t="shared" si="41"/>
        <v>-161</v>
      </c>
      <c r="AJ245" s="39">
        <f t="shared" si="42"/>
        <v>0</v>
      </c>
      <c r="AK245" s="39">
        <v>0</v>
      </c>
      <c r="AL245" s="39">
        <v>0.44500000000000001</v>
      </c>
      <c r="AM245" s="39">
        <v>0.44</v>
      </c>
      <c r="AN245" s="39">
        <v>0.38</v>
      </c>
      <c r="AO245" s="39">
        <f t="shared" si="43"/>
        <v>1</v>
      </c>
      <c r="AQ245" s="37" t="s">
        <v>3512</v>
      </c>
      <c r="AR245" s="39">
        <v>0</v>
      </c>
    </row>
    <row r="246" spans="1:44" ht="15" customHeight="1">
      <c r="A246" s="37" t="s">
        <v>3493</v>
      </c>
      <c r="B246" s="37" t="s">
        <v>3494</v>
      </c>
      <c r="C246" s="37" t="s">
        <v>3512</v>
      </c>
      <c r="D246" s="39">
        <v>0</v>
      </c>
      <c r="E246" s="39">
        <v>0</v>
      </c>
      <c r="G246" s="39">
        <f t="shared" si="33"/>
        <v>489</v>
      </c>
      <c r="H246" s="39">
        <v>1170</v>
      </c>
      <c r="I246" s="39">
        <v>150</v>
      </c>
      <c r="J246" s="39" t="str">
        <f t="shared" si="34"/>
        <v>NO</v>
      </c>
      <c r="K246" s="39">
        <f t="shared" si="35"/>
        <v>0.61349693251533743</v>
      </c>
      <c r="L246" s="39" t="str">
        <f t="shared" si="36"/>
        <v>NO</v>
      </c>
      <c r="O246" s="39">
        <v>1</v>
      </c>
      <c r="R246" s="39">
        <v>0</v>
      </c>
      <c r="S246" s="39">
        <f t="shared" si="37"/>
        <v>0</v>
      </c>
      <c r="AB246" s="39" t="s">
        <v>4112</v>
      </c>
      <c r="AD246" s="39">
        <f t="shared" si="38"/>
        <v>0</v>
      </c>
      <c r="AE246" s="39">
        <v>1758</v>
      </c>
      <c r="AF246" s="39">
        <f t="shared" si="39"/>
        <v>992</v>
      </c>
      <c r="AG246" s="39">
        <v>107</v>
      </c>
      <c r="AH246" s="39">
        <f t="shared" si="40"/>
        <v>556</v>
      </c>
      <c r="AI246" s="39">
        <f t="shared" si="41"/>
        <v>436</v>
      </c>
      <c r="AJ246" s="39">
        <f t="shared" si="42"/>
        <v>1</v>
      </c>
      <c r="AK246" s="39">
        <v>0</v>
      </c>
      <c r="AL246" s="39">
        <v>0.47</v>
      </c>
      <c r="AM246" s="39">
        <v>0.51</v>
      </c>
      <c r="AN246" s="39">
        <v>0.51400000000000001</v>
      </c>
      <c r="AO246" s="39">
        <f t="shared" si="43"/>
        <v>1</v>
      </c>
      <c r="AQ246" s="37" t="s">
        <v>3512</v>
      </c>
      <c r="AR246" s="39">
        <v>1</v>
      </c>
    </row>
    <row r="247" spans="1:44" ht="15" customHeight="1">
      <c r="A247" s="37" t="s">
        <v>3495</v>
      </c>
      <c r="B247" s="37" t="s">
        <v>3496</v>
      </c>
      <c r="C247" s="37" t="s">
        <v>3512</v>
      </c>
      <c r="D247" s="39">
        <v>0</v>
      </c>
      <c r="E247" s="39">
        <v>0</v>
      </c>
      <c r="G247" s="39">
        <f t="shared" si="33"/>
        <v>508</v>
      </c>
      <c r="H247" s="39">
        <v>480</v>
      </c>
      <c r="I247" s="39">
        <v>29829</v>
      </c>
      <c r="J247" s="39" t="str">
        <f t="shared" si="34"/>
        <v>YES</v>
      </c>
      <c r="K247" s="39">
        <f t="shared" si="35"/>
        <v>0.98425196850393704</v>
      </c>
      <c r="L247" s="39" t="str">
        <f t="shared" si="36"/>
        <v>NO</v>
      </c>
      <c r="O247" s="39">
        <v>2</v>
      </c>
      <c r="R247" s="39">
        <v>0</v>
      </c>
      <c r="S247" s="39">
        <f t="shared" si="37"/>
        <v>1</v>
      </c>
      <c r="U247" s="39" t="s">
        <v>3497</v>
      </c>
      <c r="AB247" s="39" t="s">
        <v>4112</v>
      </c>
      <c r="AD247" s="39">
        <f t="shared" si="38"/>
        <v>0</v>
      </c>
      <c r="AE247" s="39">
        <v>58</v>
      </c>
      <c r="AF247" s="39">
        <f t="shared" si="39"/>
        <v>339</v>
      </c>
      <c r="AG247" s="39">
        <v>522</v>
      </c>
      <c r="AH247" s="39">
        <f t="shared" si="40"/>
        <v>875</v>
      </c>
      <c r="AI247" s="39">
        <f t="shared" si="41"/>
        <v>-536</v>
      </c>
      <c r="AJ247" s="39">
        <f t="shared" si="42"/>
        <v>0</v>
      </c>
      <c r="AK247" s="39">
        <v>0</v>
      </c>
      <c r="AL247" s="39">
        <v>0.497</v>
      </c>
      <c r="AM247" s="39">
        <v>0.441</v>
      </c>
      <c r="AN247" s="39">
        <v>0.249</v>
      </c>
      <c r="AO247" s="39">
        <f t="shared" si="43"/>
        <v>1</v>
      </c>
      <c r="AQ247" s="37" t="s">
        <v>3512</v>
      </c>
      <c r="AR247" s="39">
        <v>0</v>
      </c>
    </row>
    <row r="248" spans="1:44" ht="15" customHeight="1">
      <c r="A248" s="37" t="s">
        <v>3498</v>
      </c>
      <c r="B248" s="37" t="s">
        <v>3485</v>
      </c>
      <c r="C248" s="37" t="s">
        <v>3512</v>
      </c>
      <c r="D248" s="39">
        <v>0</v>
      </c>
      <c r="E248" s="39">
        <v>0</v>
      </c>
      <c r="G248" s="39">
        <f t="shared" si="33"/>
        <v>1119</v>
      </c>
      <c r="J248" s="39" t="str">
        <f t="shared" si="34"/>
        <v>NO</v>
      </c>
      <c r="K248" s="39">
        <f t="shared" si="35"/>
        <v>1.4298480786416443</v>
      </c>
      <c r="L248" s="39" t="str">
        <f t="shared" si="36"/>
        <v>NO</v>
      </c>
      <c r="O248" s="39">
        <v>3</v>
      </c>
      <c r="R248" s="39">
        <v>0</v>
      </c>
      <c r="S248" s="39">
        <f t="shared" si="37"/>
        <v>1</v>
      </c>
      <c r="W248" s="39" t="s">
        <v>3500</v>
      </c>
      <c r="AB248" s="39" t="s">
        <v>4112</v>
      </c>
      <c r="AC248" s="39" t="s">
        <v>3486</v>
      </c>
      <c r="AD248" s="39">
        <f t="shared" si="38"/>
        <v>5</v>
      </c>
      <c r="AE248" s="39">
        <v>0</v>
      </c>
      <c r="AF248" s="39">
        <f t="shared" si="39"/>
        <v>1</v>
      </c>
      <c r="AG248" s="39">
        <v>0</v>
      </c>
      <c r="AH248" s="39">
        <f t="shared" si="40"/>
        <v>1</v>
      </c>
      <c r="AI248" s="39">
        <f t="shared" si="41"/>
        <v>0</v>
      </c>
      <c r="AJ248" s="39">
        <f t="shared" si="42"/>
        <v>0</v>
      </c>
      <c r="AK248" s="39">
        <v>0</v>
      </c>
      <c r="AL248" s="39">
        <v>0</v>
      </c>
      <c r="AM248" s="39">
        <v>0</v>
      </c>
      <c r="AN248" s="39">
        <v>0</v>
      </c>
      <c r="AO248" s="39">
        <f t="shared" si="43"/>
        <v>1</v>
      </c>
      <c r="AQ248" s="37" t="s">
        <v>3512</v>
      </c>
      <c r="AR248" s="39">
        <v>0</v>
      </c>
    </row>
    <row r="249" spans="1:44" ht="15" customHeight="1">
      <c r="A249" s="37" t="s">
        <v>3487</v>
      </c>
      <c r="B249" s="37" t="s">
        <v>3488</v>
      </c>
      <c r="C249" s="37" t="s">
        <v>3512</v>
      </c>
      <c r="D249" s="39">
        <v>0</v>
      </c>
      <c r="E249" s="39">
        <v>0</v>
      </c>
      <c r="G249" s="39">
        <f t="shared" si="33"/>
        <v>444</v>
      </c>
      <c r="H249" s="39">
        <v>1411</v>
      </c>
      <c r="I249" s="39">
        <v>4486</v>
      </c>
      <c r="J249" s="39" t="str">
        <f t="shared" si="34"/>
        <v>NO</v>
      </c>
      <c r="K249" s="39">
        <f t="shared" si="35"/>
        <v>0.67567567567567566</v>
      </c>
      <c r="L249" s="39" t="str">
        <f t="shared" si="36"/>
        <v>NO</v>
      </c>
      <c r="O249" s="39">
        <v>1</v>
      </c>
      <c r="R249" s="39">
        <v>0</v>
      </c>
      <c r="S249" s="39">
        <f t="shared" si="37"/>
        <v>0</v>
      </c>
      <c r="AB249" s="39" t="s">
        <v>4112</v>
      </c>
      <c r="AD249" s="39">
        <f t="shared" si="38"/>
        <v>0</v>
      </c>
      <c r="AE249" s="39">
        <v>579</v>
      </c>
      <c r="AF249" s="39">
        <f t="shared" si="39"/>
        <v>677</v>
      </c>
      <c r="AG249" s="39">
        <v>1720</v>
      </c>
      <c r="AH249" s="39">
        <f t="shared" si="40"/>
        <v>1123</v>
      </c>
      <c r="AI249" s="39">
        <f t="shared" si="41"/>
        <v>-446</v>
      </c>
      <c r="AJ249" s="39">
        <f t="shared" si="42"/>
        <v>0</v>
      </c>
      <c r="AK249" s="39">
        <v>0</v>
      </c>
      <c r="AL249" s="39">
        <v>0.46</v>
      </c>
      <c r="AM249" s="39">
        <v>0.48899999999999999</v>
      </c>
      <c r="AN249" s="39">
        <v>0.41399999999999998</v>
      </c>
      <c r="AO249" s="39">
        <f t="shared" si="43"/>
        <v>1</v>
      </c>
      <c r="AQ249" s="37" t="s">
        <v>3512</v>
      </c>
      <c r="AR249" s="39">
        <v>0</v>
      </c>
    </row>
    <row r="250" spans="1:44" ht="15" customHeight="1">
      <c r="A250" s="37" t="s">
        <v>3489</v>
      </c>
      <c r="B250" s="37" t="s">
        <v>3490</v>
      </c>
      <c r="C250" s="37" t="s">
        <v>3512</v>
      </c>
      <c r="D250" s="39">
        <v>0</v>
      </c>
      <c r="E250" s="39">
        <v>0</v>
      </c>
      <c r="G250" s="39">
        <f t="shared" si="33"/>
        <v>293</v>
      </c>
      <c r="H250" s="39">
        <v>1270</v>
      </c>
      <c r="I250" s="39">
        <v>485</v>
      </c>
      <c r="J250" s="39" t="str">
        <f t="shared" si="34"/>
        <v>NO</v>
      </c>
      <c r="K250" s="39">
        <f t="shared" si="35"/>
        <v>0.34129692832764508</v>
      </c>
      <c r="L250" s="39" t="str">
        <f t="shared" si="36"/>
        <v>NO</v>
      </c>
      <c r="O250" s="39">
        <v>1</v>
      </c>
      <c r="R250" s="39">
        <v>0</v>
      </c>
      <c r="S250" s="39">
        <f t="shared" si="37"/>
        <v>0</v>
      </c>
      <c r="AB250" s="39" t="s">
        <v>4112</v>
      </c>
      <c r="AD250" s="39">
        <f t="shared" si="38"/>
        <v>0</v>
      </c>
      <c r="AE250" s="39">
        <v>19</v>
      </c>
      <c r="AF250" s="39">
        <f t="shared" si="39"/>
        <v>226</v>
      </c>
      <c r="AG250" s="39">
        <v>26197</v>
      </c>
      <c r="AH250" s="39">
        <f t="shared" si="40"/>
        <v>1418</v>
      </c>
      <c r="AI250" s="39">
        <f t="shared" si="41"/>
        <v>-1192</v>
      </c>
      <c r="AJ250" s="39">
        <f t="shared" si="42"/>
        <v>0</v>
      </c>
      <c r="AK250" s="39">
        <v>0</v>
      </c>
      <c r="AL250" s="39">
        <v>0.40300000000000002</v>
      </c>
      <c r="AM250" s="39">
        <v>0.45500000000000002</v>
      </c>
      <c r="AN250" s="39">
        <v>0.443</v>
      </c>
      <c r="AO250" s="39">
        <f t="shared" si="43"/>
        <v>1</v>
      </c>
      <c r="AQ250" s="37" t="s">
        <v>3512</v>
      </c>
      <c r="AR250" s="39">
        <v>0</v>
      </c>
    </row>
    <row r="251" spans="1:44" ht="15" customHeight="1">
      <c r="A251" s="37" t="s">
        <v>3491</v>
      </c>
      <c r="B251" s="37" t="s">
        <v>3478</v>
      </c>
      <c r="C251" s="37" t="s">
        <v>3512</v>
      </c>
      <c r="D251" s="39">
        <v>0</v>
      </c>
      <c r="E251" s="39">
        <v>0</v>
      </c>
      <c r="G251" s="39">
        <f t="shared" si="33"/>
        <v>404</v>
      </c>
      <c r="H251" s="39">
        <v>3247</v>
      </c>
      <c r="I251" s="39">
        <v>4379</v>
      </c>
      <c r="J251" s="39" t="str">
        <f t="shared" si="34"/>
        <v>NO</v>
      </c>
      <c r="K251" s="39">
        <f t="shared" si="35"/>
        <v>0.99009900990099009</v>
      </c>
      <c r="L251" s="39" t="str">
        <f t="shared" si="36"/>
        <v>NO</v>
      </c>
      <c r="O251" s="39">
        <v>1</v>
      </c>
      <c r="R251" s="39">
        <v>0</v>
      </c>
      <c r="S251" s="39">
        <f t="shared" si="37"/>
        <v>0</v>
      </c>
      <c r="AB251" s="39" t="s">
        <v>4112</v>
      </c>
      <c r="AD251" s="39">
        <f t="shared" si="38"/>
        <v>0</v>
      </c>
      <c r="AE251" s="39">
        <v>1</v>
      </c>
      <c r="AF251" s="39">
        <f t="shared" si="39"/>
        <v>74</v>
      </c>
      <c r="AG251" s="39">
        <v>1</v>
      </c>
      <c r="AH251" s="39">
        <f t="shared" si="40"/>
        <v>122</v>
      </c>
      <c r="AI251" s="39">
        <f t="shared" si="41"/>
        <v>-48</v>
      </c>
      <c r="AJ251" s="39">
        <f t="shared" si="42"/>
        <v>0</v>
      </c>
      <c r="AK251" s="39">
        <v>0</v>
      </c>
      <c r="AL251" s="39">
        <v>0.47899999999999998</v>
      </c>
      <c r="AM251" s="39">
        <v>0.47399999999999998</v>
      </c>
      <c r="AN251" s="39">
        <v>0.41599999999999998</v>
      </c>
      <c r="AO251" s="39">
        <f t="shared" si="43"/>
        <v>1</v>
      </c>
      <c r="AQ251" s="37" t="s">
        <v>3512</v>
      </c>
      <c r="AR251" s="39">
        <v>0</v>
      </c>
    </row>
    <row r="252" spans="1:44" ht="15" customHeight="1">
      <c r="A252" s="37" t="s">
        <v>3479</v>
      </c>
      <c r="B252" s="37" t="s">
        <v>3480</v>
      </c>
      <c r="C252" s="37" t="s">
        <v>3512</v>
      </c>
      <c r="D252" s="39">
        <v>0</v>
      </c>
      <c r="E252" s="39">
        <v>0</v>
      </c>
      <c r="G252" s="39">
        <f t="shared" si="33"/>
        <v>430</v>
      </c>
      <c r="H252" s="39">
        <v>1320</v>
      </c>
      <c r="I252" s="39">
        <v>3671</v>
      </c>
      <c r="J252" s="39" t="str">
        <f t="shared" si="34"/>
        <v>NO</v>
      </c>
      <c r="K252" s="39">
        <f t="shared" si="35"/>
        <v>0.93023255813953487</v>
      </c>
      <c r="L252" s="39" t="str">
        <f t="shared" si="36"/>
        <v>NO</v>
      </c>
      <c r="O252" s="39">
        <v>1</v>
      </c>
      <c r="R252" s="39">
        <v>0</v>
      </c>
      <c r="S252" s="39">
        <f t="shared" si="37"/>
        <v>0</v>
      </c>
      <c r="AB252" s="39" t="s">
        <v>4112</v>
      </c>
      <c r="AC252" s="39" t="s">
        <v>3481</v>
      </c>
      <c r="AD252" s="39">
        <f t="shared" si="38"/>
        <v>3</v>
      </c>
      <c r="AE252" s="39">
        <v>20</v>
      </c>
      <c r="AF252" s="39">
        <f t="shared" si="39"/>
        <v>231</v>
      </c>
      <c r="AG252" s="39">
        <v>8</v>
      </c>
      <c r="AH252" s="39">
        <f t="shared" si="40"/>
        <v>255</v>
      </c>
      <c r="AI252" s="39">
        <f t="shared" si="41"/>
        <v>-24</v>
      </c>
      <c r="AJ252" s="39">
        <f t="shared" si="42"/>
        <v>0</v>
      </c>
      <c r="AK252" s="39">
        <v>0</v>
      </c>
      <c r="AL252" s="39">
        <v>0.35299999999999998</v>
      </c>
      <c r="AM252" s="39">
        <v>0.48399999999999999</v>
      </c>
      <c r="AN252" s="39">
        <v>0.36</v>
      </c>
      <c r="AO252" s="39">
        <f t="shared" si="43"/>
        <v>1</v>
      </c>
      <c r="AQ252" s="37" t="s">
        <v>3512</v>
      </c>
      <c r="AR252" s="39">
        <v>0</v>
      </c>
    </row>
    <row r="253" spans="1:44" ht="15" customHeight="1">
      <c r="A253" s="37" t="s">
        <v>3482</v>
      </c>
      <c r="B253" s="37" t="s">
        <v>3483</v>
      </c>
      <c r="C253" s="37" t="s">
        <v>3512</v>
      </c>
      <c r="D253" s="39">
        <v>0</v>
      </c>
      <c r="E253" s="39">
        <v>0</v>
      </c>
      <c r="G253" s="39">
        <f t="shared" si="33"/>
        <v>528</v>
      </c>
      <c r="H253" s="39">
        <v>410</v>
      </c>
      <c r="I253" s="39">
        <v>537</v>
      </c>
      <c r="J253" s="39" t="str">
        <f t="shared" si="34"/>
        <v>NO</v>
      </c>
      <c r="K253" s="39">
        <f t="shared" si="35"/>
        <v>1.893939393939394</v>
      </c>
      <c r="L253" s="39" t="str">
        <f t="shared" si="36"/>
        <v>NO</v>
      </c>
      <c r="O253" s="39">
        <v>1</v>
      </c>
      <c r="R253" s="39">
        <v>0</v>
      </c>
      <c r="S253" s="39">
        <f t="shared" si="37"/>
        <v>0</v>
      </c>
      <c r="AB253" s="39" t="s">
        <v>4112</v>
      </c>
      <c r="AD253" s="39">
        <f t="shared" si="38"/>
        <v>0</v>
      </c>
      <c r="AE253" s="39">
        <v>2218</v>
      </c>
      <c r="AF253" s="39">
        <f t="shared" si="39"/>
        <v>1067</v>
      </c>
      <c r="AG253" s="39">
        <v>1367</v>
      </c>
      <c r="AH253" s="39">
        <f t="shared" si="40"/>
        <v>1084</v>
      </c>
      <c r="AI253" s="39">
        <f t="shared" si="41"/>
        <v>-17</v>
      </c>
      <c r="AJ253" s="39">
        <f t="shared" si="42"/>
        <v>0</v>
      </c>
      <c r="AK253" s="39">
        <v>0</v>
      </c>
      <c r="AL253" s="39">
        <v>0.47399999999999998</v>
      </c>
      <c r="AM253" s="39">
        <v>0.47299999999999998</v>
      </c>
      <c r="AN253" s="39">
        <v>0.434</v>
      </c>
      <c r="AO253" s="39">
        <f t="shared" si="43"/>
        <v>1</v>
      </c>
      <c r="AQ253" s="37" t="s">
        <v>3512</v>
      </c>
      <c r="AR253" s="39">
        <v>0</v>
      </c>
    </row>
    <row r="254" spans="1:44" ht="15" customHeight="1">
      <c r="A254" s="37" t="s">
        <v>3484</v>
      </c>
      <c r="B254" s="37" t="s">
        <v>3471</v>
      </c>
      <c r="C254" s="37" t="s">
        <v>3512</v>
      </c>
      <c r="D254" s="39">
        <v>0</v>
      </c>
      <c r="E254" s="39">
        <v>0</v>
      </c>
      <c r="G254" s="39">
        <f t="shared" si="33"/>
        <v>566</v>
      </c>
      <c r="H254" s="39">
        <v>410</v>
      </c>
      <c r="I254" s="39">
        <v>264</v>
      </c>
      <c r="J254" s="39" t="str">
        <f t="shared" si="34"/>
        <v>NO</v>
      </c>
      <c r="K254" s="39">
        <f t="shared" si="35"/>
        <v>1.4134275618374559</v>
      </c>
      <c r="L254" s="39" t="str">
        <f t="shared" si="36"/>
        <v>NO</v>
      </c>
      <c r="O254" s="39">
        <v>1</v>
      </c>
      <c r="R254" s="39">
        <v>0</v>
      </c>
      <c r="S254" s="39">
        <f t="shared" si="37"/>
        <v>0</v>
      </c>
      <c r="AB254" s="39" t="s">
        <v>4112</v>
      </c>
      <c r="AD254" s="39">
        <f t="shared" si="38"/>
        <v>0</v>
      </c>
      <c r="AE254" s="39">
        <v>437</v>
      </c>
      <c r="AF254" s="39">
        <f t="shared" si="39"/>
        <v>607</v>
      </c>
      <c r="AG254" s="39">
        <v>196</v>
      </c>
      <c r="AH254" s="39">
        <f t="shared" si="40"/>
        <v>679</v>
      </c>
      <c r="AI254" s="39">
        <f t="shared" si="41"/>
        <v>-72</v>
      </c>
      <c r="AJ254" s="39">
        <f t="shared" si="42"/>
        <v>0</v>
      </c>
      <c r="AK254" s="39">
        <v>0</v>
      </c>
      <c r="AL254" s="39">
        <v>0.44600000000000001</v>
      </c>
      <c r="AM254" s="39">
        <v>0.51900000000000002</v>
      </c>
      <c r="AN254" s="39">
        <v>0.48899999999999999</v>
      </c>
      <c r="AO254" s="39">
        <f t="shared" si="43"/>
        <v>1</v>
      </c>
      <c r="AQ254" s="37" t="s">
        <v>3512</v>
      </c>
      <c r="AR254" s="39">
        <v>0</v>
      </c>
    </row>
    <row r="255" spans="1:44" ht="15" customHeight="1">
      <c r="A255" s="37" t="s">
        <v>3472</v>
      </c>
      <c r="B255" s="37" t="s">
        <v>3473</v>
      </c>
      <c r="C255" s="37" t="s">
        <v>3512</v>
      </c>
      <c r="D255" s="39">
        <v>0</v>
      </c>
      <c r="E255" s="39">
        <v>0</v>
      </c>
      <c r="G255" s="39">
        <f t="shared" si="33"/>
        <v>381</v>
      </c>
      <c r="H255" s="39">
        <v>6820</v>
      </c>
      <c r="I255" s="39">
        <v>655</v>
      </c>
      <c r="J255" s="39" t="str">
        <f t="shared" si="34"/>
        <v>NO</v>
      </c>
      <c r="K255" s="39">
        <f t="shared" si="35"/>
        <v>1.0498687664041995</v>
      </c>
      <c r="L255" s="39" t="str">
        <f t="shared" si="36"/>
        <v>NO</v>
      </c>
      <c r="O255" s="39">
        <v>1</v>
      </c>
      <c r="R255" s="39">
        <v>0</v>
      </c>
      <c r="S255" s="39">
        <f t="shared" si="37"/>
        <v>0</v>
      </c>
      <c r="AB255" s="39" t="s">
        <v>4112</v>
      </c>
      <c r="AD255" s="39">
        <f t="shared" si="38"/>
        <v>0</v>
      </c>
      <c r="AE255" s="39">
        <v>32</v>
      </c>
      <c r="AF255" s="39">
        <f t="shared" si="39"/>
        <v>278</v>
      </c>
      <c r="AG255" s="39">
        <v>9</v>
      </c>
      <c r="AH255" s="39">
        <f t="shared" si="40"/>
        <v>266</v>
      </c>
      <c r="AI255" s="39">
        <f t="shared" si="41"/>
        <v>12</v>
      </c>
      <c r="AJ255" s="39">
        <f t="shared" si="42"/>
        <v>1</v>
      </c>
      <c r="AK255" s="39">
        <v>0</v>
      </c>
      <c r="AL255" s="39">
        <v>0.41499999999999998</v>
      </c>
      <c r="AM255" s="39">
        <v>0.46</v>
      </c>
      <c r="AN255" s="39">
        <v>0.47599999999999998</v>
      </c>
      <c r="AO255" s="39">
        <f t="shared" si="43"/>
        <v>1</v>
      </c>
      <c r="AQ255" s="37" t="s">
        <v>3512</v>
      </c>
      <c r="AR255" s="39">
        <v>1</v>
      </c>
    </row>
    <row r="256" spans="1:44" ht="15" customHeight="1">
      <c r="A256" s="37" t="s">
        <v>3474</v>
      </c>
      <c r="B256" s="37" t="s">
        <v>3475</v>
      </c>
      <c r="C256" s="37" t="s">
        <v>3512</v>
      </c>
      <c r="D256" s="39">
        <v>0</v>
      </c>
      <c r="E256" s="39">
        <v>0</v>
      </c>
      <c r="G256" s="39">
        <f t="shared" si="33"/>
        <v>411</v>
      </c>
      <c r="H256" s="39">
        <v>1194</v>
      </c>
      <c r="I256" s="39">
        <v>754</v>
      </c>
      <c r="J256" s="39" t="str">
        <f t="shared" si="34"/>
        <v>NO</v>
      </c>
      <c r="K256" s="39">
        <f t="shared" si="35"/>
        <v>0.48661800486618007</v>
      </c>
      <c r="L256" s="39" t="str">
        <f t="shared" si="36"/>
        <v>NO</v>
      </c>
      <c r="O256" s="39">
        <v>3</v>
      </c>
      <c r="R256" s="39">
        <v>0</v>
      </c>
      <c r="S256" s="39">
        <f t="shared" si="37"/>
        <v>1</v>
      </c>
      <c r="W256" s="39" t="s">
        <v>3476</v>
      </c>
      <c r="AB256" s="39" t="s">
        <v>4112</v>
      </c>
      <c r="AD256" s="39">
        <f t="shared" si="38"/>
        <v>0</v>
      </c>
      <c r="AE256" s="39">
        <v>37</v>
      </c>
      <c r="AF256" s="39">
        <f t="shared" si="39"/>
        <v>284</v>
      </c>
      <c r="AG256" s="39">
        <v>12500</v>
      </c>
      <c r="AH256" s="39">
        <f t="shared" si="40"/>
        <v>1370</v>
      </c>
      <c r="AI256" s="39">
        <f t="shared" si="41"/>
        <v>-1086</v>
      </c>
      <c r="AJ256" s="39">
        <f t="shared" si="42"/>
        <v>0</v>
      </c>
      <c r="AK256" s="39">
        <v>0</v>
      </c>
      <c r="AL256" s="39">
        <v>0.45100000000000001</v>
      </c>
      <c r="AM256" s="39">
        <v>0.47</v>
      </c>
      <c r="AN256" s="39">
        <v>0.47799999999999998</v>
      </c>
      <c r="AO256" s="39">
        <f t="shared" si="43"/>
        <v>1</v>
      </c>
      <c r="AQ256" s="37" t="s">
        <v>3512</v>
      </c>
      <c r="AR256" s="39">
        <v>0</v>
      </c>
    </row>
    <row r="257" spans="1:44" ht="15" customHeight="1">
      <c r="A257" s="37" t="s">
        <v>3477</v>
      </c>
      <c r="B257" s="37" t="s">
        <v>3466</v>
      </c>
      <c r="C257" s="37" t="s">
        <v>3467</v>
      </c>
      <c r="E257" s="39">
        <v>0.996</v>
      </c>
      <c r="F257" s="39">
        <v>18</v>
      </c>
      <c r="G257" s="39">
        <f t="shared" si="33"/>
        <v>723</v>
      </c>
      <c r="H257" s="39">
        <v>1351</v>
      </c>
      <c r="I257" s="39">
        <v>4367</v>
      </c>
      <c r="J257" s="39" t="str">
        <f t="shared" si="34"/>
        <v>NO</v>
      </c>
      <c r="K257" s="39">
        <f t="shared" si="35"/>
        <v>0.96818810511756581</v>
      </c>
      <c r="L257" s="39" t="str">
        <f t="shared" si="36"/>
        <v>NO</v>
      </c>
      <c r="O257" s="39">
        <v>3</v>
      </c>
      <c r="R257" s="39">
        <v>0</v>
      </c>
      <c r="S257" s="39">
        <f t="shared" si="37"/>
        <v>0</v>
      </c>
      <c r="AB257" s="39" t="s">
        <v>4112</v>
      </c>
      <c r="AD257" s="39">
        <f t="shared" si="38"/>
        <v>0</v>
      </c>
      <c r="AE257" s="39">
        <v>128</v>
      </c>
      <c r="AF257" s="39">
        <f t="shared" si="39"/>
        <v>423</v>
      </c>
      <c r="AG257" s="39">
        <v>43214</v>
      </c>
      <c r="AH257" s="39">
        <f t="shared" si="40"/>
        <v>1434</v>
      </c>
      <c r="AI257" s="39">
        <f t="shared" si="41"/>
        <v>-1011</v>
      </c>
      <c r="AJ257" s="39">
        <f t="shared" si="42"/>
        <v>0</v>
      </c>
      <c r="AK257" s="39">
        <v>1</v>
      </c>
      <c r="AL257" s="39">
        <v>0.45</v>
      </c>
      <c r="AM257" s="39">
        <v>0.501</v>
      </c>
      <c r="AN257" s="39">
        <v>0.40600000000000003</v>
      </c>
      <c r="AO257" s="39">
        <f t="shared" si="43"/>
        <v>0</v>
      </c>
      <c r="AQ257" s="37" t="s">
        <v>3467</v>
      </c>
      <c r="AR257" s="39">
        <v>0</v>
      </c>
    </row>
    <row r="258" spans="1:44" ht="15" customHeight="1">
      <c r="A258" s="37" t="s">
        <v>3468</v>
      </c>
      <c r="B258" s="37" t="s">
        <v>3469</v>
      </c>
      <c r="C258" s="37" t="s">
        <v>3467</v>
      </c>
      <c r="E258" s="39">
        <v>0.996</v>
      </c>
      <c r="F258" s="39">
        <v>20</v>
      </c>
      <c r="G258" s="39">
        <f t="shared" si="33"/>
        <v>763</v>
      </c>
      <c r="H258" s="39">
        <v>1600</v>
      </c>
      <c r="I258" s="39">
        <v>3946</v>
      </c>
      <c r="J258" s="39" t="str">
        <f t="shared" si="34"/>
        <v>NO</v>
      </c>
      <c r="K258" s="39">
        <f t="shared" si="35"/>
        <v>1.0484927916120577</v>
      </c>
      <c r="L258" s="39" t="str">
        <f t="shared" si="36"/>
        <v>NO</v>
      </c>
      <c r="O258" s="39">
        <v>4</v>
      </c>
      <c r="R258" s="39">
        <v>0</v>
      </c>
      <c r="S258" s="39">
        <f t="shared" si="37"/>
        <v>0</v>
      </c>
      <c r="AB258" s="39" t="s">
        <v>4112</v>
      </c>
      <c r="AD258" s="39">
        <f t="shared" si="38"/>
        <v>0</v>
      </c>
      <c r="AE258" s="39">
        <v>777</v>
      </c>
      <c r="AF258" s="39">
        <f t="shared" si="39"/>
        <v>753</v>
      </c>
      <c r="AG258" s="39">
        <v>73</v>
      </c>
      <c r="AH258" s="39">
        <f t="shared" si="40"/>
        <v>495</v>
      </c>
      <c r="AI258" s="39">
        <f t="shared" si="41"/>
        <v>258</v>
      </c>
      <c r="AJ258" s="39">
        <f t="shared" si="42"/>
        <v>1</v>
      </c>
      <c r="AK258" s="39">
        <v>1</v>
      </c>
      <c r="AL258" s="39">
        <v>0.44800000000000001</v>
      </c>
      <c r="AM258" s="39">
        <v>0.46800000000000003</v>
      </c>
      <c r="AN258" s="39">
        <v>0.45100000000000001</v>
      </c>
      <c r="AO258" s="39">
        <f t="shared" si="43"/>
        <v>0</v>
      </c>
      <c r="AQ258" s="37" t="s">
        <v>3467</v>
      </c>
      <c r="AR258" s="39">
        <v>1</v>
      </c>
    </row>
    <row r="259" spans="1:44" ht="15" customHeight="1">
      <c r="A259" s="37" t="s">
        <v>3470</v>
      </c>
      <c r="B259" s="37" t="s">
        <v>3462</v>
      </c>
      <c r="C259" s="37" t="s">
        <v>3467</v>
      </c>
      <c r="E259" s="39">
        <v>0.97699999999999998</v>
      </c>
      <c r="F259" s="39">
        <v>20</v>
      </c>
      <c r="G259" s="39">
        <f t="shared" ref="G259:G322" si="44">LEN(B259)</f>
        <v>771</v>
      </c>
      <c r="H259" s="39" t="s">
        <v>4111</v>
      </c>
      <c r="I259" s="39">
        <v>1323</v>
      </c>
      <c r="J259" s="39" t="str">
        <f t="shared" ref="J259:J322" si="45">IF(AND(OR(H259&gt;=10000,I259&gt;=10000),H259&lt;&gt;"NA",I259&lt;&gt;"NA"),"YES","NO")</f>
        <v>NO</v>
      </c>
      <c r="K259" s="39">
        <f t="shared" ref="K259:K322" si="46">(100/G259)*(LEN(B259)-LEN(SUBSTITUTE(B259,"C","")))</f>
        <v>0.9079118028534372</v>
      </c>
      <c r="L259" s="39" t="str">
        <f t="shared" ref="L259:L322" si="47">IF(AND(K259&gt;3,G259&lt;150),"YES","NO")</f>
        <v>NO</v>
      </c>
      <c r="O259" s="39">
        <v>3</v>
      </c>
      <c r="R259" s="39">
        <v>0</v>
      </c>
      <c r="S259" s="39">
        <f t="shared" ref="S259:S322" si="48">SUM(IF(U259=0,0,1),IF(V259=0,0,1),IF(W259=0,0,1),IF(X259=0,0,1),IF(Y259=0,0,1),IF(Z259=0,0,1),IF(AA259=0,0,1),IF(AB259="No NLS",0,1))</f>
        <v>0</v>
      </c>
      <c r="AB259" s="39" t="s">
        <v>4112</v>
      </c>
      <c r="AD259" s="39">
        <f t="shared" ref="AD259:AD322" si="49">IF(AC259="",0,(LEN(AC259)-LEN(SUBSTITUTE(AC259,"#","")))+1)</f>
        <v>0</v>
      </c>
      <c r="AE259" s="39">
        <v>198</v>
      </c>
      <c r="AF259" s="39">
        <f t="shared" ref="AF259:AF322" si="50">RANK(AE259,$AE$3:$AE$1464,1)</f>
        <v>473</v>
      </c>
      <c r="AG259" s="39">
        <v>5053</v>
      </c>
      <c r="AH259" s="39">
        <f t="shared" ref="AH259:AH322" si="51">RANK(AG259,$AG$3:$AG$1464,1)</f>
        <v>1286</v>
      </c>
      <c r="AI259" s="39">
        <f t="shared" ref="AI259:AI322" si="52">AF259-AH259</f>
        <v>-813</v>
      </c>
      <c r="AJ259" s="39">
        <f t="shared" ref="AJ259:AJ322" si="53">IF(AI259&gt;0,1,0)</f>
        <v>0</v>
      </c>
      <c r="AK259" s="39">
        <v>1</v>
      </c>
      <c r="AL259" s="39">
        <v>0.39400000000000002</v>
      </c>
      <c r="AM259" s="39">
        <v>0.434</v>
      </c>
      <c r="AN259" s="39">
        <v>0.47099999999999997</v>
      </c>
      <c r="AO259" s="39">
        <f t="shared" ref="AO259:AO322" si="54">IF(AK259=1,0,1)</f>
        <v>0</v>
      </c>
      <c r="AQ259" s="37" t="s">
        <v>3467</v>
      </c>
      <c r="AR259" s="39">
        <v>0</v>
      </c>
    </row>
    <row r="260" spans="1:44" ht="15" customHeight="1">
      <c r="A260" s="37" t="s">
        <v>3463</v>
      </c>
      <c r="B260" s="37" t="s">
        <v>3464</v>
      </c>
      <c r="C260" s="37" t="s">
        <v>3467</v>
      </c>
      <c r="E260" s="39">
        <v>0.996</v>
      </c>
      <c r="F260" s="39">
        <v>19</v>
      </c>
      <c r="G260" s="39">
        <f t="shared" si="44"/>
        <v>892</v>
      </c>
      <c r="H260" s="39">
        <v>8630</v>
      </c>
      <c r="I260" s="39">
        <v>5691</v>
      </c>
      <c r="J260" s="39" t="str">
        <f t="shared" si="45"/>
        <v>NO</v>
      </c>
      <c r="K260" s="39">
        <f t="shared" si="46"/>
        <v>0.89686098654708524</v>
      </c>
      <c r="L260" s="39" t="str">
        <f t="shared" si="47"/>
        <v>NO</v>
      </c>
      <c r="O260" s="39">
        <v>3</v>
      </c>
      <c r="R260" s="39">
        <v>0</v>
      </c>
      <c r="S260" s="39">
        <f t="shared" si="48"/>
        <v>0</v>
      </c>
      <c r="AB260" s="39" t="s">
        <v>4112</v>
      </c>
      <c r="AD260" s="39">
        <f t="shared" si="49"/>
        <v>0</v>
      </c>
      <c r="AE260" s="39">
        <v>4576</v>
      </c>
      <c r="AF260" s="39">
        <f t="shared" si="50"/>
        <v>1260</v>
      </c>
      <c r="AG260" s="39">
        <v>4856</v>
      </c>
      <c r="AH260" s="39">
        <f t="shared" si="51"/>
        <v>1282</v>
      </c>
      <c r="AI260" s="39">
        <f t="shared" si="52"/>
        <v>-22</v>
      </c>
      <c r="AJ260" s="39">
        <f t="shared" si="53"/>
        <v>0</v>
      </c>
      <c r="AK260" s="39">
        <v>1</v>
      </c>
      <c r="AL260" s="39">
        <v>0.46100000000000002</v>
      </c>
      <c r="AM260" s="39">
        <v>0.48699999999999999</v>
      </c>
      <c r="AN260" s="39">
        <v>0.311</v>
      </c>
      <c r="AO260" s="39">
        <f t="shared" si="54"/>
        <v>0</v>
      </c>
      <c r="AQ260" s="37" t="s">
        <v>3467</v>
      </c>
      <c r="AR260" s="39">
        <v>0</v>
      </c>
    </row>
    <row r="261" spans="1:44" ht="15" customHeight="1">
      <c r="A261" s="37" t="s">
        <v>3465</v>
      </c>
      <c r="B261" s="37" t="s">
        <v>3458</v>
      </c>
      <c r="C261" s="37" t="s">
        <v>3467</v>
      </c>
      <c r="E261" s="39">
        <v>1</v>
      </c>
      <c r="F261" s="39">
        <v>18</v>
      </c>
      <c r="G261" s="39">
        <f t="shared" si="44"/>
        <v>857</v>
      </c>
      <c r="H261" s="39">
        <v>1048</v>
      </c>
      <c r="I261" s="39" t="s">
        <v>4111</v>
      </c>
      <c r="J261" s="39" t="str">
        <f t="shared" si="45"/>
        <v>NO</v>
      </c>
      <c r="K261" s="39">
        <f t="shared" si="46"/>
        <v>0.93348891481913654</v>
      </c>
      <c r="L261" s="39" t="str">
        <f t="shared" si="47"/>
        <v>NO</v>
      </c>
      <c r="O261" s="39">
        <v>3</v>
      </c>
      <c r="R261" s="39">
        <v>0</v>
      </c>
      <c r="S261" s="39">
        <f t="shared" si="48"/>
        <v>0</v>
      </c>
      <c r="AB261" s="39" t="s">
        <v>4112</v>
      </c>
      <c r="AD261" s="39">
        <f t="shared" si="49"/>
        <v>0</v>
      </c>
      <c r="AE261" s="39">
        <v>3957</v>
      </c>
      <c r="AF261" s="39">
        <f t="shared" si="50"/>
        <v>1225</v>
      </c>
      <c r="AG261" s="39">
        <v>11420</v>
      </c>
      <c r="AH261" s="39">
        <f t="shared" si="51"/>
        <v>1365</v>
      </c>
      <c r="AI261" s="39">
        <f t="shared" si="52"/>
        <v>-140</v>
      </c>
      <c r="AJ261" s="39">
        <f t="shared" si="53"/>
        <v>0</v>
      </c>
      <c r="AK261" s="39">
        <v>1</v>
      </c>
      <c r="AL261" s="39">
        <v>0.435</v>
      </c>
      <c r="AM261" s="39">
        <v>0.46300000000000002</v>
      </c>
      <c r="AN261" s="39">
        <v>0.504</v>
      </c>
      <c r="AO261" s="39">
        <f t="shared" si="54"/>
        <v>0</v>
      </c>
      <c r="AQ261" s="37" t="s">
        <v>3467</v>
      </c>
      <c r="AR261" s="39">
        <v>0</v>
      </c>
    </row>
    <row r="262" spans="1:44" ht="15" customHeight="1">
      <c r="A262" s="37" t="s">
        <v>3459</v>
      </c>
      <c r="B262" s="37" t="s">
        <v>3460</v>
      </c>
      <c r="C262" s="37" t="s">
        <v>3467</v>
      </c>
      <c r="E262" s="39">
        <v>0.99299999999999999</v>
      </c>
      <c r="F262" s="39">
        <v>17</v>
      </c>
      <c r="G262" s="39">
        <f t="shared" si="44"/>
        <v>786</v>
      </c>
      <c r="H262" s="39">
        <v>39100</v>
      </c>
      <c r="I262" s="39">
        <v>4527</v>
      </c>
      <c r="J262" s="39" t="str">
        <f t="shared" si="45"/>
        <v>YES</v>
      </c>
      <c r="K262" s="39">
        <f t="shared" si="46"/>
        <v>0.76335877862595414</v>
      </c>
      <c r="L262" s="39" t="str">
        <f t="shared" si="47"/>
        <v>NO</v>
      </c>
      <c r="O262" s="39">
        <v>3</v>
      </c>
      <c r="R262" s="39">
        <v>0</v>
      </c>
      <c r="S262" s="39">
        <f t="shared" si="48"/>
        <v>0</v>
      </c>
      <c r="AB262" s="39" t="s">
        <v>4112</v>
      </c>
      <c r="AD262" s="39">
        <f t="shared" si="49"/>
        <v>0</v>
      </c>
      <c r="AE262" s="39">
        <v>2801</v>
      </c>
      <c r="AF262" s="39">
        <f t="shared" si="50"/>
        <v>1141</v>
      </c>
      <c r="AG262" s="39">
        <v>115</v>
      </c>
      <c r="AH262" s="39">
        <f t="shared" si="51"/>
        <v>577</v>
      </c>
      <c r="AI262" s="39">
        <f t="shared" si="52"/>
        <v>564</v>
      </c>
      <c r="AJ262" s="39">
        <f t="shared" si="53"/>
        <v>1</v>
      </c>
      <c r="AK262" s="39">
        <v>1</v>
      </c>
      <c r="AL262" s="39">
        <v>0.45200000000000001</v>
      </c>
      <c r="AM262" s="39">
        <v>0.47699999999999998</v>
      </c>
      <c r="AN262" s="39">
        <v>0.34699999999999998</v>
      </c>
      <c r="AO262" s="39">
        <f t="shared" si="54"/>
        <v>0</v>
      </c>
      <c r="AQ262" s="37" t="s">
        <v>3467</v>
      </c>
      <c r="AR262" s="39">
        <v>1</v>
      </c>
    </row>
    <row r="263" spans="1:44" ht="15" customHeight="1">
      <c r="A263" s="37" t="s">
        <v>3461</v>
      </c>
      <c r="B263" s="37" t="s">
        <v>3453</v>
      </c>
      <c r="C263" s="37" t="s">
        <v>3467</v>
      </c>
      <c r="E263" s="39">
        <v>0.999</v>
      </c>
      <c r="F263" s="39">
        <v>20</v>
      </c>
      <c r="G263" s="39">
        <f t="shared" si="44"/>
        <v>845</v>
      </c>
      <c r="H263" s="39">
        <v>4888</v>
      </c>
      <c r="I263" s="39">
        <v>486</v>
      </c>
      <c r="J263" s="39" t="str">
        <f t="shared" si="45"/>
        <v>NO</v>
      </c>
      <c r="K263" s="39">
        <f t="shared" si="46"/>
        <v>0.35502958579881655</v>
      </c>
      <c r="L263" s="39" t="str">
        <f t="shared" si="47"/>
        <v>NO</v>
      </c>
      <c r="O263" s="39">
        <v>3</v>
      </c>
      <c r="R263" s="39">
        <v>0</v>
      </c>
      <c r="S263" s="39">
        <f t="shared" si="48"/>
        <v>0</v>
      </c>
      <c r="AB263" s="39" t="s">
        <v>4112</v>
      </c>
      <c r="AD263" s="39">
        <f t="shared" si="49"/>
        <v>0</v>
      </c>
      <c r="AE263" s="39">
        <v>3787</v>
      </c>
      <c r="AF263" s="39">
        <f t="shared" si="50"/>
        <v>1214</v>
      </c>
      <c r="AG263" s="39">
        <v>313</v>
      </c>
      <c r="AH263" s="39">
        <f t="shared" si="51"/>
        <v>772</v>
      </c>
      <c r="AI263" s="39">
        <f t="shared" si="52"/>
        <v>442</v>
      </c>
      <c r="AJ263" s="39">
        <f t="shared" si="53"/>
        <v>1</v>
      </c>
      <c r="AK263" s="39">
        <v>1</v>
      </c>
      <c r="AL263" s="39">
        <v>0.48899999999999999</v>
      </c>
      <c r="AM263" s="39">
        <v>0.48399999999999999</v>
      </c>
      <c r="AN263" s="39">
        <v>0.45200000000000001</v>
      </c>
      <c r="AO263" s="39">
        <f t="shared" si="54"/>
        <v>0</v>
      </c>
      <c r="AQ263" s="37" t="s">
        <v>3467</v>
      </c>
      <c r="AR263" s="39">
        <v>1</v>
      </c>
    </row>
    <row r="264" spans="1:44" ht="15" customHeight="1">
      <c r="A264" s="37" t="s">
        <v>3454</v>
      </c>
      <c r="B264" s="37" t="s">
        <v>3455</v>
      </c>
      <c r="C264" s="37" t="s">
        <v>3467</v>
      </c>
      <c r="D264" s="39">
        <v>0</v>
      </c>
      <c r="E264" s="39">
        <v>0</v>
      </c>
      <c r="G264" s="39">
        <f t="shared" si="44"/>
        <v>981</v>
      </c>
      <c r="H264" s="39">
        <v>614</v>
      </c>
      <c r="I264" s="39">
        <v>1050</v>
      </c>
      <c r="J264" s="39" t="str">
        <f t="shared" si="45"/>
        <v>NO</v>
      </c>
      <c r="K264" s="39">
        <f t="shared" si="46"/>
        <v>0.8154943934760448</v>
      </c>
      <c r="L264" s="39" t="str">
        <f t="shared" si="47"/>
        <v>NO</v>
      </c>
      <c r="O264" s="39">
        <v>4</v>
      </c>
      <c r="R264" s="39">
        <v>0</v>
      </c>
      <c r="S264" s="39">
        <f t="shared" si="48"/>
        <v>1</v>
      </c>
      <c r="Z264" s="39" t="s">
        <v>3456</v>
      </c>
      <c r="AB264" s="39" t="s">
        <v>4112</v>
      </c>
      <c r="AD264" s="39">
        <f t="shared" si="49"/>
        <v>0</v>
      </c>
      <c r="AE264" s="39">
        <v>2045</v>
      </c>
      <c r="AF264" s="39">
        <f t="shared" si="50"/>
        <v>1044</v>
      </c>
      <c r="AG264" s="39">
        <v>2605</v>
      </c>
      <c r="AH264" s="39">
        <f t="shared" si="51"/>
        <v>1194</v>
      </c>
      <c r="AI264" s="39">
        <f t="shared" si="52"/>
        <v>-150</v>
      </c>
      <c r="AJ264" s="39">
        <f t="shared" si="53"/>
        <v>0</v>
      </c>
      <c r="AK264" s="39">
        <v>0</v>
      </c>
      <c r="AL264" s="39">
        <v>0.41499999999999998</v>
      </c>
      <c r="AM264" s="39">
        <v>0.47299999999999998</v>
      </c>
      <c r="AN264" s="39">
        <v>0.41499999999999998</v>
      </c>
      <c r="AO264" s="39">
        <f t="shared" si="54"/>
        <v>1</v>
      </c>
      <c r="AQ264" s="37" t="s">
        <v>3467</v>
      </c>
      <c r="AR264" s="39">
        <v>0</v>
      </c>
    </row>
    <row r="265" spans="1:44" ht="15" customHeight="1">
      <c r="A265" s="37" t="s">
        <v>3457</v>
      </c>
      <c r="B265" s="37" t="s">
        <v>3449</v>
      </c>
      <c r="C265" s="37" t="s">
        <v>3467</v>
      </c>
      <c r="E265" s="39">
        <v>0.98799999999999999</v>
      </c>
      <c r="F265" s="39">
        <v>19</v>
      </c>
      <c r="G265" s="39">
        <f t="shared" si="44"/>
        <v>755</v>
      </c>
      <c r="H265" s="39">
        <v>601</v>
      </c>
      <c r="I265" s="39">
        <v>7153</v>
      </c>
      <c r="J265" s="39" t="str">
        <f t="shared" si="45"/>
        <v>NO</v>
      </c>
      <c r="K265" s="39">
        <f t="shared" si="46"/>
        <v>0.79470198675496695</v>
      </c>
      <c r="L265" s="39" t="str">
        <f t="shared" si="47"/>
        <v>NO</v>
      </c>
      <c r="O265" s="39">
        <v>3</v>
      </c>
      <c r="R265" s="39">
        <v>0</v>
      </c>
      <c r="S265" s="39">
        <f t="shared" si="48"/>
        <v>1</v>
      </c>
      <c r="W265" s="39" t="s">
        <v>3923</v>
      </c>
      <c r="AB265" s="39" t="s">
        <v>4112</v>
      </c>
      <c r="AD265" s="39">
        <f t="shared" si="49"/>
        <v>0</v>
      </c>
      <c r="AE265" s="39">
        <v>169</v>
      </c>
      <c r="AF265" s="39">
        <f t="shared" si="50"/>
        <v>452</v>
      </c>
      <c r="AG265" s="39">
        <v>224</v>
      </c>
      <c r="AH265" s="39">
        <f t="shared" si="51"/>
        <v>709</v>
      </c>
      <c r="AI265" s="39">
        <f t="shared" si="52"/>
        <v>-257</v>
      </c>
      <c r="AJ265" s="39">
        <f t="shared" si="53"/>
        <v>0</v>
      </c>
      <c r="AK265" s="39">
        <v>1</v>
      </c>
      <c r="AL265" s="39">
        <v>0.45100000000000001</v>
      </c>
      <c r="AM265" s="39">
        <v>0.50900000000000001</v>
      </c>
      <c r="AN265" s="39">
        <v>0.33900000000000002</v>
      </c>
      <c r="AO265" s="39">
        <f t="shared" si="54"/>
        <v>0</v>
      </c>
      <c r="AQ265" s="37" t="s">
        <v>3467</v>
      </c>
      <c r="AR265" s="39">
        <v>0</v>
      </c>
    </row>
    <row r="266" spans="1:44" ht="15" customHeight="1">
      <c r="A266" s="37" t="s">
        <v>3450</v>
      </c>
      <c r="B266" s="37" t="s">
        <v>3451</v>
      </c>
      <c r="C266" s="37" t="s">
        <v>3467</v>
      </c>
      <c r="D266" s="39">
        <v>0</v>
      </c>
      <c r="E266" s="39">
        <v>0</v>
      </c>
      <c r="G266" s="39">
        <f t="shared" si="44"/>
        <v>723</v>
      </c>
      <c r="H266" s="39">
        <v>5160</v>
      </c>
      <c r="I266" s="39">
        <v>712</v>
      </c>
      <c r="J266" s="39" t="str">
        <f t="shared" si="45"/>
        <v>NO</v>
      </c>
      <c r="K266" s="39">
        <f t="shared" si="46"/>
        <v>1.1065006915629323</v>
      </c>
      <c r="L266" s="39" t="str">
        <f t="shared" si="47"/>
        <v>NO</v>
      </c>
      <c r="O266" s="39">
        <v>2</v>
      </c>
      <c r="R266" s="39">
        <v>0</v>
      </c>
      <c r="S266" s="39">
        <f t="shared" si="48"/>
        <v>0</v>
      </c>
      <c r="AB266" s="39" t="s">
        <v>4112</v>
      </c>
      <c r="AD266" s="39">
        <f t="shared" si="49"/>
        <v>0</v>
      </c>
      <c r="AE266" s="39">
        <v>273</v>
      </c>
      <c r="AF266" s="39">
        <f t="shared" si="50"/>
        <v>522</v>
      </c>
      <c r="AG266" s="39">
        <v>462</v>
      </c>
      <c r="AH266" s="39">
        <f t="shared" si="51"/>
        <v>849</v>
      </c>
      <c r="AI266" s="39">
        <f t="shared" si="52"/>
        <v>-327</v>
      </c>
      <c r="AJ266" s="39">
        <f t="shared" si="53"/>
        <v>0</v>
      </c>
      <c r="AK266" s="39">
        <v>0</v>
      </c>
      <c r="AL266" s="39">
        <v>0.504</v>
      </c>
      <c r="AM266" s="39">
        <v>0.48099999999999998</v>
      </c>
      <c r="AN266" s="39">
        <v>0.51</v>
      </c>
      <c r="AO266" s="39">
        <f t="shared" si="54"/>
        <v>1</v>
      </c>
      <c r="AQ266" s="37" t="s">
        <v>3467</v>
      </c>
      <c r="AR266" s="39">
        <v>0</v>
      </c>
    </row>
    <row r="267" spans="1:44" ht="15" customHeight="1">
      <c r="A267" s="37" t="s">
        <v>3452</v>
      </c>
      <c r="B267" s="37" t="s">
        <v>3444</v>
      </c>
      <c r="C267" s="37" t="s">
        <v>3467</v>
      </c>
      <c r="E267" s="39">
        <v>1</v>
      </c>
      <c r="F267" s="39">
        <v>18</v>
      </c>
      <c r="G267" s="39">
        <f t="shared" si="44"/>
        <v>776</v>
      </c>
      <c r="H267" s="39" t="s">
        <v>4111</v>
      </c>
      <c r="I267" s="39">
        <v>415</v>
      </c>
      <c r="J267" s="39" t="str">
        <f t="shared" si="45"/>
        <v>NO</v>
      </c>
      <c r="K267" s="39">
        <f t="shared" si="46"/>
        <v>0.51546391752577314</v>
      </c>
      <c r="L267" s="39" t="str">
        <f t="shared" si="47"/>
        <v>NO</v>
      </c>
      <c r="O267" s="39">
        <v>4</v>
      </c>
      <c r="R267" s="39">
        <v>0</v>
      </c>
      <c r="S267" s="39">
        <f t="shared" si="48"/>
        <v>0</v>
      </c>
      <c r="AB267" s="39" t="s">
        <v>4112</v>
      </c>
      <c r="AD267" s="39">
        <f t="shared" si="49"/>
        <v>0</v>
      </c>
      <c r="AE267" s="39">
        <v>4511</v>
      </c>
      <c r="AF267" s="39">
        <f t="shared" si="50"/>
        <v>1254</v>
      </c>
      <c r="AG267" s="39">
        <v>334</v>
      </c>
      <c r="AH267" s="39">
        <f t="shared" si="51"/>
        <v>784</v>
      </c>
      <c r="AI267" s="39">
        <f t="shared" si="52"/>
        <v>470</v>
      </c>
      <c r="AJ267" s="39">
        <f t="shared" si="53"/>
        <v>1</v>
      </c>
      <c r="AK267" s="39">
        <v>1</v>
      </c>
      <c r="AL267" s="39">
        <v>0.443</v>
      </c>
      <c r="AM267" s="39">
        <v>0.45900000000000002</v>
      </c>
      <c r="AN267" s="39">
        <v>0.46400000000000002</v>
      </c>
      <c r="AO267" s="39">
        <f t="shared" si="54"/>
        <v>0</v>
      </c>
      <c r="AQ267" s="37" t="s">
        <v>3467</v>
      </c>
      <c r="AR267" s="39">
        <v>1</v>
      </c>
    </row>
    <row r="268" spans="1:44" ht="15" customHeight="1">
      <c r="A268" s="37" t="s">
        <v>3445</v>
      </c>
      <c r="B268" s="37" t="s">
        <v>3446</v>
      </c>
      <c r="C268" s="37" t="s">
        <v>3467</v>
      </c>
      <c r="D268" s="39">
        <v>0</v>
      </c>
      <c r="E268" s="39">
        <v>0</v>
      </c>
      <c r="G268" s="39">
        <f t="shared" si="44"/>
        <v>832</v>
      </c>
      <c r="H268" s="39">
        <v>2426</v>
      </c>
      <c r="I268" s="39">
        <v>995</v>
      </c>
      <c r="J268" s="39" t="str">
        <f t="shared" si="45"/>
        <v>NO</v>
      </c>
      <c r="K268" s="39">
        <f t="shared" si="46"/>
        <v>1.4423076923076923</v>
      </c>
      <c r="L268" s="39" t="str">
        <f t="shared" si="47"/>
        <v>NO</v>
      </c>
      <c r="O268" s="39">
        <v>5</v>
      </c>
      <c r="R268" s="39">
        <v>0</v>
      </c>
      <c r="S268" s="39">
        <f t="shared" si="48"/>
        <v>1</v>
      </c>
      <c r="U268" s="39" t="s">
        <v>3447</v>
      </c>
      <c r="AB268" s="39" t="s">
        <v>4112</v>
      </c>
      <c r="AD268" s="39">
        <f t="shared" si="49"/>
        <v>0</v>
      </c>
      <c r="AE268" s="39">
        <v>8187</v>
      </c>
      <c r="AF268" s="39">
        <f t="shared" si="50"/>
        <v>1341</v>
      </c>
      <c r="AG268" s="39">
        <v>533</v>
      </c>
      <c r="AH268" s="39">
        <f t="shared" si="51"/>
        <v>881</v>
      </c>
      <c r="AI268" s="39">
        <f t="shared" si="52"/>
        <v>460</v>
      </c>
      <c r="AJ268" s="39">
        <f t="shared" si="53"/>
        <v>1</v>
      </c>
      <c r="AK268" s="39">
        <v>0</v>
      </c>
      <c r="AL268" s="39">
        <v>0.45</v>
      </c>
      <c r="AM268" s="39">
        <v>0.46100000000000002</v>
      </c>
      <c r="AN268" s="39">
        <v>0.435</v>
      </c>
      <c r="AO268" s="39">
        <f t="shared" si="54"/>
        <v>1</v>
      </c>
      <c r="AQ268" s="37" t="s">
        <v>3467</v>
      </c>
      <c r="AR268" s="39">
        <v>1</v>
      </c>
    </row>
    <row r="269" spans="1:44" ht="15" customHeight="1">
      <c r="A269" s="37" t="s">
        <v>3448</v>
      </c>
      <c r="B269" s="37" t="s">
        <v>3440</v>
      </c>
      <c r="C269" s="37" t="s">
        <v>3467</v>
      </c>
      <c r="D269" s="39">
        <v>0</v>
      </c>
      <c r="E269" s="39">
        <v>0</v>
      </c>
      <c r="G269" s="39">
        <f t="shared" si="44"/>
        <v>841</v>
      </c>
      <c r="H269" s="39">
        <v>780</v>
      </c>
      <c r="I269" s="39">
        <v>1136</v>
      </c>
      <c r="J269" s="39" t="str">
        <f t="shared" si="45"/>
        <v>NO</v>
      </c>
      <c r="K269" s="39">
        <f t="shared" si="46"/>
        <v>1.3079667063020215</v>
      </c>
      <c r="L269" s="39" t="str">
        <f t="shared" si="47"/>
        <v>NO</v>
      </c>
      <c r="O269" s="39">
        <v>6</v>
      </c>
      <c r="R269" s="39">
        <v>0</v>
      </c>
      <c r="S269" s="39">
        <f t="shared" si="48"/>
        <v>0</v>
      </c>
      <c r="AB269" s="39" t="s">
        <v>4112</v>
      </c>
      <c r="AD269" s="39">
        <f t="shared" si="49"/>
        <v>0</v>
      </c>
      <c r="AE269" s="39">
        <v>1833</v>
      </c>
      <c r="AF269" s="39">
        <f t="shared" si="50"/>
        <v>1002</v>
      </c>
      <c r="AG269" s="39">
        <v>1052</v>
      </c>
      <c r="AH269" s="39">
        <f t="shared" si="51"/>
        <v>1025</v>
      </c>
      <c r="AI269" s="39">
        <f t="shared" si="52"/>
        <v>-23</v>
      </c>
      <c r="AJ269" s="39">
        <f t="shared" si="53"/>
        <v>0</v>
      </c>
      <c r="AK269" s="39">
        <v>0</v>
      </c>
      <c r="AL269" s="39">
        <v>0.47399999999999998</v>
      </c>
      <c r="AM269" s="39">
        <v>0.45800000000000002</v>
      </c>
      <c r="AN269" s="39">
        <v>0.41</v>
      </c>
      <c r="AO269" s="39">
        <f t="shared" si="54"/>
        <v>1</v>
      </c>
      <c r="AQ269" s="37" t="s">
        <v>3467</v>
      </c>
      <c r="AR269" s="39">
        <v>0</v>
      </c>
    </row>
    <row r="270" spans="1:44" ht="15" customHeight="1">
      <c r="A270" s="37" t="s">
        <v>3441</v>
      </c>
      <c r="B270" s="37" t="s">
        <v>3442</v>
      </c>
      <c r="C270" s="37" t="s">
        <v>3467</v>
      </c>
      <c r="E270" s="39">
        <v>0.997</v>
      </c>
      <c r="F270" s="39">
        <v>28</v>
      </c>
      <c r="G270" s="39">
        <f t="shared" si="44"/>
        <v>873</v>
      </c>
      <c r="H270" s="39">
        <v>12090</v>
      </c>
      <c r="I270" s="39" t="s">
        <v>4111</v>
      </c>
      <c r="J270" s="39" t="str">
        <f t="shared" si="45"/>
        <v>NO</v>
      </c>
      <c r="K270" s="39">
        <f t="shared" si="46"/>
        <v>0.6872852233676976</v>
      </c>
      <c r="L270" s="39" t="str">
        <f t="shared" si="47"/>
        <v>NO</v>
      </c>
      <c r="O270" s="39">
        <v>4</v>
      </c>
      <c r="R270" s="39">
        <v>0</v>
      </c>
      <c r="S270" s="39">
        <f t="shared" si="48"/>
        <v>0</v>
      </c>
      <c r="AB270" s="39" t="s">
        <v>4112</v>
      </c>
      <c r="AD270" s="39">
        <f t="shared" si="49"/>
        <v>0</v>
      </c>
      <c r="AE270" s="39">
        <v>441</v>
      </c>
      <c r="AF270" s="39">
        <f t="shared" si="50"/>
        <v>609</v>
      </c>
      <c r="AG270" s="39">
        <v>25</v>
      </c>
      <c r="AH270" s="39">
        <f t="shared" si="51"/>
        <v>352</v>
      </c>
      <c r="AI270" s="39">
        <f t="shared" si="52"/>
        <v>257</v>
      </c>
      <c r="AJ270" s="39">
        <f t="shared" si="53"/>
        <v>1</v>
      </c>
      <c r="AK270" s="39">
        <v>1</v>
      </c>
      <c r="AL270" s="39">
        <v>0.41499999999999998</v>
      </c>
      <c r="AM270" s="39">
        <v>0.51800000000000002</v>
      </c>
      <c r="AN270" s="39">
        <v>0.41199999999999998</v>
      </c>
      <c r="AO270" s="39">
        <f t="shared" si="54"/>
        <v>0</v>
      </c>
      <c r="AQ270" s="37" t="s">
        <v>3467</v>
      </c>
      <c r="AR270" s="39">
        <v>1</v>
      </c>
    </row>
    <row r="271" spans="1:44" ht="15" customHeight="1">
      <c r="A271" s="37" t="s">
        <v>3443</v>
      </c>
      <c r="B271" s="37" t="s">
        <v>3436</v>
      </c>
      <c r="C271" s="37" t="s">
        <v>3467</v>
      </c>
      <c r="E271" s="39">
        <v>1</v>
      </c>
      <c r="F271" s="39">
        <v>21</v>
      </c>
      <c r="G271" s="39">
        <f t="shared" si="44"/>
        <v>931</v>
      </c>
      <c r="H271" s="39" t="s">
        <v>4111</v>
      </c>
      <c r="I271" s="39">
        <v>1705</v>
      </c>
      <c r="J271" s="39" t="str">
        <f t="shared" si="45"/>
        <v>NO</v>
      </c>
      <c r="K271" s="39">
        <f t="shared" si="46"/>
        <v>0.42964554242749731</v>
      </c>
      <c r="L271" s="39" t="str">
        <f t="shared" si="47"/>
        <v>NO</v>
      </c>
      <c r="O271" s="39">
        <v>5</v>
      </c>
      <c r="R271" s="39">
        <v>0</v>
      </c>
      <c r="S271" s="39">
        <f t="shared" si="48"/>
        <v>0</v>
      </c>
      <c r="AB271" s="39" t="s">
        <v>4112</v>
      </c>
      <c r="AD271" s="39">
        <f t="shared" si="49"/>
        <v>0</v>
      </c>
      <c r="AE271" s="39">
        <v>616</v>
      </c>
      <c r="AF271" s="39">
        <f t="shared" si="50"/>
        <v>689</v>
      </c>
      <c r="AG271" s="39">
        <v>308</v>
      </c>
      <c r="AH271" s="39">
        <f t="shared" si="51"/>
        <v>771</v>
      </c>
      <c r="AI271" s="39">
        <f t="shared" si="52"/>
        <v>-82</v>
      </c>
      <c r="AJ271" s="39">
        <f t="shared" si="53"/>
        <v>0</v>
      </c>
      <c r="AK271" s="39">
        <v>1</v>
      </c>
      <c r="AL271" s="39">
        <v>0.38900000000000001</v>
      </c>
      <c r="AM271" s="39">
        <v>0.47099999999999997</v>
      </c>
      <c r="AN271" s="39">
        <v>0.34899999999999998</v>
      </c>
      <c r="AO271" s="39">
        <f t="shared" si="54"/>
        <v>0</v>
      </c>
      <c r="AQ271" s="37" t="s">
        <v>3467</v>
      </c>
      <c r="AR271" s="39">
        <v>0</v>
      </c>
    </row>
    <row r="272" spans="1:44" ht="15" customHeight="1">
      <c r="A272" s="37" t="s">
        <v>3437</v>
      </c>
      <c r="B272" s="37" t="s">
        <v>3438</v>
      </c>
      <c r="C272" s="37" t="s">
        <v>3467</v>
      </c>
      <c r="D272" s="39">
        <v>0</v>
      </c>
      <c r="E272" s="39">
        <v>0</v>
      </c>
      <c r="G272" s="39">
        <f t="shared" si="44"/>
        <v>932</v>
      </c>
      <c r="H272" s="39">
        <v>780</v>
      </c>
      <c r="I272" s="39">
        <v>15441</v>
      </c>
      <c r="J272" s="39" t="str">
        <f t="shared" si="45"/>
        <v>YES</v>
      </c>
      <c r="K272" s="39">
        <f t="shared" si="46"/>
        <v>1.7167381974248928</v>
      </c>
      <c r="L272" s="39" t="str">
        <f t="shared" si="47"/>
        <v>NO</v>
      </c>
      <c r="O272" s="39">
        <v>3</v>
      </c>
      <c r="R272" s="39">
        <v>0</v>
      </c>
      <c r="S272" s="39">
        <f t="shared" si="48"/>
        <v>1</v>
      </c>
      <c r="U272" s="39" t="s">
        <v>3690</v>
      </c>
      <c r="AB272" s="39" t="s">
        <v>4112</v>
      </c>
      <c r="AD272" s="39">
        <f t="shared" si="49"/>
        <v>0</v>
      </c>
      <c r="AE272" s="39">
        <v>1485</v>
      </c>
      <c r="AF272" s="39">
        <f t="shared" si="50"/>
        <v>941</v>
      </c>
      <c r="AG272" s="39">
        <v>3330</v>
      </c>
      <c r="AH272" s="39">
        <f t="shared" si="51"/>
        <v>1236</v>
      </c>
      <c r="AI272" s="39">
        <f t="shared" si="52"/>
        <v>-295</v>
      </c>
      <c r="AJ272" s="39">
        <f t="shared" si="53"/>
        <v>0</v>
      </c>
      <c r="AK272" s="39">
        <v>0</v>
      </c>
      <c r="AL272" s="39">
        <v>0.46800000000000003</v>
      </c>
      <c r="AM272" s="39">
        <v>0.46300000000000002</v>
      </c>
      <c r="AN272" s="39">
        <v>0.45800000000000002</v>
      </c>
      <c r="AO272" s="39">
        <f t="shared" si="54"/>
        <v>1</v>
      </c>
      <c r="AQ272" s="37" t="s">
        <v>3467</v>
      </c>
      <c r="AR272" s="39">
        <v>0</v>
      </c>
    </row>
    <row r="273" spans="1:44" ht="15" customHeight="1">
      <c r="A273" s="37" t="s">
        <v>3439</v>
      </c>
      <c r="B273" s="37" t="s">
        <v>3434</v>
      </c>
      <c r="C273" s="37" t="s">
        <v>3467</v>
      </c>
      <c r="D273" s="39">
        <v>0</v>
      </c>
      <c r="E273" s="39">
        <v>0</v>
      </c>
      <c r="G273" s="39">
        <f t="shared" si="44"/>
        <v>634</v>
      </c>
      <c r="H273" s="39" t="s">
        <v>4111</v>
      </c>
      <c r="I273" s="39">
        <v>161</v>
      </c>
      <c r="J273" s="39" t="str">
        <f t="shared" si="45"/>
        <v>NO</v>
      </c>
      <c r="K273" s="39">
        <f t="shared" si="46"/>
        <v>1.2618296529968454</v>
      </c>
      <c r="L273" s="39" t="str">
        <f t="shared" si="47"/>
        <v>NO</v>
      </c>
      <c r="O273" s="39">
        <v>3</v>
      </c>
      <c r="R273" s="39">
        <v>0</v>
      </c>
      <c r="S273" s="39">
        <f t="shared" si="48"/>
        <v>0</v>
      </c>
      <c r="AB273" s="39" t="s">
        <v>4112</v>
      </c>
      <c r="AD273" s="39">
        <f t="shared" si="49"/>
        <v>0</v>
      </c>
      <c r="AE273" s="39">
        <v>272</v>
      </c>
      <c r="AF273" s="39">
        <f t="shared" si="50"/>
        <v>521</v>
      </c>
      <c r="AG273" s="39">
        <v>137</v>
      </c>
      <c r="AH273" s="39">
        <f t="shared" si="51"/>
        <v>616</v>
      </c>
      <c r="AI273" s="39">
        <f t="shared" si="52"/>
        <v>-95</v>
      </c>
      <c r="AJ273" s="39">
        <f t="shared" si="53"/>
        <v>0</v>
      </c>
      <c r="AK273" s="39">
        <v>0</v>
      </c>
      <c r="AL273" s="39">
        <v>0</v>
      </c>
      <c r="AM273" s="39">
        <v>0</v>
      </c>
      <c r="AN273" s="39">
        <v>0</v>
      </c>
      <c r="AO273" s="39">
        <f t="shared" si="54"/>
        <v>1</v>
      </c>
      <c r="AQ273" s="37" t="s">
        <v>3467</v>
      </c>
      <c r="AR273" s="39">
        <v>0</v>
      </c>
    </row>
    <row r="274" spans="1:44" ht="15" customHeight="1">
      <c r="A274" s="37" t="s">
        <v>3435</v>
      </c>
      <c r="B274" s="37" t="s">
        <v>3430</v>
      </c>
      <c r="C274" s="37" t="s">
        <v>3431</v>
      </c>
      <c r="E274" s="39">
        <v>0.99399999999999999</v>
      </c>
      <c r="F274" s="39">
        <v>19</v>
      </c>
      <c r="G274" s="39">
        <f t="shared" si="44"/>
        <v>1514</v>
      </c>
      <c r="H274" s="39">
        <v>350</v>
      </c>
      <c r="I274" s="39">
        <v>3328</v>
      </c>
      <c r="J274" s="39" t="str">
        <f t="shared" si="45"/>
        <v>NO</v>
      </c>
      <c r="K274" s="39">
        <f t="shared" si="46"/>
        <v>0.52840158520475566</v>
      </c>
      <c r="L274" s="39" t="str">
        <f t="shared" si="47"/>
        <v>NO</v>
      </c>
      <c r="O274" s="39">
        <v>7</v>
      </c>
      <c r="R274" s="39">
        <v>0</v>
      </c>
      <c r="S274" s="39">
        <f t="shared" si="48"/>
        <v>0</v>
      </c>
      <c r="AB274" s="39" t="s">
        <v>4112</v>
      </c>
      <c r="AC274" s="39" t="s">
        <v>3432</v>
      </c>
      <c r="AD274" s="39">
        <f t="shared" si="49"/>
        <v>3</v>
      </c>
      <c r="AE274" s="39">
        <v>550</v>
      </c>
      <c r="AF274" s="39">
        <f t="shared" si="50"/>
        <v>661</v>
      </c>
      <c r="AG274" s="39">
        <v>40</v>
      </c>
      <c r="AH274" s="39">
        <f t="shared" si="51"/>
        <v>407</v>
      </c>
      <c r="AI274" s="39">
        <f t="shared" si="52"/>
        <v>254</v>
      </c>
      <c r="AJ274" s="39">
        <f t="shared" si="53"/>
        <v>1</v>
      </c>
      <c r="AK274" s="39">
        <v>1</v>
      </c>
      <c r="AL274" s="39">
        <v>0.45</v>
      </c>
      <c r="AM274" s="39">
        <v>0.46100000000000002</v>
      </c>
      <c r="AN274" s="39">
        <v>0.441</v>
      </c>
      <c r="AO274" s="39">
        <f t="shared" si="54"/>
        <v>0</v>
      </c>
      <c r="AQ274" s="37" t="s">
        <v>3431</v>
      </c>
      <c r="AR274" s="39">
        <v>1</v>
      </c>
    </row>
    <row r="275" spans="1:44" ht="15" customHeight="1">
      <c r="A275" s="37" t="s">
        <v>3433</v>
      </c>
      <c r="B275" s="37" t="s">
        <v>3424</v>
      </c>
      <c r="C275" s="37" t="s">
        <v>3431</v>
      </c>
      <c r="D275" s="39">
        <v>0</v>
      </c>
      <c r="E275" s="39">
        <v>0</v>
      </c>
      <c r="G275" s="39">
        <f t="shared" si="44"/>
        <v>640</v>
      </c>
      <c r="H275" s="39" t="s">
        <v>4111</v>
      </c>
      <c r="I275" s="39" t="s">
        <v>4111</v>
      </c>
      <c r="J275" s="39" t="str">
        <f t="shared" si="45"/>
        <v>NO</v>
      </c>
      <c r="K275" s="39">
        <f t="shared" si="46"/>
        <v>0.46875</v>
      </c>
      <c r="L275" s="39" t="str">
        <f t="shared" si="47"/>
        <v>NO</v>
      </c>
      <c r="O275" s="39">
        <v>4</v>
      </c>
      <c r="R275" s="39">
        <v>0</v>
      </c>
      <c r="S275" s="39">
        <f t="shared" si="48"/>
        <v>0</v>
      </c>
      <c r="AB275" s="39" t="s">
        <v>4112</v>
      </c>
      <c r="AD275" s="39">
        <f t="shared" si="49"/>
        <v>0</v>
      </c>
      <c r="AE275" s="39">
        <v>3751</v>
      </c>
      <c r="AF275" s="39">
        <f t="shared" si="50"/>
        <v>1211</v>
      </c>
      <c r="AG275" s="39">
        <v>367</v>
      </c>
      <c r="AH275" s="39">
        <f t="shared" si="51"/>
        <v>804</v>
      </c>
      <c r="AI275" s="39">
        <f t="shared" si="52"/>
        <v>407</v>
      </c>
      <c r="AJ275" s="39">
        <f t="shared" si="53"/>
        <v>1</v>
      </c>
      <c r="AK275" s="39">
        <v>0</v>
      </c>
      <c r="AL275" s="39">
        <v>0.23599999999999999</v>
      </c>
      <c r="AM275" s="39">
        <v>0.52300000000000002</v>
      </c>
      <c r="AN275" s="39">
        <v>0.48499999999999999</v>
      </c>
      <c r="AO275" s="39">
        <f t="shared" si="54"/>
        <v>1</v>
      </c>
      <c r="AQ275" s="37" t="s">
        <v>3431</v>
      </c>
      <c r="AR275" s="39">
        <v>1</v>
      </c>
    </row>
    <row r="276" spans="1:44" ht="15" customHeight="1">
      <c r="A276" s="37" t="s">
        <v>3425</v>
      </c>
      <c r="B276" s="37" t="s">
        <v>3426</v>
      </c>
      <c r="C276" s="37" t="s">
        <v>3431</v>
      </c>
      <c r="E276" s="39">
        <v>0.93400000000000005</v>
      </c>
      <c r="F276" s="39">
        <v>21</v>
      </c>
      <c r="G276" s="39">
        <f t="shared" si="44"/>
        <v>638</v>
      </c>
      <c r="H276" s="39">
        <v>1230</v>
      </c>
      <c r="I276" s="39">
        <v>4438</v>
      </c>
      <c r="J276" s="39" t="str">
        <f t="shared" si="45"/>
        <v>NO</v>
      </c>
      <c r="K276" s="39">
        <f t="shared" si="46"/>
        <v>0.31347962382445144</v>
      </c>
      <c r="L276" s="39" t="str">
        <f t="shared" si="47"/>
        <v>NO</v>
      </c>
      <c r="O276" s="39">
        <v>2</v>
      </c>
      <c r="R276" s="39">
        <v>0</v>
      </c>
      <c r="S276" s="39">
        <f t="shared" si="48"/>
        <v>0</v>
      </c>
      <c r="AB276" s="39" t="s">
        <v>4112</v>
      </c>
      <c r="AD276" s="39">
        <f t="shared" si="49"/>
        <v>0</v>
      </c>
      <c r="AE276" s="39">
        <v>2703</v>
      </c>
      <c r="AF276" s="39">
        <f t="shared" si="50"/>
        <v>1132</v>
      </c>
      <c r="AG276" s="39">
        <v>1893</v>
      </c>
      <c r="AH276" s="39">
        <f t="shared" si="51"/>
        <v>1144</v>
      </c>
      <c r="AI276" s="39">
        <f t="shared" si="52"/>
        <v>-12</v>
      </c>
      <c r="AJ276" s="39">
        <f t="shared" si="53"/>
        <v>0</v>
      </c>
      <c r="AK276" s="39">
        <v>0</v>
      </c>
      <c r="AL276" s="39">
        <v>0.48599999999999999</v>
      </c>
      <c r="AM276" s="39">
        <v>0.47799999999999998</v>
      </c>
      <c r="AN276" s="39">
        <v>0.433</v>
      </c>
      <c r="AO276" s="39">
        <f t="shared" si="54"/>
        <v>1</v>
      </c>
      <c r="AQ276" s="37" t="s">
        <v>3431</v>
      </c>
      <c r="AR276" s="39">
        <v>0</v>
      </c>
    </row>
    <row r="277" spans="1:44" ht="15" customHeight="1">
      <c r="A277" s="37" t="s">
        <v>3427</v>
      </c>
      <c r="B277" s="37" t="s">
        <v>3428</v>
      </c>
      <c r="C277" s="37" t="s">
        <v>3431</v>
      </c>
      <c r="E277" s="39">
        <v>0.997</v>
      </c>
      <c r="F277" s="39">
        <v>22</v>
      </c>
      <c r="G277" s="39">
        <f t="shared" si="44"/>
        <v>610</v>
      </c>
      <c r="H277" s="39">
        <v>2690</v>
      </c>
      <c r="I277" s="39" t="s">
        <v>4111</v>
      </c>
      <c r="J277" s="39" t="str">
        <f t="shared" si="45"/>
        <v>NO</v>
      </c>
      <c r="K277" s="39">
        <f t="shared" si="46"/>
        <v>0.98360655737704916</v>
      </c>
      <c r="L277" s="39" t="str">
        <f t="shared" si="47"/>
        <v>NO</v>
      </c>
      <c r="O277" s="39">
        <v>3</v>
      </c>
      <c r="R277" s="39">
        <v>0</v>
      </c>
      <c r="S277" s="39">
        <f t="shared" si="48"/>
        <v>0</v>
      </c>
      <c r="AB277" s="39" t="s">
        <v>4112</v>
      </c>
      <c r="AD277" s="39">
        <f t="shared" si="49"/>
        <v>0</v>
      </c>
      <c r="AE277" s="39">
        <v>23</v>
      </c>
      <c r="AF277" s="39">
        <f t="shared" si="50"/>
        <v>241</v>
      </c>
      <c r="AG277" s="39">
        <v>26</v>
      </c>
      <c r="AH277" s="39">
        <f t="shared" si="51"/>
        <v>357</v>
      </c>
      <c r="AI277" s="39">
        <f t="shared" si="52"/>
        <v>-116</v>
      </c>
      <c r="AJ277" s="39">
        <f t="shared" si="53"/>
        <v>0</v>
      </c>
      <c r="AK277" s="39">
        <v>0</v>
      </c>
      <c r="AL277" s="39">
        <v>0.47</v>
      </c>
      <c r="AM277" s="39">
        <v>0.495</v>
      </c>
      <c r="AN277" s="39">
        <v>0.126</v>
      </c>
      <c r="AO277" s="39">
        <f t="shared" si="54"/>
        <v>1</v>
      </c>
      <c r="AQ277" s="37" t="s">
        <v>3431</v>
      </c>
      <c r="AR277" s="39">
        <v>0</v>
      </c>
    </row>
    <row r="278" spans="1:44" ht="15" customHeight="1">
      <c r="A278" s="37" t="s">
        <v>3429</v>
      </c>
      <c r="B278" s="37" t="s">
        <v>3418</v>
      </c>
      <c r="C278" s="37" t="s">
        <v>3431</v>
      </c>
      <c r="E278" s="39">
        <v>0.999</v>
      </c>
      <c r="F278" s="39">
        <v>26</v>
      </c>
      <c r="G278" s="39">
        <f t="shared" si="44"/>
        <v>576</v>
      </c>
      <c r="H278" s="39">
        <v>1228</v>
      </c>
      <c r="I278" s="39">
        <v>10702</v>
      </c>
      <c r="J278" s="39" t="str">
        <f t="shared" si="45"/>
        <v>YES</v>
      </c>
      <c r="K278" s="39">
        <f t="shared" si="46"/>
        <v>1.3888888888888888</v>
      </c>
      <c r="L278" s="39" t="str">
        <f t="shared" si="47"/>
        <v>NO</v>
      </c>
      <c r="O278" s="39">
        <v>1</v>
      </c>
      <c r="R278" s="39">
        <v>0</v>
      </c>
      <c r="S278" s="39">
        <f t="shared" si="48"/>
        <v>0</v>
      </c>
      <c r="AB278" s="39" t="s">
        <v>4112</v>
      </c>
      <c r="AD278" s="39">
        <f t="shared" si="49"/>
        <v>0</v>
      </c>
      <c r="AE278" s="39">
        <v>7</v>
      </c>
      <c r="AF278" s="39">
        <f t="shared" si="50"/>
        <v>167</v>
      </c>
      <c r="AG278" s="39">
        <v>85</v>
      </c>
      <c r="AH278" s="39">
        <f t="shared" si="51"/>
        <v>522</v>
      </c>
      <c r="AI278" s="39">
        <f t="shared" si="52"/>
        <v>-355</v>
      </c>
      <c r="AJ278" s="39">
        <f t="shared" si="53"/>
        <v>0</v>
      </c>
      <c r="AK278" s="39">
        <v>0</v>
      </c>
      <c r="AL278" s="39">
        <v>0.45100000000000001</v>
      </c>
      <c r="AM278" s="39">
        <v>0.45300000000000001</v>
      </c>
      <c r="AN278" s="39">
        <v>0.32100000000000001</v>
      </c>
      <c r="AO278" s="39">
        <f t="shared" si="54"/>
        <v>1</v>
      </c>
      <c r="AQ278" s="37" t="s">
        <v>3431</v>
      </c>
      <c r="AR278" s="39">
        <v>0</v>
      </c>
    </row>
    <row r="279" spans="1:44" ht="15" customHeight="1">
      <c r="A279" s="37" t="s">
        <v>3419</v>
      </c>
      <c r="B279" s="37" t="s">
        <v>3420</v>
      </c>
      <c r="C279" s="37" t="s">
        <v>3431</v>
      </c>
      <c r="E279" s="39">
        <v>1</v>
      </c>
      <c r="F279" s="39">
        <v>26</v>
      </c>
      <c r="G279" s="39">
        <f t="shared" si="44"/>
        <v>583</v>
      </c>
      <c r="H279" s="39">
        <v>350</v>
      </c>
      <c r="I279" s="39">
        <v>1062</v>
      </c>
      <c r="J279" s="39" t="str">
        <f t="shared" si="45"/>
        <v>NO</v>
      </c>
      <c r="K279" s="39">
        <f t="shared" si="46"/>
        <v>1.8867924528301887</v>
      </c>
      <c r="L279" s="39" t="str">
        <f t="shared" si="47"/>
        <v>NO</v>
      </c>
      <c r="O279" s="39">
        <v>1</v>
      </c>
      <c r="R279" s="39">
        <v>0</v>
      </c>
      <c r="S279" s="39">
        <f t="shared" si="48"/>
        <v>0</v>
      </c>
      <c r="AB279" s="39" t="s">
        <v>4112</v>
      </c>
      <c r="AD279" s="39">
        <f t="shared" si="49"/>
        <v>0</v>
      </c>
      <c r="AE279" s="39">
        <v>2049</v>
      </c>
      <c r="AF279" s="39">
        <f t="shared" si="50"/>
        <v>1046</v>
      </c>
      <c r="AG279" s="39">
        <v>5732</v>
      </c>
      <c r="AH279" s="39">
        <f t="shared" si="51"/>
        <v>1302</v>
      </c>
      <c r="AI279" s="39">
        <f t="shared" si="52"/>
        <v>-256</v>
      </c>
      <c r="AJ279" s="39">
        <f t="shared" si="53"/>
        <v>0</v>
      </c>
      <c r="AK279" s="39">
        <v>0</v>
      </c>
      <c r="AL279" s="39">
        <v>0.434</v>
      </c>
      <c r="AM279" s="39">
        <v>0.434</v>
      </c>
      <c r="AN279" s="39">
        <v>0.42299999999999999</v>
      </c>
      <c r="AO279" s="39">
        <f t="shared" si="54"/>
        <v>1</v>
      </c>
      <c r="AQ279" s="37" t="s">
        <v>3431</v>
      </c>
      <c r="AR279" s="39">
        <v>0</v>
      </c>
    </row>
    <row r="280" spans="1:44" ht="15" customHeight="1">
      <c r="A280" s="37" t="s">
        <v>3421</v>
      </c>
      <c r="B280" s="37" t="s">
        <v>3422</v>
      </c>
      <c r="C280" s="37" t="s">
        <v>3431</v>
      </c>
      <c r="D280" s="39">
        <v>0</v>
      </c>
      <c r="E280" s="39">
        <v>0</v>
      </c>
      <c r="G280" s="39">
        <f t="shared" si="44"/>
        <v>578</v>
      </c>
      <c r="H280" s="39">
        <v>66</v>
      </c>
      <c r="I280" s="39">
        <v>1798</v>
      </c>
      <c r="J280" s="39" t="str">
        <f t="shared" si="45"/>
        <v>NO</v>
      </c>
      <c r="K280" s="39">
        <f t="shared" si="46"/>
        <v>1.2110726643598615</v>
      </c>
      <c r="L280" s="39" t="str">
        <f t="shared" si="47"/>
        <v>NO</v>
      </c>
      <c r="O280" s="39">
        <v>1</v>
      </c>
      <c r="R280" s="39">
        <v>0</v>
      </c>
      <c r="S280" s="39">
        <f t="shared" si="48"/>
        <v>0</v>
      </c>
      <c r="AB280" s="39" t="s">
        <v>4112</v>
      </c>
      <c r="AD280" s="39">
        <f t="shared" si="49"/>
        <v>0</v>
      </c>
      <c r="AE280" s="39">
        <v>239</v>
      </c>
      <c r="AF280" s="39">
        <f t="shared" si="50"/>
        <v>498</v>
      </c>
      <c r="AG280" s="39">
        <v>58</v>
      </c>
      <c r="AH280" s="39">
        <f t="shared" si="51"/>
        <v>448</v>
      </c>
      <c r="AI280" s="39">
        <f t="shared" si="52"/>
        <v>50</v>
      </c>
      <c r="AJ280" s="39">
        <f t="shared" si="53"/>
        <v>1</v>
      </c>
      <c r="AK280" s="39">
        <v>0</v>
      </c>
      <c r="AL280" s="39">
        <v>0.51100000000000001</v>
      </c>
      <c r="AM280" s="39">
        <v>0.46600000000000003</v>
      </c>
      <c r="AN280" s="39">
        <v>0.5</v>
      </c>
      <c r="AO280" s="39">
        <f t="shared" si="54"/>
        <v>1</v>
      </c>
      <c r="AQ280" s="37" t="s">
        <v>3431</v>
      </c>
      <c r="AR280" s="39">
        <v>1</v>
      </c>
    </row>
    <row r="281" spans="1:44" ht="15" customHeight="1">
      <c r="A281" s="37" t="s">
        <v>3423</v>
      </c>
      <c r="B281" s="37" t="s">
        <v>3410</v>
      </c>
      <c r="C281" s="37" t="s">
        <v>3431</v>
      </c>
      <c r="D281" s="39">
        <v>0</v>
      </c>
      <c r="E281" s="39">
        <v>0</v>
      </c>
      <c r="G281" s="39">
        <f t="shared" si="44"/>
        <v>499</v>
      </c>
      <c r="H281" s="39" t="s">
        <v>4111</v>
      </c>
      <c r="I281" s="39" t="s">
        <v>4111</v>
      </c>
      <c r="J281" s="39" t="str">
        <f t="shared" si="45"/>
        <v>NO</v>
      </c>
      <c r="K281" s="39">
        <f t="shared" si="46"/>
        <v>0.60120240480961928</v>
      </c>
      <c r="L281" s="39" t="str">
        <f t="shared" si="47"/>
        <v>NO</v>
      </c>
      <c r="O281" s="39">
        <v>2</v>
      </c>
      <c r="R281" s="39">
        <v>0</v>
      </c>
      <c r="S281" s="39">
        <f t="shared" si="48"/>
        <v>0</v>
      </c>
      <c r="AB281" s="39" t="s">
        <v>4112</v>
      </c>
      <c r="AD281" s="39">
        <f t="shared" si="49"/>
        <v>0</v>
      </c>
      <c r="AE281" s="39">
        <v>520</v>
      </c>
      <c r="AF281" s="39">
        <f t="shared" si="50"/>
        <v>644</v>
      </c>
      <c r="AG281" s="39">
        <v>1410</v>
      </c>
      <c r="AH281" s="39">
        <f t="shared" si="51"/>
        <v>1094</v>
      </c>
      <c r="AI281" s="39">
        <f t="shared" si="52"/>
        <v>-450</v>
      </c>
      <c r="AJ281" s="39">
        <f t="shared" si="53"/>
        <v>0</v>
      </c>
      <c r="AK281" s="39">
        <v>0</v>
      </c>
      <c r="AL281" s="39">
        <v>0.496</v>
      </c>
      <c r="AM281" s="39">
        <v>0.45800000000000002</v>
      </c>
      <c r="AN281" s="39">
        <v>0.35099999999999998</v>
      </c>
      <c r="AO281" s="39">
        <f t="shared" si="54"/>
        <v>1</v>
      </c>
      <c r="AQ281" s="37" t="s">
        <v>3431</v>
      </c>
      <c r="AR281" s="39">
        <v>0</v>
      </c>
    </row>
    <row r="282" spans="1:44" ht="15" customHeight="1">
      <c r="A282" s="37" t="s">
        <v>3411</v>
      </c>
      <c r="B282" s="37" t="s">
        <v>3412</v>
      </c>
      <c r="C282" s="37" t="s">
        <v>3431</v>
      </c>
      <c r="D282" s="39">
        <v>0</v>
      </c>
      <c r="E282" s="39">
        <v>0</v>
      </c>
      <c r="G282" s="39">
        <f t="shared" si="44"/>
        <v>550</v>
      </c>
      <c r="H282" s="39">
        <v>1202</v>
      </c>
      <c r="I282" s="39">
        <v>606</v>
      </c>
      <c r="J282" s="39" t="str">
        <f t="shared" si="45"/>
        <v>NO</v>
      </c>
      <c r="K282" s="39">
        <f t="shared" si="46"/>
        <v>0.72727272727272729</v>
      </c>
      <c r="L282" s="39" t="str">
        <f t="shared" si="47"/>
        <v>NO</v>
      </c>
      <c r="O282" s="39">
        <v>1</v>
      </c>
      <c r="R282" s="39">
        <v>0</v>
      </c>
      <c r="S282" s="39">
        <f t="shared" si="48"/>
        <v>0</v>
      </c>
      <c r="AB282" s="39" t="s">
        <v>4112</v>
      </c>
      <c r="AD282" s="39">
        <f t="shared" si="49"/>
        <v>0</v>
      </c>
      <c r="AE282" s="39">
        <v>222</v>
      </c>
      <c r="AF282" s="39">
        <f t="shared" si="50"/>
        <v>483</v>
      </c>
      <c r="AG282" s="39">
        <v>237</v>
      </c>
      <c r="AH282" s="39">
        <f t="shared" si="51"/>
        <v>720</v>
      </c>
      <c r="AI282" s="39">
        <f t="shared" si="52"/>
        <v>-237</v>
      </c>
      <c r="AJ282" s="39">
        <f t="shared" si="53"/>
        <v>0</v>
      </c>
      <c r="AK282" s="39">
        <v>0</v>
      </c>
      <c r="AL282" s="39">
        <v>0.45900000000000002</v>
      </c>
      <c r="AM282" s="39">
        <v>0.47799999999999998</v>
      </c>
      <c r="AN282" s="39">
        <v>0.42599999999999999</v>
      </c>
      <c r="AO282" s="39">
        <f t="shared" si="54"/>
        <v>1</v>
      </c>
      <c r="AQ282" s="37" t="s">
        <v>3431</v>
      </c>
      <c r="AR282" s="39">
        <v>0</v>
      </c>
    </row>
    <row r="283" spans="1:44" ht="15" customHeight="1">
      <c r="A283" s="37" t="s">
        <v>3413</v>
      </c>
      <c r="B283" s="37" t="s">
        <v>3414</v>
      </c>
      <c r="C283" s="37" t="s">
        <v>3431</v>
      </c>
      <c r="E283" s="39">
        <v>1</v>
      </c>
      <c r="F283" s="39">
        <v>19</v>
      </c>
      <c r="G283" s="39">
        <f t="shared" si="44"/>
        <v>402</v>
      </c>
      <c r="H283" s="39">
        <v>3300</v>
      </c>
      <c r="I283" s="39">
        <v>1816</v>
      </c>
      <c r="J283" s="39" t="str">
        <f t="shared" si="45"/>
        <v>NO</v>
      </c>
      <c r="K283" s="39">
        <f t="shared" si="46"/>
        <v>0.99502487562189057</v>
      </c>
      <c r="L283" s="39" t="str">
        <f t="shared" si="47"/>
        <v>NO</v>
      </c>
      <c r="O283" s="39">
        <v>3</v>
      </c>
      <c r="R283" s="39">
        <v>0</v>
      </c>
      <c r="S283" s="39">
        <f t="shared" si="48"/>
        <v>0</v>
      </c>
      <c r="AB283" s="39" t="s">
        <v>4112</v>
      </c>
      <c r="AD283" s="39">
        <f t="shared" si="49"/>
        <v>0</v>
      </c>
      <c r="AE283" s="39">
        <v>56</v>
      </c>
      <c r="AF283" s="39">
        <f t="shared" si="50"/>
        <v>335</v>
      </c>
      <c r="AG283" s="39">
        <v>111</v>
      </c>
      <c r="AH283" s="39">
        <f t="shared" si="51"/>
        <v>567</v>
      </c>
      <c r="AI283" s="39">
        <f t="shared" si="52"/>
        <v>-232</v>
      </c>
      <c r="AJ283" s="39">
        <f t="shared" si="53"/>
        <v>0</v>
      </c>
      <c r="AK283" s="39">
        <v>1</v>
      </c>
      <c r="AL283" s="39">
        <v>0.42</v>
      </c>
      <c r="AM283" s="39">
        <v>0.48099999999999998</v>
      </c>
      <c r="AN283" s="39">
        <v>0.48299999999999998</v>
      </c>
      <c r="AO283" s="39">
        <f t="shared" si="54"/>
        <v>0</v>
      </c>
      <c r="AQ283" s="37" t="s">
        <v>3431</v>
      </c>
      <c r="AR283" s="39">
        <v>0</v>
      </c>
    </row>
    <row r="284" spans="1:44" ht="15" customHeight="1">
      <c r="A284" s="37" t="s">
        <v>3415</v>
      </c>
      <c r="B284" s="37" t="s">
        <v>3416</v>
      </c>
      <c r="C284" s="37" t="s">
        <v>3431</v>
      </c>
      <c r="D284" s="39">
        <v>0</v>
      </c>
      <c r="E284" s="39">
        <v>0</v>
      </c>
      <c r="G284" s="39">
        <f t="shared" si="44"/>
        <v>315</v>
      </c>
      <c r="H284" s="39">
        <v>2946</v>
      </c>
      <c r="I284" s="39">
        <v>3446</v>
      </c>
      <c r="J284" s="39" t="str">
        <f t="shared" si="45"/>
        <v>NO</v>
      </c>
      <c r="K284" s="39">
        <f t="shared" si="46"/>
        <v>0.63492063492063489</v>
      </c>
      <c r="L284" s="39" t="str">
        <f t="shared" si="47"/>
        <v>NO</v>
      </c>
      <c r="O284" s="39">
        <v>1</v>
      </c>
      <c r="R284" s="39">
        <v>0</v>
      </c>
      <c r="S284" s="39">
        <f t="shared" si="48"/>
        <v>0</v>
      </c>
      <c r="AB284" s="39" t="s">
        <v>4112</v>
      </c>
      <c r="AD284" s="39">
        <f t="shared" si="49"/>
        <v>0</v>
      </c>
      <c r="AE284" s="39">
        <v>1</v>
      </c>
      <c r="AF284" s="39">
        <f t="shared" si="50"/>
        <v>74</v>
      </c>
      <c r="AG284" s="39">
        <v>0</v>
      </c>
      <c r="AH284" s="39">
        <f t="shared" si="51"/>
        <v>1</v>
      </c>
      <c r="AI284" s="39">
        <f t="shared" si="52"/>
        <v>73</v>
      </c>
      <c r="AJ284" s="39">
        <f t="shared" si="53"/>
        <v>1</v>
      </c>
      <c r="AK284" s="39">
        <v>0</v>
      </c>
      <c r="AL284" s="39">
        <v>0.42299999999999999</v>
      </c>
      <c r="AM284" s="39">
        <v>0.44500000000000001</v>
      </c>
      <c r="AN284" s="39">
        <v>0.45300000000000001</v>
      </c>
      <c r="AO284" s="39">
        <f t="shared" si="54"/>
        <v>1</v>
      </c>
      <c r="AQ284" s="37" t="s">
        <v>3431</v>
      </c>
      <c r="AR284" s="39">
        <v>1</v>
      </c>
    </row>
    <row r="285" spans="1:44" ht="15" customHeight="1">
      <c r="A285" s="37" t="s">
        <v>3417</v>
      </c>
      <c r="B285" s="37" t="s">
        <v>3404</v>
      </c>
      <c r="C285" s="37" t="s">
        <v>3431</v>
      </c>
      <c r="D285" s="39">
        <v>0</v>
      </c>
      <c r="E285" s="39">
        <v>0</v>
      </c>
      <c r="G285" s="39">
        <f t="shared" si="44"/>
        <v>281</v>
      </c>
      <c r="H285" s="39">
        <v>21103</v>
      </c>
      <c r="I285" s="39">
        <v>2440</v>
      </c>
      <c r="J285" s="39" t="str">
        <f t="shared" si="45"/>
        <v>YES</v>
      </c>
      <c r="K285" s="39">
        <f t="shared" si="46"/>
        <v>1.0676156583629894</v>
      </c>
      <c r="L285" s="39" t="str">
        <f t="shared" si="47"/>
        <v>NO</v>
      </c>
      <c r="O285" s="39">
        <v>2</v>
      </c>
      <c r="R285" s="39">
        <v>0</v>
      </c>
      <c r="S285" s="39">
        <f t="shared" si="48"/>
        <v>0</v>
      </c>
      <c r="AB285" s="39" t="s">
        <v>4112</v>
      </c>
      <c r="AD285" s="39">
        <f t="shared" si="49"/>
        <v>0</v>
      </c>
      <c r="AE285" s="39">
        <v>0</v>
      </c>
      <c r="AF285" s="39">
        <f t="shared" si="50"/>
        <v>1</v>
      </c>
      <c r="AG285" s="39">
        <v>1</v>
      </c>
      <c r="AH285" s="39">
        <f t="shared" si="51"/>
        <v>122</v>
      </c>
      <c r="AI285" s="39">
        <f t="shared" si="52"/>
        <v>-121</v>
      </c>
      <c r="AJ285" s="39">
        <f t="shared" si="53"/>
        <v>0</v>
      </c>
      <c r="AK285" s="39">
        <v>0</v>
      </c>
      <c r="AL285" s="39">
        <v>0.443</v>
      </c>
      <c r="AM285" s="39">
        <v>0.44900000000000001</v>
      </c>
      <c r="AN285" s="39">
        <v>0.38600000000000001</v>
      </c>
      <c r="AO285" s="39">
        <f t="shared" si="54"/>
        <v>1</v>
      </c>
      <c r="AQ285" s="37" t="s">
        <v>3431</v>
      </c>
      <c r="AR285" s="39">
        <v>0</v>
      </c>
    </row>
    <row r="286" spans="1:44" ht="15" customHeight="1">
      <c r="A286" s="37" t="s">
        <v>3405</v>
      </c>
      <c r="B286" s="37" t="s">
        <v>3406</v>
      </c>
      <c r="C286" s="37" t="s">
        <v>3431</v>
      </c>
      <c r="D286" s="39">
        <v>0</v>
      </c>
      <c r="E286" s="39">
        <v>0</v>
      </c>
      <c r="G286" s="39">
        <f t="shared" si="44"/>
        <v>566</v>
      </c>
      <c r="H286" s="39">
        <v>3090</v>
      </c>
      <c r="I286" s="39" t="s">
        <v>4111</v>
      </c>
      <c r="J286" s="39" t="str">
        <f t="shared" si="45"/>
        <v>NO</v>
      </c>
      <c r="K286" s="39">
        <f t="shared" si="46"/>
        <v>0.88339222614840995</v>
      </c>
      <c r="L286" s="39" t="str">
        <f t="shared" si="47"/>
        <v>NO</v>
      </c>
      <c r="O286" s="39">
        <v>2</v>
      </c>
      <c r="R286" s="39">
        <v>0</v>
      </c>
      <c r="S286" s="39">
        <f t="shared" si="48"/>
        <v>0</v>
      </c>
      <c r="AB286" s="39" t="s">
        <v>4112</v>
      </c>
      <c r="AD286" s="39">
        <f t="shared" si="49"/>
        <v>0</v>
      </c>
      <c r="AE286" s="39">
        <v>704</v>
      </c>
      <c r="AF286" s="39">
        <f t="shared" si="50"/>
        <v>728</v>
      </c>
      <c r="AG286" s="39">
        <v>627</v>
      </c>
      <c r="AH286" s="39">
        <f t="shared" si="51"/>
        <v>905</v>
      </c>
      <c r="AI286" s="39">
        <f t="shared" si="52"/>
        <v>-177</v>
      </c>
      <c r="AJ286" s="39">
        <f t="shared" si="53"/>
        <v>0</v>
      </c>
      <c r="AK286" s="39">
        <v>0</v>
      </c>
      <c r="AL286" s="39">
        <v>0.503</v>
      </c>
      <c r="AM286" s="39">
        <v>0.48</v>
      </c>
      <c r="AN286" s="39">
        <v>0.372</v>
      </c>
      <c r="AO286" s="39">
        <f t="shared" si="54"/>
        <v>1</v>
      </c>
      <c r="AQ286" s="37" t="s">
        <v>3431</v>
      </c>
      <c r="AR286" s="39">
        <v>0</v>
      </c>
    </row>
    <row r="287" spans="1:44" ht="15" customHeight="1">
      <c r="A287" s="37" t="s">
        <v>3407</v>
      </c>
      <c r="B287" s="37" t="s">
        <v>3408</v>
      </c>
      <c r="C287" s="37" t="s">
        <v>3431</v>
      </c>
      <c r="D287" s="39">
        <v>0</v>
      </c>
      <c r="E287" s="39">
        <v>0</v>
      </c>
      <c r="G287" s="39">
        <f t="shared" si="44"/>
        <v>544</v>
      </c>
      <c r="H287" s="39">
        <v>1220</v>
      </c>
      <c r="I287" s="39">
        <v>1327</v>
      </c>
      <c r="J287" s="39" t="str">
        <f t="shared" si="45"/>
        <v>NO</v>
      </c>
      <c r="K287" s="39">
        <f t="shared" si="46"/>
        <v>0.91911764705882359</v>
      </c>
      <c r="L287" s="39" t="str">
        <f t="shared" si="47"/>
        <v>NO</v>
      </c>
      <c r="O287" s="39">
        <v>1</v>
      </c>
      <c r="R287" s="39">
        <v>0</v>
      </c>
      <c r="S287" s="39">
        <f t="shared" si="48"/>
        <v>0</v>
      </c>
      <c r="AB287" s="39" t="s">
        <v>4112</v>
      </c>
      <c r="AD287" s="39">
        <f t="shared" si="49"/>
        <v>0</v>
      </c>
      <c r="AE287" s="39">
        <v>973</v>
      </c>
      <c r="AF287" s="39">
        <f t="shared" si="50"/>
        <v>806</v>
      </c>
      <c r="AG287" s="39">
        <v>626</v>
      </c>
      <c r="AH287" s="39">
        <f t="shared" si="51"/>
        <v>904</v>
      </c>
      <c r="AI287" s="39">
        <f t="shared" si="52"/>
        <v>-98</v>
      </c>
      <c r="AJ287" s="39">
        <f t="shared" si="53"/>
        <v>0</v>
      </c>
      <c r="AK287" s="39">
        <v>0</v>
      </c>
      <c r="AL287" s="39">
        <v>0.47499999999999998</v>
      </c>
      <c r="AM287" s="39">
        <v>0.42799999999999999</v>
      </c>
      <c r="AN287" s="39">
        <v>0.36899999999999999</v>
      </c>
      <c r="AO287" s="39">
        <f t="shared" si="54"/>
        <v>1</v>
      </c>
      <c r="AQ287" s="37" t="s">
        <v>3431</v>
      </c>
      <c r="AR287" s="39">
        <v>0</v>
      </c>
    </row>
    <row r="288" spans="1:44" ht="15" customHeight="1">
      <c r="A288" s="37" t="s">
        <v>3409</v>
      </c>
      <c r="B288" s="37" t="s">
        <v>3400</v>
      </c>
      <c r="C288" s="37" t="s">
        <v>3431</v>
      </c>
      <c r="D288" s="39">
        <v>0</v>
      </c>
      <c r="E288" s="39">
        <v>0</v>
      </c>
      <c r="G288" s="39">
        <f t="shared" si="44"/>
        <v>1053</v>
      </c>
      <c r="H288" s="39">
        <v>1097</v>
      </c>
      <c r="I288" s="39">
        <v>3997</v>
      </c>
      <c r="J288" s="39" t="str">
        <f t="shared" si="45"/>
        <v>NO</v>
      </c>
      <c r="K288" s="39">
        <f t="shared" si="46"/>
        <v>1.2345679012345681</v>
      </c>
      <c r="L288" s="39" t="str">
        <f t="shared" si="47"/>
        <v>NO</v>
      </c>
      <c r="O288" s="39">
        <v>5</v>
      </c>
      <c r="R288" s="39">
        <v>0</v>
      </c>
      <c r="S288" s="39">
        <f t="shared" si="48"/>
        <v>0</v>
      </c>
      <c r="AB288" s="39" t="s">
        <v>4112</v>
      </c>
      <c r="AD288" s="39">
        <f t="shared" si="49"/>
        <v>0</v>
      </c>
      <c r="AE288" s="39">
        <v>785</v>
      </c>
      <c r="AF288" s="39">
        <f t="shared" si="50"/>
        <v>755</v>
      </c>
      <c r="AG288" s="39">
        <v>3587</v>
      </c>
      <c r="AH288" s="39">
        <f t="shared" si="51"/>
        <v>1245</v>
      </c>
      <c r="AI288" s="39">
        <f t="shared" si="52"/>
        <v>-490</v>
      </c>
      <c r="AJ288" s="39">
        <f t="shared" si="53"/>
        <v>0</v>
      </c>
      <c r="AK288" s="39">
        <v>0</v>
      </c>
      <c r="AL288" s="39">
        <v>0.46600000000000003</v>
      </c>
      <c r="AM288" s="39">
        <v>0.46899999999999997</v>
      </c>
      <c r="AN288" s="39">
        <v>0.433</v>
      </c>
      <c r="AO288" s="39">
        <f t="shared" si="54"/>
        <v>1</v>
      </c>
      <c r="AQ288" s="37" t="s">
        <v>3431</v>
      </c>
      <c r="AR288" s="39">
        <v>0</v>
      </c>
    </row>
    <row r="289" spans="1:44" ht="15" customHeight="1">
      <c r="A289" s="37" t="s">
        <v>3401</v>
      </c>
      <c r="B289" s="37" t="s">
        <v>3402</v>
      </c>
      <c r="C289" s="37" t="s">
        <v>3431</v>
      </c>
      <c r="D289" s="39">
        <v>0</v>
      </c>
      <c r="E289" s="39">
        <v>0</v>
      </c>
      <c r="G289" s="39">
        <f t="shared" si="44"/>
        <v>523</v>
      </c>
      <c r="H289" s="39">
        <v>451</v>
      </c>
      <c r="I289" s="39">
        <v>611</v>
      </c>
      <c r="J289" s="39" t="str">
        <f t="shared" si="45"/>
        <v>NO</v>
      </c>
      <c r="K289" s="39">
        <f t="shared" si="46"/>
        <v>0.76481835564053535</v>
      </c>
      <c r="L289" s="39" t="str">
        <f t="shared" si="47"/>
        <v>NO</v>
      </c>
      <c r="O289" s="39">
        <v>1</v>
      </c>
      <c r="R289" s="39">
        <v>0</v>
      </c>
      <c r="S289" s="39">
        <f t="shared" si="48"/>
        <v>1</v>
      </c>
      <c r="U289" s="39" t="s">
        <v>3722</v>
      </c>
      <c r="AB289" s="39" t="s">
        <v>4112</v>
      </c>
      <c r="AD289" s="39">
        <f t="shared" si="49"/>
        <v>0</v>
      </c>
      <c r="AE289" s="39">
        <v>2179</v>
      </c>
      <c r="AF289" s="39">
        <f t="shared" si="50"/>
        <v>1061</v>
      </c>
      <c r="AG289" s="39">
        <v>13828</v>
      </c>
      <c r="AH289" s="39">
        <f t="shared" si="51"/>
        <v>1379</v>
      </c>
      <c r="AI289" s="39">
        <f t="shared" si="52"/>
        <v>-318</v>
      </c>
      <c r="AJ289" s="39">
        <f t="shared" si="53"/>
        <v>0</v>
      </c>
      <c r="AK289" s="39">
        <v>0</v>
      </c>
      <c r="AL289" s="39">
        <v>0.45500000000000002</v>
      </c>
      <c r="AM289" s="39">
        <v>0.47899999999999998</v>
      </c>
      <c r="AN289" s="39">
        <v>0.50700000000000001</v>
      </c>
      <c r="AO289" s="39">
        <f t="shared" si="54"/>
        <v>1</v>
      </c>
      <c r="AQ289" s="37" t="s">
        <v>3431</v>
      </c>
      <c r="AR289" s="39">
        <v>0</v>
      </c>
    </row>
    <row r="290" spans="1:44" ht="15" customHeight="1">
      <c r="A290" s="37" t="s">
        <v>3403</v>
      </c>
      <c r="B290" s="37" t="s">
        <v>3395</v>
      </c>
      <c r="C290" s="37" t="s">
        <v>3431</v>
      </c>
      <c r="D290" s="39">
        <v>0</v>
      </c>
      <c r="E290" s="39">
        <v>0</v>
      </c>
      <c r="G290" s="39">
        <f t="shared" si="44"/>
        <v>529</v>
      </c>
      <c r="H290" s="39">
        <v>1440</v>
      </c>
      <c r="I290" s="39" t="s">
        <v>4111</v>
      </c>
      <c r="J290" s="39" t="str">
        <f t="shared" si="45"/>
        <v>NO</v>
      </c>
      <c r="K290" s="39">
        <f t="shared" si="46"/>
        <v>0.75614366729678639</v>
      </c>
      <c r="L290" s="39" t="str">
        <f t="shared" si="47"/>
        <v>NO</v>
      </c>
      <c r="O290" s="39">
        <v>1</v>
      </c>
      <c r="R290" s="39">
        <v>0</v>
      </c>
      <c r="S290" s="39">
        <f t="shared" si="48"/>
        <v>0</v>
      </c>
      <c r="AB290" s="39" t="s">
        <v>4112</v>
      </c>
      <c r="AD290" s="39">
        <f t="shared" si="49"/>
        <v>0</v>
      </c>
      <c r="AE290" s="39">
        <v>16</v>
      </c>
      <c r="AF290" s="39">
        <f t="shared" si="50"/>
        <v>218</v>
      </c>
      <c r="AG290" s="39">
        <v>79</v>
      </c>
      <c r="AH290" s="39">
        <f t="shared" si="51"/>
        <v>503</v>
      </c>
      <c r="AI290" s="39">
        <f t="shared" si="52"/>
        <v>-285</v>
      </c>
      <c r="AJ290" s="39">
        <f t="shared" si="53"/>
        <v>0</v>
      </c>
      <c r="AK290" s="39">
        <v>0</v>
      </c>
      <c r="AL290" s="39">
        <v>0.34499999999999997</v>
      </c>
      <c r="AM290" s="39">
        <v>0.442</v>
      </c>
      <c r="AN290" s="39">
        <v>0.318</v>
      </c>
      <c r="AO290" s="39">
        <f t="shared" si="54"/>
        <v>1</v>
      </c>
      <c r="AQ290" s="37" t="s">
        <v>3431</v>
      </c>
      <c r="AR290" s="39">
        <v>0</v>
      </c>
    </row>
    <row r="291" spans="1:44" ht="15" customHeight="1">
      <c r="A291" s="37" t="s">
        <v>3396</v>
      </c>
      <c r="B291" s="37" t="s">
        <v>3397</v>
      </c>
      <c r="C291" s="37" t="s">
        <v>3398</v>
      </c>
      <c r="E291" s="39">
        <v>0.998</v>
      </c>
      <c r="F291" s="39">
        <v>19</v>
      </c>
      <c r="G291" s="39">
        <f t="shared" si="44"/>
        <v>1016</v>
      </c>
      <c r="H291" s="39">
        <v>29185</v>
      </c>
      <c r="I291" s="39">
        <v>5809</v>
      </c>
      <c r="J291" s="39" t="str">
        <f t="shared" si="45"/>
        <v>YES</v>
      </c>
      <c r="K291" s="39">
        <f t="shared" si="46"/>
        <v>3.8385826771653546</v>
      </c>
      <c r="L291" s="39" t="str">
        <f t="shared" si="47"/>
        <v>NO</v>
      </c>
      <c r="O291" s="39">
        <v>8</v>
      </c>
      <c r="R291" s="39">
        <v>0</v>
      </c>
      <c r="S291" s="39">
        <f t="shared" si="48"/>
        <v>0</v>
      </c>
      <c r="AB291" s="39" t="s">
        <v>4112</v>
      </c>
      <c r="AD291" s="39">
        <f t="shared" si="49"/>
        <v>0</v>
      </c>
      <c r="AE291" s="39">
        <v>6901</v>
      </c>
      <c r="AF291" s="39">
        <f t="shared" si="50"/>
        <v>1321</v>
      </c>
      <c r="AG291" s="39">
        <v>30712</v>
      </c>
      <c r="AH291" s="39">
        <f t="shared" si="51"/>
        <v>1424</v>
      </c>
      <c r="AI291" s="39">
        <f t="shared" si="52"/>
        <v>-103</v>
      </c>
      <c r="AJ291" s="39">
        <f t="shared" si="53"/>
        <v>0</v>
      </c>
      <c r="AK291" s="39">
        <v>1</v>
      </c>
      <c r="AL291" s="39">
        <v>0.499</v>
      </c>
      <c r="AM291" s="39">
        <v>0.47799999999999998</v>
      </c>
      <c r="AN291" s="39">
        <v>0.29299999999999998</v>
      </c>
      <c r="AO291" s="39">
        <f t="shared" si="54"/>
        <v>0</v>
      </c>
      <c r="AQ291" s="37" t="s">
        <v>3398</v>
      </c>
      <c r="AR291" s="39">
        <v>0</v>
      </c>
    </row>
    <row r="292" spans="1:44" ht="15" customHeight="1">
      <c r="A292" s="37" t="s">
        <v>3399</v>
      </c>
      <c r="B292" s="37" t="s">
        <v>3393</v>
      </c>
      <c r="C292" s="37" t="s">
        <v>3398</v>
      </c>
      <c r="E292" s="39">
        <v>0.995</v>
      </c>
      <c r="F292" s="39">
        <v>20</v>
      </c>
      <c r="G292" s="39">
        <f t="shared" si="44"/>
        <v>1299</v>
      </c>
      <c r="H292" s="39">
        <v>1147</v>
      </c>
      <c r="I292" s="39">
        <v>1050</v>
      </c>
      <c r="J292" s="39" t="str">
        <f t="shared" si="45"/>
        <v>NO</v>
      </c>
      <c r="K292" s="39">
        <f t="shared" si="46"/>
        <v>3.9260969976905313</v>
      </c>
      <c r="L292" s="39" t="str">
        <f t="shared" si="47"/>
        <v>NO</v>
      </c>
      <c r="O292" s="39">
        <v>8</v>
      </c>
      <c r="R292" s="39">
        <v>0</v>
      </c>
      <c r="S292" s="39">
        <f t="shared" si="48"/>
        <v>0</v>
      </c>
      <c r="AB292" s="39" t="s">
        <v>4112</v>
      </c>
      <c r="AD292" s="39">
        <f t="shared" si="49"/>
        <v>0</v>
      </c>
      <c r="AE292" s="39">
        <v>75</v>
      </c>
      <c r="AF292" s="39">
        <f t="shared" si="50"/>
        <v>369</v>
      </c>
      <c r="AG292" s="39">
        <v>258</v>
      </c>
      <c r="AH292" s="39">
        <f t="shared" si="51"/>
        <v>733</v>
      </c>
      <c r="AI292" s="39">
        <f t="shared" si="52"/>
        <v>-364</v>
      </c>
      <c r="AJ292" s="39">
        <f t="shared" si="53"/>
        <v>0</v>
      </c>
      <c r="AK292" s="39">
        <v>1</v>
      </c>
      <c r="AL292" s="39">
        <v>0.45100000000000001</v>
      </c>
      <c r="AM292" s="39">
        <v>0.49</v>
      </c>
      <c r="AN292" s="39">
        <v>0.41899999999999998</v>
      </c>
      <c r="AO292" s="39">
        <f t="shared" si="54"/>
        <v>0</v>
      </c>
      <c r="AQ292" s="37" t="s">
        <v>3398</v>
      </c>
      <c r="AR292" s="39">
        <v>0</v>
      </c>
    </row>
    <row r="293" spans="1:44" ht="15" customHeight="1">
      <c r="A293" s="37" t="s">
        <v>3394</v>
      </c>
      <c r="B293" s="37" t="s">
        <v>3388</v>
      </c>
      <c r="C293" s="37" t="s">
        <v>3398</v>
      </c>
      <c r="E293" s="39">
        <v>0.99199999999999999</v>
      </c>
      <c r="F293" s="39">
        <v>16</v>
      </c>
      <c r="G293" s="39">
        <f t="shared" si="44"/>
        <v>896</v>
      </c>
      <c r="H293" s="39">
        <v>492</v>
      </c>
      <c r="I293" s="39">
        <v>2243</v>
      </c>
      <c r="J293" s="39" t="str">
        <f t="shared" si="45"/>
        <v>NO</v>
      </c>
      <c r="K293" s="39">
        <f t="shared" si="46"/>
        <v>4.3526785714285721</v>
      </c>
      <c r="L293" s="39" t="str">
        <f t="shared" si="47"/>
        <v>NO</v>
      </c>
      <c r="O293" s="39">
        <v>12</v>
      </c>
      <c r="R293" s="39">
        <v>0</v>
      </c>
      <c r="S293" s="39">
        <f t="shared" si="48"/>
        <v>0</v>
      </c>
      <c r="AB293" s="39" t="s">
        <v>4112</v>
      </c>
      <c r="AC293" s="39" t="s">
        <v>3389</v>
      </c>
      <c r="AD293" s="39">
        <f t="shared" si="49"/>
        <v>4</v>
      </c>
      <c r="AE293" s="39">
        <v>13901</v>
      </c>
      <c r="AF293" s="39">
        <f t="shared" si="50"/>
        <v>1391</v>
      </c>
      <c r="AG293" s="39">
        <v>18154</v>
      </c>
      <c r="AH293" s="39">
        <f t="shared" si="51"/>
        <v>1396</v>
      </c>
      <c r="AI293" s="39">
        <f t="shared" si="52"/>
        <v>-5</v>
      </c>
      <c r="AJ293" s="39">
        <f t="shared" si="53"/>
        <v>0</v>
      </c>
      <c r="AK293" s="39">
        <v>1</v>
      </c>
      <c r="AL293" s="39">
        <v>0.496</v>
      </c>
      <c r="AM293" s="39">
        <v>0.48799999999999999</v>
      </c>
      <c r="AN293" s="39">
        <v>0.49099999999999999</v>
      </c>
      <c r="AO293" s="39">
        <f t="shared" si="54"/>
        <v>0</v>
      </c>
      <c r="AQ293" s="37" t="s">
        <v>3398</v>
      </c>
      <c r="AR293" s="39">
        <v>0</v>
      </c>
    </row>
    <row r="294" spans="1:44" ht="15" customHeight="1">
      <c r="A294" s="37" t="s">
        <v>3390</v>
      </c>
      <c r="B294" s="37" t="s">
        <v>3391</v>
      </c>
      <c r="C294" s="37" t="s">
        <v>3398</v>
      </c>
      <c r="E294" s="39">
        <v>0.98199999999999998</v>
      </c>
      <c r="F294" s="39">
        <v>21</v>
      </c>
      <c r="G294" s="39">
        <f t="shared" si="44"/>
        <v>582</v>
      </c>
      <c r="H294" s="39">
        <v>3950</v>
      </c>
      <c r="I294" s="39">
        <v>13208</v>
      </c>
      <c r="J294" s="39" t="str">
        <f t="shared" si="45"/>
        <v>YES</v>
      </c>
      <c r="K294" s="39">
        <f t="shared" si="46"/>
        <v>1.2027491408934707</v>
      </c>
      <c r="L294" s="39" t="str">
        <f t="shared" si="47"/>
        <v>NO</v>
      </c>
      <c r="O294" s="39">
        <v>5</v>
      </c>
      <c r="R294" s="39">
        <v>0</v>
      </c>
      <c r="S294" s="39">
        <f t="shared" si="48"/>
        <v>0</v>
      </c>
      <c r="AB294" s="39" t="s">
        <v>4112</v>
      </c>
      <c r="AD294" s="39">
        <f t="shared" si="49"/>
        <v>0</v>
      </c>
      <c r="AE294" s="39">
        <v>6147</v>
      </c>
      <c r="AF294" s="39">
        <f t="shared" si="50"/>
        <v>1304</v>
      </c>
      <c r="AG294" s="39">
        <v>41</v>
      </c>
      <c r="AH294" s="39">
        <f t="shared" si="51"/>
        <v>411</v>
      </c>
      <c r="AI294" s="39">
        <f t="shared" si="52"/>
        <v>893</v>
      </c>
      <c r="AJ294" s="39">
        <f t="shared" si="53"/>
        <v>1</v>
      </c>
      <c r="AK294" s="39">
        <v>1</v>
      </c>
      <c r="AL294" s="39">
        <v>0.46400000000000002</v>
      </c>
      <c r="AM294" s="39">
        <v>0.435</v>
      </c>
      <c r="AN294" s="39">
        <v>0.36199999999999999</v>
      </c>
      <c r="AO294" s="39">
        <f t="shared" si="54"/>
        <v>0</v>
      </c>
      <c r="AQ294" s="37" t="s">
        <v>3398</v>
      </c>
      <c r="AR294" s="39">
        <v>1</v>
      </c>
    </row>
    <row r="295" spans="1:44" ht="15" customHeight="1">
      <c r="A295" s="37" t="s">
        <v>3392</v>
      </c>
      <c r="B295" s="37" t="s">
        <v>3385</v>
      </c>
      <c r="C295" s="37" t="s">
        <v>3398</v>
      </c>
      <c r="D295" s="39">
        <v>0</v>
      </c>
      <c r="E295" s="39">
        <v>0</v>
      </c>
      <c r="G295" s="39">
        <f t="shared" si="44"/>
        <v>562</v>
      </c>
      <c r="H295" s="39">
        <v>9230</v>
      </c>
      <c r="I295" s="39" t="s">
        <v>4111</v>
      </c>
      <c r="J295" s="39" t="str">
        <f t="shared" si="45"/>
        <v>NO</v>
      </c>
      <c r="K295" s="39">
        <f t="shared" si="46"/>
        <v>1.4234875444839858</v>
      </c>
      <c r="L295" s="39" t="str">
        <f t="shared" si="47"/>
        <v>NO</v>
      </c>
      <c r="O295" s="39">
        <v>5</v>
      </c>
      <c r="R295" s="39">
        <v>0</v>
      </c>
      <c r="S295" s="39">
        <f t="shared" si="48"/>
        <v>1</v>
      </c>
      <c r="Z295" s="39" t="s">
        <v>3386</v>
      </c>
      <c r="AB295" s="39" t="s">
        <v>4112</v>
      </c>
      <c r="AD295" s="39">
        <f t="shared" si="49"/>
        <v>0</v>
      </c>
      <c r="AE295" s="39">
        <v>885</v>
      </c>
      <c r="AF295" s="39">
        <f t="shared" si="50"/>
        <v>778</v>
      </c>
      <c r="AG295" s="39">
        <v>51</v>
      </c>
      <c r="AH295" s="39">
        <f t="shared" si="51"/>
        <v>434</v>
      </c>
      <c r="AI295" s="39">
        <f t="shared" si="52"/>
        <v>344</v>
      </c>
      <c r="AJ295" s="39">
        <f t="shared" si="53"/>
        <v>1</v>
      </c>
      <c r="AK295" s="39">
        <v>0</v>
      </c>
      <c r="AL295" s="39">
        <v>0.443</v>
      </c>
      <c r="AM295" s="39">
        <v>0.45800000000000002</v>
      </c>
      <c r="AN295" s="39">
        <v>0.45900000000000002</v>
      </c>
      <c r="AO295" s="39">
        <f t="shared" si="54"/>
        <v>1</v>
      </c>
      <c r="AQ295" s="37" t="s">
        <v>3398</v>
      </c>
      <c r="AR295" s="39">
        <v>1</v>
      </c>
    </row>
    <row r="296" spans="1:44" ht="15" customHeight="1">
      <c r="A296" s="37" t="s">
        <v>3387</v>
      </c>
      <c r="B296" s="37" t="s">
        <v>3380</v>
      </c>
      <c r="C296" s="37" t="s">
        <v>3398</v>
      </c>
      <c r="D296" s="39">
        <v>0</v>
      </c>
      <c r="E296" s="39">
        <v>0</v>
      </c>
      <c r="G296" s="39">
        <f t="shared" si="44"/>
        <v>1507</v>
      </c>
      <c r="H296" s="39">
        <v>1888</v>
      </c>
      <c r="I296" s="39">
        <v>203</v>
      </c>
      <c r="J296" s="39" t="str">
        <f t="shared" si="45"/>
        <v>NO</v>
      </c>
      <c r="K296" s="39">
        <f t="shared" si="46"/>
        <v>2.6542800265427999</v>
      </c>
      <c r="L296" s="39" t="str">
        <f t="shared" si="47"/>
        <v>NO</v>
      </c>
      <c r="O296" s="39">
        <v>6</v>
      </c>
      <c r="R296" s="39">
        <v>0</v>
      </c>
      <c r="S296" s="39">
        <f t="shared" si="48"/>
        <v>0</v>
      </c>
      <c r="AB296" s="39" t="s">
        <v>4112</v>
      </c>
      <c r="AC296" s="39" t="s">
        <v>3381</v>
      </c>
      <c r="AD296" s="39">
        <f t="shared" si="49"/>
        <v>5</v>
      </c>
      <c r="AE296" s="39">
        <v>1028</v>
      </c>
      <c r="AF296" s="39">
        <f t="shared" si="50"/>
        <v>823</v>
      </c>
      <c r="AG296" s="39">
        <v>46582</v>
      </c>
      <c r="AH296" s="39">
        <f t="shared" si="51"/>
        <v>1435</v>
      </c>
      <c r="AI296" s="39">
        <f t="shared" si="52"/>
        <v>-612</v>
      </c>
      <c r="AJ296" s="39">
        <f t="shared" si="53"/>
        <v>0</v>
      </c>
      <c r="AK296" s="39">
        <v>0</v>
      </c>
      <c r="AL296" s="39">
        <v>0.51</v>
      </c>
      <c r="AM296" s="39">
        <v>0.46500000000000002</v>
      </c>
      <c r="AN296" s="39">
        <v>0.48799999999999999</v>
      </c>
      <c r="AO296" s="39">
        <f t="shared" si="54"/>
        <v>1</v>
      </c>
      <c r="AQ296" s="37" t="s">
        <v>3398</v>
      </c>
      <c r="AR296" s="39">
        <v>0</v>
      </c>
    </row>
    <row r="297" spans="1:44" ht="15" customHeight="1">
      <c r="A297" s="37" t="s">
        <v>3382</v>
      </c>
      <c r="B297" s="37" t="s">
        <v>3383</v>
      </c>
      <c r="C297" s="37" t="s">
        <v>3398</v>
      </c>
      <c r="D297" s="39">
        <v>0</v>
      </c>
      <c r="E297" s="39">
        <v>0</v>
      </c>
      <c r="G297" s="39">
        <f t="shared" si="44"/>
        <v>249</v>
      </c>
      <c r="H297" s="39">
        <v>330</v>
      </c>
      <c r="I297" s="39">
        <v>6068</v>
      </c>
      <c r="J297" s="39" t="str">
        <f t="shared" si="45"/>
        <v>NO</v>
      </c>
      <c r="K297" s="39">
        <f t="shared" si="46"/>
        <v>5.6224899598393572</v>
      </c>
      <c r="L297" s="39" t="str">
        <f t="shared" si="47"/>
        <v>NO</v>
      </c>
      <c r="O297" s="39">
        <v>3</v>
      </c>
      <c r="R297" s="39">
        <v>0</v>
      </c>
      <c r="S297" s="39">
        <f t="shared" si="48"/>
        <v>1</v>
      </c>
      <c r="U297" s="39" t="s">
        <v>3701</v>
      </c>
      <c r="AB297" s="39" t="s">
        <v>4112</v>
      </c>
      <c r="AD297" s="39">
        <f t="shared" si="49"/>
        <v>0</v>
      </c>
      <c r="AE297" s="39">
        <v>1302</v>
      </c>
      <c r="AF297" s="39">
        <f t="shared" si="50"/>
        <v>897</v>
      </c>
      <c r="AG297" s="39">
        <v>250533</v>
      </c>
      <c r="AH297" s="39">
        <f t="shared" si="51"/>
        <v>1457</v>
      </c>
      <c r="AI297" s="39">
        <f t="shared" si="52"/>
        <v>-560</v>
      </c>
      <c r="AJ297" s="39">
        <f t="shared" si="53"/>
        <v>0</v>
      </c>
      <c r="AK297" s="39">
        <v>0</v>
      </c>
      <c r="AL297" s="39">
        <v>0.46100000000000002</v>
      </c>
      <c r="AM297" s="39">
        <v>0.47199999999999998</v>
      </c>
      <c r="AN297" s="39">
        <v>0.42399999999999999</v>
      </c>
      <c r="AO297" s="39">
        <f t="shared" si="54"/>
        <v>1</v>
      </c>
      <c r="AQ297" s="37" t="s">
        <v>3398</v>
      </c>
      <c r="AR297" s="39">
        <v>0</v>
      </c>
    </row>
    <row r="298" spans="1:44" ht="15" customHeight="1">
      <c r="A298" s="37" t="s">
        <v>3384</v>
      </c>
      <c r="B298" s="37" t="s">
        <v>3374</v>
      </c>
      <c r="C298" s="37" t="s">
        <v>3398</v>
      </c>
      <c r="E298" s="39">
        <v>0.999</v>
      </c>
      <c r="F298" s="39">
        <v>24</v>
      </c>
      <c r="G298" s="39">
        <f t="shared" si="44"/>
        <v>660</v>
      </c>
      <c r="H298" s="39">
        <v>860</v>
      </c>
      <c r="I298" s="39" t="s">
        <v>4111</v>
      </c>
      <c r="J298" s="39" t="str">
        <f t="shared" si="45"/>
        <v>NO</v>
      </c>
      <c r="K298" s="39">
        <f t="shared" si="46"/>
        <v>2.2727272727272729</v>
      </c>
      <c r="L298" s="39" t="str">
        <f t="shared" si="47"/>
        <v>NO</v>
      </c>
      <c r="O298" s="39">
        <v>3</v>
      </c>
      <c r="R298" s="39">
        <v>0</v>
      </c>
      <c r="S298" s="39">
        <f t="shared" si="48"/>
        <v>0</v>
      </c>
      <c r="AB298" s="39" t="s">
        <v>4112</v>
      </c>
      <c r="AC298" s="39" t="s">
        <v>3375</v>
      </c>
      <c r="AD298" s="39">
        <f t="shared" si="49"/>
        <v>3</v>
      </c>
      <c r="AE298" s="39">
        <v>1894</v>
      </c>
      <c r="AF298" s="39">
        <f t="shared" si="50"/>
        <v>1017</v>
      </c>
      <c r="AG298" s="39">
        <v>10234</v>
      </c>
      <c r="AH298" s="39">
        <f t="shared" si="51"/>
        <v>1354</v>
      </c>
      <c r="AI298" s="39">
        <f t="shared" si="52"/>
        <v>-337</v>
      </c>
      <c r="AJ298" s="39">
        <f t="shared" si="53"/>
        <v>0</v>
      </c>
      <c r="AK298" s="39">
        <v>1</v>
      </c>
      <c r="AL298" s="39">
        <v>0.44600000000000001</v>
      </c>
      <c r="AM298" s="39">
        <v>0.45700000000000002</v>
      </c>
      <c r="AN298" s="39">
        <v>0.39900000000000002</v>
      </c>
      <c r="AO298" s="39">
        <f t="shared" si="54"/>
        <v>0</v>
      </c>
      <c r="AQ298" s="37" t="s">
        <v>3398</v>
      </c>
      <c r="AR298" s="39">
        <v>0</v>
      </c>
    </row>
    <row r="299" spans="1:44" ht="15" customHeight="1">
      <c r="A299" s="37" t="s">
        <v>3376</v>
      </c>
      <c r="B299" s="37" t="s">
        <v>3377</v>
      </c>
      <c r="C299" s="37" t="s">
        <v>3398</v>
      </c>
      <c r="E299" s="39">
        <v>0.997</v>
      </c>
      <c r="F299" s="39">
        <v>19</v>
      </c>
      <c r="G299" s="39">
        <f t="shared" si="44"/>
        <v>171</v>
      </c>
      <c r="H299" s="39">
        <v>8100</v>
      </c>
      <c r="I299" s="39">
        <v>1334</v>
      </c>
      <c r="J299" s="39" t="str">
        <f t="shared" si="45"/>
        <v>NO</v>
      </c>
      <c r="K299" s="39">
        <f t="shared" si="46"/>
        <v>5.2631578947368416</v>
      </c>
      <c r="L299" s="39" t="str">
        <f t="shared" si="47"/>
        <v>NO</v>
      </c>
      <c r="O299" s="39">
        <v>2</v>
      </c>
      <c r="R299" s="39">
        <v>0</v>
      </c>
      <c r="S299" s="39">
        <f t="shared" si="48"/>
        <v>0</v>
      </c>
      <c r="AB299" s="39" t="s">
        <v>4112</v>
      </c>
      <c r="AD299" s="39">
        <f t="shared" si="49"/>
        <v>0</v>
      </c>
      <c r="AE299" s="39">
        <v>431</v>
      </c>
      <c r="AF299" s="39">
        <f t="shared" si="50"/>
        <v>605</v>
      </c>
      <c r="AG299" s="39">
        <v>635</v>
      </c>
      <c r="AH299" s="39">
        <f t="shared" si="51"/>
        <v>910</v>
      </c>
      <c r="AI299" s="39">
        <f t="shared" si="52"/>
        <v>-305</v>
      </c>
      <c r="AJ299" s="39">
        <f t="shared" si="53"/>
        <v>0</v>
      </c>
      <c r="AK299" s="39">
        <v>1</v>
      </c>
      <c r="AL299" s="39">
        <v>0.44500000000000001</v>
      </c>
      <c r="AM299" s="39">
        <v>0.49</v>
      </c>
      <c r="AN299" s="39">
        <v>0.376</v>
      </c>
      <c r="AO299" s="39">
        <f t="shared" si="54"/>
        <v>0</v>
      </c>
      <c r="AQ299" s="37" t="s">
        <v>3398</v>
      </c>
      <c r="AR299" s="39">
        <v>0</v>
      </c>
    </row>
    <row r="300" spans="1:44" ht="15" customHeight="1">
      <c r="A300" s="37" t="s">
        <v>3378</v>
      </c>
      <c r="B300" s="37" t="s">
        <v>3379</v>
      </c>
      <c r="C300" s="37" t="s">
        <v>3398</v>
      </c>
      <c r="E300" s="39">
        <v>0.995</v>
      </c>
      <c r="F300" s="39">
        <v>20</v>
      </c>
      <c r="G300" s="39">
        <f t="shared" si="44"/>
        <v>838</v>
      </c>
      <c r="H300" s="39">
        <v>4593</v>
      </c>
      <c r="I300" s="39">
        <v>2826</v>
      </c>
      <c r="J300" s="39" t="str">
        <f t="shared" si="45"/>
        <v>NO</v>
      </c>
      <c r="K300" s="39">
        <f t="shared" si="46"/>
        <v>2.1479713603818613</v>
      </c>
      <c r="L300" s="39" t="str">
        <f t="shared" si="47"/>
        <v>NO</v>
      </c>
      <c r="O300" s="39">
        <v>28</v>
      </c>
      <c r="R300" s="39">
        <v>0</v>
      </c>
      <c r="S300" s="39">
        <f t="shared" si="48"/>
        <v>0</v>
      </c>
      <c r="AB300" s="39" t="s">
        <v>4112</v>
      </c>
      <c r="AC300" s="39" t="s">
        <v>3367</v>
      </c>
      <c r="AD300" s="39">
        <f t="shared" si="49"/>
        <v>21</v>
      </c>
      <c r="AE300" s="39">
        <v>25</v>
      </c>
      <c r="AF300" s="39">
        <f t="shared" si="50"/>
        <v>247</v>
      </c>
      <c r="AG300" s="39">
        <v>30</v>
      </c>
      <c r="AH300" s="39">
        <f t="shared" si="51"/>
        <v>381</v>
      </c>
      <c r="AI300" s="39">
        <f t="shared" si="52"/>
        <v>-134</v>
      </c>
      <c r="AJ300" s="39">
        <f t="shared" si="53"/>
        <v>0</v>
      </c>
      <c r="AK300" s="39">
        <v>1</v>
      </c>
      <c r="AL300" s="39">
        <v>0.40400000000000003</v>
      </c>
      <c r="AM300" s="39">
        <v>0.45300000000000001</v>
      </c>
      <c r="AN300" s="39">
        <v>0.33100000000000002</v>
      </c>
      <c r="AO300" s="39">
        <f t="shared" si="54"/>
        <v>0</v>
      </c>
      <c r="AQ300" s="37" t="s">
        <v>3398</v>
      </c>
      <c r="AR300" s="39">
        <v>0</v>
      </c>
    </row>
    <row r="301" spans="1:44" ht="15" customHeight="1">
      <c r="A301" s="37" t="s">
        <v>3368</v>
      </c>
      <c r="B301" s="37" t="s">
        <v>3369</v>
      </c>
      <c r="C301" s="37" t="s">
        <v>3398</v>
      </c>
      <c r="E301" s="39">
        <v>1</v>
      </c>
      <c r="F301" s="39">
        <v>17</v>
      </c>
      <c r="G301" s="39">
        <f t="shared" si="44"/>
        <v>858</v>
      </c>
      <c r="H301" s="39">
        <v>1030</v>
      </c>
      <c r="I301" s="39">
        <v>541</v>
      </c>
      <c r="J301" s="39" t="str">
        <f t="shared" si="45"/>
        <v>NO</v>
      </c>
      <c r="K301" s="39">
        <f t="shared" si="46"/>
        <v>1.048951048951049</v>
      </c>
      <c r="L301" s="39" t="str">
        <f t="shared" si="47"/>
        <v>NO</v>
      </c>
      <c r="O301" s="39">
        <v>1</v>
      </c>
      <c r="R301" s="39">
        <v>0</v>
      </c>
      <c r="S301" s="39">
        <f t="shared" si="48"/>
        <v>0</v>
      </c>
      <c r="AB301" s="39" t="s">
        <v>4112</v>
      </c>
      <c r="AD301" s="39">
        <f t="shared" si="49"/>
        <v>0</v>
      </c>
      <c r="AE301" s="39">
        <v>998</v>
      </c>
      <c r="AF301" s="39">
        <f t="shared" si="50"/>
        <v>815</v>
      </c>
      <c r="AG301" s="39">
        <v>1016</v>
      </c>
      <c r="AH301" s="39">
        <f t="shared" si="51"/>
        <v>1014</v>
      </c>
      <c r="AI301" s="39">
        <f t="shared" si="52"/>
        <v>-199</v>
      </c>
      <c r="AJ301" s="39">
        <f t="shared" si="53"/>
        <v>0</v>
      </c>
      <c r="AK301" s="39">
        <v>1</v>
      </c>
      <c r="AL301" s="39">
        <v>0.45500000000000002</v>
      </c>
      <c r="AM301" s="39">
        <v>0.439</v>
      </c>
      <c r="AN301" s="39">
        <v>0.437</v>
      </c>
      <c r="AO301" s="39">
        <f t="shared" si="54"/>
        <v>0</v>
      </c>
      <c r="AQ301" s="37" t="s">
        <v>3398</v>
      </c>
      <c r="AR301" s="39">
        <v>0</v>
      </c>
    </row>
    <row r="302" spans="1:44" ht="15" customHeight="1">
      <c r="A302" s="37" t="s">
        <v>3370</v>
      </c>
      <c r="B302" s="37" t="s">
        <v>3371</v>
      </c>
      <c r="C302" s="37" t="s">
        <v>3398</v>
      </c>
      <c r="D302" s="39">
        <v>0</v>
      </c>
      <c r="E302" s="39">
        <v>0</v>
      </c>
      <c r="G302" s="39">
        <f t="shared" si="44"/>
        <v>524</v>
      </c>
      <c r="H302" s="39">
        <v>1413</v>
      </c>
      <c r="I302" s="39">
        <v>300</v>
      </c>
      <c r="J302" s="39" t="str">
        <f t="shared" si="45"/>
        <v>NO</v>
      </c>
      <c r="K302" s="39">
        <f t="shared" si="46"/>
        <v>1.1450381679389314</v>
      </c>
      <c r="L302" s="39" t="str">
        <f t="shared" si="47"/>
        <v>NO</v>
      </c>
      <c r="O302" s="39">
        <v>7</v>
      </c>
      <c r="R302" s="39">
        <v>0</v>
      </c>
      <c r="S302" s="39">
        <f t="shared" si="48"/>
        <v>1</v>
      </c>
      <c r="U302" s="39" t="s">
        <v>3372</v>
      </c>
      <c r="AB302" s="39" t="s">
        <v>4112</v>
      </c>
      <c r="AD302" s="39">
        <f t="shared" si="49"/>
        <v>0</v>
      </c>
      <c r="AE302" s="39">
        <v>150</v>
      </c>
      <c r="AF302" s="39">
        <f t="shared" si="50"/>
        <v>439</v>
      </c>
      <c r="AG302" s="39">
        <v>977</v>
      </c>
      <c r="AH302" s="39">
        <f t="shared" si="51"/>
        <v>1007</v>
      </c>
      <c r="AI302" s="39">
        <f t="shared" si="52"/>
        <v>-568</v>
      </c>
      <c r="AJ302" s="39">
        <f t="shared" si="53"/>
        <v>0</v>
      </c>
      <c r="AK302" s="39">
        <v>0</v>
      </c>
      <c r="AL302" s="39">
        <v>0.45200000000000001</v>
      </c>
      <c r="AM302" s="39">
        <v>0.495</v>
      </c>
      <c r="AN302" s="39">
        <v>0.46800000000000003</v>
      </c>
      <c r="AO302" s="39">
        <f t="shared" si="54"/>
        <v>1</v>
      </c>
      <c r="AQ302" s="37" t="s">
        <v>3398</v>
      </c>
      <c r="AR302" s="39">
        <v>0</v>
      </c>
    </row>
    <row r="303" spans="1:44" ht="15" customHeight="1">
      <c r="A303" s="37" t="s">
        <v>3373</v>
      </c>
      <c r="B303" s="37" t="s">
        <v>3355</v>
      </c>
      <c r="C303" s="37" t="s">
        <v>3398</v>
      </c>
      <c r="E303" s="39">
        <v>0.96399999999999997</v>
      </c>
      <c r="F303" s="39">
        <v>16</v>
      </c>
      <c r="G303" s="39">
        <f t="shared" si="44"/>
        <v>549</v>
      </c>
      <c r="H303" s="39" t="s">
        <v>4111</v>
      </c>
      <c r="I303" s="39">
        <v>478</v>
      </c>
      <c r="J303" s="39" t="str">
        <f t="shared" si="45"/>
        <v>NO</v>
      </c>
      <c r="K303" s="39">
        <f t="shared" si="46"/>
        <v>1.2750455373406193</v>
      </c>
      <c r="L303" s="39" t="str">
        <f t="shared" si="47"/>
        <v>NO</v>
      </c>
      <c r="O303" s="39">
        <v>1</v>
      </c>
      <c r="R303" s="39">
        <v>0</v>
      </c>
      <c r="S303" s="39">
        <f t="shared" si="48"/>
        <v>0</v>
      </c>
      <c r="AB303" s="39" t="s">
        <v>4112</v>
      </c>
      <c r="AC303" s="39" t="s">
        <v>3356</v>
      </c>
      <c r="AD303" s="39">
        <f t="shared" si="49"/>
        <v>3</v>
      </c>
      <c r="AE303" s="39">
        <v>12</v>
      </c>
      <c r="AF303" s="39">
        <f t="shared" si="50"/>
        <v>198</v>
      </c>
      <c r="AG303" s="39">
        <v>145</v>
      </c>
      <c r="AH303" s="39">
        <f t="shared" si="51"/>
        <v>623</v>
      </c>
      <c r="AI303" s="39">
        <f t="shared" si="52"/>
        <v>-425</v>
      </c>
      <c r="AJ303" s="39">
        <f t="shared" si="53"/>
        <v>0</v>
      </c>
      <c r="AK303" s="39">
        <v>1</v>
      </c>
      <c r="AL303" s="39">
        <v>0.442</v>
      </c>
      <c r="AM303" s="39">
        <v>0.48799999999999999</v>
      </c>
      <c r="AN303" s="39">
        <v>0.47499999999999998</v>
      </c>
      <c r="AO303" s="39">
        <f t="shared" si="54"/>
        <v>0</v>
      </c>
      <c r="AQ303" s="37" t="s">
        <v>3398</v>
      </c>
      <c r="AR303" s="39">
        <v>0</v>
      </c>
    </row>
    <row r="304" spans="1:44" ht="15" customHeight="1">
      <c r="A304" s="37" t="s">
        <v>3357</v>
      </c>
      <c r="B304" s="37" t="s">
        <v>3358</v>
      </c>
      <c r="C304" s="37" t="s">
        <v>3398</v>
      </c>
      <c r="D304" s="39">
        <v>0</v>
      </c>
      <c r="E304" s="39">
        <v>0</v>
      </c>
      <c r="G304" s="39">
        <f t="shared" si="44"/>
        <v>447</v>
      </c>
      <c r="H304" s="39">
        <v>7140</v>
      </c>
      <c r="I304" s="39" t="s">
        <v>4111</v>
      </c>
      <c r="J304" s="39" t="str">
        <f t="shared" si="45"/>
        <v>NO</v>
      </c>
      <c r="K304" s="39">
        <f t="shared" si="46"/>
        <v>2.0134228187919461</v>
      </c>
      <c r="L304" s="39" t="str">
        <f t="shared" si="47"/>
        <v>NO</v>
      </c>
      <c r="O304" s="39">
        <v>3</v>
      </c>
      <c r="R304" s="39">
        <v>0</v>
      </c>
      <c r="S304" s="39">
        <f t="shared" si="48"/>
        <v>0</v>
      </c>
      <c r="AB304" s="39" t="s">
        <v>4112</v>
      </c>
      <c r="AC304" s="39" t="s">
        <v>3359</v>
      </c>
      <c r="AD304" s="39">
        <f t="shared" si="49"/>
        <v>7</v>
      </c>
      <c r="AE304" s="39">
        <v>2638</v>
      </c>
      <c r="AF304" s="39">
        <f t="shared" si="50"/>
        <v>1127</v>
      </c>
      <c r="AG304" s="39">
        <v>2261</v>
      </c>
      <c r="AH304" s="39">
        <f t="shared" si="51"/>
        <v>1169</v>
      </c>
      <c r="AI304" s="39">
        <f t="shared" si="52"/>
        <v>-42</v>
      </c>
      <c r="AJ304" s="39">
        <f t="shared" si="53"/>
        <v>0</v>
      </c>
      <c r="AK304" s="39">
        <v>0</v>
      </c>
      <c r="AL304" s="39">
        <v>0.44500000000000001</v>
      </c>
      <c r="AM304" s="39">
        <v>0.46700000000000003</v>
      </c>
      <c r="AN304" s="39">
        <v>0.44700000000000001</v>
      </c>
      <c r="AO304" s="39">
        <f t="shared" si="54"/>
        <v>1</v>
      </c>
      <c r="AQ304" s="37" t="s">
        <v>3398</v>
      </c>
      <c r="AR304" s="39">
        <v>0</v>
      </c>
    </row>
    <row r="305" spans="1:44" ht="15" customHeight="1">
      <c r="A305" s="37" t="s">
        <v>3360</v>
      </c>
      <c r="B305" s="37" t="s">
        <v>3361</v>
      </c>
      <c r="C305" s="37" t="s">
        <v>3398</v>
      </c>
      <c r="E305" s="39">
        <v>0.99099999999999999</v>
      </c>
      <c r="F305" s="39">
        <v>18</v>
      </c>
      <c r="G305" s="39">
        <f t="shared" si="44"/>
        <v>354</v>
      </c>
      <c r="H305" s="39">
        <v>2380</v>
      </c>
      <c r="I305" s="39">
        <v>2448</v>
      </c>
      <c r="J305" s="39" t="str">
        <f t="shared" si="45"/>
        <v>NO</v>
      </c>
      <c r="K305" s="39">
        <f t="shared" si="46"/>
        <v>3.9548022598870056</v>
      </c>
      <c r="L305" s="39" t="str">
        <f t="shared" si="47"/>
        <v>NO</v>
      </c>
      <c r="O305" s="39">
        <v>1</v>
      </c>
      <c r="R305" s="39">
        <v>0</v>
      </c>
      <c r="S305" s="39">
        <f t="shared" si="48"/>
        <v>0</v>
      </c>
      <c r="AB305" s="39" t="s">
        <v>4112</v>
      </c>
      <c r="AD305" s="39">
        <f t="shared" si="49"/>
        <v>0</v>
      </c>
      <c r="AE305" s="39">
        <v>1520</v>
      </c>
      <c r="AF305" s="39">
        <f t="shared" si="50"/>
        <v>945</v>
      </c>
      <c r="AG305" s="39">
        <v>868</v>
      </c>
      <c r="AH305" s="39">
        <f t="shared" si="51"/>
        <v>977</v>
      </c>
      <c r="AI305" s="39">
        <f t="shared" si="52"/>
        <v>-32</v>
      </c>
      <c r="AJ305" s="39">
        <f t="shared" si="53"/>
        <v>0</v>
      </c>
      <c r="AK305" s="39">
        <v>1</v>
      </c>
      <c r="AL305" s="39">
        <v>0.42399999999999999</v>
      </c>
      <c r="AM305" s="39">
        <v>0.44500000000000001</v>
      </c>
      <c r="AN305" s="39">
        <v>0.434</v>
      </c>
      <c r="AO305" s="39">
        <f t="shared" si="54"/>
        <v>0</v>
      </c>
      <c r="AQ305" s="37" t="s">
        <v>3398</v>
      </c>
      <c r="AR305" s="39">
        <v>0</v>
      </c>
    </row>
    <row r="306" spans="1:44" ht="15" customHeight="1">
      <c r="A306" s="37" t="s">
        <v>3362</v>
      </c>
      <c r="B306" s="37" t="s">
        <v>3363</v>
      </c>
      <c r="C306" s="37" t="s">
        <v>3398</v>
      </c>
      <c r="E306" s="39">
        <v>0.999</v>
      </c>
      <c r="F306" s="39">
        <v>19</v>
      </c>
      <c r="G306" s="39">
        <f t="shared" si="44"/>
        <v>343</v>
      </c>
      <c r="H306" s="39">
        <v>970</v>
      </c>
      <c r="I306" s="39" t="s">
        <v>4111</v>
      </c>
      <c r="J306" s="39" t="str">
        <f t="shared" si="45"/>
        <v>NO</v>
      </c>
      <c r="K306" s="39">
        <f t="shared" si="46"/>
        <v>3.4985422740524781</v>
      </c>
      <c r="L306" s="39" t="str">
        <f t="shared" si="47"/>
        <v>NO</v>
      </c>
      <c r="O306" s="39">
        <v>1</v>
      </c>
      <c r="R306" s="39">
        <v>0</v>
      </c>
      <c r="S306" s="39">
        <f t="shared" si="48"/>
        <v>1</v>
      </c>
      <c r="W306" s="39" t="s">
        <v>3364</v>
      </c>
      <c r="AB306" s="39" t="s">
        <v>4112</v>
      </c>
      <c r="AC306" s="39" t="s">
        <v>3365</v>
      </c>
      <c r="AD306" s="39">
        <f t="shared" si="49"/>
        <v>7</v>
      </c>
      <c r="AE306" s="39">
        <v>4165</v>
      </c>
      <c r="AF306" s="39">
        <f t="shared" si="50"/>
        <v>1239</v>
      </c>
      <c r="AG306" s="39">
        <v>49356</v>
      </c>
      <c r="AH306" s="39">
        <f t="shared" si="51"/>
        <v>1439</v>
      </c>
      <c r="AI306" s="39">
        <f t="shared" si="52"/>
        <v>-200</v>
      </c>
      <c r="AJ306" s="39">
        <f t="shared" si="53"/>
        <v>0</v>
      </c>
      <c r="AK306" s="39">
        <v>1</v>
      </c>
      <c r="AL306" s="39">
        <v>0.437</v>
      </c>
      <c r="AM306" s="39">
        <v>0.45700000000000002</v>
      </c>
      <c r="AN306" s="39">
        <v>0.4</v>
      </c>
      <c r="AO306" s="39">
        <f t="shared" si="54"/>
        <v>0</v>
      </c>
      <c r="AQ306" s="37" t="s">
        <v>3398</v>
      </c>
      <c r="AR306" s="39">
        <v>0</v>
      </c>
    </row>
    <row r="307" spans="1:44" ht="15" customHeight="1">
      <c r="A307" s="37" t="s">
        <v>3366</v>
      </c>
      <c r="B307" s="37" t="s">
        <v>3347</v>
      </c>
      <c r="C307" s="37" t="s">
        <v>3348</v>
      </c>
      <c r="E307" s="39">
        <v>1</v>
      </c>
      <c r="F307" s="39">
        <v>20</v>
      </c>
      <c r="G307" s="39">
        <f t="shared" si="44"/>
        <v>563</v>
      </c>
      <c r="H307" s="39">
        <v>24979</v>
      </c>
      <c r="I307" s="39">
        <v>985</v>
      </c>
      <c r="J307" s="39" t="str">
        <f t="shared" si="45"/>
        <v>YES</v>
      </c>
      <c r="K307" s="39">
        <f t="shared" si="46"/>
        <v>1.4209591474245116</v>
      </c>
      <c r="L307" s="39" t="str">
        <f t="shared" si="47"/>
        <v>NO</v>
      </c>
      <c r="O307" s="39">
        <v>7</v>
      </c>
      <c r="R307" s="39">
        <v>0</v>
      </c>
      <c r="S307" s="39">
        <f t="shared" si="48"/>
        <v>0</v>
      </c>
      <c r="AB307" s="39" t="s">
        <v>4112</v>
      </c>
      <c r="AC307" s="39" t="s">
        <v>3349</v>
      </c>
      <c r="AD307" s="39">
        <f t="shared" si="49"/>
        <v>5</v>
      </c>
      <c r="AE307" s="39">
        <v>8382</v>
      </c>
      <c r="AF307" s="39">
        <f t="shared" si="50"/>
        <v>1344</v>
      </c>
      <c r="AG307" s="39">
        <v>330</v>
      </c>
      <c r="AH307" s="39">
        <f t="shared" si="51"/>
        <v>780</v>
      </c>
      <c r="AI307" s="39">
        <f t="shared" si="52"/>
        <v>564</v>
      </c>
      <c r="AJ307" s="39">
        <f t="shared" si="53"/>
        <v>1</v>
      </c>
      <c r="AK307" s="39">
        <v>1</v>
      </c>
      <c r="AL307" s="39">
        <v>0.432</v>
      </c>
      <c r="AM307" s="39">
        <v>0.47099999999999997</v>
      </c>
      <c r="AN307" s="39">
        <v>0.40300000000000002</v>
      </c>
      <c r="AO307" s="39">
        <f t="shared" si="54"/>
        <v>0</v>
      </c>
      <c r="AQ307" s="37" t="s">
        <v>3348</v>
      </c>
      <c r="AR307" s="39">
        <v>1</v>
      </c>
    </row>
    <row r="308" spans="1:44" ht="15" customHeight="1">
      <c r="A308" s="37" t="s">
        <v>3350</v>
      </c>
      <c r="B308" s="37" t="s">
        <v>3351</v>
      </c>
      <c r="C308" s="37" t="s">
        <v>3348</v>
      </c>
      <c r="D308" s="39">
        <v>0</v>
      </c>
      <c r="E308" s="39">
        <v>0</v>
      </c>
      <c r="G308" s="39">
        <f t="shared" si="44"/>
        <v>576</v>
      </c>
      <c r="H308" s="39" t="s">
        <v>4111</v>
      </c>
      <c r="I308" s="39">
        <v>3442</v>
      </c>
      <c r="J308" s="39" t="str">
        <f t="shared" si="45"/>
        <v>NO</v>
      </c>
      <c r="K308" s="39">
        <f t="shared" si="46"/>
        <v>1.7361111111111112</v>
      </c>
      <c r="L308" s="39" t="str">
        <f t="shared" si="47"/>
        <v>NO</v>
      </c>
      <c r="O308" s="39">
        <v>6</v>
      </c>
      <c r="R308" s="39">
        <v>0</v>
      </c>
      <c r="S308" s="39">
        <f t="shared" si="48"/>
        <v>0</v>
      </c>
      <c r="AB308" s="39" t="s">
        <v>4112</v>
      </c>
      <c r="AD308" s="39">
        <f t="shared" si="49"/>
        <v>0</v>
      </c>
      <c r="AE308" s="39">
        <v>120</v>
      </c>
      <c r="AF308" s="39">
        <f t="shared" si="50"/>
        <v>414</v>
      </c>
      <c r="AG308" s="39">
        <v>272</v>
      </c>
      <c r="AH308" s="39">
        <f t="shared" si="51"/>
        <v>742</v>
      </c>
      <c r="AI308" s="39">
        <f t="shared" si="52"/>
        <v>-328</v>
      </c>
      <c r="AJ308" s="39">
        <f t="shared" si="53"/>
        <v>0</v>
      </c>
      <c r="AK308" s="39">
        <v>0</v>
      </c>
      <c r="AL308" s="39">
        <v>0.26600000000000001</v>
      </c>
      <c r="AM308" s="39">
        <v>0.46200000000000002</v>
      </c>
      <c r="AN308" s="39">
        <v>0.34499999999999997</v>
      </c>
      <c r="AO308" s="39">
        <f t="shared" si="54"/>
        <v>1</v>
      </c>
      <c r="AQ308" s="37" t="s">
        <v>3348</v>
      </c>
      <c r="AR308" s="39">
        <v>0</v>
      </c>
    </row>
    <row r="309" spans="1:44" ht="15" customHeight="1">
      <c r="A309" s="37" t="s">
        <v>3352</v>
      </c>
      <c r="B309" s="37" t="s">
        <v>3353</v>
      </c>
      <c r="C309" s="37" t="s">
        <v>3348</v>
      </c>
      <c r="D309" s="39">
        <v>0</v>
      </c>
      <c r="E309" s="39">
        <v>0</v>
      </c>
      <c r="G309" s="39">
        <f t="shared" si="44"/>
        <v>522</v>
      </c>
      <c r="H309" s="39">
        <v>1479</v>
      </c>
      <c r="I309" s="39">
        <v>370</v>
      </c>
      <c r="J309" s="39" t="str">
        <f t="shared" si="45"/>
        <v>NO</v>
      </c>
      <c r="K309" s="39">
        <f t="shared" si="46"/>
        <v>1.5325670498084292</v>
      </c>
      <c r="L309" s="39" t="str">
        <f t="shared" si="47"/>
        <v>NO</v>
      </c>
      <c r="O309" s="39">
        <v>3</v>
      </c>
      <c r="R309" s="39">
        <v>0</v>
      </c>
      <c r="S309" s="39">
        <f t="shared" si="48"/>
        <v>0</v>
      </c>
      <c r="AB309" s="39" t="s">
        <v>4112</v>
      </c>
      <c r="AD309" s="39">
        <f t="shared" si="49"/>
        <v>0</v>
      </c>
      <c r="AE309" s="39">
        <v>37</v>
      </c>
      <c r="AF309" s="39">
        <f t="shared" si="50"/>
        <v>284</v>
      </c>
      <c r="AG309" s="39">
        <v>160</v>
      </c>
      <c r="AH309" s="39">
        <f t="shared" si="51"/>
        <v>637</v>
      </c>
      <c r="AI309" s="39">
        <f t="shared" si="52"/>
        <v>-353</v>
      </c>
      <c r="AJ309" s="39">
        <f t="shared" si="53"/>
        <v>0</v>
      </c>
      <c r="AK309" s="39">
        <v>0</v>
      </c>
      <c r="AL309" s="39">
        <v>0.47499999999999998</v>
      </c>
      <c r="AM309" s="39">
        <v>0.47499999999999998</v>
      </c>
      <c r="AN309" s="39">
        <v>0.45900000000000002</v>
      </c>
      <c r="AO309" s="39">
        <f t="shared" si="54"/>
        <v>1</v>
      </c>
      <c r="AQ309" s="37" t="s">
        <v>3348</v>
      </c>
      <c r="AR309" s="39">
        <v>0</v>
      </c>
    </row>
    <row r="310" spans="1:44" ht="15" customHeight="1">
      <c r="A310" s="37" t="s">
        <v>3354</v>
      </c>
      <c r="B310" s="37" t="s">
        <v>3340</v>
      </c>
      <c r="C310" s="37" t="s">
        <v>3348</v>
      </c>
      <c r="E310" s="39">
        <v>1</v>
      </c>
      <c r="F310" s="39">
        <v>20</v>
      </c>
      <c r="G310" s="39">
        <f t="shared" si="44"/>
        <v>970</v>
      </c>
      <c r="H310" s="39">
        <v>1090</v>
      </c>
      <c r="I310" s="39">
        <v>12060</v>
      </c>
      <c r="J310" s="39" t="str">
        <f t="shared" si="45"/>
        <v>YES</v>
      </c>
      <c r="K310" s="39">
        <f t="shared" si="46"/>
        <v>1.6494845360824741</v>
      </c>
      <c r="L310" s="39" t="str">
        <f t="shared" si="47"/>
        <v>NO</v>
      </c>
      <c r="O310" s="39">
        <v>3</v>
      </c>
      <c r="R310" s="39">
        <v>0</v>
      </c>
      <c r="S310" s="39">
        <f t="shared" si="48"/>
        <v>0</v>
      </c>
      <c r="AB310" s="39" t="s">
        <v>4112</v>
      </c>
      <c r="AC310" s="39" t="s">
        <v>3341</v>
      </c>
      <c r="AD310" s="39">
        <f t="shared" si="49"/>
        <v>3</v>
      </c>
      <c r="AE310" s="39">
        <v>1042</v>
      </c>
      <c r="AF310" s="39">
        <f t="shared" si="50"/>
        <v>831</v>
      </c>
      <c r="AG310" s="39">
        <v>157</v>
      </c>
      <c r="AH310" s="39">
        <f t="shared" si="51"/>
        <v>636</v>
      </c>
      <c r="AI310" s="39">
        <f t="shared" si="52"/>
        <v>195</v>
      </c>
      <c r="AJ310" s="39">
        <f t="shared" si="53"/>
        <v>1</v>
      </c>
      <c r="AK310" s="39">
        <v>0</v>
      </c>
      <c r="AL310" s="39">
        <v>0.42</v>
      </c>
      <c r="AM310" s="39">
        <v>0.46</v>
      </c>
      <c r="AN310" s="39">
        <v>0.22900000000000001</v>
      </c>
      <c r="AO310" s="39">
        <f t="shared" si="54"/>
        <v>1</v>
      </c>
      <c r="AQ310" s="37" t="s">
        <v>3348</v>
      </c>
      <c r="AR310" s="39">
        <v>1</v>
      </c>
    </row>
    <row r="311" spans="1:44" ht="15" customHeight="1">
      <c r="A311" s="37" t="s">
        <v>3342</v>
      </c>
      <c r="B311" s="37" t="s">
        <v>3343</v>
      </c>
      <c r="C311" s="37" t="s">
        <v>3348</v>
      </c>
      <c r="E311" s="39">
        <v>0.99099999999999999</v>
      </c>
      <c r="F311" s="39">
        <v>18</v>
      </c>
      <c r="G311" s="39">
        <f t="shared" si="44"/>
        <v>644</v>
      </c>
      <c r="H311" s="39">
        <v>2360</v>
      </c>
      <c r="I311" s="39">
        <v>1409</v>
      </c>
      <c r="J311" s="39" t="str">
        <f t="shared" si="45"/>
        <v>NO</v>
      </c>
      <c r="K311" s="39">
        <f t="shared" si="46"/>
        <v>1.0869565217391304</v>
      </c>
      <c r="L311" s="39" t="str">
        <f t="shared" si="47"/>
        <v>NO</v>
      </c>
      <c r="O311" s="39">
        <v>3</v>
      </c>
      <c r="R311" s="39">
        <v>0</v>
      </c>
      <c r="S311" s="39">
        <f t="shared" si="48"/>
        <v>1</v>
      </c>
      <c r="W311" s="39" t="s">
        <v>3344</v>
      </c>
      <c r="AB311" s="39" t="s">
        <v>4112</v>
      </c>
      <c r="AC311" s="39" t="s">
        <v>3345</v>
      </c>
      <c r="AD311" s="39">
        <f t="shared" si="49"/>
        <v>3</v>
      </c>
      <c r="AE311" s="39">
        <v>739</v>
      </c>
      <c r="AF311" s="39">
        <f t="shared" si="50"/>
        <v>740</v>
      </c>
      <c r="AG311" s="39">
        <v>300</v>
      </c>
      <c r="AH311" s="39">
        <f t="shared" si="51"/>
        <v>763</v>
      </c>
      <c r="AI311" s="39">
        <f t="shared" si="52"/>
        <v>-23</v>
      </c>
      <c r="AJ311" s="39">
        <f t="shared" si="53"/>
        <v>0</v>
      </c>
      <c r="AK311" s="39">
        <v>1</v>
      </c>
      <c r="AL311" s="39">
        <v>0.45500000000000002</v>
      </c>
      <c r="AM311" s="39">
        <v>0.46500000000000002</v>
      </c>
      <c r="AN311" s="39">
        <v>0.42499999999999999</v>
      </c>
      <c r="AO311" s="39">
        <f t="shared" si="54"/>
        <v>0</v>
      </c>
      <c r="AQ311" s="37" t="s">
        <v>3348</v>
      </c>
      <c r="AR311" s="39">
        <v>0</v>
      </c>
    </row>
    <row r="312" spans="1:44" ht="15" customHeight="1">
      <c r="A312" s="37" t="s">
        <v>3346</v>
      </c>
      <c r="B312" s="37" t="s">
        <v>3333</v>
      </c>
      <c r="C312" s="37" t="s">
        <v>3348</v>
      </c>
      <c r="D312" s="39">
        <v>0</v>
      </c>
      <c r="E312" s="39">
        <v>0</v>
      </c>
      <c r="G312" s="39">
        <f t="shared" si="44"/>
        <v>605</v>
      </c>
      <c r="H312" s="39">
        <v>2082</v>
      </c>
      <c r="I312" s="39">
        <v>3833</v>
      </c>
      <c r="J312" s="39" t="str">
        <f t="shared" si="45"/>
        <v>NO</v>
      </c>
      <c r="K312" s="39">
        <f t="shared" si="46"/>
        <v>1.1570247933884299</v>
      </c>
      <c r="L312" s="39" t="str">
        <f t="shared" si="47"/>
        <v>NO</v>
      </c>
      <c r="O312" s="39">
        <v>4</v>
      </c>
      <c r="R312" s="39">
        <v>0</v>
      </c>
      <c r="S312" s="39">
        <f t="shared" si="48"/>
        <v>0</v>
      </c>
      <c r="AB312" s="39" t="s">
        <v>4112</v>
      </c>
      <c r="AC312" s="39" t="s">
        <v>3334</v>
      </c>
      <c r="AD312" s="39">
        <f t="shared" si="49"/>
        <v>3</v>
      </c>
      <c r="AE312" s="39">
        <v>127</v>
      </c>
      <c r="AF312" s="39">
        <f t="shared" si="50"/>
        <v>420</v>
      </c>
      <c r="AG312" s="39">
        <v>845</v>
      </c>
      <c r="AH312" s="39">
        <f t="shared" si="51"/>
        <v>968</v>
      </c>
      <c r="AI312" s="39">
        <f t="shared" si="52"/>
        <v>-548</v>
      </c>
      <c r="AJ312" s="39">
        <f t="shared" si="53"/>
        <v>0</v>
      </c>
      <c r="AK312" s="39">
        <v>0</v>
      </c>
      <c r="AL312" s="39">
        <v>0.44700000000000001</v>
      </c>
      <c r="AM312" s="39">
        <v>0.46300000000000002</v>
      </c>
      <c r="AN312" s="39">
        <v>0.39500000000000002</v>
      </c>
      <c r="AO312" s="39">
        <f t="shared" si="54"/>
        <v>1</v>
      </c>
      <c r="AQ312" s="37" t="s">
        <v>3348</v>
      </c>
      <c r="AR312" s="39">
        <v>0</v>
      </c>
    </row>
    <row r="313" spans="1:44" ht="15" customHeight="1">
      <c r="A313" s="37" t="s">
        <v>3335</v>
      </c>
      <c r="B313" s="37" t="s">
        <v>3336</v>
      </c>
      <c r="C313" s="37" t="s">
        <v>3348</v>
      </c>
      <c r="D313" s="39">
        <v>0</v>
      </c>
      <c r="E313" s="39">
        <v>0</v>
      </c>
      <c r="G313" s="39">
        <f t="shared" si="44"/>
        <v>494</v>
      </c>
      <c r="H313" s="39">
        <v>273</v>
      </c>
      <c r="I313" s="39">
        <v>61361</v>
      </c>
      <c r="J313" s="39" t="str">
        <f t="shared" si="45"/>
        <v>YES</v>
      </c>
      <c r="K313" s="39">
        <f t="shared" si="46"/>
        <v>0.80971659919028338</v>
      </c>
      <c r="L313" s="39" t="str">
        <f t="shared" si="47"/>
        <v>NO</v>
      </c>
      <c r="O313" s="39">
        <v>3</v>
      </c>
      <c r="R313" s="39">
        <v>0</v>
      </c>
      <c r="S313" s="39">
        <f t="shared" si="48"/>
        <v>0</v>
      </c>
      <c r="AB313" s="39" t="s">
        <v>4112</v>
      </c>
      <c r="AD313" s="39">
        <f t="shared" si="49"/>
        <v>0</v>
      </c>
      <c r="AE313" s="39">
        <v>50</v>
      </c>
      <c r="AF313" s="39">
        <f t="shared" si="50"/>
        <v>321</v>
      </c>
      <c r="AG313" s="39">
        <v>22</v>
      </c>
      <c r="AH313" s="39">
        <f t="shared" si="51"/>
        <v>342</v>
      </c>
      <c r="AI313" s="39">
        <f t="shared" si="52"/>
        <v>-21</v>
      </c>
      <c r="AJ313" s="39">
        <f t="shared" si="53"/>
        <v>0</v>
      </c>
      <c r="AK313" s="39">
        <v>0</v>
      </c>
      <c r="AL313" s="39">
        <v>0.437</v>
      </c>
      <c r="AM313" s="39">
        <v>0.48399999999999999</v>
      </c>
      <c r="AN313" s="39">
        <v>0.378</v>
      </c>
      <c r="AO313" s="39">
        <f t="shared" si="54"/>
        <v>1</v>
      </c>
      <c r="AQ313" s="37" t="s">
        <v>3348</v>
      </c>
      <c r="AR313" s="39">
        <v>0</v>
      </c>
    </row>
    <row r="314" spans="1:44" ht="15" customHeight="1">
      <c r="A314" s="37" t="s">
        <v>3337</v>
      </c>
      <c r="B314" s="37" t="s">
        <v>3338</v>
      </c>
      <c r="C314" s="37" t="s">
        <v>3348</v>
      </c>
      <c r="E314" s="39">
        <v>0.98299999999999998</v>
      </c>
      <c r="F314" s="39">
        <v>20</v>
      </c>
      <c r="G314" s="39">
        <f t="shared" si="44"/>
        <v>400</v>
      </c>
      <c r="H314" s="39">
        <v>10570</v>
      </c>
      <c r="I314" s="39">
        <v>560</v>
      </c>
      <c r="J314" s="39" t="str">
        <f t="shared" si="45"/>
        <v>YES</v>
      </c>
      <c r="K314" s="39">
        <f t="shared" si="46"/>
        <v>1.5</v>
      </c>
      <c r="L314" s="39" t="str">
        <f t="shared" si="47"/>
        <v>NO</v>
      </c>
      <c r="O314" s="39">
        <v>4</v>
      </c>
      <c r="R314" s="39">
        <v>0</v>
      </c>
      <c r="S314" s="39">
        <f t="shared" si="48"/>
        <v>0</v>
      </c>
      <c r="AB314" s="39" t="s">
        <v>4112</v>
      </c>
      <c r="AD314" s="39">
        <f t="shared" si="49"/>
        <v>0</v>
      </c>
      <c r="AE314" s="39">
        <v>203</v>
      </c>
      <c r="AF314" s="39">
        <f t="shared" si="50"/>
        <v>475</v>
      </c>
      <c r="AG314" s="39">
        <v>135</v>
      </c>
      <c r="AH314" s="39">
        <f t="shared" si="51"/>
        <v>613</v>
      </c>
      <c r="AI314" s="39">
        <f t="shared" si="52"/>
        <v>-138</v>
      </c>
      <c r="AJ314" s="39">
        <f t="shared" si="53"/>
        <v>0</v>
      </c>
      <c r="AK314" s="39">
        <v>0</v>
      </c>
      <c r="AL314" s="39">
        <v>0.434</v>
      </c>
      <c r="AM314" s="39">
        <v>0.48099999999999998</v>
      </c>
      <c r="AN314" s="39">
        <v>0.46800000000000003</v>
      </c>
      <c r="AO314" s="39">
        <f t="shared" si="54"/>
        <v>1</v>
      </c>
      <c r="AQ314" s="37" t="s">
        <v>3348</v>
      </c>
      <c r="AR314" s="39">
        <v>0</v>
      </c>
    </row>
    <row r="315" spans="1:44" ht="15" customHeight="1">
      <c r="A315" s="37" t="s">
        <v>3339</v>
      </c>
      <c r="B315" s="37" t="s">
        <v>3327</v>
      </c>
      <c r="C315" s="37" t="s">
        <v>3348</v>
      </c>
      <c r="D315" s="39">
        <v>0</v>
      </c>
      <c r="E315" s="39">
        <v>0</v>
      </c>
      <c r="G315" s="39">
        <f t="shared" si="44"/>
        <v>488</v>
      </c>
      <c r="H315" s="39">
        <v>986</v>
      </c>
      <c r="I315" s="39">
        <v>8051</v>
      </c>
      <c r="J315" s="39" t="str">
        <f t="shared" si="45"/>
        <v>NO</v>
      </c>
      <c r="K315" s="39">
        <f t="shared" si="46"/>
        <v>1.0245901639344264</v>
      </c>
      <c r="L315" s="39" t="str">
        <f t="shared" si="47"/>
        <v>NO</v>
      </c>
      <c r="O315" s="39">
        <v>2</v>
      </c>
      <c r="R315" s="39">
        <v>0</v>
      </c>
      <c r="S315" s="39">
        <f t="shared" si="48"/>
        <v>0</v>
      </c>
      <c r="AB315" s="39" t="s">
        <v>4112</v>
      </c>
      <c r="AD315" s="39">
        <f t="shared" si="49"/>
        <v>0</v>
      </c>
      <c r="AE315" s="39">
        <v>93</v>
      </c>
      <c r="AF315" s="39">
        <f t="shared" si="50"/>
        <v>382</v>
      </c>
      <c r="AG315" s="39">
        <v>515</v>
      </c>
      <c r="AH315" s="39">
        <f t="shared" si="51"/>
        <v>870</v>
      </c>
      <c r="AI315" s="39">
        <f t="shared" si="52"/>
        <v>-488</v>
      </c>
      <c r="AJ315" s="39">
        <f t="shared" si="53"/>
        <v>0</v>
      </c>
      <c r="AK315" s="39">
        <v>0</v>
      </c>
      <c r="AL315" s="39">
        <v>0.45100000000000001</v>
      </c>
      <c r="AM315" s="39">
        <v>0.496</v>
      </c>
      <c r="AN315" s="39">
        <v>0.31900000000000001</v>
      </c>
      <c r="AO315" s="39">
        <f t="shared" si="54"/>
        <v>1</v>
      </c>
      <c r="AQ315" s="37" t="s">
        <v>3348</v>
      </c>
      <c r="AR315" s="39">
        <v>0</v>
      </c>
    </row>
    <row r="316" spans="1:44" ht="15" customHeight="1">
      <c r="A316" s="37" t="s">
        <v>3328</v>
      </c>
      <c r="B316" s="37" t="s">
        <v>3329</v>
      </c>
      <c r="C316" s="37" t="s">
        <v>3348</v>
      </c>
      <c r="E316" s="39">
        <v>0.997</v>
      </c>
      <c r="F316" s="39">
        <v>21</v>
      </c>
      <c r="G316" s="39">
        <f t="shared" si="44"/>
        <v>595</v>
      </c>
      <c r="H316" s="39">
        <v>7942</v>
      </c>
      <c r="I316" s="39">
        <v>10113</v>
      </c>
      <c r="J316" s="39" t="str">
        <f t="shared" si="45"/>
        <v>YES</v>
      </c>
      <c r="K316" s="39">
        <f t="shared" si="46"/>
        <v>2.3529411764705883</v>
      </c>
      <c r="L316" s="39" t="str">
        <f t="shared" si="47"/>
        <v>NO</v>
      </c>
      <c r="O316" s="39">
        <v>3</v>
      </c>
      <c r="R316" s="39">
        <v>0</v>
      </c>
      <c r="S316" s="39">
        <f t="shared" si="48"/>
        <v>0</v>
      </c>
      <c r="AB316" s="39" t="s">
        <v>4112</v>
      </c>
      <c r="AD316" s="39">
        <f t="shared" si="49"/>
        <v>0</v>
      </c>
      <c r="AE316" s="39">
        <v>0</v>
      </c>
      <c r="AF316" s="39">
        <f t="shared" si="50"/>
        <v>1</v>
      </c>
      <c r="AG316" s="39">
        <v>0</v>
      </c>
      <c r="AH316" s="39">
        <f t="shared" si="51"/>
        <v>1</v>
      </c>
      <c r="AI316" s="39">
        <f t="shared" si="52"/>
        <v>0</v>
      </c>
      <c r="AJ316" s="39">
        <f t="shared" si="53"/>
        <v>0</v>
      </c>
      <c r="AK316" s="39">
        <v>1</v>
      </c>
      <c r="AL316" s="39">
        <v>0.40699999999999997</v>
      </c>
      <c r="AM316" s="39">
        <v>0.45300000000000001</v>
      </c>
      <c r="AN316" s="39">
        <v>0.40300000000000002</v>
      </c>
      <c r="AO316" s="39">
        <f t="shared" si="54"/>
        <v>0</v>
      </c>
      <c r="AQ316" s="37" t="s">
        <v>3348</v>
      </c>
      <c r="AR316" s="39">
        <v>0</v>
      </c>
    </row>
    <row r="317" spans="1:44" ht="15" customHeight="1">
      <c r="A317" s="37" t="s">
        <v>3330</v>
      </c>
      <c r="B317" s="37" t="s">
        <v>3331</v>
      </c>
      <c r="C317" s="37" t="s">
        <v>3348</v>
      </c>
      <c r="D317" s="39">
        <v>0</v>
      </c>
      <c r="E317" s="39">
        <v>0</v>
      </c>
      <c r="G317" s="39">
        <f t="shared" si="44"/>
        <v>411</v>
      </c>
      <c r="H317" s="39">
        <v>340</v>
      </c>
      <c r="I317" s="39">
        <v>324</v>
      </c>
      <c r="J317" s="39" t="str">
        <f t="shared" si="45"/>
        <v>NO</v>
      </c>
      <c r="K317" s="39">
        <f t="shared" si="46"/>
        <v>0.97323600973236013</v>
      </c>
      <c r="L317" s="39" t="str">
        <f t="shared" si="47"/>
        <v>NO</v>
      </c>
      <c r="O317" s="39">
        <v>3</v>
      </c>
      <c r="R317" s="39">
        <v>0</v>
      </c>
      <c r="S317" s="39">
        <f t="shared" si="48"/>
        <v>0</v>
      </c>
      <c r="AB317" s="39" t="s">
        <v>4112</v>
      </c>
      <c r="AD317" s="39">
        <f t="shared" si="49"/>
        <v>0</v>
      </c>
      <c r="AE317" s="39">
        <v>1</v>
      </c>
      <c r="AF317" s="39">
        <f t="shared" si="50"/>
        <v>74</v>
      </c>
      <c r="AG317" s="39">
        <v>0</v>
      </c>
      <c r="AH317" s="39">
        <f t="shared" si="51"/>
        <v>1</v>
      </c>
      <c r="AI317" s="39">
        <f t="shared" si="52"/>
        <v>73</v>
      </c>
      <c r="AJ317" s="39">
        <f t="shared" si="53"/>
        <v>1</v>
      </c>
      <c r="AK317" s="39">
        <v>0</v>
      </c>
      <c r="AL317" s="39">
        <v>0.498</v>
      </c>
      <c r="AM317" s="39">
        <v>0.435</v>
      </c>
      <c r="AN317" s="39">
        <v>0.42099999999999999</v>
      </c>
      <c r="AO317" s="39">
        <f t="shared" si="54"/>
        <v>1</v>
      </c>
      <c r="AQ317" s="37" t="s">
        <v>3348</v>
      </c>
      <c r="AR317" s="39">
        <v>1</v>
      </c>
    </row>
    <row r="318" spans="1:44" ht="15" customHeight="1">
      <c r="A318" s="37" t="s">
        <v>3332</v>
      </c>
      <c r="B318" s="37" t="s">
        <v>3321</v>
      </c>
      <c r="C318" s="37" t="s">
        <v>3348</v>
      </c>
      <c r="E318" s="39">
        <v>0.998</v>
      </c>
      <c r="F318" s="39">
        <v>19</v>
      </c>
      <c r="G318" s="39">
        <f t="shared" si="44"/>
        <v>575</v>
      </c>
      <c r="H318" s="39">
        <v>485</v>
      </c>
      <c r="I318" s="39">
        <v>3512</v>
      </c>
      <c r="J318" s="39" t="str">
        <f t="shared" si="45"/>
        <v>NO</v>
      </c>
      <c r="K318" s="39">
        <f t="shared" si="46"/>
        <v>1.7391304347826086</v>
      </c>
      <c r="L318" s="39" t="str">
        <f t="shared" si="47"/>
        <v>NO</v>
      </c>
      <c r="O318" s="39">
        <v>3</v>
      </c>
      <c r="R318" s="39">
        <v>0</v>
      </c>
      <c r="S318" s="39">
        <f t="shared" si="48"/>
        <v>0</v>
      </c>
      <c r="AB318" s="39" t="s">
        <v>4112</v>
      </c>
      <c r="AD318" s="39">
        <f t="shared" si="49"/>
        <v>0</v>
      </c>
      <c r="AE318" s="39">
        <v>10</v>
      </c>
      <c r="AF318" s="39">
        <f t="shared" si="50"/>
        <v>185</v>
      </c>
      <c r="AG318" s="39">
        <v>4898</v>
      </c>
      <c r="AH318" s="39">
        <f t="shared" si="51"/>
        <v>1283</v>
      </c>
      <c r="AI318" s="39">
        <f t="shared" si="52"/>
        <v>-1098</v>
      </c>
      <c r="AJ318" s="39">
        <f t="shared" si="53"/>
        <v>0</v>
      </c>
      <c r="AK318" s="39">
        <v>1</v>
      </c>
      <c r="AL318" s="39">
        <v>0.45600000000000002</v>
      </c>
      <c r="AM318" s="39">
        <v>0.47099999999999997</v>
      </c>
      <c r="AN318" s="39">
        <v>0.34</v>
      </c>
      <c r="AO318" s="39">
        <f t="shared" si="54"/>
        <v>0</v>
      </c>
      <c r="AQ318" s="37" t="s">
        <v>3348</v>
      </c>
      <c r="AR318" s="39">
        <v>0</v>
      </c>
    </row>
    <row r="319" spans="1:44" ht="15" customHeight="1">
      <c r="A319" s="37" t="s">
        <v>3322</v>
      </c>
      <c r="B319" s="37" t="s">
        <v>3323</v>
      </c>
      <c r="C319" s="37" t="s">
        <v>3348</v>
      </c>
      <c r="D319" s="39">
        <v>0</v>
      </c>
      <c r="E319" s="39">
        <v>0</v>
      </c>
      <c r="G319" s="39">
        <f t="shared" si="44"/>
        <v>397</v>
      </c>
      <c r="H319" s="39" t="s">
        <v>4111</v>
      </c>
      <c r="I319" s="39">
        <v>6389</v>
      </c>
      <c r="J319" s="39" t="str">
        <f t="shared" si="45"/>
        <v>NO</v>
      </c>
      <c r="K319" s="39">
        <f t="shared" si="46"/>
        <v>0.25188916876574308</v>
      </c>
      <c r="L319" s="39" t="str">
        <f t="shared" si="47"/>
        <v>NO</v>
      </c>
      <c r="O319" s="39">
        <v>1</v>
      </c>
      <c r="R319" s="39">
        <v>0</v>
      </c>
      <c r="S319" s="39">
        <f t="shared" si="48"/>
        <v>0</v>
      </c>
      <c r="AB319" s="39" t="s">
        <v>4112</v>
      </c>
      <c r="AD319" s="39">
        <f t="shared" si="49"/>
        <v>0</v>
      </c>
      <c r="AE319" s="39">
        <v>1046</v>
      </c>
      <c r="AF319" s="39">
        <f t="shared" si="50"/>
        <v>832</v>
      </c>
      <c r="AG319" s="39">
        <v>283</v>
      </c>
      <c r="AH319" s="39">
        <f t="shared" si="51"/>
        <v>751</v>
      </c>
      <c r="AI319" s="39">
        <f t="shared" si="52"/>
        <v>81</v>
      </c>
      <c r="AJ319" s="39">
        <f t="shared" si="53"/>
        <v>1</v>
      </c>
      <c r="AK319" s="39">
        <v>0</v>
      </c>
      <c r="AL319" s="39">
        <v>0</v>
      </c>
      <c r="AM319" s="39">
        <v>0</v>
      </c>
      <c r="AN319" s="39">
        <v>0</v>
      </c>
      <c r="AO319" s="39">
        <f t="shared" si="54"/>
        <v>1</v>
      </c>
      <c r="AQ319" s="37" t="s">
        <v>3348</v>
      </c>
      <c r="AR319" s="39">
        <v>1</v>
      </c>
    </row>
    <row r="320" spans="1:44" ht="15" customHeight="1">
      <c r="A320" s="37" t="s">
        <v>3324</v>
      </c>
      <c r="B320" s="37" t="s">
        <v>3325</v>
      </c>
      <c r="C320" s="37" t="s">
        <v>3348</v>
      </c>
      <c r="E320" s="39">
        <v>0.90800000000000003</v>
      </c>
      <c r="F320" s="39">
        <v>21</v>
      </c>
      <c r="G320" s="39">
        <f t="shared" si="44"/>
        <v>578</v>
      </c>
      <c r="H320" s="39">
        <v>703</v>
      </c>
      <c r="I320" s="39">
        <v>664</v>
      </c>
      <c r="J320" s="39" t="str">
        <f t="shared" si="45"/>
        <v>NO</v>
      </c>
      <c r="K320" s="39">
        <f t="shared" si="46"/>
        <v>2.0761245674740483</v>
      </c>
      <c r="L320" s="39" t="str">
        <f t="shared" si="47"/>
        <v>NO</v>
      </c>
      <c r="O320" s="39">
        <v>3</v>
      </c>
      <c r="R320" s="39">
        <v>0</v>
      </c>
      <c r="S320" s="39">
        <f t="shared" si="48"/>
        <v>0</v>
      </c>
      <c r="AB320" s="39" t="s">
        <v>4112</v>
      </c>
      <c r="AD320" s="39">
        <f t="shared" si="49"/>
        <v>0</v>
      </c>
      <c r="AE320" s="39">
        <v>696</v>
      </c>
      <c r="AF320" s="39">
        <f t="shared" si="50"/>
        <v>726</v>
      </c>
      <c r="AG320" s="39">
        <v>28</v>
      </c>
      <c r="AH320" s="39">
        <f t="shared" si="51"/>
        <v>371</v>
      </c>
      <c r="AI320" s="39">
        <f t="shared" si="52"/>
        <v>355</v>
      </c>
      <c r="AJ320" s="39">
        <f t="shared" si="53"/>
        <v>1</v>
      </c>
      <c r="AK320" s="39">
        <v>1</v>
      </c>
      <c r="AL320" s="39">
        <v>0.47299999999999998</v>
      </c>
      <c r="AM320" s="39">
        <v>0.44900000000000001</v>
      </c>
      <c r="AN320" s="39">
        <v>0.435</v>
      </c>
      <c r="AO320" s="39">
        <f t="shared" si="54"/>
        <v>0</v>
      </c>
      <c r="AQ320" s="37" t="s">
        <v>3348</v>
      </c>
      <c r="AR320" s="39">
        <v>1</v>
      </c>
    </row>
    <row r="321" spans="1:44" ht="15" customHeight="1">
      <c r="A321" s="37" t="s">
        <v>3326</v>
      </c>
      <c r="B321" s="37" t="s">
        <v>3313</v>
      </c>
      <c r="C321" s="37" t="s">
        <v>3348</v>
      </c>
      <c r="D321" s="39">
        <v>0</v>
      </c>
      <c r="E321" s="39">
        <v>0</v>
      </c>
      <c r="G321" s="39">
        <f t="shared" si="44"/>
        <v>570</v>
      </c>
      <c r="H321" s="39">
        <v>9010</v>
      </c>
      <c r="I321" s="39">
        <v>1172</v>
      </c>
      <c r="J321" s="39" t="str">
        <f t="shared" si="45"/>
        <v>NO</v>
      </c>
      <c r="K321" s="39">
        <f t="shared" si="46"/>
        <v>0.52631578947368418</v>
      </c>
      <c r="L321" s="39" t="str">
        <f t="shared" si="47"/>
        <v>NO</v>
      </c>
      <c r="O321" s="39">
        <v>4</v>
      </c>
      <c r="R321" s="39">
        <v>0</v>
      </c>
      <c r="S321" s="39">
        <f t="shared" si="48"/>
        <v>0</v>
      </c>
      <c r="AB321" s="39" t="s">
        <v>4112</v>
      </c>
      <c r="AD321" s="39">
        <f t="shared" si="49"/>
        <v>0</v>
      </c>
      <c r="AE321" s="39">
        <v>6</v>
      </c>
      <c r="AF321" s="39">
        <f t="shared" si="50"/>
        <v>157</v>
      </c>
      <c r="AG321" s="39">
        <v>0</v>
      </c>
      <c r="AH321" s="39">
        <f t="shared" si="51"/>
        <v>1</v>
      </c>
      <c r="AI321" s="39">
        <f t="shared" si="52"/>
        <v>156</v>
      </c>
      <c r="AJ321" s="39">
        <f t="shared" si="53"/>
        <v>1</v>
      </c>
      <c r="AK321" s="39">
        <v>0</v>
      </c>
      <c r="AL321" s="39">
        <v>0.38900000000000001</v>
      </c>
      <c r="AM321" s="39">
        <v>0.47499999999999998</v>
      </c>
      <c r="AN321" s="39">
        <v>0.39300000000000002</v>
      </c>
      <c r="AO321" s="39">
        <f t="shared" si="54"/>
        <v>1</v>
      </c>
      <c r="AQ321" s="37" t="s">
        <v>3348</v>
      </c>
      <c r="AR321" s="39">
        <v>1</v>
      </c>
    </row>
    <row r="322" spans="1:44" ht="15" customHeight="1">
      <c r="A322" s="37" t="s">
        <v>3314</v>
      </c>
      <c r="B322" s="37" t="s">
        <v>3315</v>
      </c>
      <c r="C322" s="37" t="s">
        <v>3316</v>
      </c>
      <c r="E322" s="39">
        <v>0.99</v>
      </c>
      <c r="F322" s="39">
        <v>22</v>
      </c>
      <c r="G322" s="39">
        <f t="shared" si="44"/>
        <v>493</v>
      </c>
      <c r="H322" s="39">
        <v>2119</v>
      </c>
      <c r="I322" s="39">
        <v>3018</v>
      </c>
      <c r="J322" s="39" t="str">
        <f t="shared" si="45"/>
        <v>NO</v>
      </c>
      <c r="K322" s="39">
        <f t="shared" si="46"/>
        <v>4.6653144016227177</v>
      </c>
      <c r="L322" s="39" t="str">
        <f t="shared" si="47"/>
        <v>NO</v>
      </c>
      <c r="O322" s="39">
        <v>2</v>
      </c>
      <c r="R322" s="39">
        <v>0</v>
      </c>
      <c r="S322" s="39">
        <f t="shared" si="48"/>
        <v>0</v>
      </c>
      <c r="AB322" s="39" t="s">
        <v>4112</v>
      </c>
      <c r="AD322" s="39">
        <f t="shared" si="49"/>
        <v>0</v>
      </c>
      <c r="AE322" s="39">
        <v>1</v>
      </c>
      <c r="AF322" s="39">
        <f t="shared" si="50"/>
        <v>74</v>
      </c>
      <c r="AG322" s="39">
        <v>1</v>
      </c>
      <c r="AH322" s="39">
        <f t="shared" si="51"/>
        <v>122</v>
      </c>
      <c r="AI322" s="39">
        <f t="shared" si="52"/>
        <v>-48</v>
      </c>
      <c r="AJ322" s="39">
        <f t="shared" si="53"/>
        <v>0</v>
      </c>
      <c r="AK322" s="39">
        <v>1</v>
      </c>
      <c r="AL322" s="39">
        <v>0.42</v>
      </c>
      <c r="AM322" s="39">
        <v>0.47299999999999998</v>
      </c>
      <c r="AN322" s="39">
        <v>0.40200000000000002</v>
      </c>
      <c r="AO322" s="39">
        <f t="shared" si="54"/>
        <v>0</v>
      </c>
      <c r="AQ322" s="37" t="s">
        <v>3316</v>
      </c>
      <c r="AR322" s="39">
        <v>0</v>
      </c>
    </row>
    <row r="323" spans="1:44" ht="15" customHeight="1">
      <c r="A323" s="37" t="s">
        <v>3317</v>
      </c>
      <c r="B323" s="37" t="s">
        <v>3318</v>
      </c>
      <c r="C323" s="37" t="s">
        <v>3316</v>
      </c>
      <c r="E323" s="39">
        <v>0.97499999999999998</v>
      </c>
      <c r="F323" s="39">
        <v>18</v>
      </c>
      <c r="G323" s="39">
        <f t="shared" ref="G323:G386" si="55">LEN(B323)</f>
        <v>574</v>
      </c>
      <c r="H323" s="39">
        <v>3200</v>
      </c>
      <c r="I323" s="39">
        <v>19713</v>
      </c>
      <c r="J323" s="39" t="str">
        <f t="shared" ref="J323:J386" si="56">IF(AND(OR(H323&gt;=10000,I323&gt;=10000),H323&lt;&gt;"NA",I323&lt;&gt;"NA"),"YES","NO")</f>
        <v>YES</v>
      </c>
      <c r="K323" s="39">
        <f t="shared" ref="K323:K386" si="57">(100/G323)*(LEN(B323)-LEN(SUBSTITUTE(B323,"C","")))</f>
        <v>2.7874564459930316</v>
      </c>
      <c r="L323" s="39" t="str">
        <f t="shared" ref="L323:L386" si="58">IF(AND(K323&gt;3,G323&lt;150),"YES","NO")</f>
        <v>NO</v>
      </c>
      <c r="O323" s="39">
        <v>2</v>
      </c>
      <c r="R323" s="39">
        <v>0</v>
      </c>
      <c r="S323" s="39">
        <f t="shared" ref="S323:S386" si="59">SUM(IF(U323=0,0,1),IF(V323=0,0,1),IF(W323=0,0,1),IF(X323=0,0,1),IF(Y323=0,0,1),IF(Z323=0,0,1),IF(AA323=0,0,1),IF(AB323="No NLS",0,1))</f>
        <v>0</v>
      </c>
      <c r="AB323" s="39" t="s">
        <v>4112</v>
      </c>
      <c r="AC323" s="39" t="s">
        <v>3319</v>
      </c>
      <c r="AD323" s="39">
        <f t="shared" ref="AD323:AD386" si="60">IF(AC323="",0,(LEN(AC323)-LEN(SUBSTITUTE(AC323,"#","")))+1)</f>
        <v>2</v>
      </c>
      <c r="AE323" s="39">
        <v>3446</v>
      </c>
      <c r="AF323" s="39">
        <f t="shared" ref="AF323:AF386" si="61">RANK(AE323,$AE$3:$AE$1464,1)</f>
        <v>1182</v>
      </c>
      <c r="AG323" s="39">
        <v>57860</v>
      </c>
      <c r="AH323" s="39">
        <f t="shared" ref="AH323:AH386" si="62">RANK(AG323,$AG$3:$AG$1464,1)</f>
        <v>1443</v>
      </c>
      <c r="AI323" s="39">
        <f t="shared" ref="AI323:AI386" si="63">AF323-AH323</f>
        <v>-261</v>
      </c>
      <c r="AJ323" s="39">
        <f t="shared" ref="AJ323:AJ386" si="64">IF(AI323&gt;0,1,0)</f>
        <v>0</v>
      </c>
      <c r="AK323" s="39">
        <v>1</v>
      </c>
      <c r="AL323" s="39">
        <v>0.51100000000000001</v>
      </c>
      <c r="AM323" s="39">
        <v>0.48799999999999999</v>
      </c>
      <c r="AN323" s="39">
        <v>0.41699999999999998</v>
      </c>
      <c r="AO323" s="39">
        <f t="shared" ref="AO323:AO386" si="65">IF(AK323=1,0,1)</f>
        <v>0</v>
      </c>
      <c r="AQ323" s="37" t="s">
        <v>3316</v>
      </c>
      <c r="AR323" s="39">
        <v>0</v>
      </c>
    </row>
    <row r="324" spans="1:44" ht="15" customHeight="1">
      <c r="A324" s="37" t="s">
        <v>3320</v>
      </c>
      <c r="B324" s="37" t="s">
        <v>3300</v>
      </c>
      <c r="C324" s="37" t="s">
        <v>3316</v>
      </c>
      <c r="E324" s="39">
        <v>0.998</v>
      </c>
      <c r="F324" s="39">
        <v>15</v>
      </c>
      <c r="G324" s="39">
        <f t="shared" si="55"/>
        <v>366</v>
      </c>
      <c r="H324" s="39">
        <v>2720</v>
      </c>
      <c r="I324" s="39" t="s">
        <v>4111</v>
      </c>
      <c r="J324" s="39" t="str">
        <f t="shared" si="56"/>
        <v>NO</v>
      </c>
      <c r="K324" s="39">
        <f t="shared" si="57"/>
        <v>3.278688524590164</v>
      </c>
      <c r="L324" s="39" t="str">
        <f t="shared" si="58"/>
        <v>NO</v>
      </c>
      <c r="O324" s="39">
        <v>1</v>
      </c>
      <c r="R324" s="39">
        <v>0</v>
      </c>
      <c r="S324" s="39">
        <f t="shared" si="59"/>
        <v>1</v>
      </c>
      <c r="U324" s="39" t="s">
        <v>3301</v>
      </c>
      <c r="AB324" s="39" t="s">
        <v>4112</v>
      </c>
      <c r="AD324" s="39">
        <f t="shared" si="60"/>
        <v>0</v>
      </c>
      <c r="AE324" s="39">
        <v>18523</v>
      </c>
      <c r="AF324" s="39">
        <f t="shared" si="61"/>
        <v>1415</v>
      </c>
      <c r="AG324" s="39">
        <v>0</v>
      </c>
      <c r="AH324" s="39">
        <f t="shared" si="62"/>
        <v>1</v>
      </c>
      <c r="AI324" s="39">
        <f t="shared" si="63"/>
        <v>1414</v>
      </c>
      <c r="AJ324" s="39">
        <f t="shared" si="64"/>
        <v>1</v>
      </c>
      <c r="AK324" s="39">
        <v>1</v>
      </c>
      <c r="AL324" s="39">
        <v>0.433</v>
      </c>
      <c r="AM324" s="39">
        <v>0.46400000000000002</v>
      </c>
      <c r="AN324" s="39">
        <v>0.434</v>
      </c>
      <c r="AO324" s="39">
        <f t="shared" si="65"/>
        <v>0</v>
      </c>
      <c r="AQ324" s="37" t="s">
        <v>3316</v>
      </c>
      <c r="AR324" s="39">
        <v>1</v>
      </c>
    </row>
    <row r="325" spans="1:44" ht="15" customHeight="1">
      <c r="A325" s="37" t="s">
        <v>3302</v>
      </c>
      <c r="B325" s="37" t="s">
        <v>3303</v>
      </c>
      <c r="C325" s="37" t="s">
        <v>3316</v>
      </c>
      <c r="E325" s="39">
        <v>0.997</v>
      </c>
      <c r="F325" s="39">
        <v>18</v>
      </c>
      <c r="G325" s="39">
        <f t="shared" si="55"/>
        <v>356</v>
      </c>
      <c r="H325" s="39">
        <v>3431</v>
      </c>
      <c r="I325" s="39">
        <v>410</v>
      </c>
      <c r="J325" s="39" t="str">
        <f t="shared" si="56"/>
        <v>NO</v>
      </c>
      <c r="K325" s="39">
        <f t="shared" si="57"/>
        <v>3.3707865168539328</v>
      </c>
      <c r="L325" s="39" t="str">
        <f t="shared" si="58"/>
        <v>NO</v>
      </c>
      <c r="O325" s="39">
        <v>1</v>
      </c>
      <c r="R325" s="39">
        <v>0</v>
      </c>
      <c r="S325" s="39">
        <f t="shared" si="59"/>
        <v>1</v>
      </c>
      <c r="U325" s="39" t="s">
        <v>3304</v>
      </c>
      <c r="AB325" s="39" t="s">
        <v>4112</v>
      </c>
      <c r="AD325" s="39">
        <f t="shared" si="60"/>
        <v>0</v>
      </c>
      <c r="AE325" s="39">
        <v>16394</v>
      </c>
      <c r="AF325" s="39">
        <f t="shared" si="61"/>
        <v>1407</v>
      </c>
      <c r="AG325" s="39">
        <v>9</v>
      </c>
      <c r="AH325" s="39">
        <f t="shared" si="62"/>
        <v>266</v>
      </c>
      <c r="AI325" s="39">
        <f t="shared" si="63"/>
        <v>1141</v>
      </c>
      <c r="AJ325" s="39">
        <f t="shared" si="64"/>
        <v>1</v>
      </c>
      <c r="AK325" s="39">
        <v>1</v>
      </c>
      <c r="AL325" s="39">
        <v>0.437</v>
      </c>
      <c r="AM325" s="39">
        <v>0.46300000000000002</v>
      </c>
      <c r="AN325" s="39">
        <v>0.41799999999999998</v>
      </c>
      <c r="AO325" s="39">
        <f t="shared" si="65"/>
        <v>0</v>
      </c>
      <c r="AQ325" s="37" t="s">
        <v>3316</v>
      </c>
      <c r="AR325" s="39">
        <v>1</v>
      </c>
    </row>
    <row r="326" spans="1:44" ht="15" customHeight="1">
      <c r="A326" s="37" t="s">
        <v>3305</v>
      </c>
      <c r="B326" s="37" t="s">
        <v>3306</v>
      </c>
      <c r="C326" s="37" t="s">
        <v>3316</v>
      </c>
      <c r="E326" s="39">
        <v>0.998</v>
      </c>
      <c r="F326" s="39">
        <v>19</v>
      </c>
      <c r="G326" s="39">
        <f t="shared" si="55"/>
        <v>362</v>
      </c>
      <c r="H326" s="39" t="s">
        <v>4111</v>
      </c>
      <c r="I326" s="39" t="s">
        <v>4111</v>
      </c>
      <c r="J326" s="39" t="str">
        <f t="shared" si="56"/>
        <v>NO</v>
      </c>
      <c r="K326" s="39">
        <f t="shared" si="57"/>
        <v>3.3149171270718236</v>
      </c>
      <c r="L326" s="39" t="str">
        <f t="shared" si="58"/>
        <v>NO</v>
      </c>
      <c r="O326" s="39">
        <v>1</v>
      </c>
      <c r="R326" s="39">
        <v>0</v>
      </c>
      <c r="S326" s="39">
        <f t="shared" si="59"/>
        <v>1</v>
      </c>
      <c r="U326" s="39" t="s">
        <v>3307</v>
      </c>
      <c r="AB326" s="39" t="s">
        <v>4112</v>
      </c>
      <c r="AD326" s="39">
        <f t="shared" si="60"/>
        <v>0</v>
      </c>
      <c r="AE326" s="39">
        <v>1777</v>
      </c>
      <c r="AF326" s="39">
        <f t="shared" si="61"/>
        <v>993</v>
      </c>
      <c r="AG326" s="39">
        <v>6</v>
      </c>
      <c r="AH326" s="39">
        <f t="shared" si="62"/>
        <v>226</v>
      </c>
      <c r="AI326" s="39">
        <f t="shared" si="63"/>
        <v>767</v>
      </c>
      <c r="AJ326" s="39">
        <f t="shared" si="64"/>
        <v>1</v>
      </c>
      <c r="AK326" s="39">
        <v>1</v>
      </c>
      <c r="AL326" s="39">
        <v>0.29799999999999999</v>
      </c>
      <c r="AM326" s="39">
        <v>0.443</v>
      </c>
      <c r="AN326" s="39">
        <v>0.40799999999999997</v>
      </c>
      <c r="AO326" s="39">
        <f t="shared" si="65"/>
        <v>0</v>
      </c>
      <c r="AQ326" s="37" t="s">
        <v>3316</v>
      </c>
      <c r="AR326" s="39">
        <v>1</v>
      </c>
    </row>
    <row r="327" spans="1:44" ht="15" customHeight="1">
      <c r="A327" s="37" t="s">
        <v>3308</v>
      </c>
      <c r="B327" s="37" t="s">
        <v>3309</v>
      </c>
      <c r="C327" s="37" t="s">
        <v>3316</v>
      </c>
      <c r="E327" s="39">
        <v>0.999</v>
      </c>
      <c r="F327" s="39">
        <v>17</v>
      </c>
      <c r="G327" s="39">
        <f t="shared" si="55"/>
        <v>345</v>
      </c>
      <c r="H327" s="39">
        <v>2229</v>
      </c>
      <c r="I327" s="39">
        <v>18647</v>
      </c>
      <c r="J327" s="39" t="str">
        <f t="shared" si="56"/>
        <v>YES</v>
      </c>
      <c r="K327" s="39">
        <f t="shared" si="57"/>
        <v>3.4782608695652177</v>
      </c>
      <c r="L327" s="39" t="str">
        <f t="shared" si="58"/>
        <v>NO</v>
      </c>
      <c r="O327" s="39">
        <v>1</v>
      </c>
      <c r="R327" s="39">
        <v>0</v>
      </c>
      <c r="S327" s="39">
        <f t="shared" si="59"/>
        <v>1</v>
      </c>
      <c r="U327" s="39" t="s">
        <v>3304</v>
      </c>
      <c r="AB327" s="39" t="s">
        <v>4112</v>
      </c>
      <c r="AD327" s="39">
        <f t="shared" si="60"/>
        <v>0</v>
      </c>
      <c r="AE327" s="39">
        <v>1650</v>
      </c>
      <c r="AF327" s="39">
        <f t="shared" si="61"/>
        <v>970</v>
      </c>
      <c r="AG327" s="39">
        <v>0</v>
      </c>
      <c r="AH327" s="39">
        <f t="shared" si="62"/>
        <v>1</v>
      </c>
      <c r="AI327" s="39">
        <f t="shared" si="63"/>
        <v>969</v>
      </c>
      <c r="AJ327" s="39">
        <f t="shared" si="64"/>
        <v>1</v>
      </c>
      <c r="AK327" s="39">
        <v>1</v>
      </c>
      <c r="AL327" s="39">
        <v>0.39500000000000002</v>
      </c>
      <c r="AM327" s="39">
        <v>0.51300000000000001</v>
      </c>
      <c r="AN327" s="39">
        <v>0.39200000000000002</v>
      </c>
      <c r="AO327" s="39">
        <f t="shared" si="65"/>
        <v>0</v>
      </c>
      <c r="AQ327" s="37" t="s">
        <v>3316</v>
      </c>
      <c r="AR327" s="39">
        <v>1</v>
      </c>
    </row>
    <row r="328" spans="1:44" ht="15" customHeight="1">
      <c r="A328" s="37" t="s">
        <v>3310</v>
      </c>
      <c r="B328" s="37" t="s">
        <v>3311</v>
      </c>
      <c r="C328" s="37" t="s">
        <v>3316</v>
      </c>
      <c r="E328" s="39">
        <v>1</v>
      </c>
      <c r="F328" s="39">
        <v>18</v>
      </c>
      <c r="G328" s="39">
        <f t="shared" si="55"/>
        <v>343</v>
      </c>
      <c r="H328" s="39">
        <v>1469</v>
      </c>
      <c r="I328" s="39" t="s">
        <v>4111</v>
      </c>
      <c r="J328" s="39" t="str">
        <f t="shared" si="56"/>
        <v>NO</v>
      </c>
      <c r="K328" s="39">
        <f t="shared" si="57"/>
        <v>3.4985422740524781</v>
      </c>
      <c r="L328" s="39" t="str">
        <f t="shared" si="58"/>
        <v>NO</v>
      </c>
      <c r="O328" s="39">
        <v>1</v>
      </c>
      <c r="R328" s="39">
        <v>0</v>
      </c>
      <c r="S328" s="39">
        <f t="shared" si="59"/>
        <v>1</v>
      </c>
      <c r="U328" s="39" t="s">
        <v>3312</v>
      </c>
      <c r="AB328" s="39" t="s">
        <v>4112</v>
      </c>
      <c r="AD328" s="39">
        <f t="shared" si="60"/>
        <v>0</v>
      </c>
      <c r="AE328" s="39">
        <v>5419</v>
      </c>
      <c r="AF328" s="39">
        <f t="shared" si="61"/>
        <v>1287</v>
      </c>
      <c r="AG328" s="39">
        <v>0</v>
      </c>
      <c r="AH328" s="39">
        <f t="shared" si="62"/>
        <v>1</v>
      </c>
      <c r="AI328" s="39">
        <f t="shared" si="63"/>
        <v>1286</v>
      </c>
      <c r="AJ328" s="39">
        <f t="shared" si="64"/>
        <v>1</v>
      </c>
      <c r="AK328" s="39">
        <v>1</v>
      </c>
      <c r="AL328" s="39">
        <v>0.41</v>
      </c>
      <c r="AM328" s="39">
        <v>0.47099999999999997</v>
      </c>
      <c r="AN328" s="39">
        <v>0.115</v>
      </c>
      <c r="AO328" s="39">
        <f t="shared" si="65"/>
        <v>0</v>
      </c>
      <c r="AQ328" s="37" t="s">
        <v>3316</v>
      </c>
      <c r="AR328" s="39">
        <v>1</v>
      </c>
    </row>
    <row r="329" spans="1:44" ht="15" customHeight="1">
      <c r="A329" s="37" t="s">
        <v>3285</v>
      </c>
      <c r="B329" s="37" t="s">
        <v>3286</v>
      </c>
      <c r="C329" s="37" t="s">
        <v>3316</v>
      </c>
      <c r="E329" s="39">
        <v>0.90300000000000002</v>
      </c>
      <c r="F329" s="39">
        <v>16</v>
      </c>
      <c r="G329" s="39">
        <f t="shared" si="55"/>
        <v>328</v>
      </c>
      <c r="H329" s="39">
        <v>1160</v>
      </c>
      <c r="I329" s="39">
        <v>5832</v>
      </c>
      <c r="J329" s="39" t="str">
        <f t="shared" si="56"/>
        <v>NO</v>
      </c>
      <c r="K329" s="39">
        <f t="shared" si="57"/>
        <v>3.3536585365853657</v>
      </c>
      <c r="L329" s="39" t="str">
        <f t="shared" si="58"/>
        <v>NO</v>
      </c>
      <c r="O329" s="39">
        <v>1</v>
      </c>
      <c r="R329" s="39">
        <v>0</v>
      </c>
      <c r="S329" s="39">
        <f t="shared" si="59"/>
        <v>1</v>
      </c>
      <c r="U329" s="39" t="s">
        <v>3287</v>
      </c>
      <c r="AB329" s="39" t="s">
        <v>4112</v>
      </c>
      <c r="AD329" s="39">
        <f t="shared" si="60"/>
        <v>0</v>
      </c>
      <c r="AE329" s="39">
        <v>1706</v>
      </c>
      <c r="AF329" s="39">
        <f t="shared" si="61"/>
        <v>984</v>
      </c>
      <c r="AG329" s="39">
        <v>1</v>
      </c>
      <c r="AH329" s="39">
        <f t="shared" si="62"/>
        <v>122</v>
      </c>
      <c r="AI329" s="39">
        <f t="shared" si="63"/>
        <v>862</v>
      </c>
      <c r="AJ329" s="39">
        <f t="shared" si="64"/>
        <v>1</v>
      </c>
      <c r="AK329" s="39">
        <v>1</v>
      </c>
      <c r="AL329" s="39">
        <v>0.41899999999999998</v>
      </c>
      <c r="AM329" s="39">
        <v>0.46100000000000002</v>
      </c>
      <c r="AN329" s="39">
        <v>0.374</v>
      </c>
      <c r="AO329" s="39">
        <f t="shared" si="65"/>
        <v>0</v>
      </c>
      <c r="AQ329" s="37" t="s">
        <v>3316</v>
      </c>
      <c r="AR329" s="39">
        <v>1</v>
      </c>
    </row>
    <row r="330" spans="1:44" ht="15" customHeight="1">
      <c r="A330" s="37" t="s">
        <v>3288</v>
      </c>
      <c r="B330" s="37" t="s">
        <v>3289</v>
      </c>
      <c r="C330" s="37" t="s">
        <v>3316</v>
      </c>
      <c r="D330" s="39">
        <v>0</v>
      </c>
      <c r="E330" s="39">
        <v>0</v>
      </c>
      <c r="G330" s="39">
        <f t="shared" si="55"/>
        <v>193</v>
      </c>
      <c r="H330" s="39">
        <v>8990</v>
      </c>
      <c r="I330" s="39">
        <v>2140</v>
      </c>
      <c r="J330" s="39" t="str">
        <f t="shared" si="56"/>
        <v>NO</v>
      </c>
      <c r="K330" s="39">
        <f t="shared" si="57"/>
        <v>4.6632124352331603</v>
      </c>
      <c r="L330" s="39" t="str">
        <f t="shared" si="58"/>
        <v>NO</v>
      </c>
      <c r="O330" s="39">
        <v>1</v>
      </c>
      <c r="R330" s="39">
        <v>0</v>
      </c>
      <c r="S330" s="39">
        <f t="shared" si="59"/>
        <v>0</v>
      </c>
      <c r="AB330" s="39" t="s">
        <v>4112</v>
      </c>
      <c r="AD330" s="39">
        <f t="shared" si="60"/>
        <v>0</v>
      </c>
      <c r="AE330" s="39">
        <v>3473</v>
      </c>
      <c r="AF330" s="39">
        <f t="shared" si="61"/>
        <v>1186</v>
      </c>
      <c r="AG330" s="39">
        <v>55</v>
      </c>
      <c r="AH330" s="39">
        <f t="shared" si="62"/>
        <v>439</v>
      </c>
      <c r="AI330" s="39">
        <f t="shared" si="63"/>
        <v>747</v>
      </c>
      <c r="AJ330" s="39">
        <f t="shared" si="64"/>
        <v>1</v>
      </c>
      <c r="AK330" s="39">
        <v>0</v>
      </c>
      <c r="AL330" s="39">
        <v>0.44</v>
      </c>
      <c r="AM330" s="39">
        <v>0.47199999999999998</v>
      </c>
      <c r="AN330" s="39">
        <v>0.47799999999999998</v>
      </c>
      <c r="AO330" s="39">
        <f t="shared" si="65"/>
        <v>1</v>
      </c>
      <c r="AQ330" s="37" t="s">
        <v>3316</v>
      </c>
      <c r="AR330" s="39">
        <v>1</v>
      </c>
    </row>
    <row r="331" spans="1:44" ht="15" customHeight="1">
      <c r="A331" s="37" t="s">
        <v>3290</v>
      </c>
      <c r="B331" s="37" t="s">
        <v>3291</v>
      </c>
      <c r="C331" s="37" t="s">
        <v>3316</v>
      </c>
      <c r="E331" s="39">
        <v>0.99199999999999999</v>
      </c>
      <c r="F331" s="39">
        <v>18</v>
      </c>
      <c r="G331" s="39">
        <f t="shared" si="55"/>
        <v>346</v>
      </c>
      <c r="H331" s="39">
        <v>2600</v>
      </c>
      <c r="I331" s="39">
        <v>1189</v>
      </c>
      <c r="J331" s="39" t="str">
        <f t="shared" si="56"/>
        <v>NO</v>
      </c>
      <c r="K331" s="39">
        <f t="shared" si="57"/>
        <v>3.4682080924855496</v>
      </c>
      <c r="L331" s="39" t="str">
        <f t="shared" si="58"/>
        <v>NO</v>
      </c>
      <c r="O331" s="39">
        <v>1</v>
      </c>
      <c r="R331" s="39">
        <v>0</v>
      </c>
      <c r="S331" s="39">
        <f t="shared" si="59"/>
        <v>1</v>
      </c>
      <c r="U331" s="39" t="s">
        <v>3312</v>
      </c>
      <c r="AB331" s="39" t="s">
        <v>4112</v>
      </c>
      <c r="AD331" s="39">
        <f t="shared" si="60"/>
        <v>0</v>
      </c>
      <c r="AE331" s="39">
        <v>27732</v>
      </c>
      <c r="AF331" s="39">
        <f t="shared" si="61"/>
        <v>1427</v>
      </c>
      <c r="AG331" s="39">
        <v>0</v>
      </c>
      <c r="AH331" s="39">
        <f t="shared" si="62"/>
        <v>1</v>
      </c>
      <c r="AI331" s="39">
        <f t="shared" si="63"/>
        <v>1426</v>
      </c>
      <c r="AJ331" s="39">
        <f t="shared" si="64"/>
        <v>1</v>
      </c>
      <c r="AK331" s="39">
        <v>1</v>
      </c>
      <c r="AL331" s="39">
        <v>0.45800000000000002</v>
      </c>
      <c r="AM331" s="39">
        <v>0.46500000000000002</v>
      </c>
      <c r="AN331" s="39">
        <v>0.4</v>
      </c>
      <c r="AO331" s="39">
        <f t="shared" si="65"/>
        <v>0</v>
      </c>
      <c r="AQ331" s="37" t="s">
        <v>3316</v>
      </c>
      <c r="AR331" s="39">
        <v>1</v>
      </c>
    </row>
    <row r="332" spans="1:44" ht="15" customHeight="1">
      <c r="A332" s="37" t="s">
        <v>3292</v>
      </c>
      <c r="B332" s="37" t="s">
        <v>3293</v>
      </c>
      <c r="C332" s="37" t="s">
        <v>3316</v>
      </c>
      <c r="D332" s="39">
        <v>0</v>
      </c>
      <c r="E332" s="39">
        <v>0</v>
      </c>
      <c r="G332" s="39">
        <f t="shared" si="55"/>
        <v>301</v>
      </c>
      <c r="H332" s="39">
        <v>1023</v>
      </c>
      <c r="I332" s="39">
        <v>72</v>
      </c>
      <c r="J332" s="39" t="str">
        <f t="shared" si="56"/>
        <v>NO</v>
      </c>
      <c r="K332" s="39">
        <f t="shared" si="57"/>
        <v>2.9900332225913622</v>
      </c>
      <c r="L332" s="39" t="str">
        <f t="shared" si="58"/>
        <v>NO</v>
      </c>
      <c r="O332" s="39">
        <v>1</v>
      </c>
      <c r="R332" s="39">
        <v>0</v>
      </c>
      <c r="S332" s="39">
        <f t="shared" si="59"/>
        <v>1</v>
      </c>
      <c r="U332" s="39" t="s">
        <v>3701</v>
      </c>
      <c r="AB332" s="39" t="s">
        <v>4112</v>
      </c>
      <c r="AD332" s="39">
        <f t="shared" si="60"/>
        <v>0</v>
      </c>
      <c r="AE332" s="39">
        <v>1478</v>
      </c>
      <c r="AF332" s="39">
        <f t="shared" si="61"/>
        <v>939</v>
      </c>
      <c r="AG332" s="39">
        <v>11</v>
      </c>
      <c r="AH332" s="39">
        <f t="shared" si="62"/>
        <v>283</v>
      </c>
      <c r="AI332" s="39">
        <f t="shared" si="63"/>
        <v>656</v>
      </c>
      <c r="AJ332" s="39">
        <f t="shared" si="64"/>
        <v>1</v>
      </c>
      <c r="AK332" s="39">
        <v>0</v>
      </c>
      <c r="AL332" s="39">
        <v>0.45</v>
      </c>
      <c r="AM332" s="39">
        <v>0.46100000000000002</v>
      </c>
      <c r="AN332" s="39">
        <v>0.46200000000000002</v>
      </c>
      <c r="AO332" s="39">
        <f t="shared" si="65"/>
        <v>1</v>
      </c>
      <c r="AQ332" s="37" t="s">
        <v>3316</v>
      </c>
      <c r="AR332" s="39">
        <v>1</v>
      </c>
    </row>
    <row r="333" spans="1:44" ht="15" customHeight="1">
      <c r="A333" s="37" t="s">
        <v>3294</v>
      </c>
      <c r="B333" s="37" t="s">
        <v>3295</v>
      </c>
      <c r="C333" s="37" t="s">
        <v>3316</v>
      </c>
      <c r="D333" s="39">
        <v>0</v>
      </c>
      <c r="E333" s="39">
        <v>0</v>
      </c>
      <c r="G333" s="39">
        <f t="shared" si="55"/>
        <v>224</v>
      </c>
      <c r="H333" s="39">
        <v>520</v>
      </c>
      <c r="I333" s="39">
        <v>350</v>
      </c>
      <c r="J333" s="39" t="str">
        <f t="shared" si="56"/>
        <v>NO</v>
      </c>
      <c r="K333" s="39">
        <f t="shared" si="57"/>
        <v>3.5714285714285716</v>
      </c>
      <c r="L333" s="39" t="str">
        <f t="shared" si="58"/>
        <v>NO</v>
      </c>
      <c r="O333" s="39">
        <v>2</v>
      </c>
      <c r="R333" s="39">
        <v>0</v>
      </c>
      <c r="S333" s="39">
        <f t="shared" si="59"/>
        <v>1</v>
      </c>
      <c r="U333" s="39" t="s">
        <v>3743</v>
      </c>
      <c r="AB333" s="39" t="s">
        <v>4112</v>
      </c>
      <c r="AD333" s="39">
        <f t="shared" si="60"/>
        <v>0</v>
      </c>
      <c r="AE333" s="39">
        <v>1083</v>
      </c>
      <c r="AF333" s="39">
        <f t="shared" si="61"/>
        <v>839</v>
      </c>
      <c r="AG333" s="39">
        <v>4</v>
      </c>
      <c r="AH333" s="39">
        <f t="shared" si="62"/>
        <v>194</v>
      </c>
      <c r="AI333" s="39">
        <f t="shared" si="63"/>
        <v>645</v>
      </c>
      <c r="AJ333" s="39">
        <f t="shared" si="64"/>
        <v>1</v>
      </c>
      <c r="AK333" s="39">
        <v>0</v>
      </c>
      <c r="AL333" s="39">
        <v>0.45700000000000002</v>
      </c>
      <c r="AM333" s="39">
        <v>0.43099999999999999</v>
      </c>
      <c r="AN333" s="39">
        <v>0.45</v>
      </c>
      <c r="AO333" s="39">
        <f t="shared" si="65"/>
        <v>1</v>
      </c>
      <c r="AQ333" s="37" t="s">
        <v>3316</v>
      </c>
      <c r="AR333" s="39">
        <v>1</v>
      </c>
    </row>
    <row r="334" spans="1:44" ht="15" customHeight="1">
      <c r="A334" s="37" t="s">
        <v>3296</v>
      </c>
      <c r="B334" s="37" t="s">
        <v>3297</v>
      </c>
      <c r="C334" s="37" t="s">
        <v>3316</v>
      </c>
      <c r="E334" s="39">
        <v>0.98399999999999999</v>
      </c>
      <c r="F334" s="39">
        <v>17</v>
      </c>
      <c r="G334" s="39">
        <f t="shared" si="55"/>
        <v>277</v>
      </c>
      <c r="H334" s="39">
        <v>450</v>
      </c>
      <c r="I334" s="39">
        <v>2210</v>
      </c>
      <c r="J334" s="39" t="str">
        <f t="shared" si="56"/>
        <v>NO</v>
      </c>
      <c r="K334" s="39">
        <f t="shared" si="57"/>
        <v>2.8880866425992782</v>
      </c>
      <c r="L334" s="39" t="str">
        <f t="shared" si="58"/>
        <v>NO</v>
      </c>
      <c r="O334" s="39">
        <v>2</v>
      </c>
      <c r="R334" s="39">
        <v>0</v>
      </c>
      <c r="S334" s="39">
        <f t="shared" si="59"/>
        <v>1</v>
      </c>
      <c r="U334" s="39" t="s">
        <v>3298</v>
      </c>
      <c r="AB334" s="39" t="s">
        <v>4112</v>
      </c>
      <c r="AD334" s="39">
        <f t="shared" si="60"/>
        <v>0</v>
      </c>
      <c r="AE334" s="39">
        <v>2370</v>
      </c>
      <c r="AF334" s="39">
        <f t="shared" si="61"/>
        <v>1090</v>
      </c>
      <c r="AG334" s="39">
        <v>119</v>
      </c>
      <c r="AH334" s="39">
        <f t="shared" si="62"/>
        <v>585</v>
      </c>
      <c r="AI334" s="39">
        <f t="shared" si="63"/>
        <v>505</v>
      </c>
      <c r="AJ334" s="39">
        <f t="shared" si="64"/>
        <v>1</v>
      </c>
      <c r="AK334" s="39">
        <v>1</v>
      </c>
      <c r="AL334" s="39">
        <v>0.46300000000000002</v>
      </c>
      <c r="AM334" s="39">
        <v>0.45300000000000001</v>
      </c>
      <c r="AN334" s="39">
        <v>0.47199999999999998</v>
      </c>
      <c r="AO334" s="39">
        <f t="shared" si="65"/>
        <v>0</v>
      </c>
      <c r="AQ334" s="37" t="s">
        <v>3316</v>
      </c>
      <c r="AR334" s="39">
        <v>1</v>
      </c>
    </row>
    <row r="335" spans="1:44" ht="15" customHeight="1">
      <c r="A335" s="37" t="s">
        <v>3299</v>
      </c>
      <c r="B335" s="37" t="s">
        <v>3272</v>
      </c>
      <c r="C335" s="37" t="s">
        <v>3316</v>
      </c>
      <c r="E335" s="39">
        <v>0.99</v>
      </c>
      <c r="F335" s="39">
        <v>24</v>
      </c>
      <c r="G335" s="39">
        <f t="shared" si="55"/>
        <v>519</v>
      </c>
      <c r="H335" s="39">
        <v>15480</v>
      </c>
      <c r="I335" s="39" t="s">
        <v>4111</v>
      </c>
      <c r="J335" s="39" t="str">
        <f t="shared" si="56"/>
        <v>NO</v>
      </c>
      <c r="K335" s="39">
        <f t="shared" si="57"/>
        <v>1.9267822736030829</v>
      </c>
      <c r="L335" s="39" t="str">
        <f t="shared" si="58"/>
        <v>NO</v>
      </c>
      <c r="O335" s="39">
        <v>1</v>
      </c>
      <c r="R335" s="39">
        <v>0</v>
      </c>
      <c r="S335" s="39">
        <f t="shared" si="59"/>
        <v>0</v>
      </c>
      <c r="AB335" s="39" t="s">
        <v>4112</v>
      </c>
      <c r="AC335" s="39" t="s">
        <v>3273</v>
      </c>
      <c r="AD335" s="39">
        <f t="shared" si="60"/>
        <v>8</v>
      </c>
      <c r="AE335" s="39">
        <v>6809</v>
      </c>
      <c r="AF335" s="39">
        <f t="shared" si="61"/>
        <v>1317</v>
      </c>
      <c r="AG335" s="39">
        <v>4686</v>
      </c>
      <c r="AH335" s="39">
        <f t="shared" si="62"/>
        <v>1275</v>
      </c>
      <c r="AI335" s="39">
        <f t="shared" si="63"/>
        <v>42</v>
      </c>
      <c r="AJ335" s="39">
        <f t="shared" si="64"/>
        <v>1</v>
      </c>
      <c r="AK335" s="39">
        <v>0</v>
      </c>
      <c r="AL335" s="39">
        <v>0.58199999999999996</v>
      </c>
      <c r="AM335" s="39">
        <v>0.47599999999999998</v>
      </c>
      <c r="AN335" s="39">
        <v>3.5999999999999997E-2</v>
      </c>
      <c r="AO335" s="39">
        <f t="shared" si="65"/>
        <v>1</v>
      </c>
      <c r="AQ335" s="37" t="s">
        <v>3316</v>
      </c>
      <c r="AR335" s="39">
        <v>1</v>
      </c>
    </row>
    <row r="336" spans="1:44" ht="15" customHeight="1">
      <c r="A336" s="37" t="s">
        <v>3274</v>
      </c>
      <c r="B336" s="37" t="s">
        <v>3275</v>
      </c>
      <c r="C336" s="37" t="s">
        <v>3316</v>
      </c>
      <c r="E336" s="39">
        <v>0.99</v>
      </c>
      <c r="F336" s="39">
        <v>16</v>
      </c>
      <c r="G336" s="39">
        <f t="shared" si="55"/>
        <v>311</v>
      </c>
      <c r="H336" s="39">
        <v>3240</v>
      </c>
      <c r="I336" s="39">
        <v>1243</v>
      </c>
      <c r="J336" s="39" t="str">
        <f t="shared" si="56"/>
        <v>NO</v>
      </c>
      <c r="K336" s="39">
        <f t="shared" si="57"/>
        <v>2.572347266881029</v>
      </c>
      <c r="L336" s="39" t="str">
        <f t="shared" si="58"/>
        <v>NO</v>
      </c>
      <c r="O336" s="39">
        <v>1</v>
      </c>
      <c r="R336" s="39">
        <v>0</v>
      </c>
      <c r="S336" s="39">
        <f t="shared" si="59"/>
        <v>0</v>
      </c>
      <c r="AB336" s="39" t="s">
        <v>4112</v>
      </c>
      <c r="AD336" s="39">
        <f t="shared" si="60"/>
        <v>0</v>
      </c>
      <c r="AE336" s="39">
        <v>1856</v>
      </c>
      <c r="AF336" s="39">
        <f t="shared" si="61"/>
        <v>1006</v>
      </c>
      <c r="AG336" s="39">
        <v>569</v>
      </c>
      <c r="AH336" s="39">
        <f t="shared" si="62"/>
        <v>888</v>
      </c>
      <c r="AI336" s="39">
        <f t="shared" si="63"/>
        <v>118</v>
      </c>
      <c r="AJ336" s="39">
        <f t="shared" si="64"/>
        <v>1</v>
      </c>
      <c r="AK336" s="39">
        <v>1</v>
      </c>
      <c r="AL336" s="39">
        <v>0.44</v>
      </c>
      <c r="AM336" s="39">
        <v>0.47899999999999998</v>
      </c>
      <c r="AN336" s="39">
        <v>0.49</v>
      </c>
      <c r="AO336" s="39">
        <f t="shared" si="65"/>
        <v>0</v>
      </c>
      <c r="AQ336" s="37" t="s">
        <v>3316</v>
      </c>
      <c r="AR336" s="39">
        <v>1</v>
      </c>
    </row>
    <row r="337" spans="1:44" ht="15" customHeight="1">
      <c r="A337" s="37" t="s">
        <v>3276</v>
      </c>
      <c r="B337" s="37" t="s">
        <v>3277</v>
      </c>
      <c r="C337" s="37" t="s">
        <v>3278</v>
      </c>
      <c r="E337" s="39">
        <v>0.998</v>
      </c>
      <c r="F337" s="39">
        <v>18</v>
      </c>
      <c r="G337" s="39">
        <f t="shared" si="55"/>
        <v>457</v>
      </c>
      <c r="H337" s="39">
        <v>5590</v>
      </c>
      <c r="I337" s="39">
        <v>745</v>
      </c>
      <c r="J337" s="39" t="str">
        <f t="shared" si="56"/>
        <v>NO</v>
      </c>
      <c r="K337" s="39">
        <f t="shared" si="57"/>
        <v>0.87527352297592997</v>
      </c>
      <c r="L337" s="39" t="str">
        <f t="shared" si="58"/>
        <v>NO</v>
      </c>
      <c r="O337" s="39">
        <v>1</v>
      </c>
      <c r="R337" s="39">
        <v>0</v>
      </c>
      <c r="S337" s="39">
        <f t="shared" si="59"/>
        <v>1</v>
      </c>
      <c r="W337" s="39" t="s">
        <v>3279</v>
      </c>
      <c r="AB337" s="39" t="s">
        <v>4112</v>
      </c>
      <c r="AD337" s="39">
        <f t="shared" si="60"/>
        <v>0</v>
      </c>
      <c r="AE337" s="39">
        <v>4</v>
      </c>
      <c r="AF337" s="39">
        <f t="shared" si="61"/>
        <v>137</v>
      </c>
      <c r="AG337" s="39">
        <v>29</v>
      </c>
      <c r="AH337" s="39">
        <f t="shared" si="62"/>
        <v>377</v>
      </c>
      <c r="AI337" s="39">
        <f t="shared" si="63"/>
        <v>-240</v>
      </c>
      <c r="AJ337" s="39">
        <f t="shared" si="64"/>
        <v>0</v>
      </c>
      <c r="AK337" s="39">
        <v>1</v>
      </c>
      <c r="AL337" s="39">
        <v>0.47</v>
      </c>
      <c r="AM337" s="39">
        <v>0.442</v>
      </c>
      <c r="AN337" s="39">
        <v>0.44900000000000001</v>
      </c>
      <c r="AO337" s="39">
        <f t="shared" si="65"/>
        <v>0</v>
      </c>
      <c r="AQ337" s="37" t="s">
        <v>3278</v>
      </c>
      <c r="AR337" s="39">
        <v>0</v>
      </c>
    </row>
    <row r="338" spans="1:44" ht="15" customHeight="1">
      <c r="A338" s="37" t="s">
        <v>3280</v>
      </c>
      <c r="B338" s="37" t="s">
        <v>3281</v>
      </c>
      <c r="C338" s="37" t="s">
        <v>3278</v>
      </c>
      <c r="D338" s="39">
        <v>0</v>
      </c>
      <c r="E338" s="39">
        <v>0</v>
      </c>
      <c r="G338" s="39">
        <f t="shared" si="55"/>
        <v>394</v>
      </c>
      <c r="H338" s="39">
        <v>165</v>
      </c>
      <c r="I338" s="39">
        <v>9153</v>
      </c>
      <c r="J338" s="39" t="str">
        <f t="shared" si="56"/>
        <v>NO</v>
      </c>
      <c r="K338" s="39">
        <f t="shared" si="57"/>
        <v>1.5228426395939085</v>
      </c>
      <c r="L338" s="39" t="str">
        <f t="shared" si="58"/>
        <v>NO</v>
      </c>
      <c r="O338" s="39">
        <v>1</v>
      </c>
      <c r="R338" s="39">
        <v>0</v>
      </c>
      <c r="S338" s="39">
        <f t="shared" si="59"/>
        <v>1</v>
      </c>
      <c r="U338" s="39" t="s">
        <v>3282</v>
      </c>
      <c r="AB338" s="39" t="s">
        <v>4112</v>
      </c>
      <c r="AC338" s="39" t="s">
        <v>3283</v>
      </c>
      <c r="AD338" s="39">
        <f t="shared" si="60"/>
        <v>2</v>
      </c>
      <c r="AE338" s="39">
        <v>1559</v>
      </c>
      <c r="AF338" s="39">
        <f t="shared" si="61"/>
        <v>953</v>
      </c>
      <c r="AG338" s="39">
        <v>2374</v>
      </c>
      <c r="AH338" s="39">
        <f t="shared" si="62"/>
        <v>1177</v>
      </c>
      <c r="AI338" s="39">
        <f t="shared" si="63"/>
        <v>-224</v>
      </c>
      <c r="AJ338" s="39">
        <f t="shared" si="64"/>
        <v>0</v>
      </c>
      <c r="AK338" s="39">
        <v>0</v>
      </c>
      <c r="AL338" s="39">
        <v>0.45200000000000001</v>
      </c>
      <c r="AM338" s="39">
        <v>0.46500000000000002</v>
      </c>
      <c r="AN338" s="39">
        <v>0.442</v>
      </c>
      <c r="AO338" s="39">
        <f t="shared" si="65"/>
        <v>1</v>
      </c>
      <c r="AQ338" s="37" t="s">
        <v>3278</v>
      </c>
      <c r="AR338" s="39">
        <v>0</v>
      </c>
    </row>
    <row r="339" spans="1:44" ht="15" customHeight="1">
      <c r="A339" s="37" t="s">
        <v>3284</v>
      </c>
      <c r="B339" s="37" t="s">
        <v>3270</v>
      </c>
      <c r="C339" s="37" t="s">
        <v>3278</v>
      </c>
      <c r="E339" s="39">
        <v>1</v>
      </c>
      <c r="F339" s="39">
        <v>21</v>
      </c>
      <c r="G339" s="39">
        <f t="shared" si="55"/>
        <v>437</v>
      </c>
      <c r="H339" s="39">
        <v>7400</v>
      </c>
      <c r="I339" s="39">
        <v>1097</v>
      </c>
      <c r="J339" s="39" t="str">
        <f t="shared" si="56"/>
        <v>NO</v>
      </c>
      <c r="K339" s="39">
        <f t="shared" si="57"/>
        <v>0.2288329519450801</v>
      </c>
      <c r="L339" s="39" t="str">
        <f t="shared" si="58"/>
        <v>NO</v>
      </c>
      <c r="O339" s="39">
        <v>1</v>
      </c>
      <c r="R339" s="39">
        <v>0</v>
      </c>
      <c r="S339" s="39">
        <f t="shared" si="59"/>
        <v>0</v>
      </c>
      <c r="AB339" s="39" t="s">
        <v>4112</v>
      </c>
      <c r="AD339" s="39">
        <f t="shared" si="60"/>
        <v>0</v>
      </c>
      <c r="AE339" s="39">
        <v>624</v>
      </c>
      <c r="AF339" s="39">
        <f t="shared" si="61"/>
        <v>694</v>
      </c>
      <c r="AG339" s="39">
        <v>1219</v>
      </c>
      <c r="AH339" s="39">
        <f t="shared" si="62"/>
        <v>1062</v>
      </c>
      <c r="AI339" s="39">
        <f t="shared" si="63"/>
        <v>-368</v>
      </c>
      <c r="AJ339" s="39">
        <f t="shared" si="64"/>
        <v>0</v>
      </c>
      <c r="AK339" s="39">
        <v>1</v>
      </c>
      <c r="AL339" s="39">
        <v>0.47799999999999998</v>
      </c>
      <c r="AM339" s="39">
        <v>0.49099999999999999</v>
      </c>
      <c r="AN339" s="39">
        <v>0.45600000000000002</v>
      </c>
      <c r="AO339" s="39">
        <f t="shared" si="65"/>
        <v>0</v>
      </c>
      <c r="AQ339" s="37" t="s">
        <v>3278</v>
      </c>
      <c r="AR339" s="39">
        <v>0</v>
      </c>
    </row>
    <row r="340" spans="1:44" ht="15" customHeight="1">
      <c r="A340" s="37" t="s">
        <v>3271</v>
      </c>
      <c r="B340" s="37" t="s">
        <v>3267</v>
      </c>
      <c r="C340" s="37" t="s">
        <v>3278</v>
      </c>
      <c r="E340" s="39">
        <v>0.98799999999999999</v>
      </c>
      <c r="F340" s="39">
        <v>23</v>
      </c>
      <c r="G340" s="39">
        <f t="shared" si="55"/>
        <v>1704</v>
      </c>
      <c r="H340" s="39" t="s">
        <v>4111</v>
      </c>
      <c r="I340" s="39">
        <v>1889</v>
      </c>
      <c r="J340" s="39" t="str">
        <f t="shared" si="56"/>
        <v>NO</v>
      </c>
      <c r="K340" s="39">
        <f t="shared" si="57"/>
        <v>3.051643192488263</v>
      </c>
      <c r="L340" s="39" t="str">
        <f t="shared" si="58"/>
        <v>NO</v>
      </c>
      <c r="O340" s="39">
        <v>3</v>
      </c>
      <c r="R340" s="39">
        <v>0</v>
      </c>
      <c r="S340" s="39">
        <f t="shared" si="59"/>
        <v>2</v>
      </c>
      <c r="U340" s="39" t="s">
        <v>3743</v>
      </c>
      <c r="W340" s="39" t="s">
        <v>3268</v>
      </c>
      <c r="AB340" s="39" t="s">
        <v>4112</v>
      </c>
      <c r="AD340" s="39">
        <f t="shared" si="60"/>
        <v>0</v>
      </c>
      <c r="AE340" s="39">
        <v>39</v>
      </c>
      <c r="AF340" s="39">
        <f t="shared" si="61"/>
        <v>291</v>
      </c>
      <c r="AG340" s="39">
        <v>43</v>
      </c>
      <c r="AH340" s="39">
        <f t="shared" si="62"/>
        <v>415</v>
      </c>
      <c r="AI340" s="39">
        <f t="shared" si="63"/>
        <v>-124</v>
      </c>
      <c r="AJ340" s="39">
        <f t="shared" si="64"/>
        <v>0</v>
      </c>
      <c r="AK340" s="39">
        <v>1</v>
      </c>
      <c r="AL340" s="39">
        <v>0.30599999999999999</v>
      </c>
      <c r="AM340" s="39">
        <v>0.46300000000000002</v>
      </c>
      <c r="AN340" s="39">
        <v>0.41399999999999998</v>
      </c>
      <c r="AO340" s="39">
        <f t="shared" si="65"/>
        <v>0</v>
      </c>
      <c r="AQ340" s="37" t="s">
        <v>3278</v>
      </c>
      <c r="AR340" s="39">
        <v>0</v>
      </c>
    </row>
    <row r="341" spans="1:44" ht="15" customHeight="1">
      <c r="A341" s="37" t="s">
        <v>3269</v>
      </c>
      <c r="B341" s="37" t="s">
        <v>3259</v>
      </c>
      <c r="C341" s="37" t="s">
        <v>3278</v>
      </c>
      <c r="D341" s="39">
        <v>0</v>
      </c>
      <c r="E341" s="39">
        <v>0</v>
      </c>
      <c r="G341" s="39">
        <f t="shared" si="55"/>
        <v>285</v>
      </c>
      <c r="H341" s="39">
        <v>2230</v>
      </c>
      <c r="I341" s="39" t="s">
        <v>4111</v>
      </c>
      <c r="J341" s="39" t="str">
        <f t="shared" si="56"/>
        <v>NO</v>
      </c>
      <c r="K341" s="39">
        <f t="shared" si="57"/>
        <v>1.4035087719298245</v>
      </c>
      <c r="L341" s="39" t="str">
        <f t="shared" si="58"/>
        <v>NO</v>
      </c>
      <c r="O341" s="39">
        <v>1</v>
      </c>
      <c r="R341" s="39">
        <v>0</v>
      </c>
      <c r="S341" s="39">
        <f t="shared" si="59"/>
        <v>1</v>
      </c>
      <c r="U341" s="39" t="s">
        <v>3260</v>
      </c>
      <c r="AB341" s="39" t="s">
        <v>4112</v>
      </c>
      <c r="AD341" s="39">
        <f t="shared" si="60"/>
        <v>0</v>
      </c>
      <c r="AE341" s="39">
        <v>1228</v>
      </c>
      <c r="AF341" s="39">
        <f t="shared" si="61"/>
        <v>879</v>
      </c>
      <c r="AG341" s="39">
        <v>3050</v>
      </c>
      <c r="AH341" s="39">
        <f t="shared" si="62"/>
        <v>1217</v>
      </c>
      <c r="AI341" s="39">
        <f t="shared" si="63"/>
        <v>-338</v>
      </c>
      <c r="AJ341" s="39">
        <f t="shared" si="64"/>
        <v>0</v>
      </c>
      <c r="AK341" s="39">
        <v>0</v>
      </c>
      <c r="AL341" s="39">
        <v>0.52500000000000002</v>
      </c>
      <c r="AM341" s="39">
        <v>0.49099999999999999</v>
      </c>
      <c r="AN341" s="39">
        <v>7.2999999999999995E-2</v>
      </c>
      <c r="AO341" s="39">
        <f t="shared" si="65"/>
        <v>1</v>
      </c>
      <c r="AQ341" s="37" t="s">
        <v>3278</v>
      </c>
      <c r="AR341" s="39">
        <v>0</v>
      </c>
    </row>
    <row r="342" spans="1:44" ht="15" customHeight="1">
      <c r="A342" s="37" t="s">
        <v>3261</v>
      </c>
      <c r="B342" s="37" t="s">
        <v>3262</v>
      </c>
      <c r="C342" s="37" t="s">
        <v>3278</v>
      </c>
      <c r="D342" s="39">
        <v>0</v>
      </c>
      <c r="E342" s="39">
        <v>0</v>
      </c>
      <c r="G342" s="39">
        <f t="shared" si="55"/>
        <v>995</v>
      </c>
      <c r="H342" s="39">
        <v>3645</v>
      </c>
      <c r="I342" s="39" t="s">
        <v>4111</v>
      </c>
      <c r="J342" s="39" t="str">
        <f t="shared" si="56"/>
        <v>NO</v>
      </c>
      <c r="K342" s="39">
        <f t="shared" si="57"/>
        <v>4.2211055276381915</v>
      </c>
      <c r="L342" s="39" t="str">
        <f t="shared" si="58"/>
        <v>NO</v>
      </c>
      <c r="O342" s="39">
        <v>3</v>
      </c>
      <c r="R342" s="39">
        <v>0</v>
      </c>
      <c r="S342" s="39">
        <f t="shared" si="59"/>
        <v>0</v>
      </c>
      <c r="AB342" s="39" t="s">
        <v>4112</v>
      </c>
      <c r="AC342" s="39" t="s">
        <v>3263</v>
      </c>
      <c r="AD342" s="39">
        <f t="shared" si="60"/>
        <v>8</v>
      </c>
      <c r="AE342" s="39">
        <v>263</v>
      </c>
      <c r="AF342" s="39">
        <f t="shared" si="61"/>
        <v>514</v>
      </c>
      <c r="AG342" s="39">
        <v>128</v>
      </c>
      <c r="AH342" s="39">
        <f t="shared" si="62"/>
        <v>599</v>
      </c>
      <c r="AI342" s="39">
        <f t="shared" si="63"/>
        <v>-85</v>
      </c>
      <c r="AJ342" s="39">
        <f t="shared" si="64"/>
        <v>0</v>
      </c>
      <c r="AK342" s="39">
        <v>0</v>
      </c>
      <c r="AL342" s="39">
        <v>0.45900000000000002</v>
      </c>
      <c r="AM342" s="39">
        <v>0.498</v>
      </c>
      <c r="AN342" s="39">
        <v>0.40899999999999997</v>
      </c>
      <c r="AO342" s="39">
        <f t="shared" si="65"/>
        <v>1</v>
      </c>
      <c r="AQ342" s="37" t="s">
        <v>3278</v>
      </c>
      <c r="AR342" s="39">
        <v>0</v>
      </c>
    </row>
    <row r="343" spans="1:44" ht="15" customHeight="1">
      <c r="A343" s="37" t="s">
        <v>3264</v>
      </c>
      <c r="B343" s="37" t="s">
        <v>3265</v>
      </c>
      <c r="C343" s="37" t="s">
        <v>3278</v>
      </c>
      <c r="E343" s="39">
        <v>0.99099999999999999</v>
      </c>
      <c r="F343" s="39">
        <v>20</v>
      </c>
      <c r="G343" s="39">
        <f t="shared" si="55"/>
        <v>243</v>
      </c>
      <c r="H343" s="39">
        <v>64</v>
      </c>
      <c r="I343" s="39">
        <v>2334</v>
      </c>
      <c r="J343" s="39" t="str">
        <f t="shared" si="56"/>
        <v>NO</v>
      </c>
      <c r="K343" s="39">
        <f t="shared" si="57"/>
        <v>4.1152263374485596</v>
      </c>
      <c r="L343" s="39" t="str">
        <f t="shared" si="58"/>
        <v>NO</v>
      </c>
      <c r="O343" s="39">
        <v>5</v>
      </c>
      <c r="R343" s="39">
        <v>0</v>
      </c>
      <c r="S343" s="39">
        <f t="shared" si="59"/>
        <v>0</v>
      </c>
      <c r="AB343" s="39" t="s">
        <v>4112</v>
      </c>
      <c r="AD343" s="39">
        <f t="shared" si="60"/>
        <v>0</v>
      </c>
      <c r="AE343" s="39">
        <v>187</v>
      </c>
      <c r="AF343" s="39">
        <f t="shared" si="61"/>
        <v>466</v>
      </c>
      <c r="AG343" s="39">
        <v>3</v>
      </c>
      <c r="AH343" s="39">
        <f t="shared" si="62"/>
        <v>179</v>
      </c>
      <c r="AI343" s="39">
        <f t="shared" si="63"/>
        <v>287</v>
      </c>
      <c r="AJ343" s="39">
        <f t="shared" si="64"/>
        <v>1</v>
      </c>
      <c r="AK343" s="39">
        <v>1</v>
      </c>
      <c r="AL343" s="39">
        <v>0.44800000000000001</v>
      </c>
      <c r="AM343" s="39">
        <v>0.45500000000000002</v>
      </c>
      <c r="AN343" s="39">
        <v>0.42699999999999999</v>
      </c>
      <c r="AO343" s="39">
        <f t="shared" si="65"/>
        <v>0</v>
      </c>
      <c r="AQ343" s="37" t="s">
        <v>3278</v>
      </c>
      <c r="AR343" s="39">
        <v>1</v>
      </c>
    </row>
    <row r="344" spans="1:44" ht="15" customHeight="1">
      <c r="A344" s="37" t="s">
        <v>3266</v>
      </c>
      <c r="B344" s="37" t="s">
        <v>3254</v>
      </c>
      <c r="C344" s="37" t="s">
        <v>3278</v>
      </c>
      <c r="E344" s="39">
        <v>0.999</v>
      </c>
      <c r="F344" s="39">
        <v>23</v>
      </c>
      <c r="G344" s="39">
        <f t="shared" si="55"/>
        <v>852</v>
      </c>
      <c r="H344" s="39">
        <v>1092</v>
      </c>
      <c r="I344" s="39">
        <v>53645</v>
      </c>
      <c r="J344" s="39" t="str">
        <f t="shared" si="56"/>
        <v>YES</v>
      </c>
      <c r="K344" s="39">
        <f t="shared" si="57"/>
        <v>2.9342723004694835</v>
      </c>
      <c r="L344" s="39" t="str">
        <f t="shared" si="58"/>
        <v>NO</v>
      </c>
      <c r="O344" s="39">
        <v>4</v>
      </c>
      <c r="R344" s="39">
        <v>0</v>
      </c>
      <c r="S344" s="39">
        <f t="shared" si="59"/>
        <v>1</v>
      </c>
      <c r="W344" s="39" t="s">
        <v>3255</v>
      </c>
      <c r="AB344" s="39" t="s">
        <v>4112</v>
      </c>
      <c r="AD344" s="39">
        <f t="shared" si="60"/>
        <v>0</v>
      </c>
      <c r="AE344" s="39">
        <v>3</v>
      </c>
      <c r="AF344" s="39">
        <f t="shared" si="61"/>
        <v>122</v>
      </c>
      <c r="AG344" s="39">
        <v>117</v>
      </c>
      <c r="AH344" s="39">
        <f t="shared" si="62"/>
        <v>581</v>
      </c>
      <c r="AI344" s="39">
        <f t="shared" si="63"/>
        <v>-459</v>
      </c>
      <c r="AJ344" s="39">
        <f t="shared" si="64"/>
        <v>0</v>
      </c>
      <c r="AK344" s="39">
        <v>1</v>
      </c>
      <c r="AL344" s="39">
        <v>0.41499999999999998</v>
      </c>
      <c r="AM344" s="39">
        <v>0.44500000000000001</v>
      </c>
      <c r="AN344" s="39">
        <v>0.25</v>
      </c>
      <c r="AO344" s="39">
        <f t="shared" si="65"/>
        <v>0</v>
      </c>
      <c r="AQ344" s="37" t="s">
        <v>3278</v>
      </c>
      <c r="AR344" s="39">
        <v>0</v>
      </c>
    </row>
    <row r="345" spans="1:44" ht="15" customHeight="1">
      <c r="A345" s="37" t="s">
        <v>3256</v>
      </c>
      <c r="B345" s="37" t="s">
        <v>3257</v>
      </c>
      <c r="C345" s="37" t="s">
        <v>3278</v>
      </c>
      <c r="D345" s="39">
        <v>0</v>
      </c>
      <c r="E345" s="39">
        <v>0</v>
      </c>
      <c r="G345" s="39">
        <f t="shared" si="55"/>
        <v>949</v>
      </c>
      <c r="H345" s="39">
        <v>18340</v>
      </c>
      <c r="I345" s="39">
        <v>1586</v>
      </c>
      <c r="J345" s="39" t="str">
        <f t="shared" si="56"/>
        <v>YES</v>
      </c>
      <c r="K345" s="39">
        <f t="shared" si="57"/>
        <v>2.9504741833508956</v>
      </c>
      <c r="L345" s="39" t="str">
        <f t="shared" si="58"/>
        <v>NO</v>
      </c>
      <c r="O345" s="39">
        <v>3</v>
      </c>
      <c r="R345" s="39">
        <v>0</v>
      </c>
      <c r="S345" s="39">
        <f t="shared" si="59"/>
        <v>0</v>
      </c>
      <c r="AB345" s="39" t="s">
        <v>4112</v>
      </c>
      <c r="AD345" s="39">
        <f t="shared" si="60"/>
        <v>0</v>
      </c>
      <c r="AE345" s="39">
        <v>293</v>
      </c>
      <c r="AF345" s="39">
        <f t="shared" si="61"/>
        <v>539</v>
      </c>
      <c r="AG345" s="39">
        <v>123</v>
      </c>
      <c r="AH345" s="39">
        <f t="shared" si="62"/>
        <v>595</v>
      </c>
      <c r="AI345" s="39">
        <f t="shared" si="63"/>
        <v>-56</v>
      </c>
      <c r="AJ345" s="39">
        <f t="shared" si="64"/>
        <v>0</v>
      </c>
      <c r="AK345" s="39">
        <v>0</v>
      </c>
      <c r="AL345" s="39">
        <v>0.313</v>
      </c>
      <c r="AM345" s="39">
        <v>0.44400000000000001</v>
      </c>
      <c r="AN345" s="39">
        <v>0.39400000000000002</v>
      </c>
      <c r="AO345" s="39">
        <f t="shared" si="65"/>
        <v>1</v>
      </c>
      <c r="AQ345" s="37" t="s">
        <v>3278</v>
      </c>
      <c r="AR345" s="39">
        <v>0</v>
      </c>
    </row>
    <row r="346" spans="1:44" ht="15" customHeight="1">
      <c r="A346" s="37" t="s">
        <v>3258</v>
      </c>
      <c r="B346" s="37" t="s">
        <v>3250</v>
      </c>
      <c r="C346" s="37" t="s">
        <v>3278</v>
      </c>
      <c r="D346" s="39">
        <v>0</v>
      </c>
      <c r="E346" s="39">
        <v>0</v>
      </c>
      <c r="G346" s="39">
        <f t="shared" si="55"/>
        <v>1432</v>
      </c>
      <c r="H346" s="39">
        <v>1170</v>
      </c>
      <c r="I346" s="39" t="s">
        <v>4111</v>
      </c>
      <c r="J346" s="39" t="str">
        <f t="shared" si="56"/>
        <v>NO</v>
      </c>
      <c r="K346" s="39">
        <f t="shared" si="57"/>
        <v>3.4217877094972065</v>
      </c>
      <c r="L346" s="39" t="str">
        <f t="shared" si="58"/>
        <v>NO</v>
      </c>
      <c r="O346" s="39">
        <v>6</v>
      </c>
      <c r="R346" s="39">
        <v>0</v>
      </c>
      <c r="S346" s="39">
        <f t="shared" si="59"/>
        <v>0</v>
      </c>
      <c r="AB346" s="39" t="s">
        <v>4112</v>
      </c>
      <c r="AD346" s="39">
        <f t="shared" si="60"/>
        <v>0</v>
      </c>
      <c r="AE346" s="39">
        <v>799</v>
      </c>
      <c r="AF346" s="39">
        <f t="shared" si="61"/>
        <v>758</v>
      </c>
      <c r="AG346" s="39">
        <v>929</v>
      </c>
      <c r="AH346" s="39">
        <f t="shared" si="62"/>
        <v>989</v>
      </c>
      <c r="AI346" s="39">
        <f t="shared" si="63"/>
        <v>-231</v>
      </c>
      <c r="AJ346" s="39">
        <f t="shared" si="64"/>
        <v>0</v>
      </c>
      <c r="AK346" s="39">
        <v>0</v>
      </c>
      <c r="AL346" s="39">
        <v>0.46</v>
      </c>
      <c r="AM346" s="39">
        <v>0.499</v>
      </c>
      <c r="AN346" s="39">
        <v>0.46200000000000002</v>
      </c>
      <c r="AO346" s="39">
        <f t="shared" si="65"/>
        <v>1</v>
      </c>
      <c r="AQ346" s="37" t="s">
        <v>3278</v>
      </c>
      <c r="AR346" s="39">
        <v>0</v>
      </c>
    </row>
    <row r="347" spans="1:44" ht="15" customHeight="1">
      <c r="A347" s="37" t="s">
        <v>3251</v>
      </c>
      <c r="B347" s="37" t="s">
        <v>3252</v>
      </c>
      <c r="C347" s="37" t="s">
        <v>3278</v>
      </c>
      <c r="D347" s="39">
        <v>0</v>
      </c>
      <c r="E347" s="39">
        <v>0</v>
      </c>
      <c r="G347" s="39">
        <f t="shared" si="55"/>
        <v>250</v>
      </c>
      <c r="H347" s="39">
        <v>657</v>
      </c>
      <c r="I347" s="39">
        <v>1207</v>
      </c>
      <c r="J347" s="39" t="str">
        <f t="shared" si="56"/>
        <v>NO</v>
      </c>
      <c r="K347" s="39">
        <f t="shared" si="57"/>
        <v>2</v>
      </c>
      <c r="L347" s="39" t="str">
        <f t="shared" si="58"/>
        <v>NO</v>
      </c>
      <c r="O347" s="39">
        <v>2</v>
      </c>
      <c r="R347" s="39">
        <v>0</v>
      </c>
      <c r="S347" s="39">
        <f t="shared" si="59"/>
        <v>0</v>
      </c>
      <c r="AB347" s="39" t="s">
        <v>4112</v>
      </c>
      <c r="AD347" s="39">
        <f t="shared" si="60"/>
        <v>0</v>
      </c>
      <c r="AE347" s="39">
        <v>27</v>
      </c>
      <c r="AF347" s="39">
        <f t="shared" si="61"/>
        <v>260</v>
      </c>
      <c r="AG347" s="39">
        <v>27</v>
      </c>
      <c r="AH347" s="39">
        <f t="shared" si="62"/>
        <v>364</v>
      </c>
      <c r="AI347" s="39">
        <f t="shared" si="63"/>
        <v>-104</v>
      </c>
      <c r="AJ347" s="39">
        <f t="shared" si="64"/>
        <v>0</v>
      </c>
      <c r="AK347" s="39">
        <v>0</v>
      </c>
      <c r="AL347" s="39">
        <v>0.42699999999999999</v>
      </c>
      <c r="AM347" s="39">
        <v>0.443</v>
      </c>
      <c r="AN347" s="39">
        <v>0.495</v>
      </c>
      <c r="AO347" s="39">
        <f t="shared" si="65"/>
        <v>1</v>
      </c>
      <c r="AQ347" s="37" t="s">
        <v>3278</v>
      </c>
      <c r="AR347" s="39">
        <v>0</v>
      </c>
    </row>
    <row r="348" spans="1:44" ht="15" customHeight="1">
      <c r="A348" s="37" t="s">
        <v>3253</v>
      </c>
      <c r="B348" s="37" t="s">
        <v>3238</v>
      </c>
      <c r="C348" s="37" t="s">
        <v>3278</v>
      </c>
      <c r="E348" s="39">
        <v>0.997</v>
      </c>
      <c r="F348" s="39">
        <v>19</v>
      </c>
      <c r="G348" s="39">
        <f t="shared" si="55"/>
        <v>463</v>
      </c>
      <c r="H348" s="39">
        <v>1590</v>
      </c>
      <c r="I348" s="39">
        <v>5708</v>
      </c>
      <c r="J348" s="39" t="str">
        <f t="shared" si="56"/>
        <v>NO</v>
      </c>
      <c r="K348" s="39">
        <f t="shared" si="57"/>
        <v>2.5917926565874732</v>
      </c>
      <c r="L348" s="39" t="str">
        <f t="shared" si="58"/>
        <v>NO</v>
      </c>
      <c r="O348" s="39">
        <v>4</v>
      </c>
      <c r="R348" s="39">
        <v>0</v>
      </c>
      <c r="S348" s="39">
        <f t="shared" si="59"/>
        <v>0</v>
      </c>
      <c r="AB348" s="39" t="s">
        <v>4112</v>
      </c>
      <c r="AD348" s="39">
        <f t="shared" si="60"/>
        <v>0</v>
      </c>
      <c r="AE348" s="39">
        <v>11988</v>
      </c>
      <c r="AF348" s="39">
        <f t="shared" si="61"/>
        <v>1380</v>
      </c>
      <c r="AG348" s="39">
        <v>556</v>
      </c>
      <c r="AH348" s="39">
        <f t="shared" si="62"/>
        <v>884</v>
      </c>
      <c r="AI348" s="39">
        <f t="shared" si="63"/>
        <v>496</v>
      </c>
      <c r="AJ348" s="39">
        <f t="shared" si="64"/>
        <v>1</v>
      </c>
      <c r="AK348" s="39">
        <v>1</v>
      </c>
      <c r="AL348" s="39">
        <v>0.45100000000000001</v>
      </c>
      <c r="AM348" s="39">
        <v>0.48799999999999999</v>
      </c>
      <c r="AN348" s="39">
        <v>0.433</v>
      </c>
      <c r="AO348" s="39">
        <f t="shared" si="65"/>
        <v>0</v>
      </c>
      <c r="AQ348" s="37" t="s">
        <v>3278</v>
      </c>
      <c r="AR348" s="39">
        <v>1</v>
      </c>
    </row>
    <row r="349" spans="1:44" ht="15" customHeight="1">
      <c r="A349" s="37" t="s">
        <v>3239</v>
      </c>
      <c r="B349" s="37" t="s">
        <v>3240</v>
      </c>
      <c r="C349" s="37" t="s">
        <v>3278</v>
      </c>
      <c r="D349" s="39">
        <v>0</v>
      </c>
      <c r="E349" s="39">
        <v>0</v>
      </c>
      <c r="G349" s="39">
        <f t="shared" si="55"/>
        <v>195</v>
      </c>
      <c r="H349" s="39">
        <v>123</v>
      </c>
      <c r="I349" s="39">
        <v>260</v>
      </c>
      <c r="J349" s="39" t="str">
        <f t="shared" si="56"/>
        <v>NO</v>
      </c>
      <c r="K349" s="39">
        <f t="shared" si="57"/>
        <v>1.0256410256410255</v>
      </c>
      <c r="L349" s="39" t="str">
        <f t="shared" si="58"/>
        <v>NO</v>
      </c>
      <c r="O349" s="39">
        <v>1</v>
      </c>
      <c r="R349" s="39">
        <v>0</v>
      </c>
      <c r="S349" s="39">
        <f t="shared" si="59"/>
        <v>0</v>
      </c>
      <c r="AB349" s="39" t="s">
        <v>4112</v>
      </c>
      <c r="AD349" s="39">
        <f t="shared" si="60"/>
        <v>0</v>
      </c>
      <c r="AE349" s="39">
        <v>704</v>
      </c>
      <c r="AF349" s="39">
        <f t="shared" si="61"/>
        <v>728</v>
      </c>
      <c r="AG349" s="39">
        <v>999</v>
      </c>
      <c r="AH349" s="39">
        <f t="shared" si="62"/>
        <v>1010</v>
      </c>
      <c r="AI349" s="39">
        <f t="shared" si="63"/>
        <v>-282</v>
      </c>
      <c r="AJ349" s="39">
        <f t="shared" si="64"/>
        <v>0</v>
      </c>
      <c r="AK349" s="39">
        <v>0</v>
      </c>
      <c r="AL349" s="39">
        <v>0.52500000000000002</v>
      </c>
      <c r="AM349" s="39">
        <v>0.44400000000000001</v>
      </c>
      <c r="AN349" s="39">
        <v>0.41499999999999998</v>
      </c>
      <c r="AO349" s="39">
        <f t="shared" si="65"/>
        <v>1</v>
      </c>
      <c r="AQ349" s="37" t="s">
        <v>3278</v>
      </c>
      <c r="AR349" s="39">
        <v>0</v>
      </c>
    </row>
    <row r="350" spans="1:44" ht="15" customHeight="1">
      <c r="A350" s="37" t="s">
        <v>3241</v>
      </c>
      <c r="B350" s="37" t="s">
        <v>3242</v>
      </c>
      <c r="C350" s="37" t="s">
        <v>3278</v>
      </c>
      <c r="E350" s="39">
        <v>1</v>
      </c>
      <c r="F350" s="39">
        <v>19</v>
      </c>
      <c r="G350" s="39">
        <f t="shared" si="55"/>
        <v>197</v>
      </c>
      <c r="H350" s="39">
        <v>1495</v>
      </c>
      <c r="I350" s="39">
        <v>9188</v>
      </c>
      <c r="J350" s="39" t="str">
        <f t="shared" si="56"/>
        <v>NO</v>
      </c>
      <c r="K350" s="39">
        <f t="shared" si="57"/>
        <v>4.0609137055837561</v>
      </c>
      <c r="L350" s="39" t="str">
        <f t="shared" si="58"/>
        <v>NO</v>
      </c>
      <c r="O350" s="39">
        <v>1</v>
      </c>
      <c r="R350" s="39">
        <v>0</v>
      </c>
      <c r="S350" s="39">
        <f t="shared" si="59"/>
        <v>1</v>
      </c>
      <c r="U350" s="39" t="s">
        <v>3243</v>
      </c>
      <c r="AB350" s="39" t="s">
        <v>4112</v>
      </c>
      <c r="AC350" s="39" t="s">
        <v>3244</v>
      </c>
      <c r="AD350" s="39">
        <f t="shared" si="60"/>
        <v>4</v>
      </c>
      <c r="AE350" s="39">
        <v>63</v>
      </c>
      <c r="AF350" s="39">
        <f t="shared" si="61"/>
        <v>349</v>
      </c>
      <c r="AG350" s="39">
        <v>21</v>
      </c>
      <c r="AH350" s="39">
        <f t="shared" si="62"/>
        <v>340</v>
      </c>
      <c r="AI350" s="39">
        <f t="shared" si="63"/>
        <v>9</v>
      </c>
      <c r="AJ350" s="39">
        <f t="shared" si="64"/>
        <v>1</v>
      </c>
      <c r="AK350" s="39">
        <v>1</v>
      </c>
      <c r="AL350" s="39">
        <v>0.43099999999999999</v>
      </c>
      <c r="AM350" s="39">
        <v>0.47799999999999998</v>
      </c>
      <c r="AN350" s="39">
        <v>0.379</v>
      </c>
      <c r="AO350" s="39">
        <f t="shared" si="65"/>
        <v>0</v>
      </c>
      <c r="AQ350" s="37" t="s">
        <v>3278</v>
      </c>
      <c r="AR350" s="39">
        <v>1</v>
      </c>
    </row>
    <row r="351" spans="1:44" ht="15" customHeight="1">
      <c r="A351" s="37" t="s">
        <v>3245</v>
      </c>
      <c r="B351" s="37" t="s">
        <v>3246</v>
      </c>
      <c r="C351" s="37" t="s">
        <v>3247</v>
      </c>
      <c r="E351" s="39">
        <v>0.997</v>
      </c>
      <c r="F351" s="39">
        <v>19</v>
      </c>
      <c r="G351" s="39">
        <f t="shared" si="55"/>
        <v>587</v>
      </c>
      <c r="H351" s="39">
        <v>4900</v>
      </c>
      <c r="I351" s="39">
        <v>6678</v>
      </c>
      <c r="J351" s="39" t="str">
        <f t="shared" si="56"/>
        <v>NO</v>
      </c>
      <c r="K351" s="39">
        <f t="shared" si="57"/>
        <v>1.5332197614991481</v>
      </c>
      <c r="L351" s="39" t="str">
        <f t="shared" si="58"/>
        <v>NO</v>
      </c>
      <c r="O351" s="39">
        <v>3</v>
      </c>
      <c r="R351" s="39">
        <v>0</v>
      </c>
      <c r="S351" s="39">
        <f t="shared" si="59"/>
        <v>1</v>
      </c>
      <c r="V351" s="39" t="s">
        <v>3248</v>
      </c>
      <c r="AB351" s="39" t="s">
        <v>4112</v>
      </c>
      <c r="AD351" s="39">
        <f t="shared" si="60"/>
        <v>0</v>
      </c>
      <c r="AE351" s="39">
        <v>2598</v>
      </c>
      <c r="AF351" s="39">
        <f t="shared" si="61"/>
        <v>1120</v>
      </c>
      <c r="AG351" s="39">
        <v>16</v>
      </c>
      <c r="AH351" s="39">
        <f t="shared" si="62"/>
        <v>313</v>
      </c>
      <c r="AI351" s="39">
        <f t="shared" si="63"/>
        <v>807</v>
      </c>
      <c r="AJ351" s="39">
        <f t="shared" si="64"/>
        <v>1</v>
      </c>
      <c r="AK351" s="39">
        <v>1</v>
      </c>
      <c r="AL351" s="39">
        <v>0.438</v>
      </c>
      <c r="AM351" s="39">
        <v>0.47499999999999998</v>
      </c>
      <c r="AN351" s="39">
        <v>0.375</v>
      </c>
      <c r="AO351" s="39">
        <f t="shared" si="65"/>
        <v>0</v>
      </c>
      <c r="AQ351" s="37" t="s">
        <v>3247</v>
      </c>
      <c r="AR351" s="39">
        <v>1</v>
      </c>
    </row>
    <row r="352" spans="1:44" ht="15" customHeight="1">
      <c r="A352" s="37" t="s">
        <v>3249</v>
      </c>
      <c r="B352" s="37" t="s">
        <v>3232</v>
      </c>
      <c r="C352" s="37" t="s">
        <v>3247</v>
      </c>
      <c r="E352" s="39">
        <v>1</v>
      </c>
      <c r="F352" s="39">
        <v>20</v>
      </c>
      <c r="G352" s="39">
        <f t="shared" si="55"/>
        <v>562</v>
      </c>
      <c r="H352" s="39">
        <v>1960</v>
      </c>
      <c r="I352" s="39">
        <v>1170</v>
      </c>
      <c r="J352" s="39" t="str">
        <f t="shared" si="56"/>
        <v>NO</v>
      </c>
      <c r="K352" s="39">
        <f t="shared" si="57"/>
        <v>1.2455516014234875</v>
      </c>
      <c r="L352" s="39" t="str">
        <f t="shared" si="58"/>
        <v>NO</v>
      </c>
      <c r="O352" s="39">
        <v>3</v>
      </c>
      <c r="R352" s="39">
        <v>0</v>
      </c>
      <c r="S352" s="39">
        <f t="shared" si="59"/>
        <v>0</v>
      </c>
      <c r="AB352" s="39" t="s">
        <v>4112</v>
      </c>
      <c r="AD352" s="39">
        <f t="shared" si="60"/>
        <v>0</v>
      </c>
      <c r="AE352" s="39">
        <v>36849</v>
      </c>
      <c r="AF352" s="39">
        <f t="shared" si="61"/>
        <v>1440</v>
      </c>
      <c r="AG352" s="39">
        <v>223</v>
      </c>
      <c r="AH352" s="39">
        <f t="shared" si="62"/>
        <v>708</v>
      </c>
      <c r="AI352" s="39">
        <f t="shared" si="63"/>
        <v>732</v>
      </c>
      <c r="AJ352" s="39">
        <f t="shared" si="64"/>
        <v>1</v>
      </c>
      <c r="AK352" s="39">
        <v>1</v>
      </c>
      <c r="AL352" s="39">
        <v>0.45100000000000001</v>
      </c>
      <c r="AM352" s="39">
        <v>0.46500000000000002</v>
      </c>
      <c r="AN352" s="39">
        <v>0.42299999999999999</v>
      </c>
      <c r="AO352" s="39">
        <f t="shared" si="65"/>
        <v>0</v>
      </c>
      <c r="AQ352" s="37" t="s">
        <v>3247</v>
      </c>
      <c r="AR352" s="39">
        <v>1</v>
      </c>
    </row>
    <row r="353" spans="1:44" ht="15" customHeight="1">
      <c r="A353" s="37" t="s">
        <v>3233</v>
      </c>
      <c r="B353" s="37" t="s">
        <v>3234</v>
      </c>
      <c r="C353" s="37" t="s">
        <v>3247</v>
      </c>
      <c r="E353" s="39">
        <v>0.999</v>
      </c>
      <c r="F353" s="39">
        <v>20</v>
      </c>
      <c r="G353" s="39">
        <f t="shared" si="55"/>
        <v>659</v>
      </c>
      <c r="H353" s="39">
        <v>4438</v>
      </c>
      <c r="I353" s="39">
        <v>2825</v>
      </c>
      <c r="J353" s="39" t="str">
        <f t="shared" si="56"/>
        <v>NO</v>
      </c>
      <c r="K353" s="39">
        <f t="shared" si="57"/>
        <v>1.2139605462822458</v>
      </c>
      <c r="L353" s="39" t="str">
        <f t="shared" si="58"/>
        <v>NO</v>
      </c>
      <c r="O353" s="39">
        <v>4</v>
      </c>
      <c r="R353" s="39">
        <v>0</v>
      </c>
      <c r="S353" s="39">
        <f t="shared" si="59"/>
        <v>0</v>
      </c>
      <c r="AB353" s="39" t="s">
        <v>4112</v>
      </c>
      <c r="AD353" s="39">
        <f t="shared" si="60"/>
        <v>0</v>
      </c>
      <c r="AE353" s="39">
        <v>11</v>
      </c>
      <c r="AF353" s="39">
        <f t="shared" si="61"/>
        <v>191</v>
      </c>
      <c r="AG353" s="39">
        <v>358</v>
      </c>
      <c r="AH353" s="39">
        <f t="shared" si="62"/>
        <v>799</v>
      </c>
      <c r="AI353" s="39">
        <f t="shared" si="63"/>
        <v>-608</v>
      </c>
      <c r="AJ353" s="39">
        <f t="shared" si="64"/>
        <v>0</v>
      </c>
      <c r="AK353" s="39">
        <v>1</v>
      </c>
      <c r="AL353" s="39">
        <v>0.42099999999999999</v>
      </c>
      <c r="AM353" s="39">
        <v>0.437</v>
      </c>
      <c r="AN353" s="39">
        <v>0.39600000000000002</v>
      </c>
      <c r="AO353" s="39">
        <f t="shared" si="65"/>
        <v>0</v>
      </c>
      <c r="AQ353" s="37" t="s">
        <v>3247</v>
      </c>
      <c r="AR353" s="39">
        <v>0</v>
      </c>
    </row>
    <row r="354" spans="1:44" ht="15" customHeight="1">
      <c r="A354" s="37" t="s">
        <v>3235</v>
      </c>
      <c r="B354" s="37" t="s">
        <v>3236</v>
      </c>
      <c r="C354" s="37" t="s">
        <v>3247</v>
      </c>
      <c r="E354" s="39">
        <v>0.97899999999999998</v>
      </c>
      <c r="F354" s="39">
        <v>19</v>
      </c>
      <c r="G354" s="39">
        <f t="shared" si="55"/>
        <v>591</v>
      </c>
      <c r="H354" s="39">
        <v>2761</v>
      </c>
      <c r="I354" s="39">
        <v>4344</v>
      </c>
      <c r="J354" s="39" t="str">
        <f t="shared" si="56"/>
        <v>NO</v>
      </c>
      <c r="K354" s="39">
        <f t="shared" si="57"/>
        <v>1.1844331641285957</v>
      </c>
      <c r="L354" s="39" t="str">
        <f t="shared" si="58"/>
        <v>NO</v>
      </c>
      <c r="O354" s="39">
        <v>3</v>
      </c>
      <c r="R354" s="39">
        <v>0</v>
      </c>
      <c r="S354" s="39">
        <f t="shared" si="59"/>
        <v>0</v>
      </c>
      <c r="AB354" s="39" t="s">
        <v>4112</v>
      </c>
      <c r="AD354" s="39">
        <f t="shared" si="60"/>
        <v>0</v>
      </c>
      <c r="AE354" s="39">
        <v>168</v>
      </c>
      <c r="AF354" s="39">
        <f t="shared" si="61"/>
        <v>450</v>
      </c>
      <c r="AG354" s="39">
        <v>154</v>
      </c>
      <c r="AH354" s="39">
        <f t="shared" si="62"/>
        <v>630</v>
      </c>
      <c r="AI354" s="39">
        <f t="shared" si="63"/>
        <v>-180</v>
      </c>
      <c r="AJ354" s="39">
        <f t="shared" si="64"/>
        <v>0</v>
      </c>
      <c r="AK354" s="39">
        <v>1</v>
      </c>
      <c r="AL354" s="39">
        <v>0.435</v>
      </c>
      <c r="AM354" s="39">
        <v>0.47299999999999998</v>
      </c>
      <c r="AN354" s="39">
        <v>0.38600000000000001</v>
      </c>
      <c r="AO354" s="39">
        <f t="shared" si="65"/>
        <v>0</v>
      </c>
      <c r="AQ354" s="37" t="s">
        <v>3247</v>
      </c>
      <c r="AR354" s="39">
        <v>0</v>
      </c>
    </row>
    <row r="355" spans="1:44" ht="15" customHeight="1">
      <c r="A355" s="37" t="s">
        <v>3237</v>
      </c>
      <c r="B355" s="37" t="s">
        <v>3225</v>
      </c>
      <c r="C355" s="37" t="s">
        <v>3247</v>
      </c>
      <c r="D355" s="39">
        <v>0</v>
      </c>
      <c r="E355" s="39">
        <v>0</v>
      </c>
      <c r="G355" s="39">
        <f t="shared" si="55"/>
        <v>548</v>
      </c>
      <c r="H355" s="39">
        <v>1630</v>
      </c>
      <c r="I355" s="39" t="s">
        <v>4111</v>
      </c>
      <c r="J355" s="39" t="str">
        <f t="shared" si="56"/>
        <v>NO</v>
      </c>
      <c r="K355" s="39">
        <f t="shared" si="57"/>
        <v>1.2773722627737225</v>
      </c>
      <c r="L355" s="39" t="str">
        <f t="shared" si="58"/>
        <v>NO</v>
      </c>
      <c r="O355" s="39">
        <v>4</v>
      </c>
      <c r="R355" s="39">
        <v>0</v>
      </c>
      <c r="S355" s="39">
        <f t="shared" si="59"/>
        <v>0</v>
      </c>
      <c r="AB355" s="39" t="s">
        <v>4112</v>
      </c>
      <c r="AD355" s="39">
        <f t="shared" si="60"/>
        <v>0</v>
      </c>
      <c r="AE355" s="39">
        <v>716</v>
      </c>
      <c r="AF355" s="39">
        <f t="shared" si="61"/>
        <v>735</v>
      </c>
      <c r="AG355" s="39">
        <v>11096</v>
      </c>
      <c r="AH355" s="39">
        <f t="shared" si="62"/>
        <v>1362</v>
      </c>
      <c r="AI355" s="39">
        <f t="shared" si="63"/>
        <v>-627</v>
      </c>
      <c r="AJ355" s="39">
        <f t="shared" si="64"/>
        <v>0</v>
      </c>
      <c r="AK355" s="39">
        <v>0</v>
      </c>
      <c r="AL355" s="39">
        <v>0.47199999999999998</v>
      </c>
      <c r="AM355" s="39">
        <v>0.45300000000000001</v>
      </c>
      <c r="AN355" s="39">
        <v>0.46800000000000003</v>
      </c>
      <c r="AO355" s="39">
        <f t="shared" si="65"/>
        <v>1</v>
      </c>
      <c r="AQ355" s="37" t="s">
        <v>3247</v>
      </c>
      <c r="AR355" s="39">
        <v>0</v>
      </c>
    </row>
    <row r="356" spans="1:44" ht="15" customHeight="1">
      <c r="A356" s="37" t="s">
        <v>3226</v>
      </c>
      <c r="B356" s="37" t="s">
        <v>3227</v>
      </c>
      <c r="C356" s="37" t="s">
        <v>3247</v>
      </c>
      <c r="E356" s="39">
        <v>0.999</v>
      </c>
      <c r="F356" s="39">
        <v>17</v>
      </c>
      <c r="G356" s="39">
        <f t="shared" si="55"/>
        <v>585</v>
      </c>
      <c r="H356" s="39">
        <v>240</v>
      </c>
      <c r="I356" s="39">
        <v>1639</v>
      </c>
      <c r="J356" s="39" t="str">
        <f t="shared" si="56"/>
        <v>NO</v>
      </c>
      <c r="K356" s="39">
        <f t="shared" si="57"/>
        <v>1.1965811965811965</v>
      </c>
      <c r="L356" s="39" t="str">
        <f t="shared" si="58"/>
        <v>NO</v>
      </c>
      <c r="O356" s="39">
        <v>3</v>
      </c>
      <c r="R356" s="39">
        <v>0</v>
      </c>
      <c r="S356" s="39">
        <f t="shared" si="59"/>
        <v>0</v>
      </c>
      <c r="AB356" s="39" t="s">
        <v>4112</v>
      </c>
      <c r="AD356" s="39">
        <f t="shared" si="60"/>
        <v>0</v>
      </c>
      <c r="AE356" s="39">
        <v>414</v>
      </c>
      <c r="AF356" s="39">
        <f t="shared" si="61"/>
        <v>597</v>
      </c>
      <c r="AG356" s="39">
        <v>2435</v>
      </c>
      <c r="AH356" s="39">
        <f t="shared" si="62"/>
        <v>1180</v>
      </c>
      <c r="AI356" s="39">
        <f t="shared" si="63"/>
        <v>-583</v>
      </c>
      <c r="AJ356" s="39">
        <f t="shared" si="64"/>
        <v>0</v>
      </c>
      <c r="AK356" s="39">
        <v>1</v>
      </c>
      <c r="AL356" s="39">
        <v>0.46</v>
      </c>
      <c r="AM356" s="39">
        <v>0.45800000000000002</v>
      </c>
      <c r="AN356" s="39">
        <v>0.45</v>
      </c>
      <c r="AO356" s="39">
        <f t="shared" si="65"/>
        <v>0</v>
      </c>
      <c r="AQ356" s="37" t="s">
        <v>3247</v>
      </c>
      <c r="AR356" s="39">
        <v>0</v>
      </c>
    </row>
    <row r="357" spans="1:44" ht="15" customHeight="1">
      <c r="A357" s="37" t="s">
        <v>3228</v>
      </c>
      <c r="B357" s="37" t="s">
        <v>3229</v>
      </c>
      <c r="C357" s="37" t="s">
        <v>3247</v>
      </c>
      <c r="D357" s="39">
        <v>0</v>
      </c>
      <c r="E357" s="39">
        <v>0</v>
      </c>
      <c r="G357" s="39">
        <f t="shared" si="55"/>
        <v>670</v>
      </c>
      <c r="H357" s="39">
        <v>790</v>
      </c>
      <c r="I357" s="39">
        <v>3417</v>
      </c>
      <c r="J357" s="39" t="str">
        <f t="shared" si="56"/>
        <v>NO</v>
      </c>
      <c r="K357" s="39">
        <f t="shared" si="57"/>
        <v>1.044776119402985</v>
      </c>
      <c r="L357" s="39" t="str">
        <f t="shared" si="58"/>
        <v>NO</v>
      </c>
      <c r="O357" s="39">
        <v>3</v>
      </c>
      <c r="R357" s="39">
        <v>0</v>
      </c>
      <c r="S357" s="39">
        <f t="shared" si="59"/>
        <v>0</v>
      </c>
      <c r="AB357" s="39" t="s">
        <v>4112</v>
      </c>
      <c r="AC357" s="39" t="s">
        <v>3230</v>
      </c>
      <c r="AD357" s="39">
        <f t="shared" si="60"/>
        <v>4</v>
      </c>
      <c r="AE357" s="39">
        <v>67</v>
      </c>
      <c r="AF357" s="39">
        <f t="shared" si="61"/>
        <v>354</v>
      </c>
      <c r="AG357" s="39">
        <v>128</v>
      </c>
      <c r="AH357" s="39">
        <f t="shared" si="62"/>
        <v>599</v>
      </c>
      <c r="AI357" s="39">
        <f t="shared" si="63"/>
        <v>-245</v>
      </c>
      <c r="AJ357" s="39">
        <f t="shared" si="64"/>
        <v>0</v>
      </c>
      <c r="AK357" s="39">
        <v>0</v>
      </c>
      <c r="AL357" s="39">
        <v>0.46700000000000003</v>
      </c>
      <c r="AM357" s="39">
        <v>0.42699999999999999</v>
      </c>
      <c r="AN357" s="39">
        <v>0.45400000000000001</v>
      </c>
      <c r="AO357" s="39">
        <f t="shared" si="65"/>
        <v>1</v>
      </c>
      <c r="AQ357" s="37" t="s">
        <v>3247</v>
      </c>
      <c r="AR357" s="39">
        <v>0</v>
      </c>
    </row>
    <row r="358" spans="1:44" ht="15" customHeight="1">
      <c r="A358" s="37" t="s">
        <v>3231</v>
      </c>
      <c r="B358" s="37" t="s">
        <v>3217</v>
      </c>
      <c r="C358" s="37" t="s">
        <v>3247</v>
      </c>
      <c r="D358" s="39">
        <v>0</v>
      </c>
      <c r="E358" s="39">
        <v>0</v>
      </c>
      <c r="G358" s="39">
        <f t="shared" si="55"/>
        <v>700</v>
      </c>
      <c r="H358" s="39">
        <v>770</v>
      </c>
      <c r="I358" s="39">
        <v>6741</v>
      </c>
      <c r="J358" s="39" t="str">
        <f t="shared" si="56"/>
        <v>NO</v>
      </c>
      <c r="K358" s="39">
        <f t="shared" si="57"/>
        <v>1.2857142857142856</v>
      </c>
      <c r="L358" s="39" t="str">
        <f t="shared" si="58"/>
        <v>NO</v>
      </c>
      <c r="O358" s="39">
        <v>3</v>
      </c>
      <c r="R358" s="39">
        <v>0</v>
      </c>
      <c r="S358" s="39">
        <f t="shared" si="59"/>
        <v>0</v>
      </c>
      <c r="AB358" s="39" t="s">
        <v>4112</v>
      </c>
      <c r="AD358" s="39">
        <f t="shared" si="60"/>
        <v>0</v>
      </c>
      <c r="AE358" s="39">
        <v>1547</v>
      </c>
      <c r="AF358" s="39">
        <f t="shared" si="61"/>
        <v>951</v>
      </c>
      <c r="AG358" s="39">
        <v>2470</v>
      </c>
      <c r="AH358" s="39">
        <f t="shared" si="62"/>
        <v>1186</v>
      </c>
      <c r="AI358" s="39">
        <f t="shared" si="63"/>
        <v>-235</v>
      </c>
      <c r="AJ358" s="39">
        <f t="shared" si="64"/>
        <v>0</v>
      </c>
      <c r="AK358" s="39">
        <v>0</v>
      </c>
      <c r="AL358" s="39">
        <v>0.505</v>
      </c>
      <c r="AM358" s="39">
        <v>0.47399999999999998</v>
      </c>
      <c r="AN358" s="39">
        <v>0.38900000000000001</v>
      </c>
      <c r="AO358" s="39">
        <f t="shared" si="65"/>
        <v>1</v>
      </c>
      <c r="AQ358" s="37" t="s">
        <v>3247</v>
      </c>
      <c r="AR358" s="39">
        <v>0</v>
      </c>
    </row>
    <row r="359" spans="1:44" ht="15" customHeight="1">
      <c r="A359" s="37" t="s">
        <v>3218</v>
      </c>
      <c r="B359" s="37" t="s">
        <v>3219</v>
      </c>
      <c r="C359" s="37" t="s">
        <v>3247</v>
      </c>
      <c r="D359" s="39">
        <v>0</v>
      </c>
      <c r="E359" s="39">
        <v>0</v>
      </c>
      <c r="G359" s="39">
        <f t="shared" si="55"/>
        <v>416</v>
      </c>
      <c r="H359" s="39">
        <v>4047</v>
      </c>
      <c r="I359" s="39">
        <v>2467</v>
      </c>
      <c r="J359" s="39" t="str">
        <f t="shared" si="56"/>
        <v>NO</v>
      </c>
      <c r="K359" s="39">
        <f t="shared" si="57"/>
        <v>1.4423076923076923</v>
      </c>
      <c r="L359" s="39" t="str">
        <f t="shared" si="58"/>
        <v>NO</v>
      </c>
      <c r="O359" s="39">
        <v>2</v>
      </c>
      <c r="R359" s="39">
        <v>0</v>
      </c>
      <c r="S359" s="39">
        <f t="shared" si="59"/>
        <v>0</v>
      </c>
      <c r="AB359" s="39" t="s">
        <v>4112</v>
      </c>
      <c r="AD359" s="39">
        <f t="shared" si="60"/>
        <v>0</v>
      </c>
      <c r="AE359" s="39">
        <v>7</v>
      </c>
      <c r="AF359" s="39">
        <f t="shared" si="61"/>
        <v>167</v>
      </c>
      <c r="AG359" s="39">
        <v>45</v>
      </c>
      <c r="AH359" s="39">
        <f t="shared" si="62"/>
        <v>422</v>
      </c>
      <c r="AI359" s="39">
        <f t="shared" si="63"/>
        <v>-255</v>
      </c>
      <c r="AJ359" s="39">
        <f t="shared" si="64"/>
        <v>0</v>
      </c>
      <c r="AK359" s="39">
        <v>0</v>
      </c>
      <c r="AL359" s="39">
        <v>0.43</v>
      </c>
      <c r="AM359" s="39">
        <v>0.46</v>
      </c>
      <c r="AN359" s="39">
        <v>0.441</v>
      </c>
      <c r="AO359" s="39">
        <f t="shared" si="65"/>
        <v>1</v>
      </c>
      <c r="AQ359" s="37" t="s">
        <v>3247</v>
      </c>
      <c r="AR359" s="39">
        <v>0</v>
      </c>
    </row>
    <row r="360" spans="1:44" ht="15" customHeight="1">
      <c r="A360" s="37" t="s">
        <v>3220</v>
      </c>
      <c r="B360" s="37" t="s">
        <v>3221</v>
      </c>
      <c r="C360" s="37" t="s">
        <v>3247</v>
      </c>
      <c r="D360" s="39">
        <v>0</v>
      </c>
      <c r="E360" s="39">
        <v>0</v>
      </c>
      <c r="G360" s="39">
        <f t="shared" si="55"/>
        <v>494</v>
      </c>
      <c r="H360" s="39">
        <v>630</v>
      </c>
      <c r="I360" s="39">
        <v>2450</v>
      </c>
      <c r="J360" s="39" t="str">
        <f t="shared" si="56"/>
        <v>NO</v>
      </c>
      <c r="K360" s="39">
        <f t="shared" si="57"/>
        <v>0.60728744939271251</v>
      </c>
      <c r="L360" s="39" t="str">
        <f t="shared" si="58"/>
        <v>NO</v>
      </c>
      <c r="O360" s="39">
        <v>2</v>
      </c>
      <c r="R360" s="39">
        <v>0</v>
      </c>
      <c r="S360" s="39">
        <f t="shared" si="59"/>
        <v>1</v>
      </c>
      <c r="W360" s="39" t="s">
        <v>3222</v>
      </c>
      <c r="AB360" s="39" t="s">
        <v>4112</v>
      </c>
      <c r="AC360" s="39" t="s">
        <v>3223</v>
      </c>
      <c r="AD360" s="39">
        <f t="shared" si="60"/>
        <v>2</v>
      </c>
      <c r="AE360" s="39">
        <v>758</v>
      </c>
      <c r="AF360" s="39">
        <f t="shared" si="61"/>
        <v>746</v>
      </c>
      <c r="AG360" s="39">
        <v>2637</v>
      </c>
      <c r="AH360" s="39">
        <f t="shared" si="62"/>
        <v>1197</v>
      </c>
      <c r="AI360" s="39">
        <f t="shared" si="63"/>
        <v>-451</v>
      </c>
      <c r="AJ360" s="39">
        <f t="shared" si="64"/>
        <v>0</v>
      </c>
      <c r="AK360" s="39">
        <v>0</v>
      </c>
      <c r="AL360" s="39">
        <v>0.47499999999999998</v>
      </c>
      <c r="AM360" s="39">
        <v>0.47499999999999998</v>
      </c>
      <c r="AN360" s="39">
        <v>0.46</v>
      </c>
      <c r="AO360" s="39">
        <f t="shared" si="65"/>
        <v>1</v>
      </c>
      <c r="AQ360" s="37" t="s">
        <v>3247</v>
      </c>
      <c r="AR360" s="39">
        <v>0</v>
      </c>
    </row>
    <row r="361" spans="1:44" ht="15" customHeight="1">
      <c r="A361" s="37" t="s">
        <v>3224</v>
      </c>
      <c r="B361" s="37" t="s">
        <v>3211</v>
      </c>
      <c r="C361" s="37" t="s">
        <v>3247</v>
      </c>
      <c r="D361" s="39">
        <v>0</v>
      </c>
      <c r="E361" s="39">
        <v>0</v>
      </c>
      <c r="G361" s="39">
        <f t="shared" si="55"/>
        <v>649</v>
      </c>
      <c r="H361" s="39">
        <v>72</v>
      </c>
      <c r="I361" s="39">
        <v>3474</v>
      </c>
      <c r="J361" s="39" t="str">
        <f t="shared" si="56"/>
        <v>NO</v>
      </c>
      <c r="K361" s="39">
        <f t="shared" si="57"/>
        <v>0.92449922958397535</v>
      </c>
      <c r="L361" s="39" t="str">
        <f t="shared" si="58"/>
        <v>NO</v>
      </c>
      <c r="O361" s="39">
        <v>4</v>
      </c>
      <c r="R361" s="39">
        <v>0</v>
      </c>
      <c r="S361" s="39">
        <f t="shared" si="59"/>
        <v>0</v>
      </c>
      <c r="AB361" s="39" t="s">
        <v>4112</v>
      </c>
      <c r="AD361" s="39">
        <f t="shared" si="60"/>
        <v>0</v>
      </c>
      <c r="AE361" s="39">
        <v>1121</v>
      </c>
      <c r="AF361" s="39">
        <f t="shared" si="61"/>
        <v>847</v>
      </c>
      <c r="AG361" s="39">
        <v>2105</v>
      </c>
      <c r="AH361" s="39">
        <f t="shared" si="62"/>
        <v>1162</v>
      </c>
      <c r="AI361" s="39">
        <f t="shared" si="63"/>
        <v>-315</v>
      </c>
      <c r="AJ361" s="39">
        <f t="shared" si="64"/>
        <v>0</v>
      </c>
      <c r="AK361" s="39">
        <v>0</v>
      </c>
      <c r="AL361" s="39">
        <v>0.443</v>
      </c>
      <c r="AM361" s="39">
        <v>0.46400000000000002</v>
      </c>
      <c r="AN361" s="39">
        <v>0.45300000000000001</v>
      </c>
      <c r="AO361" s="39">
        <f t="shared" si="65"/>
        <v>1</v>
      </c>
      <c r="AQ361" s="37" t="s">
        <v>3247</v>
      </c>
      <c r="AR361" s="39">
        <v>0</v>
      </c>
    </row>
    <row r="362" spans="1:44" ht="15" customHeight="1">
      <c r="A362" s="37" t="s">
        <v>3212</v>
      </c>
      <c r="B362" s="37" t="s">
        <v>3213</v>
      </c>
      <c r="C362" s="37" t="s">
        <v>3247</v>
      </c>
      <c r="E362" s="39">
        <v>0.999</v>
      </c>
      <c r="F362" s="39">
        <v>24</v>
      </c>
      <c r="G362" s="39">
        <f t="shared" si="55"/>
        <v>623</v>
      </c>
      <c r="H362" s="39">
        <v>2100</v>
      </c>
      <c r="I362" s="39">
        <v>373</v>
      </c>
      <c r="J362" s="39" t="str">
        <f t="shared" si="56"/>
        <v>NO</v>
      </c>
      <c r="K362" s="39">
        <f t="shared" si="57"/>
        <v>0.8025682182985554</v>
      </c>
      <c r="L362" s="39" t="str">
        <f t="shared" si="58"/>
        <v>NO</v>
      </c>
      <c r="O362" s="39">
        <v>3</v>
      </c>
      <c r="R362" s="39">
        <v>0</v>
      </c>
      <c r="S362" s="39">
        <f t="shared" si="59"/>
        <v>0</v>
      </c>
      <c r="AB362" s="39" t="s">
        <v>4112</v>
      </c>
      <c r="AD362" s="39">
        <f t="shared" si="60"/>
        <v>0</v>
      </c>
      <c r="AE362" s="39">
        <v>3641</v>
      </c>
      <c r="AF362" s="39">
        <f t="shared" si="61"/>
        <v>1201</v>
      </c>
      <c r="AG362" s="39">
        <v>6580</v>
      </c>
      <c r="AH362" s="39">
        <f t="shared" si="62"/>
        <v>1308</v>
      </c>
      <c r="AI362" s="39">
        <f t="shared" si="63"/>
        <v>-107</v>
      </c>
      <c r="AJ362" s="39">
        <f t="shared" si="64"/>
        <v>0</v>
      </c>
      <c r="AK362" s="39">
        <v>0</v>
      </c>
      <c r="AL362" s="39">
        <v>0.49199999999999999</v>
      </c>
      <c r="AM362" s="39">
        <v>0.45600000000000002</v>
      </c>
      <c r="AN362" s="39">
        <v>0.45700000000000002</v>
      </c>
      <c r="AO362" s="39">
        <f t="shared" si="65"/>
        <v>1</v>
      </c>
      <c r="AQ362" s="37" t="s">
        <v>3247</v>
      </c>
      <c r="AR362" s="39">
        <v>0</v>
      </c>
    </row>
    <row r="363" spans="1:44" ht="15" customHeight="1">
      <c r="A363" s="37" t="s">
        <v>3214</v>
      </c>
      <c r="B363" s="37" t="s">
        <v>3215</v>
      </c>
      <c r="C363" s="37" t="s">
        <v>3247</v>
      </c>
      <c r="E363" s="39">
        <v>0.999</v>
      </c>
      <c r="F363" s="39">
        <v>16</v>
      </c>
      <c r="G363" s="39">
        <f t="shared" si="55"/>
        <v>599</v>
      </c>
      <c r="H363" s="39">
        <v>8407</v>
      </c>
      <c r="I363" s="39">
        <v>794</v>
      </c>
      <c r="J363" s="39" t="str">
        <f t="shared" si="56"/>
        <v>NO</v>
      </c>
      <c r="K363" s="39">
        <f t="shared" si="57"/>
        <v>0.667779632721202</v>
      </c>
      <c r="L363" s="39" t="str">
        <f t="shared" si="58"/>
        <v>NO</v>
      </c>
      <c r="O363" s="39">
        <v>3</v>
      </c>
      <c r="R363" s="39">
        <v>0</v>
      </c>
      <c r="S363" s="39">
        <f t="shared" si="59"/>
        <v>0</v>
      </c>
      <c r="AB363" s="39" t="s">
        <v>4112</v>
      </c>
      <c r="AD363" s="39">
        <f t="shared" si="60"/>
        <v>0</v>
      </c>
      <c r="AE363" s="39">
        <v>1828</v>
      </c>
      <c r="AF363" s="39">
        <f t="shared" si="61"/>
        <v>1001</v>
      </c>
      <c r="AG363" s="39">
        <v>1077</v>
      </c>
      <c r="AH363" s="39">
        <f t="shared" si="62"/>
        <v>1034</v>
      </c>
      <c r="AI363" s="39">
        <f t="shared" si="63"/>
        <v>-33</v>
      </c>
      <c r="AJ363" s="39">
        <f t="shared" si="64"/>
        <v>0</v>
      </c>
      <c r="AK363" s="39">
        <v>1</v>
      </c>
      <c r="AL363" s="39">
        <v>0.434</v>
      </c>
      <c r="AM363" s="39">
        <v>0.50800000000000001</v>
      </c>
      <c r="AN363" s="39">
        <v>0.46300000000000002</v>
      </c>
      <c r="AO363" s="39">
        <f t="shared" si="65"/>
        <v>0</v>
      </c>
      <c r="AQ363" s="37" t="s">
        <v>3247</v>
      </c>
      <c r="AR363" s="39">
        <v>0</v>
      </c>
    </row>
    <row r="364" spans="1:44" ht="15" customHeight="1">
      <c r="A364" s="37" t="s">
        <v>3216</v>
      </c>
      <c r="B364" s="37" t="s">
        <v>3205</v>
      </c>
      <c r="C364" s="37" t="s">
        <v>3206</v>
      </c>
      <c r="E364" s="39">
        <v>0.997</v>
      </c>
      <c r="F364" s="39">
        <v>25</v>
      </c>
      <c r="G364" s="39">
        <f t="shared" si="55"/>
        <v>556</v>
      </c>
      <c r="H364" s="39">
        <v>1034</v>
      </c>
      <c r="I364" s="39">
        <v>566</v>
      </c>
      <c r="J364" s="39" t="str">
        <f t="shared" si="56"/>
        <v>NO</v>
      </c>
      <c r="K364" s="39">
        <f t="shared" si="57"/>
        <v>0.35971223021582732</v>
      </c>
      <c r="L364" s="39" t="str">
        <f t="shared" si="58"/>
        <v>NO</v>
      </c>
      <c r="O364" s="39">
        <v>0</v>
      </c>
      <c r="R364" s="39">
        <v>0</v>
      </c>
      <c r="S364" s="39">
        <f t="shared" si="59"/>
        <v>0</v>
      </c>
      <c r="AB364" s="39" t="s">
        <v>4112</v>
      </c>
      <c r="AC364" s="39" t="s">
        <v>3207</v>
      </c>
      <c r="AD364" s="39">
        <f t="shared" si="60"/>
        <v>2</v>
      </c>
      <c r="AE364" s="39">
        <v>3054</v>
      </c>
      <c r="AF364" s="39">
        <f t="shared" si="61"/>
        <v>1161</v>
      </c>
      <c r="AG364" s="39">
        <v>1030</v>
      </c>
      <c r="AH364" s="39">
        <f t="shared" si="62"/>
        <v>1018</v>
      </c>
      <c r="AI364" s="39">
        <f t="shared" si="63"/>
        <v>143</v>
      </c>
      <c r="AJ364" s="39">
        <f t="shared" si="64"/>
        <v>1</v>
      </c>
      <c r="AK364" s="39">
        <v>1</v>
      </c>
      <c r="AL364" s="39">
        <v>0.441</v>
      </c>
      <c r="AM364" s="39">
        <v>0.46200000000000002</v>
      </c>
      <c r="AN364" s="39">
        <v>0.48299999999999998</v>
      </c>
      <c r="AO364" s="39">
        <f t="shared" si="65"/>
        <v>0</v>
      </c>
      <c r="AQ364" s="37" t="s">
        <v>3206</v>
      </c>
      <c r="AR364" s="39">
        <v>1</v>
      </c>
    </row>
    <row r="365" spans="1:44" ht="15" customHeight="1">
      <c r="A365" s="37" t="s">
        <v>3208</v>
      </c>
      <c r="B365" s="37" t="s">
        <v>3209</v>
      </c>
      <c r="C365" s="37" t="s">
        <v>3206</v>
      </c>
      <c r="D365" s="39">
        <v>0</v>
      </c>
      <c r="E365" s="39">
        <v>0</v>
      </c>
      <c r="G365" s="39">
        <f t="shared" si="55"/>
        <v>318</v>
      </c>
      <c r="H365" s="39">
        <v>6111</v>
      </c>
      <c r="I365" s="39">
        <v>725</v>
      </c>
      <c r="J365" s="39" t="str">
        <f t="shared" si="56"/>
        <v>NO</v>
      </c>
      <c r="K365" s="39">
        <f t="shared" si="57"/>
        <v>0.31446540880503143</v>
      </c>
      <c r="L365" s="39" t="str">
        <f t="shared" si="58"/>
        <v>NO</v>
      </c>
      <c r="O365" s="39">
        <v>0</v>
      </c>
      <c r="R365" s="39">
        <v>0</v>
      </c>
      <c r="S365" s="39">
        <f t="shared" si="59"/>
        <v>0</v>
      </c>
      <c r="AB365" s="39" t="s">
        <v>4112</v>
      </c>
      <c r="AD365" s="39">
        <f t="shared" si="60"/>
        <v>0</v>
      </c>
      <c r="AE365" s="39">
        <v>0</v>
      </c>
      <c r="AF365" s="39">
        <f t="shared" si="61"/>
        <v>1</v>
      </c>
      <c r="AG365" s="39">
        <v>0</v>
      </c>
      <c r="AH365" s="39">
        <f t="shared" si="62"/>
        <v>1</v>
      </c>
      <c r="AI365" s="39">
        <f t="shared" si="63"/>
        <v>0</v>
      </c>
      <c r="AJ365" s="39">
        <f t="shared" si="64"/>
        <v>0</v>
      </c>
      <c r="AK365" s="39">
        <v>0</v>
      </c>
      <c r="AL365" s="39">
        <v>0.35199999999999998</v>
      </c>
      <c r="AM365" s="39">
        <v>0.49099999999999999</v>
      </c>
      <c r="AN365" s="39">
        <v>0.41099999999999998</v>
      </c>
      <c r="AO365" s="39">
        <f t="shared" si="65"/>
        <v>1</v>
      </c>
      <c r="AQ365" s="37" t="s">
        <v>3206</v>
      </c>
      <c r="AR365" s="39">
        <v>0</v>
      </c>
    </row>
    <row r="366" spans="1:44" ht="15" customHeight="1">
      <c r="A366" s="37" t="s">
        <v>3210</v>
      </c>
      <c r="B366" s="37" t="s">
        <v>3202</v>
      </c>
      <c r="C366" s="37" t="s">
        <v>3206</v>
      </c>
      <c r="E366" s="39">
        <v>0.96599999999999997</v>
      </c>
      <c r="F366" s="39">
        <v>13</v>
      </c>
      <c r="G366" s="39">
        <f t="shared" si="55"/>
        <v>1578</v>
      </c>
      <c r="H366" s="39">
        <v>2790</v>
      </c>
      <c r="I366" s="39">
        <v>1024</v>
      </c>
      <c r="J366" s="39" t="str">
        <f t="shared" si="56"/>
        <v>NO</v>
      </c>
      <c r="K366" s="39">
        <f t="shared" si="57"/>
        <v>0.1267427122940431</v>
      </c>
      <c r="L366" s="39" t="str">
        <f t="shared" si="58"/>
        <v>NO</v>
      </c>
      <c r="O366" s="39">
        <v>0</v>
      </c>
      <c r="R366" s="39">
        <v>0</v>
      </c>
      <c r="S366" s="39">
        <f t="shared" si="59"/>
        <v>0</v>
      </c>
      <c r="AB366" s="39" t="s">
        <v>4112</v>
      </c>
      <c r="AC366" s="39" t="s">
        <v>3203</v>
      </c>
      <c r="AD366" s="39">
        <f t="shared" si="60"/>
        <v>33</v>
      </c>
      <c r="AE366" s="39">
        <v>344</v>
      </c>
      <c r="AF366" s="39">
        <f t="shared" si="61"/>
        <v>561</v>
      </c>
      <c r="AG366" s="39">
        <v>1124</v>
      </c>
      <c r="AH366" s="39">
        <f t="shared" si="62"/>
        <v>1043</v>
      </c>
      <c r="AI366" s="39">
        <f t="shared" si="63"/>
        <v>-482</v>
      </c>
      <c r="AJ366" s="39">
        <f t="shared" si="64"/>
        <v>0</v>
      </c>
      <c r="AK366" s="39">
        <v>1</v>
      </c>
      <c r="AL366" s="39">
        <v>0.499</v>
      </c>
      <c r="AM366" s="39">
        <v>0.48299999999999998</v>
      </c>
      <c r="AN366" s="39">
        <v>0.38500000000000001</v>
      </c>
      <c r="AO366" s="39">
        <f t="shared" si="65"/>
        <v>0</v>
      </c>
      <c r="AQ366" s="37" t="s">
        <v>3206</v>
      </c>
      <c r="AR366" s="39">
        <v>0</v>
      </c>
    </row>
    <row r="367" spans="1:44" ht="15" customHeight="1">
      <c r="A367" s="37" t="s">
        <v>3204</v>
      </c>
      <c r="B367" s="37" t="s">
        <v>3195</v>
      </c>
      <c r="C367" s="37" t="s">
        <v>3206</v>
      </c>
      <c r="E367" s="39">
        <v>0.997</v>
      </c>
      <c r="F367" s="39">
        <v>20</v>
      </c>
      <c r="G367" s="39">
        <f t="shared" si="55"/>
        <v>751</v>
      </c>
      <c r="H367" s="39">
        <v>11121</v>
      </c>
      <c r="I367" s="39" t="s">
        <v>4111</v>
      </c>
      <c r="J367" s="39" t="str">
        <f t="shared" si="56"/>
        <v>NO</v>
      </c>
      <c r="K367" s="39">
        <f t="shared" si="57"/>
        <v>2.7962716378162451</v>
      </c>
      <c r="L367" s="39" t="str">
        <f t="shared" si="58"/>
        <v>NO</v>
      </c>
      <c r="O367" s="39">
        <v>4</v>
      </c>
      <c r="R367" s="39">
        <v>0</v>
      </c>
      <c r="S367" s="39">
        <f t="shared" si="59"/>
        <v>1</v>
      </c>
      <c r="U367" s="39" t="s">
        <v>3196</v>
      </c>
      <c r="AB367" s="39" t="s">
        <v>4112</v>
      </c>
      <c r="AC367" s="39" t="s">
        <v>3197</v>
      </c>
      <c r="AD367" s="39">
        <f t="shared" si="60"/>
        <v>21</v>
      </c>
      <c r="AE367" s="39">
        <v>30112</v>
      </c>
      <c r="AF367" s="39">
        <f t="shared" si="61"/>
        <v>1429</v>
      </c>
      <c r="AG367" s="39">
        <v>10668</v>
      </c>
      <c r="AH367" s="39">
        <f t="shared" si="62"/>
        <v>1359</v>
      </c>
      <c r="AI367" s="39">
        <f t="shared" si="63"/>
        <v>70</v>
      </c>
      <c r="AJ367" s="39">
        <f t="shared" si="64"/>
        <v>1</v>
      </c>
      <c r="AK367" s="39">
        <v>1</v>
      </c>
      <c r="AL367" s="39">
        <v>0.52700000000000002</v>
      </c>
      <c r="AM367" s="39">
        <v>0.47499999999999998</v>
      </c>
      <c r="AN367" s="39">
        <v>0.378</v>
      </c>
      <c r="AO367" s="39">
        <f t="shared" si="65"/>
        <v>0</v>
      </c>
      <c r="AQ367" s="37" t="s">
        <v>3206</v>
      </c>
      <c r="AR367" s="39">
        <v>1</v>
      </c>
    </row>
    <row r="368" spans="1:44" ht="15" customHeight="1">
      <c r="A368" s="37" t="s">
        <v>3198</v>
      </c>
      <c r="B368" s="37" t="s">
        <v>3199</v>
      </c>
      <c r="C368" s="37" t="s">
        <v>3206</v>
      </c>
      <c r="E368" s="39">
        <v>0.998</v>
      </c>
      <c r="F368" s="39">
        <v>19</v>
      </c>
      <c r="G368" s="39">
        <f t="shared" si="55"/>
        <v>644</v>
      </c>
      <c r="H368" s="39" t="s">
        <v>4111</v>
      </c>
      <c r="I368" s="39" t="s">
        <v>4111</v>
      </c>
      <c r="J368" s="39" t="str">
        <f t="shared" si="56"/>
        <v>NO</v>
      </c>
      <c r="K368" s="39">
        <f t="shared" si="57"/>
        <v>1.0869565217391304</v>
      </c>
      <c r="L368" s="39" t="str">
        <f t="shared" si="58"/>
        <v>NO</v>
      </c>
      <c r="O368" s="39">
        <v>0</v>
      </c>
      <c r="R368" s="39">
        <v>0</v>
      </c>
      <c r="S368" s="39">
        <f t="shared" si="59"/>
        <v>0</v>
      </c>
      <c r="AB368" s="39" t="s">
        <v>4112</v>
      </c>
      <c r="AC368" s="39" t="s">
        <v>3200</v>
      </c>
      <c r="AD368" s="39">
        <f t="shared" si="60"/>
        <v>7</v>
      </c>
      <c r="AE368" s="39">
        <v>61</v>
      </c>
      <c r="AF368" s="39">
        <f t="shared" si="61"/>
        <v>343</v>
      </c>
      <c r="AG368" s="39">
        <v>75</v>
      </c>
      <c r="AH368" s="39">
        <f t="shared" si="62"/>
        <v>497</v>
      </c>
      <c r="AI368" s="39">
        <f t="shared" si="63"/>
        <v>-154</v>
      </c>
      <c r="AJ368" s="39">
        <f t="shared" si="64"/>
        <v>0</v>
      </c>
      <c r="AK368" s="39">
        <v>1</v>
      </c>
      <c r="AL368" s="39">
        <v>0.49</v>
      </c>
      <c r="AM368" s="39">
        <v>0.48599999999999999</v>
      </c>
      <c r="AN368" s="39">
        <v>0.438</v>
      </c>
      <c r="AO368" s="39">
        <f t="shared" si="65"/>
        <v>0</v>
      </c>
      <c r="AQ368" s="37" t="s">
        <v>3206</v>
      </c>
      <c r="AR368" s="39">
        <v>0</v>
      </c>
    </row>
    <row r="369" spans="1:44" ht="15" customHeight="1">
      <c r="A369" s="37" t="s">
        <v>3201</v>
      </c>
      <c r="B369" s="37" t="s">
        <v>3189</v>
      </c>
      <c r="C369" s="37" t="s">
        <v>3206</v>
      </c>
      <c r="D369" s="39">
        <v>0</v>
      </c>
      <c r="E369" s="39">
        <v>0</v>
      </c>
      <c r="G369" s="39">
        <f t="shared" si="55"/>
        <v>669</v>
      </c>
      <c r="H369" s="39">
        <v>1460</v>
      </c>
      <c r="I369" s="39">
        <v>271</v>
      </c>
      <c r="J369" s="39" t="str">
        <f t="shared" si="56"/>
        <v>NO</v>
      </c>
      <c r="K369" s="39">
        <f t="shared" si="57"/>
        <v>0.89686098654708524</v>
      </c>
      <c r="L369" s="39" t="str">
        <f t="shared" si="58"/>
        <v>NO</v>
      </c>
      <c r="O369" s="39">
        <v>0</v>
      </c>
      <c r="R369" s="39">
        <v>0</v>
      </c>
      <c r="S369" s="39">
        <f t="shared" si="59"/>
        <v>0</v>
      </c>
      <c r="AB369" s="39" t="s">
        <v>4112</v>
      </c>
      <c r="AC369" s="39" t="s">
        <v>3190</v>
      </c>
      <c r="AD369" s="39">
        <f t="shared" si="60"/>
        <v>14</v>
      </c>
      <c r="AE369" s="39">
        <v>86</v>
      </c>
      <c r="AF369" s="39">
        <f t="shared" si="61"/>
        <v>375</v>
      </c>
      <c r="AG369" s="39">
        <v>134</v>
      </c>
      <c r="AH369" s="39">
        <f t="shared" si="62"/>
        <v>610</v>
      </c>
      <c r="AI369" s="39">
        <f t="shared" si="63"/>
        <v>-235</v>
      </c>
      <c r="AJ369" s="39">
        <f t="shared" si="64"/>
        <v>0</v>
      </c>
      <c r="AK369" s="39">
        <v>0</v>
      </c>
      <c r="AL369" s="39">
        <v>0.41099999999999998</v>
      </c>
      <c r="AM369" s="39">
        <v>0.49099999999999999</v>
      </c>
      <c r="AN369" s="39">
        <v>0.44700000000000001</v>
      </c>
      <c r="AO369" s="39">
        <f t="shared" si="65"/>
        <v>1</v>
      </c>
      <c r="AQ369" s="37" t="s">
        <v>3206</v>
      </c>
      <c r="AR369" s="39">
        <v>0</v>
      </c>
    </row>
    <row r="370" spans="1:44" ht="15" customHeight="1">
      <c r="A370" s="37" t="s">
        <v>3191</v>
      </c>
      <c r="B370" s="37" t="s">
        <v>3192</v>
      </c>
      <c r="C370" s="37" t="s">
        <v>3206</v>
      </c>
      <c r="E370" s="39">
        <v>0.999</v>
      </c>
      <c r="F370" s="39">
        <v>17</v>
      </c>
      <c r="G370" s="39">
        <f t="shared" si="55"/>
        <v>340</v>
      </c>
      <c r="H370" s="39">
        <v>1980</v>
      </c>
      <c r="I370" s="39">
        <v>5415</v>
      </c>
      <c r="J370" s="39" t="str">
        <f t="shared" si="56"/>
        <v>NO</v>
      </c>
      <c r="K370" s="39">
        <f t="shared" si="57"/>
        <v>4.7058823529411766</v>
      </c>
      <c r="L370" s="39" t="str">
        <f t="shared" si="58"/>
        <v>NO</v>
      </c>
      <c r="O370" s="39">
        <v>0</v>
      </c>
      <c r="R370" s="39">
        <v>0</v>
      </c>
      <c r="S370" s="39">
        <f t="shared" si="59"/>
        <v>0</v>
      </c>
      <c r="AB370" s="39" t="s">
        <v>4112</v>
      </c>
      <c r="AC370" s="39" t="s">
        <v>3193</v>
      </c>
      <c r="AD370" s="39">
        <f t="shared" si="60"/>
        <v>9</v>
      </c>
      <c r="AE370" s="39">
        <v>17372</v>
      </c>
      <c r="AF370" s="39">
        <f t="shared" si="61"/>
        <v>1412</v>
      </c>
      <c r="AG370" s="39">
        <v>58293</v>
      </c>
      <c r="AH370" s="39">
        <f t="shared" si="62"/>
        <v>1444</v>
      </c>
      <c r="AI370" s="39">
        <f t="shared" si="63"/>
        <v>-32</v>
      </c>
      <c r="AJ370" s="39">
        <f t="shared" si="64"/>
        <v>0</v>
      </c>
      <c r="AK370" s="39">
        <v>1</v>
      </c>
      <c r="AL370" s="39">
        <v>0.41199999999999998</v>
      </c>
      <c r="AM370" s="39">
        <v>0.496</v>
      </c>
      <c r="AN370" s="39">
        <v>0.39500000000000002</v>
      </c>
      <c r="AO370" s="39">
        <f t="shared" si="65"/>
        <v>0</v>
      </c>
      <c r="AQ370" s="37" t="s">
        <v>3206</v>
      </c>
      <c r="AR370" s="39">
        <v>0</v>
      </c>
    </row>
    <row r="371" spans="1:44" ht="15" customHeight="1">
      <c r="A371" s="37" t="s">
        <v>3194</v>
      </c>
      <c r="B371" s="37" t="s">
        <v>3183</v>
      </c>
      <c r="C371" s="37" t="s">
        <v>3206</v>
      </c>
      <c r="E371" s="39">
        <v>0.99299999999999999</v>
      </c>
      <c r="F371" s="39">
        <v>25</v>
      </c>
      <c r="G371" s="39">
        <f t="shared" si="55"/>
        <v>1099</v>
      </c>
      <c r="H371" s="39">
        <v>1912</v>
      </c>
      <c r="I371" s="39" t="s">
        <v>4111</v>
      </c>
      <c r="J371" s="39" t="str">
        <f t="shared" si="56"/>
        <v>NO</v>
      </c>
      <c r="K371" s="39">
        <f t="shared" si="57"/>
        <v>0.81892629663330296</v>
      </c>
      <c r="L371" s="39" t="str">
        <f t="shared" si="58"/>
        <v>NO</v>
      </c>
      <c r="O371" s="39">
        <v>0</v>
      </c>
      <c r="R371" s="39">
        <v>0</v>
      </c>
      <c r="S371" s="39">
        <f t="shared" si="59"/>
        <v>0</v>
      </c>
      <c r="AB371" s="39" t="s">
        <v>4112</v>
      </c>
      <c r="AC371" s="39" t="s">
        <v>3184</v>
      </c>
      <c r="AD371" s="39">
        <f t="shared" si="60"/>
        <v>12</v>
      </c>
      <c r="AE371" s="39">
        <v>358</v>
      </c>
      <c r="AF371" s="39">
        <f t="shared" si="61"/>
        <v>568</v>
      </c>
      <c r="AG371" s="39">
        <v>412</v>
      </c>
      <c r="AH371" s="39">
        <f t="shared" si="62"/>
        <v>824</v>
      </c>
      <c r="AI371" s="39">
        <f t="shared" si="63"/>
        <v>-256</v>
      </c>
      <c r="AJ371" s="39">
        <f t="shared" si="64"/>
        <v>0</v>
      </c>
      <c r="AK371" s="39">
        <v>0</v>
      </c>
      <c r="AL371" s="39">
        <v>0</v>
      </c>
      <c r="AM371" s="39">
        <v>0</v>
      </c>
      <c r="AN371" s="39">
        <v>0</v>
      </c>
      <c r="AO371" s="39">
        <f t="shared" si="65"/>
        <v>1</v>
      </c>
      <c r="AQ371" s="37" t="s">
        <v>3206</v>
      </c>
      <c r="AR371" s="39">
        <v>0</v>
      </c>
    </row>
    <row r="372" spans="1:44" ht="15" customHeight="1">
      <c r="A372" s="37" t="s">
        <v>3185</v>
      </c>
      <c r="B372" s="37" t="s">
        <v>3186</v>
      </c>
      <c r="C372" s="37" t="s">
        <v>3206</v>
      </c>
      <c r="D372" s="39">
        <v>0</v>
      </c>
      <c r="E372" s="39">
        <v>0</v>
      </c>
      <c r="G372" s="39">
        <f t="shared" si="55"/>
        <v>413</v>
      </c>
      <c r="H372" s="39">
        <v>19840</v>
      </c>
      <c r="I372" s="39">
        <v>2048</v>
      </c>
      <c r="J372" s="39" t="str">
        <f t="shared" si="56"/>
        <v>YES</v>
      </c>
      <c r="K372" s="39">
        <f t="shared" si="57"/>
        <v>1.2106537530266344</v>
      </c>
      <c r="L372" s="39" t="str">
        <f t="shared" si="58"/>
        <v>NO</v>
      </c>
      <c r="O372" s="39">
        <v>1</v>
      </c>
      <c r="R372" s="39">
        <v>0</v>
      </c>
      <c r="S372" s="39">
        <f t="shared" si="59"/>
        <v>0</v>
      </c>
      <c r="AB372" s="39" t="s">
        <v>4112</v>
      </c>
      <c r="AC372" s="39" t="s">
        <v>3187</v>
      </c>
      <c r="AD372" s="39">
        <f t="shared" si="60"/>
        <v>15</v>
      </c>
      <c r="AE372" s="39">
        <v>31085</v>
      </c>
      <c r="AF372" s="39">
        <f t="shared" si="61"/>
        <v>1432</v>
      </c>
      <c r="AG372" s="39">
        <v>32210</v>
      </c>
      <c r="AH372" s="39">
        <f t="shared" si="62"/>
        <v>1427</v>
      </c>
      <c r="AI372" s="39">
        <f t="shared" si="63"/>
        <v>5</v>
      </c>
      <c r="AJ372" s="39">
        <f t="shared" si="64"/>
        <v>1</v>
      </c>
      <c r="AK372" s="39">
        <v>0</v>
      </c>
      <c r="AL372" s="39">
        <v>0.51800000000000002</v>
      </c>
      <c r="AM372" s="39">
        <v>0.48699999999999999</v>
      </c>
      <c r="AN372" s="39">
        <v>0.38800000000000001</v>
      </c>
      <c r="AO372" s="39">
        <f t="shared" si="65"/>
        <v>1</v>
      </c>
      <c r="AQ372" s="37" t="s">
        <v>3206</v>
      </c>
      <c r="AR372" s="39">
        <v>1</v>
      </c>
    </row>
    <row r="373" spans="1:44" ht="15" customHeight="1">
      <c r="A373" s="37" t="s">
        <v>3188</v>
      </c>
      <c r="B373" s="37" t="s">
        <v>3179</v>
      </c>
      <c r="C373" s="37" t="s">
        <v>3206</v>
      </c>
      <c r="E373" s="39">
        <v>0.999</v>
      </c>
      <c r="F373" s="39">
        <v>20</v>
      </c>
      <c r="G373" s="39">
        <f t="shared" si="55"/>
        <v>1195</v>
      </c>
      <c r="H373" s="39">
        <v>12498</v>
      </c>
      <c r="I373" s="39">
        <v>9304</v>
      </c>
      <c r="J373" s="39" t="str">
        <f t="shared" si="56"/>
        <v>YES</v>
      </c>
      <c r="K373" s="39">
        <f t="shared" si="57"/>
        <v>0</v>
      </c>
      <c r="L373" s="39" t="str">
        <f t="shared" si="58"/>
        <v>NO</v>
      </c>
      <c r="O373" s="39">
        <v>0</v>
      </c>
      <c r="R373" s="39">
        <v>0</v>
      </c>
      <c r="S373" s="39">
        <f t="shared" si="59"/>
        <v>1</v>
      </c>
      <c r="AB373" s="39" t="s">
        <v>3180</v>
      </c>
      <c r="AC373" s="39" t="s">
        <v>3181</v>
      </c>
      <c r="AD373" s="39">
        <f t="shared" si="60"/>
        <v>53</v>
      </c>
      <c r="AE373" s="39">
        <v>10683</v>
      </c>
      <c r="AF373" s="39">
        <f t="shared" si="61"/>
        <v>1371</v>
      </c>
      <c r="AG373" s="39">
        <v>18197</v>
      </c>
      <c r="AH373" s="39">
        <f t="shared" si="62"/>
        <v>1397</v>
      </c>
      <c r="AI373" s="39">
        <f t="shared" si="63"/>
        <v>-26</v>
      </c>
      <c r="AJ373" s="39">
        <f t="shared" si="64"/>
        <v>0</v>
      </c>
      <c r="AK373" s="39">
        <v>0</v>
      </c>
      <c r="AL373" s="39">
        <v>0.56000000000000005</v>
      </c>
      <c r="AM373" s="39">
        <v>0.48299999999999998</v>
      </c>
      <c r="AN373" s="39">
        <v>0.439</v>
      </c>
      <c r="AO373" s="39">
        <f t="shared" si="65"/>
        <v>1</v>
      </c>
      <c r="AQ373" s="37" t="s">
        <v>3206</v>
      </c>
      <c r="AR373" s="39">
        <v>0</v>
      </c>
    </row>
    <row r="374" spans="1:44" ht="15" customHeight="1">
      <c r="A374" s="37" t="s">
        <v>3182</v>
      </c>
      <c r="B374" s="37" t="s">
        <v>3175</v>
      </c>
      <c r="C374" s="37" t="s">
        <v>3206</v>
      </c>
      <c r="D374" s="39">
        <v>0</v>
      </c>
      <c r="E374" s="39">
        <v>0</v>
      </c>
      <c r="G374" s="39">
        <f t="shared" si="55"/>
        <v>666</v>
      </c>
      <c r="H374" s="39">
        <v>2430</v>
      </c>
      <c r="I374" s="39">
        <v>3071</v>
      </c>
      <c r="J374" s="39" t="str">
        <f t="shared" si="56"/>
        <v>NO</v>
      </c>
      <c r="K374" s="39">
        <f t="shared" si="57"/>
        <v>1.6516516516516517</v>
      </c>
      <c r="L374" s="39" t="str">
        <f t="shared" si="58"/>
        <v>NO</v>
      </c>
      <c r="O374" s="39">
        <v>0</v>
      </c>
      <c r="R374" s="39">
        <v>0</v>
      </c>
      <c r="S374" s="39">
        <f t="shared" si="59"/>
        <v>0</v>
      </c>
      <c r="AB374" s="39" t="s">
        <v>4112</v>
      </c>
      <c r="AC374" s="39" t="s">
        <v>3176</v>
      </c>
      <c r="AD374" s="39">
        <f t="shared" si="60"/>
        <v>9</v>
      </c>
      <c r="AE374" s="39">
        <v>2867</v>
      </c>
      <c r="AF374" s="39">
        <f t="shared" si="61"/>
        <v>1148</v>
      </c>
      <c r="AG374" s="39">
        <v>20</v>
      </c>
      <c r="AH374" s="39">
        <f t="shared" si="62"/>
        <v>334</v>
      </c>
      <c r="AI374" s="39">
        <f t="shared" si="63"/>
        <v>814</v>
      </c>
      <c r="AJ374" s="39">
        <f t="shared" si="64"/>
        <v>1</v>
      </c>
      <c r="AK374" s="39">
        <v>0</v>
      </c>
      <c r="AL374" s="39">
        <v>0.47099999999999997</v>
      </c>
      <c r="AM374" s="39">
        <v>0.46700000000000003</v>
      </c>
      <c r="AN374" s="39">
        <v>0.43</v>
      </c>
      <c r="AO374" s="39">
        <f t="shared" si="65"/>
        <v>1</v>
      </c>
      <c r="AQ374" s="37" t="s">
        <v>3206</v>
      </c>
      <c r="AR374" s="39">
        <v>1</v>
      </c>
    </row>
    <row r="375" spans="1:44" ht="15" customHeight="1">
      <c r="A375" s="37" t="s">
        <v>3177</v>
      </c>
      <c r="B375" s="37" t="s">
        <v>3178</v>
      </c>
      <c r="C375" s="37" t="s">
        <v>3206</v>
      </c>
      <c r="D375" s="39">
        <v>0</v>
      </c>
      <c r="E375" s="39">
        <v>0</v>
      </c>
      <c r="G375" s="39">
        <f t="shared" si="55"/>
        <v>1258</v>
      </c>
      <c r="H375" s="39">
        <v>1264</v>
      </c>
      <c r="I375" s="39" t="s">
        <v>4111</v>
      </c>
      <c r="J375" s="39" t="str">
        <f t="shared" si="56"/>
        <v>NO</v>
      </c>
      <c r="K375" s="39">
        <f t="shared" si="57"/>
        <v>0.79491255961844198</v>
      </c>
      <c r="L375" s="39" t="str">
        <f t="shared" si="58"/>
        <v>NO</v>
      </c>
      <c r="O375" s="39">
        <v>7</v>
      </c>
      <c r="R375" s="39">
        <v>0</v>
      </c>
      <c r="S375" s="39">
        <f t="shared" si="59"/>
        <v>0</v>
      </c>
      <c r="AB375" s="39" t="s">
        <v>4112</v>
      </c>
      <c r="AC375" s="39" t="s">
        <v>3164</v>
      </c>
      <c r="AD375" s="39">
        <f t="shared" si="60"/>
        <v>17</v>
      </c>
      <c r="AE375" s="39">
        <v>5281</v>
      </c>
      <c r="AF375" s="39">
        <f t="shared" si="61"/>
        <v>1284</v>
      </c>
      <c r="AG375" s="39">
        <v>3527</v>
      </c>
      <c r="AH375" s="39">
        <f t="shared" si="62"/>
        <v>1242</v>
      </c>
      <c r="AI375" s="39">
        <f t="shared" si="63"/>
        <v>42</v>
      </c>
      <c r="AJ375" s="39">
        <f t="shared" si="64"/>
        <v>1</v>
      </c>
      <c r="AK375" s="39">
        <v>0</v>
      </c>
      <c r="AL375" s="39">
        <v>0.45300000000000001</v>
      </c>
      <c r="AM375" s="39">
        <v>0.496</v>
      </c>
      <c r="AN375" s="39">
        <v>0.38600000000000001</v>
      </c>
      <c r="AO375" s="39">
        <f t="shared" si="65"/>
        <v>1</v>
      </c>
      <c r="AQ375" s="37" t="s">
        <v>3206</v>
      </c>
      <c r="AR375" s="39">
        <v>1</v>
      </c>
    </row>
    <row r="376" spans="1:44" ht="15" customHeight="1">
      <c r="A376" s="37" t="s">
        <v>3165</v>
      </c>
      <c r="B376" s="37" t="s">
        <v>3166</v>
      </c>
      <c r="C376" s="37" t="s">
        <v>3206</v>
      </c>
      <c r="D376" s="39">
        <v>0</v>
      </c>
      <c r="E376" s="39">
        <v>0</v>
      </c>
      <c r="G376" s="39">
        <f t="shared" si="55"/>
        <v>533</v>
      </c>
      <c r="H376" s="39">
        <v>291</v>
      </c>
      <c r="I376" s="39" t="s">
        <v>4111</v>
      </c>
      <c r="J376" s="39" t="str">
        <f t="shared" si="56"/>
        <v>NO</v>
      </c>
      <c r="K376" s="39">
        <f t="shared" si="57"/>
        <v>0</v>
      </c>
      <c r="L376" s="39" t="str">
        <f t="shared" si="58"/>
        <v>NO</v>
      </c>
      <c r="O376" s="39">
        <v>2</v>
      </c>
      <c r="R376" s="39">
        <v>0</v>
      </c>
      <c r="S376" s="39">
        <f t="shared" si="59"/>
        <v>0</v>
      </c>
      <c r="AB376" s="39" t="s">
        <v>4112</v>
      </c>
      <c r="AC376" s="39" t="s">
        <v>3167</v>
      </c>
      <c r="AD376" s="39">
        <f t="shared" si="60"/>
        <v>2</v>
      </c>
      <c r="AE376" s="39">
        <v>4650</v>
      </c>
      <c r="AF376" s="39">
        <f t="shared" si="61"/>
        <v>1262</v>
      </c>
      <c r="AG376" s="39">
        <v>2630</v>
      </c>
      <c r="AH376" s="39">
        <f t="shared" si="62"/>
        <v>1196</v>
      </c>
      <c r="AI376" s="39">
        <f t="shared" si="63"/>
        <v>66</v>
      </c>
      <c r="AJ376" s="39">
        <f t="shared" si="64"/>
        <v>1</v>
      </c>
      <c r="AK376" s="39">
        <v>0</v>
      </c>
      <c r="AL376" s="39">
        <v>0</v>
      </c>
      <c r="AM376" s="39">
        <v>0</v>
      </c>
      <c r="AN376" s="39">
        <v>0</v>
      </c>
      <c r="AO376" s="39">
        <f t="shared" si="65"/>
        <v>1</v>
      </c>
      <c r="AQ376" s="37" t="s">
        <v>3206</v>
      </c>
      <c r="AR376" s="39">
        <v>1</v>
      </c>
    </row>
    <row r="377" spans="1:44" ht="15" customHeight="1">
      <c r="A377" s="37" t="s">
        <v>3168</v>
      </c>
      <c r="B377" s="37" t="s">
        <v>3169</v>
      </c>
      <c r="C377" s="37" t="s">
        <v>3170</v>
      </c>
      <c r="E377" s="39">
        <v>0.998</v>
      </c>
      <c r="F377" s="39">
        <v>21</v>
      </c>
      <c r="G377" s="39">
        <f t="shared" si="55"/>
        <v>392</v>
      </c>
      <c r="H377" s="39">
        <v>560</v>
      </c>
      <c r="I377" s="39">
        <v>3387</v>
      </c>
      <c r="J377" s="39" t="str">
        <f t="shared" si="56"/>
        <v>NO</v>
      </c>
      <c r="K377" s="39">
        <f t="shared" si="57"/>
        <v>2.0408163265306123</v>
      </c>
      <c r="L377" s="39" t="str">
        <f t="shared" si="58"/>
        <v>NO</v>
      </c>
      <c r="O377" s="39">
        <v>1</v>
      </c>
      <c r="R377" s="39">
        <v>0</v>
      </c>
      <c r="S377" s="39">
        <f t="shared" si="59"/>
        <v>0</v>
      </c>
      <c r="AB377" s="39" t="s">
        <v>4112</v>
      </c>
      <c r="AD377" s="39">
        <f t="shared" si="60"/>
        <v>0</v>
      </c>
      <c r="AE377" s="39">
        <v>140</v>
      </c>
      <c r="AF377" s="39">
        <f t="shared" si="61"/>
        <v>432</v>
      </c>
      <c r="AG377" s="39">
        <v>175</v>
      </c>
      <c r="AH377" s="39">
        <f t="shared" si="62"/>
        <v>660</v>
      </c>
      <c r="AI377" s="39">
        <f t="shared" si="63"/>
        <v>-228</v>
      </c>
      <c r="AJ377" s="39">
        <f t="shared" si="64"/>
        <v>0</v>
      </c>
      <c r="AK377" s="39">
        <v>1</v>
      </c>
      <c r="AL377" s="39">
        <v>0.439</v>
      </c>
      <c r="AM377" s="39">
        <v>0.47399999999999998</v>
      </c>
      <c r="AN377" s="39">
        <v>0.39900000000000002</v>
      </c>
      <c r="AO377" s="39">
        <f t="shared" si="65"/>
        <v>0</v>
      </c>
      <c r="AQ377" s="37" t="s">
        <v>3170</v>
      </c>
      <c r="AR377" s="39">
        <v>0</v>
      </c>
    </row>
    <row r="378" spans="1:44" ht="15" customHeight="1">
      <c r="A378" s="37" t="s">
        <v>3171</v>
      </c>
      <c r="B378" s="37" t="s">
        <v>3172</v>
      </c>
      <c r="C378" s="37" t="s">
        <v>3170</v>
      </c>
      <c r="E378" s="39">
        <v>1</v>
      </c>
      <c r="F378" s="39">
        <v>20</v>
      </c>
      <c r="G378" s="39">
        <f t="shared" si="55"/>
        <v>373</v>
      </c>
      <c r="H378" s="39">
        <v>3018</v>
      </c>
      <c r="I378" s="39">
        <v>2100</v>
      </c>
      <c r="J378" s="39" t="str">
        <f t="shared" si="56"/>
        <v>NO</v>
      </c>
      <c r="K378" s="39">
        <f t="shared" si="57"/>
        <v>2.4128686327077751</v>
      </c>
      <c r="L378" s="39" t="str">
        <f t="shared" si="58"/>
        <v>NO</v>
      </c>
      <c r="O378" s="39">
        <v>1</v>
      </c>
      <c r="R378" s="39">
        <v>0</v>
      </c>
      <c r="S378" s="39">
        <f t="shared" si="59"/>
        <v>0</v>
      </c>
      <c r="AB378" s="39" t="s">
        <v>4112</v>
      </c>
      <c r="AC378" s="39" t="s">
        <v>3173</v>
      </c>
      <c r="AD378" s="39">
        <f t="shared" si="60"/>
        <v>7</v>
      </c>
      <c r="AE378" s="39">
        <v>2281</v>
      </c>
      <c r="AF378" s="39">
        <f t="shared" si="61"/>
        <v>1079</v>
      </c>
      <c r="AG378" s="39">
        <v>139</v>
      </c>
      <c r="AH378" s="39">
        <f t="shared" si="62"/>
        <v>619</v>
      </c>
      <c r="AI378" s="39">
        <f t="shared" si="63"/>
        <v>460</v>
      </c>
      <c r="AJ378" s="39">
        <f t="shared" si="64"/>
        <v>1</v>
      </c>
      <c r="AK378" s="39">
        <v>0</v>
      </c>
      <c r="AL378" s="39">
        <v>0.436</v>
      </c>
      <c r="AM378" s="39">
        <v>0.45600000000000002</v>
      </c>
      <c r="AN378" s="39">
        <v>0.438</v>
      </c>
      <c r="AO378" s="39">
        <f t="shared" si="65"/>
        <v>1</v>
      </c>
      <c r="AQ378" s="37" t="s">
        <v>3170</v>
      </c>
      <c r="AR378" s="39">
        <v>1</v>
      </c>
    </row>
    <row r="379" spans="1:44" ht="15" customHeight="1">
      <c r="A379" s="37" t="s">
        <v>3174</v>
      </c>
      <c r="B379" s="37" t="s">
        <v>3155</v>
      </c>
      <c r="C379" s="37" t="s">
        <v>3170</v>
      </c>
      <c r="E379" s="39">
        <v>0.999</v>
      </c>
      <c r="F379" s="39">
        <v>20</v>
      </c>
      <c r="G379" s="39">
        <f t="shared" si="55"/>
        <v>377</v>
      </c>
      <c r="H379" s="39">
        <v>1620</v>
      </c>
      <c r="I379" s="39">
        <v>2964</v>
      </c>
      <c r="J379" s="39" t="str">
        <f t="shared" si="56"/>
        <v>NO</v>
      </c>
      <c r="K379" s="39">
        <f t="shared" si="57"/>
        <v>2.3872679045092839</v>
      </c>
      <c r="L379" s="39" t="str">
        <f t="shared" si="58"/>
        <v>NO</v>
      </c>
      <c r="O379" s="39">
        <v>1</v>
      </c>
      <c r="R379" s="39">
        <v>0</v>
      </c>
      <c r="S379" s="39">
        <f t="shared" si="59"/>
        <v>0</v>
      </c>
      <c r="AB379" s="39" t="s">
        <v>4112</v>
      </c>
      <c r="AD379" s="39">
        <f t="shared" si="60"/>
        <v>0</v>
      </c>
      <c r="AE379" s="39">
        <v>1449</v>
      </c>
      <c r="AF379" s="39">
        <f t="shared" si="61"/>
        <v>936</v>
      </c>
      <c r="AG379" s="39">
        <v>463</v>
      </c>
      <c r="AH379" s="39">
        <f t="shared" si="62"/>
        <v>850</v>
      </c>
      <c r="AI379" s="39">
        <f t="shared" si="63"/>
        <v>86</v>
      </c>
      <c r="AJ379" s="39">
        <f t="shared" si="64"/>
        <v>1</v>
      </c>
      <c r="AK379" s="39">
        <v>1</v>
      </c>
      <c r="AL379" s="39">
        <v>0.44600000000000001</v>
      </c>
      <c r="AM379" s="39">
        <v>0.46500000000000002</v>
      </c>
      <c r="AN379" s="39">
        <v>0.40200000000000002</v>
      </c>
      <c r="AO379" s="39">
        <f t="shared" si="65"/>
        <v>0</v>
      </c>
      <c r="AQ379" s="37" t="s">
        <v>3170</v>
      </c>
      <c r="AR379" s="39">
        <v>1</v>
      </c>
    </row>
    <row r="380" spans="1:44" ht="15" customHeight="1">
      <c r="A380" s="37" t="s">
        <v>3156</v>
      </c>
      <c r="B380" s="37" t="s">
        <v>3157</v>
      </c>
      <c r="C380" s="37" t="s">
        <v>3170</v>
      </c>
      <c r="E380" s="39">
        <v>0.98899999999999999</v>
      </c>
      <c r="F380" s="39">
        <v>18</v>
      </c>
      <c r="G380" s="39">
        <f t="shared" si="55"/>
        <v>376</v>
      </c>
      <c r="H380" s="39">
        <v>4970</v>
      </c>
      <c r="I380" s="39">
        <v>5023</v>
      </c>
      <c r="J380" s="39" t="str">
        <f t="shared" si="56"/>
        <v>NO</v>
      </c>
      <c r="K380" s="39">
        <f t="shared" si="57"/>
        <v>2.6595744680851063</v>
      </c>
      <c r="L380" s="39" t="str">
        <f t="shared" si="58"/>
        <v>NO</v>
      </c>
      <c r="O380" s="39">
        <v>1</v>
      </c>
      <c r="R380" s="39">
        <v>0</v>
      </c>
      <c r="S380" s="39">
        <f t="shared" si="59"/>
        <v>0</v>
      </c>
      <c r="AB380" s="39" t="s">
        <v>4112</v>
      </c>
      <c r="AD380" s="39">
        <f t="shared" si="60"/>
        <v>0</v>
      </c>
      <c r="AE380" s="39">
        <v>395</v>
      </c>
      <c r="AF380" s="39">
        <f t="shared" si="61"/>
        <v>587</v>
      </c>
      <c r="AG380" s="39">
        <v>20</v>
      </c>
      <c r="AH380" s="39">
        <f t="shared" si="62"/>
        <v>334</v>
      </c>
      <c r="AI380" s="39">
        <f t="shared" si="63"/>
        <v>253</v>
      </c>
      <c r="AJ380" s="39">
        <f t="shared" si="64"/>
        <v>1</v>
      </c>
      <c r="AK380" s="39">
        <v>1</v>
      </c>
      <c r="AL380" s="39">
        <v>0.41699999999999998</v>
      </c>
      <c r="AM380" s="39">
        <v>0.47099999999999997</v>
      </c>
      <c r="AN380" s="39">
        <v>0.4</v>
      </c>
      <c r="AO380" s="39">
        <f t="shared" si="65"/>
        <v>0</v>
      </c>
      <c r="AQ380" s="37" t="s">
        <v>3170</v>
      </c>
      <c r="AR380" s="39">
        <v>1</v>
      </c>
    </row>
    <row r="381" spans="1:44" ht="15" customHeight="1">
      <c r="A381" s="37" t="s">
        <v>3158</v>
      </c>
      <c r="B381" s="37" t="s">
        <v>3159</v>
      </c>
      <c r="C381" s="37" t="s">
        <v>3170</v>
      </c>
      <c r="E381" s="39">
        <v>0.98499999999999999</v>
      </c>
      <c r="F381" s="39">
        <v>21</v>
      </c>
      <c r="G381" s="39">
        <f t="shared" si="55"/>
        <v>385</v>
      </c>
      <c r="H381" s="39">
        <v>3901</v>
      </c>
      <c r="I381" s="39">
        <v>122</v>
      </c>
      <c r="J381" s="39" t="str">
        <f t="shared" si="56"/>
        <v>NO</v>
      </c>
      <c r="K381" s="39">
        <f t="shared" si="57"/>
        <v>2.8571428571428568</v>
      </c>
      <c r="L381" s="39" t="str">
        <f t="shared" si="58"/>
        <v>NO</v>
      </c>
      <c r="O381" s="39">
        <v>1</v>
      </c>
      <c r="R381" s="39">
        <v>0</v>
      </c>
      <c r="S381" s="39">
        <f t="shared" si="59"/>
        <v>0</v>
      </c>
      <c r="AB381" s="39" t="s">
        <v>4112</v>
      </c>
      <c r="AC381" s="39" t="s">
        <v>3160</v>
      </c>
      <c r="AD381" s="39">
        <f t="shared" si="60"/>
        <v>3</v>
      </c>
      <c r="AE381" s="39">
        <v>138</v>
      </c>
      <c r="AF381" s="39">
        <f t="shared" si="61"/>
        <v>431</v>
      </c>
      <c r="AG381" s="39">
        <v>16</v>
      </c>
      <c r="AH381" s="39">
        <f t="shared" si="62"/>
        <v>313</v>
      </c>
      <c r="AI381" s="39">
        <f t="shared" si="63"/>
        <v>118</v>
      </c>
      <c r="AJ381" s="39">
        <f t="shared" si="64"/>
        <v>1</v>
      </c>
      <c r="AK381" s="39">
        <v>1</v>
      </c>
      <c r="AL381" s="39">
        <v>0.44</v>
      </c>
      <c r="AM381" s="39">
        <v>0.434</v>
      </c>
      <c r="AN381" s="39">
        <v>0.47699999999999998</v>
      </c>
      <c r="AO381" s="39">
        <f t="shared" si="65"/>
        <v>0</v>
      </c>
      <c r="AQ381" s="37" t="s">
        <v>3170</v>
      </c>
      <c r="AR381" s="39">
        <v>1</v>
      </c>
    </row>
    <row r="382" spans="1:44" ht="15" customHeight="1">
      <c r="A382" s="37" t="s">
        <v>3161</v>
      </c>
      <c r="B382" s="37" t="s">
        <v>3162</v>
      </c>
      <c r="C382" s="37" t="s">
        <v>3170</v>
      </c>
      <c r="E382" s="39">
        <v>0.92800000000000005</v>
      </c>
      <c r="F382" s="39">
        <v>22</v>
      </c>
      <c r="G382" s="39">
        <f t="shared" si="55"/>
        <v>438</v>
      </c>
      <c r="H382" s="39">
        <v>960</v>
      </c>
      <c r="I382" s="39">
        <v>3724</v>
      </c>
      <c r="J382" s="39" t="str">
        <f t="shared" si="56"/>
        <v>NO</v>
      </c>
      <c r="K382" s="39">
        <f t="shared" si="57"/>
        <v>2.5114155251141552</v>
      </c>
      <c r="L382" s="39" t="str">
        <f t="shared" si="58"/>
        <v>NO</v>
      </c>
      <c r="O382" s="39">
        <v>1</v>
      </c>
      <c r="R382" s="39">
        <v>0</v>
      </c>
      <c r="S382" s="39">
        <f t="shared" si="59"/>
        <v>0</v>
      </c>
      <c r="AB382" s="39" t="s">
        <v>4112</v>
      </c>
      <c r="AD382" s="39">
        <f t="shared" si="60"/>
        <v>0</v>
      </c>
      <c r="AE382" s="39">
        <v>1399</v>
      </c>
      <c r="AF382" s="39">
        <f t="shared" si="61"/>
        <v>918</v>
      </c>
      <c r="AG382" s="39">
        <v>2</v>
      </c>
      <c r="AH382" s="39">
        <f t="shared" si="62"/>
        <v>153</v>
      </c>
      <c r="AI382" s="39">
        <f t="shared" si="63"/>
        <v>765</v>
      </c>
      <c r="AJ382" s="39">
        <f t="shared" si="64"/>
        <v>1</v>
      </c>
      <c r="AK382" s="39">
        <v>1</v>
      </c>
      <c r="AL382" s="39">
        <v>0.45800000000000002</v>
      </c>
      <c r="AM382" s="39">
        <v>0.434</v>
      </c>
      <c r="AN382" s="39">
        <v>0.379</v>
      </c>
      <c r="AO382" s="39">
        <f t="shared" si="65"/>
        <v>0</v>
      </c>
      <c r="AQ382" s="37" t="s">
        <v>3170</v>
      </c>
      <c r="AR382" s="39">
        <v>1</v>
      </c>
    </row>
    <row r="383" spans="1:44" ht="15" customHeight="1">
      <c r="A383" s="37" t="s">
        <v>3163</v>
      </c>
      <c r="B383" s="37" t="s">
        <v>3144</v>
      </c>
      <c r="C383" s="37" t="s">
        <v>3170</v>
      </c>
      <c r="E383" s="39">
        <v>0.98899999999999999</v>
      </c>
      <c r="F383" s="39">
        <v>19</v>
      </c>
      <c r="G383" s="39">
        <f t="shared" si="55"/>
        <v>454</v>
      </c>
      <c r="H383" s="39">
        <v>3469</v>
      </c>
      <c r="I383" s="39">
        <v>5475</v>
      </c>
      <c r="J383" s="39" t="str">
        <f t="shared" si="56"/>
        <v>NO</v>
      </c>
      <c r="K383" s="39">
        <f t="shared" si="57"/>
        <v>2.643171806167401</v>
      </c>
      <c r="L383" s="39" t="str">
        <f t="shared" si="58"/>
        <v>NO</v>
      </c>
      <c r="O383" s="39">
        <v>1</v>
      </c>
      <c r="R383" s="39">
        <v>0</v>
      </c>
      <c r="S383" s="39">
        <f t="shared" si="59"/>
        <v>0</v>
      </c>
      <c r="AB383" s="39" t="s">
        <v>4112</v>
      </c>
      <c r="AD383" s="39">
        <f t="shared" si="60"/>
        <v>0</v>
      </c>
      <c r="AE383" s="39">
        <v>2366</v>
      </c>
      <c r="AF383" s="39">
        <f t="shared" si="61"/>
        <v>1088</v>
      </c>
      <c r="AG383" s="39">
        <v>112</v>
      </c>
      <c r="AH383" s="39">
        <f t="shared" si="62"/>
        <v>569</v>
      </c>
      <c r="AI383" s="39">
        <f t="shared" si="63"/>
        <v>519</v>
      </c>
      <c r="AJ383" s="39">
        <f t="shared" si="64"/>
        <v>1</v>
      </c>
      <c r="AK383" s="39">
        <v>1</v>
      </c>
      <c r="AL383" s="39">
        <v>0.40600000000000003</v>
      </c>
      <c r="AM383" s="39">
        <v>0.437</v>
      </c>
      <c r="AN383" s="39">
        <v>0.434</v>
      </c>
      <c r="AO383" s="39">
        <f t="shared" si="65"/>
        <v>0</v>
      </c>
      <c r="AQ383" s="37" t="s">
        <v>3170</v>
      </c>
      <c r="AR383" s="39">
        <v>1</v>
      </c>
    </row>
    <row r="384" spans="1:44" ht="15" customHeight="1">
      <c r="A384" s="37" t="s">
        <v>3145</v>
      </c>
      <c r="B384" s="37" t="s">
        <v>3146</v>
      </c>
      <c r="C384" s="37" t="s">
        <v>3170</v>
      </c>
      <c r="E384" s="39">
        <v>1</v>
      </c>
      <c r="F384" s="39">
        <v>20</v>
      </c>
      <c r="G384" s="39">
        <f t="shared" si="55"/>
        <v>436</v>
      </c>
      <c r="H384" s="39">
        <v>1710</v>
      </c>
      <c r="I384" s="39">
        <v>212</v>
      </c>
      <c r="J384" s="39" t="str">
        <f t="shared" si="56"/>
        <v>NO</v>
      </c>
      <c r="K384" s="39">
        <f t="shared" si="57"/>
        <v>2.0642201834862388</v>
      </c>
      <c r="L384" s="39" t="str">
        <f t="shared" si="58"/>
        <v>NO</v>
      </c>
      <c r="O384" s="39">
        <v>2</v>
      </c>
      <c r="R384" s="39">
        <v>0</v>
      </c>
      <c r="S384" s="39">
        <f t="shared" si="59"/>
        <v>0</v>
      </c>
      <c r="AB384" s="39" t="s">
        <v>4112</v>
      </c>
      <c r="AC384" s="39" t="s">
        <v>3147</v>
      </c>
      <c r="AD384" s="39">
        <f t="shared" si="60"/>
        <v>3</v>
      </c>
      <c r="AE384" s="39">
        <v>369</v>
      </c>
      <c r="AF384" s="39">
        <f t="shared" si="61"/>
        <v>572</v>
      </c>
      <c r="AG384" s="39">
        <v>2</v>
      </c>
      <c r="AH384" s="39">
        <f t="shared" si="62"/>
        <v>153</v>
      </c>
      <c r="AI384" s="39">
        <f t="shared" si="63"/>
        <v>419</v>
      </c>
      <c r="AJ384" s="39">
        <f t="shared" si="64"/>
        <v>1</v>
      </c>
      <c r="AK384" s="39">
        <v>1</v>
      </c>
      <c r="AL384" s="39">
        <v>0.42</v>
      </c>
      <c r="AM384" s="39">
        <v>0.499</v>
      </c>
      <c r="AN384" s="39">
        <v>0.45600000000000002</v>
      </c>
      <c r="AO384" s="39">
        <f t="shared" si="65"/>
        <v>0</v>
      </c>
      <c r="AQ384" s="37" t="s">
        <v>3170</v>
      </c>
      <c r="AR384" s="39">
        <v>1</v>
      </c>
    </row>
    <row r="385" spans="1:44" ht="15" customHeight="1">
      <c r="A385" s="37" t="s">
        <v>3148</v>
      </c>
      <c r="B385" s="37" t="s">
        <v>3149</v>
      </c>
      <c r="C385" s="37" t="s">
        <v>3170</v>
      </c>
      <c r="D385" s="39">
        <v>0</v>
      </c>
      <c r="E385" s="39">
        <v>0</v>
      </c>
      <c r="G385" s="39">
        <f t="shared" si="55"/>
        <v>282</v>
      </c>
      <c r="H385" s="39">
        <v>3140</v>
      </c>
      <c r="I385" s="39">
        <v>46</v>
      </c>
      <c r="J385" s="39" t="str">
        <f t="shared" si="56"/>
        <v>NO</v>
      </c>
      <c r="K385" s="39">
        <f t="shared" si="57"/>
        <v>2.8368794326241136</v>
      </c>
      <c r="L385" s="39" t="str">
        <f t="shared" si="58"/>
        <v>NO</v>
      </c>
      <c r="O385" s="39">
        <v>2</v>
      </c>
      <c r="R385" s="39">
        <v>0</v>
      </c>
      <c r="S385" s="39">
        <f t="shared" si="59"/>
        <v>0</v>
      </c>
      <c r="AB385" s="39" t="s">
        <v>4112</v>
      </c>
      <c r="AD385" s="39">
        <f t="shared" si="60"/>
        <v>0</v>
      </c>
      <c r="AE385" s="39">
        <v>20</v>
      </c>
      <c r="AF385" s="39">
        <f t="shared" si="61"/>
        <v>231</v>
      </c>
      <c r="AG385" s="39">
        <v>0</v>
      </c>
      <c r="AH385" s="39">
        <f t="shared" si="62"/>
        <v>1</v>
      </c>
      <c r="AI385" s="39">
        <f t="shared" si="63"/>
        <v>230</v>
      </c>
      <c r="AJ385" s="39">
        <f t="shared" si="64"/>
        <v>1</v>
      </c>
      <c r="AK385" s="39">
        <v>0</v>
      </c>
      <c r="AL385" s="39">
        <v>0.40600000000000003</v>
      </c>
      <c r="AM385" s="39">
        <v>0.443</v>
      </c>
      <c r="AN385" s="39">
        <v>0.42699999999999999</v>
      </c>
      <c r="AO385" s="39">
        <f t="shared" si="65"/>
        <v>1</v>
      </c>
      <c r="AQ385" s="37" t="s">
        <v>3170</v>
      </c>
      <c r="AR385" s="39">
        <v>1</v>
      </c>
    </row>
    <row r="386" spans="1:44" ht="15" customHeight="1">
      <c r="A386" s="37" t="s">
        <v>3150</v>
      </c>
      <c r="B386" s="37" t="s">
        <v>3151</v>
      </c>
      <c r="C386" s="37" t="s">
        <v>3170</v>
      </c>
      <c r="E386" s="39">
        <v>0.98399999999999999</v>
      </c>
      <c r="F386" s="39">
        <v>24</v>
      </c>
      <c r="G386" s="39">
        <f t="shared" si="55"/>
        <v>242</v>
      </c>
      <c r="H386" s="39">
        <v>7290</v>
      </c>
      <c r="I386" s="39">
        <v>105</v>
      </c>
      <c r="J386" s="39" t="str">
        <f t="shared" si="56"/>
        <v>NO</v>
      </c>
      <c r="K386" s="39">
        <f t="shared" si="57"/>
        <v>0.82644628099173556</v>
      </c>
      <c r="L386" s="39" t="str">
        <f t="shared" si="58"/>
        <v>NO</v>
      </c>
      <c r="O386" s="39">
        <v>1</v>
      </c>
      <c r="R386" s="39">
        <v>0</v>
      </c>
      <c r="S386" s="39">
        <f t="shared" si="59"/>
        <v>0</v>
      </c>
      <c r="AB386" s="39" t="s">
        <v>4112</v>
      </c>
      <c r="AD386" s="39">
        <f t="shared" si="60"/>
        <v>0</v>
      </c>
      <c r="AE386" s="39">
        <v>2756</v>
      </c>
      <c r="AF386" s="39">
        <f t="shared" si="61"/>
        <v>1138</v>
      </c>
      <c r="AG386" s="39">
        <v>3</v>
      </c>
      <c r="AH386" s="39">
        <f t="shared" si="62"/>
        <v>179</v>
      </c>
      <c r="AI386" s="39">
        <f t="shared" si="63"/>
        <v>959</v>
      </c>
      <c r="AJ386" s="39">
        <f t="shared" si="64"/>
        <v>1</v>
      </c>
      <c r="AK386" s="39">
        <v>1</v>
      </c>
      <c r="AL386" s="39">
        <v>0.43099999999999999</v>
      </c>
      <c r="AM386" s="39">
        <v>0.41499999999999998</v>
      </c>
      <c r="AN386" s="39">
        <v>0.44700000000000001</v>
      </c>
      <c r="AO386" s="39">
        <f t="shared" si="65"/>
        <v>0</v>
      </c>
      <c r="AQ386" s="37" t="s">
        <v>3170</v>
      </c>
      <c r="AR386" s="39">
        <v>1</v>
      </c>
    </row>
    <row r="387" spans="1:44" ht="15" customHeight="1">
      <c r="A387" s="37" t="s">
        <v>3152</v>
      </c>
      <c r="B387" s="37" t="s">
        <v>3153</v>
      </c>
      <c r="C387" s="37" t="s">
        <v>3170</v>
      </c>
      <c r="D387" s="39">
        <v>0</v>
      </c>
      <c r="E387" s="39">
        <v>0</v>
      </c>
      <c r="G387" s="39">
        <f t="shared" ref="G387:G450" si="66">LEN(B387)</f>
        <v>166</v>
      </c>
      <c r="H387" s="39">
        <v>105</v>
      </c>
      <c r="I387" s="39">
        <v>4645</v>
      </c>
      <c r="J387" s="39" t="str">
        <f t="shared" ref="J387:J450" si="67">IF(AND(OR(H387&gt;=10000,I387&gt;=10000),H387&lt;&gt;"NA",I387&lt;&gt;"NA"),"YES","NO")</f>
        <v>NO</v>
      </c>
      <c r="K387" s="39">
        <f t="shared" ref="K387:K450" si="68">(100/G387)*(LEN(B387)-LEN(SUBSTITUTE(B387,"C","")))</f>
        <v>3.6144578313253017</v>
      </c>
      <c r="L387" s="39" t="str">
        <f t="shared" ref="L387:L450" si="69">IF(AND(K387&gt;3,G387&lt;150),"YES","NO")</f>
        <v>NO</v>
      </c>
      <c r="O387" s="39">
        <v>2</v>
      </c>
      <c r="R387" s="39">
        <v>0</v>
      </c>
      <c r="S387" s="39">
        <f t="shared" ref="S387:S450" si="70">SUM(IF(U387=0,0,1),IF(V387=0,0,1),IF(W387=0,0,1),IF(X387=0,0,1),IF(Y387=0,0,1),IF(Z387=0,0,1),IF(AA387=0,0,1),IF(AB387="No NLS",0,1))</f>
        <v>0</v>
      </c>
      <c r="AB387" s="39" t="s">
        <v>4112</v>
      </c>
      <c r="AD387" s="39">
        <f t="shared" ref="AD387:AD450" si="71">IF(AC387="",0,(LEN(AC387)-LEN(SUBSTITUTE(AC387,"#","")))+1)</f>
        <v>0</v>
      </c>
      <c r="AE387" s="39">
        <v>2573</v>
      </c>
      <c r="AF387" s="39">
        <f t="shared" ref="AF387:AF450" si="72">RANK(AE387,$AE$3:$AE$1464,1)</f>
        <v>1116</v>
      </c>
      <c r="AG387" s="39">
        <v>8</v>
      </c>
      <c r="AH387" s="39">
        <f t="shared" ref="AH387:AH450" si="73">RANK(AG387,$AG$3:$AG$1464,1)</f>
        <v>255</v>
      </c>
      <c r="AI387" s="39">
        <f t="shared" ref="AI387:AI450" si="74">AF387-AH387</f>
        <v>861</v>
      </c>
      <c r="AJ387" s="39">
        <f t="shared" ref="AJ387:AJ450" si="75">IF(AI387&gt;0,1,0)</f>
        <v>1</v>
      </c>
      <c r="AK387" s="39">
        <v>0</v>
      </c>
      <c r="AL387" s="39">
        <v>0.42</v>
      </c>
      <c r="AM387" s="39">
        <v>0.45100000000000001</v>
      </c>
      <c r="AN387" s="39">
        <v>0.47199999999999998</v>
      </c>
      <c r="AO387" s="39">
        <f t="shared" ref="AO387:AO450" si="76">IF(AK387=1,0,1)</f>
        <v>1</v>
      </c>
      <c r="AQ387" s="37" t="s">
        <v>3170</v>
      </c>
      <c r="AR387" s="39">
        <v>1</v>
      </c>
    </row>
    <row r="388" spans="1:44" ht="15" customHeight="1">
      <c r="A388" s="37" t="s">
        <v>3154</v>
      </c>
      <c r="B388" s="37" t="s">
        <v>3135</v>
      </c>
      <c r="C388" s="37" t="s">
        <v>3170</v>
      </c>
      <c r="E388" s="39">
        <v>1</v>
      </c>
      <c r="F388" s="39">
        <v>19</v>
      </c>
      <c r="G388" s="39">
        <f t="shared" si="66"/>
        <v>443</v>
      </c>
      <c r="H388" s="39">
        <v>6328</v>
      </c>
      <c r="I388" s="39">
        <v>1901</v>
      </c>
      <c r="J388" s="39" t="str">
        <f t="shared" si="67"/>
        <v>NO</v>
      </c>
      <c r="K388" s="39">
        <f t="shared" si="68"/>
        <v>2.2573363431151243</v>
      </c>
      <c r="L388" s="39" t="str">
        <f t="shared" si="69"/>
        <v>NO</v>
      </c>
      <c r="O388" s="39">
        <v>2</v>
      </c>
      <c r="R388" s="39">
        <v>0</v>
      </c>
      <c r="S388" s="39">
        <f t="shared" si="70"/>
        <v>0</v>
      </c>
      <c r="AB388" s="39" t="s">
        <v>4112</v>
      </c>
      <c r="AD388" s="39">
        <f t="shared" si="71"/>
        <v>0</v>
      </c>
      <c r="AE388" s="39">
        <v>117</v>
      </c>
      <c r="AF388" s="39">
        <f t="shared" si="72"/>
        <v>411</v>
      </c>
      <c r="AG388" s="39">
        <v>1</v>
      </c>
      <c r="AH388" s="39">
        <f t="shared" si="73"/>
        <v>122</v>
      </c>
      <c r="AI388" s="39">
        <f t="shared" si="74"/>
        <v>289</v>
      </c>
      <c r="AJ388" s="39">
        <f t="shared" si="75"/>
        <v>1</v>
      </c>
      <c r="AK388" s="39">
        <v>1</v>
      </c>
      <c r="AL388" s="39">
        <v>0.432</v>
      </c>
      <c r="AM388" s="39">
        <v>0.44600000000000001</v>
      </c>
      <c r="AN388" s="39">
        <v>0.436</v>
      </c>
      <c r="AO388" s="39">
        <f t="shared" si="76"/>
        <v>0</v>
      </c>
      <c r="AQ388" s="37" t="s">
        <v>3170</v>
      </c>
      <c r="AR388" s="39">
        <v>1</v>
      </c>
    </row>
    <row r="389" spans="1:44" ht="15" customHeight="1">
      <c r="A389" s="37" t="s">
        <v>3136</v>
      </c>
      <c r="B389" s="37" t="s">
        <v>3137</v>
      </c>
      <c r="C389" s="37" t="s">
        <v>3138</v>
      </c>
      <c r="E389" s="39">
        <v>1</v>
      </c>
      <c r="F389" s="39">
        <v>20</v>
      </c>
      <c r="G389" s="39">
        <f t="shared" si="66"/>
        <v>386</v>
      </c>
      <c r="H389" s="39">
        <v>1130</v>
      </c>
      <c r="I389" s="39">
        <v>13177</v>
      </c>
      <c r="J389" s="39" t="str">
        <f t="shared" si="67"/>
        <v>YES</v>
      </c>
      <c r="K389" s="39">
        <f t="shared" si="68"/>
        <v>1.2953367875647668</v>
      </c>
      <c r="L389" s="39" t="str">
        <f t="shared" si="69"/>
        <v>NO</v>
      </c>
      <c r="O389" s="39">
        <v>1</v>
      </c>
      <c r="R389" s="39">
        <v>0</v>
      </c>
      <c r="S389" s="39">
        <f t="shared" si="70"/>
        <v>0</v>
      </c>
      <c r="AB389" s="39" t="s">
        <v>4112</v>
      </c>
      <c r="AD389" s="39">
        <f t="shared" si="71"/>
        <v>0</v>
      </c>
      <c r="AE389" s="39">
        <v>642</v>
      </c>
      <c r="AF389" s="39">
        <f t="shared" si="72"/>
        <v>704</v>
      </c>
      <c r="AG389" s="39">
        <v>58</v>
      </c>
      <c r="AH389" s="39">
        <f t="shared" si="73"/>
        <v>448</v>
      </c>
      <c r="AI389" s="39">
        <f t="shared" si="74"/>
        <v>256</v>
      </c>
      <c r="AJ389" s="39">
        <f t="shared" si="75"/>
        <v>1</v>
      </c>
      <c r="AK389" s="39">
        <v>1</v>
      </c>
      <c r="AL389" s="39">
        <v>0.47799999999999998</v>
      </c>
      <c r="AM389" s="39">
        <v>0.43</v>
      </c>
      <c r="AN389" s="39">
        <v>0.42099999999999999</v>
      </c>
      <c r="AO389" s="39">
        <f t="shared" si="76"/>
        <v>0</v>
      </c>
      <c r="AQ389" s="37" t="s">
        <v>3138</v>
      </c>
      <c r="AR389" s="39">
        <v>1</v>
      </c>
    </row>
    <row r="390" spans="1:44" ht="15" customHeight="1">
      <c r="A390" s="37" t="s">
        <v>3139</v>
      </c>
      <c r="B390" s="37" t="s">
        <v>3140</v>
      </c>
      <c r="C390" s="37" t="s">
        <v>3138</v>
      </c>
      <c r="D390" s="39">
        <v>0</v>
      </c>
      <c r="E390" s="39">
        <v>0</v>
      </c>
      <c r="G390" s="39">
        <f t="shared" si="66"/>
        <v>454</v>
      </c>
      <c r="H390" s="39">
        <v>407</v>
      </c>
      <c r="I390" s="39">
        <v>7745</v>
      </c>
      <c r="J390" s="39" t="str">
        <f t="shared" si="67"/>
        <v>NO</v>
      </c>
      <c r="K390" s="39">
        <f t="shared" si="68"/>
        <v>1.1013215859030836</v>
      </c>
      <c r="L390" s="39" t="str">
        <f t="shared" si="69"/>
        <v>NO</v>
      </c>
      <c r="O390" s="39">
        <v>1</v>
      </c>
      <c r="R390" s="39">
        <v>0</v>
      </c>
      <c r="S390" s="39">
        <f t="shared" si="70"/>
        <v>0</v>
      </c>
      <c r="AB390" s="39" t="s">
        <v>4112</v>
      </c>
      <c r="AD390" s="39">
        <f t="shared" si="71"/>
        <v>0</v>
      </c>
      <c r="AE390" s="39">
        <v>595</v>
      </c>
      <c r="AF390" s="39">
        <f t="shared" si="72"/>
        <v>683</v>
      </c>
      <c r="AG390" s="39">
        <v>508</v>
      </c>
      <c r="AH390" s="39">
        <f t="shared" si="73"/>
        <v>867</v>
      </c>
      <c r="AI390" s="39">
        <f t="shared" si="74"/>
        <v>-184</v>
      </c>
      <c r="AJ390" s="39">
        <f t="shared" si="75"/>
        <v>0</v>
      </c>
      <c r="AK390" s="39">
        <v>0</v>
      </c>
      <c r="AL390" s="39">
        <v>0.47799999999999998</v>
      </c>
      <c r="AM390" s="39">
        <v>0.502</v>
      </c>
      <c r="AN390" s="39">
        <v>0.36199999999999999</v>
      </c>
      <c r="AO390" s="39">
        <f t="shared" si="76"/>
        <v>1</v>
      </c>
      <c r="AQ390" s="37" t="s">
        <v>3138</v>
      </c>
      <c r="AR390" s="39">
        <v>0</v>
      </c>
    </row>
    <row r="391" spans="1:44" ht="15" customHeight="1">
      <c r="A391" s="37" t="s">
        <v>3141</v>
      </c>
      <c r="B391" s="37" t="s">
        <v>3142</v>
      </c>
      <c r="C391" s="37" t="s">
        <v>3138</v>
      </c>
      <c r="E391" s="39">
        <v>1</v>
      </c>
      <c r="F391" s="39">
        <v>16</v>
      </c>
      <c r="G391" s="39">
        <f t="shared" si="66"/>
        <v>564</v>
      </c>
      <c r="H391" s="39">
        <v>700</v>
      </c>
      <c r="I391" s="39">
        <v>13632</v>
      </c>
      <c r="J391" s="39" t="str">
        <f t="shared" si="67"/>
        <v>YES</v>
      </c>
      <c r="K391" s="39">
        <f t="shared" si="68"/>
        <v>1.0638297872340425</v>
      </c>
      <c r="L391" s="39" t="str">
        <f t="shared" si="69"/>
        <v>NO</v>
      </c>
      <c r="O391" s="39">
        <v>3</v>
      </c>
      <c r="R391" s="39">
        <v>0</v>
      </c>
      <c r="S391" s="39">
        <f t="shared" si="70"/>
        <v>0</v>
      </c>
      <c r="AB391" s="39" t="s">
        <v>4112</v>
      </c>
      <c r="AD391" s="39">
        <f t="shared" si="71"/>
        <v>0</v>
      </c>
      <c r="AE391" s="39">
        <v>658</v>
      </c>
      <c r="AF391" s="39">
        <f t="shared" si="72"/>
        <v>713</v>
      </c>
      <c r="AG391" s="39">
        <v>329</v>
      </c>
      <c r="AH391" s="39">
        <f t="shared" si="73"/>
        <v>779</v>
      </c>
      <c r="AI391" s="39">
        <f t="shared" si="74"/>
        <v>-66</v>
      </c>
      <c r="AJ391" s="39">
        <f t="shared" si="75"/>
        <v>0</v>
      </c>
      <c r="AK391" s="39">
        <v>1</v>
      </c>
      <c r="AL391" s="39">
        <v>0.46300000000000002</v>
      </c>
      <c r="AM391" s="39">
        <v>0.49299999999999999</v>
      </c>
      <c r="AN391" s="39">
        <v>0.31</v>
      </c>
      <c r="AO391" s="39">
        <f t="shared" si="76"/>
        <v>0</v>
      </c>
      <c r="AQ391" s="37" t="s">
        <v>3138</v>
      </c>
      <c r="AR391" s="39">
        <v>0</v>
      </c>
    </row>
    <row r="392" spans="1:44" ht="15" customHeight="1">
      <c r="A392" s="37" t="s">
        <v>3143</v>
      </c>
      <c r="B392" s="37" t="s">
        <v>3126</v>
      </c>
      <c r="C392" s="37" t="s">
        <v>3138</v>
      </c>
      <c r="E392" s="39">
        <v>0.94299999999999995</v>
      </c>
      <c r="F392" s="39">
        <v>21</v>
      </c>
      <c r="G392" s="39">
        <f t="shared" si="66"/>
        <v>451</v>
      </c>
      <c r="H392" s="39">
        <v>1760</v>
      </c>
      <c r="I392" s="39">
        <v>861</v>
      </c>
      <c r="J392" s="39" t="str">
        <f t="shared" si="67"/>
        <v>NO</v>
      </c>
      <c r="K392" s="39">
        <f t="shared" si="68"/>
        <v>1.9955654101995566</v>
      </c>
      <c r="L392" s="39" t="str">
        <f t="shared" si="69"/>
        <v>NO</v>
      </c>
      <c r="O392" s="39">
        <v>1</v>
      </c>
      <c r="R392" s="39">
        <v>0</v>
      </c>
      <c r="S392" s="39">
        <f t="shared" si="70"/>
        <v>1</v>
      </c>
      <c r="U392" s="39" t="s">
        <v>3127</v>
      </c>
      <c r="AB392" s="39" t="s">
        <v>4112</v>
      </c>
      <c r="AD392" s="39">
        <f t="shared" si="71"/>
        <v>0</v>
      </c>
      <c r="AE392" s="39">
        <v>2049</v>
      </c>
      <c r="AF392" s="39">
        <f t="shared" si="72"/>
        <v>1046</v>
      </c>
      <c r="AG392" s="39">
        <v>113</v>
      </c>
      <c r="AH392" s="39">
        <f t="shared" si="73"/>
        <v>574</v>
      </c>
      <c r="AI392" s="39">
        <f t="shared" si="74"/>
        <v>472</v>
      </c>
      <c r="AJ392" s="39">
        <f t="shared" si="75"/>
        <v>1</v>
      </c>
      <c r="AK392" s="39">
        <v>0</v>
      </c>
      <c r="AL392" s="39">
        <v>0.45200000000000001</v>
      </c>
      <c r="AM392" s="39">
        <v>0.46600000000000003</v>
      </c>
      <c r="AN392" s="39">
        <v>0.38200000000000001</v>
      </c>
      <c r="AO392" s="39">
        <f t="shared" si="76"/>
        <v>1</v>
      </c>
      <c r="AQ392" s="37" t="s">
        <v>3138</v>
      </c>
      <c r="AR392" s="39">
        <v>1</v>
      </c>
    </row>
    <row r="393" spans="1:44" ht="15" customHeight="1">
      <c r="A393" s="37" t="s">
        <v>3128</v>
      </c>
      <c r="B393" s="37" t="s">
        <v>3129</v>
      </c>
      <c r="C393" s="37" t="s">
        <v>3138</v>
      </c>
      <c r="E393" s="39">
        <v>0.99099999999999999</v>
      </c>
      <c r="F393" s="39">
        <v>23</v>
      </c>
      <c r="G393" s="39">
        <f t="shared" si="66"/>
        <v>460</v>
      </c>
      <c r="H393" s="39">
        <v>5057</v>
      </c>
      <c r="I393" s="39" t="s">
        <v>4111</v>
      </c>
      <c r="J393" s="39" t="str">
        <f t="shared" si="67"/>
        <v>NO</v>
      </c>
      <c r="K393" s="39">
        <f t="shared" si="68"/>
        <v>1.9565217391304348</v>
      </c>
      <c r="L393" s="39" t="str">
        <f t="shared" si="69"/>
        <v>NO</v>
      </c>
      <c r="O393" s="39">
        <v>1</v>
      </c>
      <c r="R393" s="39">
        <v>0</v>
      </c>
      <c r="S393" s="39">
        <f t="shared" si="70"/>
        <v>0</v>
      </c>
      <c r="AB393" s="39" t="s">
        <v>4112</v>
      </c>
      <c r="AC393" s="39" t="s">
        <v>3130</v>
      </c>
      <c r="AD393" s="39">
        <f t="shared" si="71"/>
        <v>2</v>
      </c>
      <c r="AE393" s="39">
        <v>1077</v>
      </c>
      <c r="AF393" s="39">
        <f t="shared" si="72"/>
        <v>836</v>
      </c>
      <c r="AG393" s="39">
        <v>1028</v>
      </c>
      <c r="AH393" s="39">
        <f t="shared" si="73"/>
        <v>1017</v>
      </c>
      <c r="AI393" s="39">
        <f t="shared" si="74"/>
        <v>-181</v>
      </c>
      <c r="AJ393" s="39">
        <f t="shared" si="75"/>
        <v>0</v>
      </c>
      <c r="AK393" s="39">
        <v>0</v>
      </c>
      <c r="AL393" s="39">
        <v>0.46700000000000003</v>
      </c>
      <c r="AM393" s="39">
        <v>0.46200000000000002</v>
      </c>
      <c r="AN393" s="39">
        <v>0.40500000000000003</v>
      </c>
      <c r="AO393" s="39">
        <f t="shared" si="76"/>
        <v>1</v>
      </c>
      <c r="AQ393" s="37" t="s">
        <v>3138</v>
      </c>
      <c r="AR393" s="39">
        <v>0</v>
      </c>
    </row>
    <row r="394" spans="1:44" ht="15" customHeight="1">
      <c r="A394" s="37" t="s">
        <v>3131</v>
      </c>
      <c r="B394" s="37" t="s">
        <v>3132</v>
      </c>
      <c r="C394" s="37" t="s">
        <v>3138</v>
      </c>
      <c r="E394" s="39">
        <v>0.99399999999999999</v>
      </c>
      <c r="F394" s="39">
        <v>20</v>
      </c>
      <c r="G394" s="39">
        <f t="shared" si="66"/>
        <v>464</v>
      </c>
      <c r="H394" s="39">
        <v>11544</v>
      </c>
      <c r="I394" s="39">
        <v>2759</v>
      </c>
      <c r="J394" s="39" t="str">
        <f t="shared" si="67"/>
        <v>YES</v>
      </c>
      <c r="K394" s="39">
        <f t="shared" si="68"/>
        <v>1.9396551724137929</v>
      </c>
      <c r="L394" s="39" t="str">
        <f t="shared" si="69"/>
        <v>NO</v>
      </c>
      <c r="O394" s="39">
        <v>1</v>
      </c>
      <c r="R394" s="39">
        <v>0</v>
      </c>
      <c r="S394" s="39">
        <f t="shared" si="70"/>
        <v>0</v>
      </c>
      <c r="AB394" s="39" t="s">
        <v>4112</v>
      </c>
      <c r="AD394" s="39">
        <f t="shared" si="71"/>
        <v>0</v>
      </c>
      <c r="AE394" s="39">
        <v>271</v>
      </c>
      <c r="AF394" s="39">
        <f t="shared" si="72"/>
        <v>519</v>
      </c>
      <c r="AG394" s="39">
        <v>2556</v>
      </c>
      <c r="AH394" s="39">
        <f t="shared" si="73"/>
        <v>1191</v>
      </c>
      <c r="AI394" s="39">
        <f t="shared" si="74"/>
        <v>-672</v>
      </c>
      <c r="AJ394" s="39">
        <f t="shared" si="75"/>
        <v>0</v>
      </c>
      <c r="AK394" s="39">
        <v>0</v>
      </c>
      <c r="AL394" s="39">
        <v>0.42099999999999999</v>
      </c>
      <c r="AM394" s="39">
        <v>0.45500000000000002</v>
      </c>
      <c r="AN394" s="39">
        <v>0.40300000000000002</v>
      </c>
      <c r="AO394" s="39">
        <f t="shared" si="76"/>
        <v>1</v>
      </c>
      <c r="AQ394" s="37" t="s">
        <v>3138</v>
      </c>
      <c r="AR394" s="39">
        <v>0</v>
      </c>
    </row>
    <row r="395" spans="1:44" ht="15" customHeight="1">
      <c r="A395" s="37" t="s">
        <v>3133</v>
      </c>
      <c r="B395" s="37" t="s">
        <v>3134</v>
      </c>
      <c r="C395" s="37" t="s">
        <v>3138</v>
      </c>
      <c r="E395" s="39">
        <v>0.99399999999999999</v>
      </c>
      <c r="F395" s="39">
        <v>18</v>
      </c>
      <c r="G395" s="39">
        <f t="shared" si="66"/>
        <v>463</v>
      </c>
      <c r="H395" s="39">
        <v>25679</v>
      </c>
      <c r="I395" s="39">
        <v>7392</v>
      </c>
      <c r="J395" s="39" t="str">
        <f t="shared" si="67"/>
        <v>YES</v>
      </c>
      <c r="K395" s="39">
        <f t="shared" si="68"/>
        <v>1.2958963282937366</v>
      </c>
      <c r="L395" s="39" t="str">
        <f t="shared" si="69"/>
        <v>NO</v>
      </c>
      <c r="O395" s="39">
        <v>1</v>
      </c>
      <c r="R395" s="39">
        <v>0</v>
      </c>
      <c r="S395" s="39">
        <f t="shared" si="70"/>
        <v>0</v>
      </c>
      <c r="AB395" s="39" t="s">
        <v>4112</v>
      </c>
      <c r="AD395" s="39">
        <f t="shared" si="71"/>
        <v>0</v>
      </c>
      <c r="AE395" s="39">
        <v>2851</v>
      </c>
      <c r="AF395" s="39">
        <f t="shared" si="72"/>
        <v>1144</v>
      </c>
      <c r="AG395" s="39">
        <v>355</v>
      </c>
      <c r="AH395" s="39">
        <f t="shared" si="73"/>
        <v>796</v>
      </c>
      <c r="AI395" s="39">
        <f t="shared" si="74"/>
        <v>348</v>
      </c>
      <c r="AJ395" s="39">
        <f t="shared" si="75"/>
        <v>1</v>
      </c>
      <c r="AK395" s="39">
        <v>0</v>
      </c>
      <c r="AL395" s="39">
        <v>0.48499999999999999</v>
      </c>
      <c r="AM395" s="39">
        <v>0.46899999999999997</v>
      </c>
      <c r="AN395" s="39">
        <v>0.41899999999999998</v>
      </c>
      <c r="AO395" s="39">
        <f t="shared" si="76"/>
        <v>1</v>
      </c>
      <c r="AQ395" s="37" t="s">
        <v>3138</v>
      </c>
      <c r="AR395" s="39">
        <v>1</v>
      </c>
    </row>
    <row r="396" spans="1:44" ht="15" customHeight="1">
      <c r="A396" s="37" t="s">
        <v>3116</v>
      </c>
      <c r="B396" s="37" t="s">
        <v>3117</v>
      </c>
      <c r="C396" s="37" t="s">
        <v>3138</v>
      </c>
      <c r="E396" s="39">
        <v>0.98399999999999999</v>
      </c>
      <c r="F396" s="39">
        <v>22</v>
      </c>
      <c r="G396" s="39">
        <f t="shared" si="66"/>
        <v>410</v>
      </c>
      <c r="H396" s="39" t="s">
        <v>4111</v>
      </c>
      <c r="I396" s="39" t="s">
        <v>4111</v>
      </c>
      <c r="J396" s="39" t="str">
        <f t="shared" si="67"/>
        <v>NO</v>
      </c>
      <c r="K396" s="39">
        <f t="shared" si="68"/>
        <v>1.7073170731707317</v>
      </c>
      <c r="L396" s="39" t="str">
        <f t="shared" si="69"/>
        <v>NO</v>
      </c>
      <c r="O396" s="39">
        <v>2</v>
      </c>
      <c r="R396" s="39">
        <v>0</v>
      </c>
      <c r="S396" s="39">
        <f t="shared" si="70"/>
        <v>0</v>
      </c>
      <c r="AB396" s="39" t="s">
        <v>4112</v>
      </c>
      <c r="AD396" s="39">
        <f t="shared" si="71"/>
        <v>0</v>
      </c>
      <c r="AE396" s="39">
        <v>667</v>
      </c>
      <c r="AF396" s="39">
        <f t="shared" si="72"/>
        <v>715</v>
      </c>
      <c r="AG396" s="39">
        <v>3422</v>
      </c>
      <c r="AH396" s="39">
        <f t="shared" si="73"/>
        <v>1239</v>
      </c>
      <c r="AI396" s="39">
        <f t="shared" si="74"/>
        <v>-524</v>
      </c>
      <c r="AJ396" s="39">
        <f t="shared" si="75"/>
        <v>0</v>
      </c>
      <c r="AK396" s="39">
        <v>0</v>
      </c>
      <c r="AL396" s="39">
        <v>0</v>
      </c>
      <c r="AM396" s="39">
        <v>0</v>
      </c>
      <c r="AN396" s="39">
        <v>0</v>
      </c>
      <c r="AO396" s="39">
        <f t="shared" si="76"/>
        <v>1</v>
      </c>
      <c r="AQ396" s="37" t="s">
        <v>3138</v>
      </c>
      <c r="AR396" s="39">
        <v>0</v>
      </c>
    </row>
    <row r="397" spans="1:44" ht="15" customHeight="1">
      <c r="A397" s="37" t="s">
        <v>3118</v>
      </c>
      <c r="B397" s="37" t="s">
        <v>3119</v>
      </c>
      <c r="C397" s="37" t="s">
        <v>3138</v>
      </c>
      <c r="E397" s="39">
        <v>0.99199999999999999</v>
      </c>
      <c r="F397" s="39">
        <v>20</v>
      </c>
      <c r="G397" s="39">
        <f t="shared" si="66"/>
        <v>463</v>
      </c>
      <c r="H397" s="39">
        <v>1050</v>
      </c>
      <c r="I397" s="39">
        <v>551</v>
      </c>
      <c r="J397" s="39" t="str">
        <f t="shared" si="67"/>
        <v>NO</v>
      </c>
      <c r="K397" s="39">
        <f t="shared" si="68"/>
        <v>1.5118790496760259</v>
      </c>
      <c r="L397" s="39" t="str">
        <f t="shared" si="69"/>
        <v>NO</v>
      </c>
      <c r="O397" s="39">
        <v>1</v>
      </c>
      <c r="R397" s="39">
        <v>0</v>
      </c>
      <c r="S397" s="39">
        <f t="shared" si="70"/>
        <v>0</v>
      </c>
      <c r="AB397" s="39" t="s">
        <v>4112</v>
      </c>
      <c r="AD397" s="39">
        <f t="shared" si="71"/>
        <v>0</v>
      </c>
      <c r="AE397" s="39">
        <v>2701</v>
      </c>
      <c r="AF397" s="39">
        <f t="shared" si="72"/>
        <v>1131</v>
      </c>
      <c r="AG397" s="39">
        <v>930</v>
      </c>
      <c r="AH397" s="39">
        <f t="shared" si="73"/>
        <v>990</v>
      </c>
      <c r="AI397" s="39">
        <f t="shared" si="74"/>
        <v>141</v>
      </c>
      <c r="AJ397" s="39">
        <f t="shared" si="75"/>
        <v>1</v>
      </c>
      <c r="AK397" s="39">
        <v>1</v>
      </c>
      <c r="AL397" s="39">
        <v>0.48599999999999999</v>
      </c>
      <c r="AM397" s="39">
        <v>0.47</v>
      </c>
      <c r="AN397" s="39">
        <v>0.435</v>
      </c>
      <c r="AO397" s="39">
        <f t="shared" si="76"/>
        <v>0</v>
      </c>
      <c r="AQ397" s="37" t="s">
        <v>3138</v>
      </c>
      <c r="AR397" s="39">
        <v>1</v>
      </c>
    </row>
    <row r="398" spans="1:44" ht="15" customHeight="1">
      <c r="A398" s="37" t="s">
        <v>3120</v>
      </c>
      <c r="B398" s="37" t="s">
        <v>3121</v>
      </c>
      <c r="C398" s="37" t="s">
        <v>3138</v>
      </c>
      <c r="E398" s="39">
        <v>0.98299999999999998</v>
      </c>
      <c r="F398" s="39">
        <v>22</v>
      </c>
      <c r="G398" s="39">
        <f t="shared" si="66"/>
        <v>458</v>
      </c>
      <c r="H398" s="39">
        <v>1111</v>
      </c>
      <c r="I398" s="39">
        <v>2898</v>
      </c>
      <c r="J398" s="39" t="str">
        <f t="shared" si="67"/>
        <v>NO</v>
      </c>
      <c r="K398" s="39">
        <f t="shared" si="68"/>
        <v>1.7467248908296944</v>
      </c>
      <c r="L398" s="39" t="str">
        <f t="shared" si="69"/>
        <v>NO</v>
      </c>
      <c r="O398" s="39">
        <v>1</v>
      </c>
      <c r="R398" s="39">
        <v>0</v>
      </c>
      <c r="S398" s="39">
        <f t="shared" si="70"/>
        <v>0</v>
      </c>
      <c r="AB398" s="39" t="s">
        <v>4112</v>
      </c>
      <c r="AD398" s="39">
        <f t="shared" si="71"/>
        <v>0</v>
      </c>
      <c r="AE398" s="39">
        <v>3442</v>
      </c>
      <c r="AF398" s="39">
        <f t="shared" si="72"/>
        <v>1181</v>
      </c>
      <c r="AG398" s="39">
        <v>7751</v>
      </c>
      <c r="AH398" s="39">
        <f t="shared" si="73"/>
        <v>1327</v>
      </c>
      <c r="AI398" s="39">
        <f t="shared" si="74"/>
        <v>-146</v>
      </c>
      <c r="AJ398" s="39">
        <f t="shared" si="75"/>
        <v>0</v>
      </c>
      <c r="AK398" s="39">
        <v>1</v>
      </c>
      <c r="AL398" s="39">
        <v>0.495</v>
      </c>
      <c r="AM398" s="39">
        <v>0.47899999999999998</v>
      </c>
      <c r="AN398" s="39">
        <v>0.436</v>
      </c>
      <c r="AO398" s="39">
        <f t="shared" si="76"/>
        <v>0</v>
      </c>
      <c r="AQ398" s="37" t="s">
        <v>3138</v>
      </c>
      <c r="AR398" s="39">
        <v>0</v>
      </c>
    </row>
    <row r="399" spans="1:44" ht="15" customHeight="1">
      <c r="A399" s="37" t="s">
        <v>3122</v>
      </c>
      <c r="B399" s="37" t="s">
        <v>3123</v>
      </c>
      <c r="C399" s="37" t="s">
        <v>3138</v>
      </c>
      <c r="E399" s="39">
        <v>1</v>
      </c>
      <c r="F399" s="39">
        <v>19</v>
      </c>
      <c r="G399" s="39">
        <f t="shared" si="66"/>
        <v>378</v>
      </c>
      <c r="H399" s="39">
        <v>3335</v>
      </c>
      <c r="I399" s="39">
        <v>791</v>
      </c>
      <c r="J399" s="39" t="str">
        <f t="shared" si="67"/>
        <v>NO</v>
      </c>
      <c r="K399" s="39">
        <f t="shared" si="68"/>
        <v>1.3227513227513228</v>
      </c>
      <c r="L399" s="39" t="str">
        <f t="shared" si="69"/>
        <v>NO</v>
      </c>
      <c r="O399" s="39">
        <v>1</v>
      </c>
      <c r="R399" s="39">
        <v>0</v>
      </c>
      <c r="S399" s="39">
        <f t="shared" si="70"/>
        <v>0</v>
      </c>
      <c r="AB399" s="39" t="s">
        <v>4112</v>
      </c>
      <c r="AC399" s="39" t="s">
        <v>3124</v>
      </c>
      <c r="AD399" s="39">
        <f t="shared" si="71"/>
        <v>3</v>
      </c>
      <c r="AE399" s="39">
        <v>12456</v>
      </c>
      <c r="AF399" s="39">
        <f t="shared" si="72"/>
        <v>1383</v>
      </c>
      <c r="AG399" s="39">
        <v>13372</v>
      </c>
      <c r="AH399" s="39">
        <f t="shared" si="73"/>
        <v>1376</v>
      </c>
      <c r="AI399" s="39">
        <f t="shared" si="74"/>
        <v>7</v>
      </c>
      <c r="AJ399" s="39">
        <f t="shared" si="75"/>
        <v>1</v>
      </c>
      <c r="AK399" s="39">
        <v>1</v>
      </c>
      <c r="AL399" s="39">
        <v>0.46600000000000003</v>
      </c>
      <c r="AM399" s="39">
        <v>0.48699999999999999</v>
      </c>
      <c r="AN399" s="39">
        <v>0.44700000000000001</v>
      </c>
      <c r="AO399" s="39">
        <f t="shared" si="76"/>
        <v>0</v>
      </c>
      <c r="AQ399" s="37" t="s">
        <v>3138</v>
      </c>
      <c r="AR399" s="39">
        <v>1</v>
      </c>
    </row>
    <row r="400" spans="1:44" ht="15" customHeight="1">
      <c r="A400" s="37" t="s">
        <v>3125</v>
      </c>
      <c r="B400" s="37" t="s">
        <v>3106</v>
      </c>
      <c r="C400" s="37" t="s">
        <v>3107</v>
      </c>
      <c r="E400" s="39">
        <v>0.997</v>
      </c>
      <c r="F400" s="39">
        <v>17</v>
      </c>
      <c r="G400" s="39">
        <f t="shared" si="66"/>
        <v>400</v>
      </c>
      <c r="H400" s="39">
        <v>621</v>
      </c>
      <c r="I400" s="39" t="s">
        <v>4111</v>
      </c>
      <c r="J400" s="39" t="str">
        <f t="shared" si="67"/>
        <v>NO</v>
      </c>
      <c r="K400" s="39">
        <f t="shared" si="68"/>
        <v>1</v>
      </c>
      <c r="L400" s="39" t="str">
        <f t="shared" si="69"/>
        <v>NO</v>
      </c>
      <c r="O400" s="39">
        <v>2</v>
      </c>
      <c r="R400" s="39">
        <v>0</v>
      </c>
      <c r="S400" s="39">
        <f t="shared" si="70"/>
        <v>0</v>
      </c>
      <c r="AB400" s="39" t="s">
        <v>4112</v>
      </c>
      <c r="AD400" s="39">
        <f t="shared" si="71"/>
        <v>0</v>
      </c>
      <c r="AE400" s="39">
        <v>15769</v>
      </c>
      <c r="AF400" s="39">
        <f t="shared" si="72"/>
        <v>1402</v>
      </c>
      <c r="AG400" s="39">
        <v>24834</v>
      </c>
      <c r="AH400" s="39">
        <f t="shared" si="73"/>
        <v>1416</v>
      </c>
      <c r="AI400" s="39">
        <f t="shared" si="74"/>
        <v>-14</v>
      </c>
      <c r="AJ400" s="39">
        <f t="shared" si="75"/>
        <v>0</v>
      </c>
      <c r="AK400" s="39">
        <v>1</v>
      </c>
      <c r="AL400" s="39">
        <v>0.50900000000000001</v>
      </c>
      <c r="AM400" s="39">
        <v>0.46400000000000002</v>
      </c>
      <c r="AN400" s="39">
        <v>0.249</v>
      </c>
      <c r="AO400" s="39">
        <f t="shared" si="76"/>
        <v>0</v>
      </c>
      <c r="AQ400" s="37" t="s">
        <v>3107</v>
      </c>
      <c r="AR400" s="39">
        <v>0</v>
      </c>
    </row>
    <row r="401" spans="1:44" ht="15" customHeight="1">
      <c r="A401" s="37" t="s">
        <v>3108</v>
      </c>
      <c r="B401" s="37" t="s">
        <v>3109</v>
      </c>
      <c r="C401" s="37" t="s">
        <v>3107</v>
      </c>
      <c r="E401" s="39">
        <v>0.98899999999999999</v>
      </c>
      <c r="F401" s="39">
        <v>20</v>
      </c>
      <c r="G401" s="39">
        <f t="shared" si="66"/>
        <v>477</v>
      </c>
      <c r="H401" s="39">
        <v>14859</v>
      </c>
      <c r="I401" s="39" t="s">
        <v>4111</v>
      </c>
      <c r="J401" s="39" t="str">
        <f t="shared" si="67"/>
        <v>NO</v>
      </c>
      <c r="K401" s="39">
        <f t="shared" si="68"/>
        <v>0.83857442348008382</v>
      </c>
      <c r="L401" s="39" t="str">
        <f t="shared" si="69"/>
        <v>NO</v>
      </c>
      <c r="O401" s="39">
        <v>1</v>
      </c>
      <c r="R401" s="39">
        <v>0</v>
      </c>
      <c r="S401" s="39">
        <f t="shared" si="70"/>
        <v>1</v>
      </c>
      <c r="AB401" s="39" t="s">
        <v>3110</v>
      </c>
      <c r="AD401" s="39">
        <f t="shared" si="71"/>
        <v>0</v>
      </c>
      <c r="AE401" s="39">
        <v>1949</v>
      </c>
      <c r="AF401" s="39">
        <f t="shared" si="72"/>
        <v>1023</v>
      </c>
      <c r="AG401" s="39">
        <v>796</v>
      </c>
      <c r="AH401" s="39">
        <f t="shared" si="73"/>
        <v>955</v>
      </c>
      <c r="AI401" s="39">
        <f t="shared" si="74"/>
        <v>68</v>
      </c>
      <c r="AJ401" s="39">
        <f t="shared" si="75"/>
        <v>1</v>
      </c>
      <c r="AK401" s="39">
        <v>1</v>
      </c>
      <c r="AL401" s="39">
        <v>0.57499999999999996</v>
      </c>
      <c r="AM401" s="39">
        <v>0.46400000000000002</v>
      </c>
      <c r="AN401" s="39">
        <v>3.2000000000000001E-2</v>
      </c>
      <c r="AO401" s="39">
        <f t="shared" si="76"/>
        <v>0</v>
      </c>
      <c r="AQ401" s="37" t="s">
        <v>3107</v>
      </c>
      <c r="AR401" s="39">
        <v>1</v>
      </c>
    </row>
    <row r="402" spans="1:44" ht="15" customHeight="1">
      <c r="A402" s="37" t="s">
        <v>3111</v>
      </c>
      <c r="B402" s="37" t="s">
        <v>3112</v>
      </c>
      <c r="C402" s="37" t="s">
        <v>3107</v>
      </c>
      <c r="E402" s="39">
        <v>0.93600000000000005</v>
      </c>
      <c r="F402" s="39">
        <v>23</v>
      </c>
      <c r="G402" s="39">
        <f t="shared" si="66"/>
        <v>415</v>
      </c>
      <c r="H402" s="39">
        <v>573</v>
      </c>
      <c r="I402" s="39">
        <v>7814</v>
      </c>
      <c r="J402" s="39" t="str">
        <f t="shared" si="67"/>
        <v>NO</v>
      </c>
      <c r="K402" s="39">
        <f t="shared" si="68"/>
        <v>0.96385542168674698</v>
      </c>
      <c r="L402" s="39" t="str">
        <f t="shared" si="69"/>
        <v>NO</v>
      </c>
      <c r="O402" s="39">
        <v>1</v>
      </c>
      <c r="R402" s="39">
        <v>0</v>
      </c>
      <c r="S402" s="39">
        <f t="shared" si="70"/>
        <v>0</v>
      </c>
      <c r="AB402" s="39" t="s">
        <v>4112</v>
      </c>
      <c r="AD402" s="39">
        <f t="shared" si="71"/>
        <v>0</v>
      </c>
      <c r="AE402" s="39">
        <v>42</v>
      </c>
      <c r="AF402" s="39">
        <f t="shared" si="72"/>
        <v>299</v>
      </c>
      <c r="AG402" s="39">
        <v>83</v>
      </c>
      <c r="AH402" s="39">
        <f t="shared" si="73"/>
        <v>515</v>
      </c>
      <c r="AI402" s="39">
        <f t="shared" si="74"/>
        <v>-216</v>
      </c>
      <c r="AJ402" s="39">
        <f t="shared" si="75"/>
        <v>0</v>
      </c>
      <c r="AK402" s="39">
        <v>1</v>
      </c>
      <c r="AL402" s="39">
        <v>0.46300000000000002</v>
      </c>
      <c r="AM402" s="39">
        <v>0.504</v>
      </c>
      <c r="AN402" s="39">
        <v>0.41199999999999998</v>
      </c>
      <c r="AO402" s="39">
        <f t="shared" si="76"/>
        <v>0</v>
      </c>
      <c r="AQ402" s="37" t="s">
        <v>3107</v>
      </c>
      <c r="AR402" s="39">
        <v>0</v>
      </c>
    </row>
    <row r="403" spans="1:44" ht="15" customHeight="1">
      <c r="A403" s="37" t="s">
        <v>3113</v>
      </c>
      <c r="B403" s="37" t="s">
        <v>3114</v>
      </c>
      <c r="C403" s="37" t="s">
        <v>3107</v>
      </c>
      <c r="D403" s="39">
        <v>0</v>
      </c>
      <c r="E403" s="39">
        <v>0</v>
      </c>
      <c r="G403" s="39">
        <f t="shared" si="66"/>
        <v>489</v>
      </c>
      <c r="H403" s="39" t="s">
        <v>4111</v>
      </c>
      <c r="I403" s="39">
        <v>263</v>
      </c>
      <c r="J403" s="39" t="str">
        <f t="shared" si="67"/>
        <v>NO</v>
      </c>
      <c r="K403" s="39">
        <f t="shared" si="68"/>
        <v>1.2269938650306749</v>
      </c>
      <c r="L403" s="39" t="str">
        <f t="shared" si="69"/>
        <v>NO</v>
      </c>
      <c r="O403" s="39">
        <v>1</v>
      </c>
      <c r="R403" s="39">
        <v>0</v>
      </c>
      <c r="S403" s="39">
        <f t="shared" si="70"/>
        <v>0</v>
      </c>
      <c r="AB403" s="39" t="s">
        <v>4112</v>
      </c>
      <c r="AD403" s="39">
        <f t="shared" si="71"/>
        <v>0</v>
      </c>
      <c r="AE403" s="39">
        <v>1892</v>
      </c>
      <c r="AF403" s="39">
        <f t="shared" si="72"/>
        <v>1016</v>
      </c>
      <c r="AG403" s="39">
        <v>3095</v>
      </c>
      <c r="AH403" s="39">
        <f t="shared" si="73"/>
        <v>1218</v>
      </c>
      <c r="AI403" s="39">
        <f t="shared" si="74"/>
        <v>-202</v>
      </c>
      <c r="AJ403" s="39">
        <f t="shared" si="75"/>
        <v>0</v>
      </c>
      <c r="AK403" s="39">
        <v>0</v>
      </c>
      <c r="AL403" s="39">
        <v>0.4</v>
      </c>
      <c r="AM403" s="39">
        <v>0.44800000000000001</v>
      </c>
      <c r="AN403" s="39">
        <v>0.52</v>
      </c>
      <c r="AO403" s="39">
        <f t="shared" si="76"/>
        <v>1</v>
      </c>
      <c r="AQ403" s="37" t="s">
        <v>3107</v>
      </c>
      <c r="AR403" s="39">
        <v>0</v>
      </c>
    </row>
    <row r="404" spans="1:44" ht="15" customHeight="1">
      <c r="A404" s="37" t="s">
        <v>3115</v>
      </c>
      <c r="B404" s="37" t="s">
        <v>3099</v>
      </c>
      <c r="C404" s="37" t="s">
        <v>3107</v>
      </c>
      <c r="E404" s="39">
        <v>1</v>
      </c>
      <c r="F404" s="39">
        <v>16</v>
      </c>
      <c r="G404" s="39">
        <f t="shared" si="66"/>
        <v>411</v>
      </c>
      <c r="H404" s="39">
        <v>22644</v>
      </c>
      <c r="I404" s="39" t="s">
        <v>4111</v>
      </c>
      <c r="J404" s="39" t="str">
        <f t="shared" si="67"/>
        <v>NO</v>
      </c>
      <c r="K404" s="39">
        <f t="shared" si="68"/>
        <v>0.72992700729927007</v>
      </c>
      <c r="L404" s="39" t="str">
        <f t="shared" si="69"/>
        <v>NO</v>
      </c>
      <c r="O404" s="39">
        <v>2</v>
      </c>
      <c r="R404" s="39">
        <v>0</v>
      </c>
      <c r="S404" s="39">
        <f t="shared" si="70"/>
        <v>0</v>
      </c>
      <c r="AB404" s="39" t="s">
        <v>4112</v>
      </c>
      <c r="AD404" s="39">
        <f t="shared" si="71"/>
        <v>0</v>
      </c>
      <c r="AE404" s="39">
        <v>57</v>
      </c>
      <c r="AF404" s="39">
        <f t="shared" si="72"/>
        <v>337</v>
      </c>
      <c r="AG404" s="39">
        <v>72</v>
      </c>
      <c r="AH404" s="39">
        <f t="shared" si="73"/>
        <v>489</v>
      </c>
      <c r="AI404" s="39">
        <f t="shared" si="74"/>
        <v>-152</v>
      </c>
      <c r="AJ404" s="39">
        <f t="shared" si="75"/>
        <v>0</v>
      </c>
      <c r="AK404" s="39">
        <v>1</v>
      </c>
      <c r="AL404" s="39">
        <v>0.47</v>
      </c>
      <c r="AM404" s="39">
        <v>0.46200000000000002</v>
      </c>
      <c r="AN404" s="39">
        <v>4.8000000000000001E-2</v>
      </c>
      <c r="AO404" s="39">
        <f t="shared" si="76"/>
        <v>0</v>
      </c>
      <c r="AQ404" s="37" t="s">
        <v>3107</v>
      </c>
      <c r="AR404" s="39">
        <v>0</v>
      </c>
    </row>
    <row r="405" spans="1:44" ht="15" customHeight="1">
      <c r="A405" s="37" t="s">
        <v>3100</v>
      </c>
      <c r="B405" s="37" t="s">
        <v>3101</v>
      </c>
      <c r="C405" s="37" t="s">
        <v>3107</v>
      </c>
      <c r="E405" s="39">
        <v>0.94899999999999995</v>
      </c>
      <c r="F405" s="39">
        <v>21</v>
      </c>
      <c r="G405" s="39">
        <f t="shared" si="66"/>
        <v>533</v>
      </c>
      <c r="H405" s="39">
        <v>3680</v>
      </c>
      <c r="I405" s="39">
        <v>245</v>
      </c>
      <c r="J405" s="39" t="str">
        <f t="shared" si="67"/>
        <v>NO</v>
      </c>
      <c r="K405" s="39">
        <f t="shared" si="68"/>
        <v>0.75046904315196994</v>
      </c>
      <c r="L405" s="39" t="str">
        <f t="shared" si="69"/>
        <v>NO</v>
      </c>
      <c r="O405" s="39">
        <v>1</v>
      </c>
      <c r="R405" s="39">
        <v>0</v>
      </c>
      <c r="S405" s="39">
        <f t="shared" si="70"/>
        <v>0</v>
      </c>
      <c r="AB405" s="39" t="s">
        <v>4112</v>
      </c>
      <c r="AD405" s="39">
        <f t="shared" si="71"/>
        <v>0</v>
      </c>
      <c r="AE405" s="39">
        <v>563</v>
      </c>
      <c r="AF405" s="39">
        <f t="shared" si="72"/>
        <v>667</v>
      </c>
      <c r="AG405" s="39">
        <v>152</v>
      </c>
      <c r="AH405" s="39">
        <f t="shared" si="73"/>
        <v>627</v>
      </c>
      <c r="AI405" s="39">
        <f t="shared" si="74"/>
        <v>40</v>
      </c>
      <c r="AJ405" s="39">
        <f t="shared" si="75"/>
        <v>1</v>
      </c>
      <c r="AK405" s="39">
        <v>0</v>
      </c>
      <c r="AL405" s="39">
        <v>0.42099999999999999</v>
      </c>
      <c r="AM405" s="39">
        <v>0.47399999999999998</v>
      </c>
      <c r="AN405" s="39">
        <v>0.45500000000000002</v>
      </c>
      <c r="AO405" s="39">
        <f t="shared" si="76"/>
        <v>1</v>
      </c>
      <c r="AQ405" s="37" t="s">
        <v>3107</v>
      </c>
      <c r="AR405" s="39">
        <v>1</v>
      </c>
    </row>
    <row r="406" spans="1:44" ht="15" customHeight="1">
      <c r="A406" s="37" t="s">
        <v>3102</v>
      </c>
      <c r="B406" s="37" t="s">
        <v>3103</v>
      </c>
      <c r="C406" s="37" t="s">
        <v>3107</v>
      </c>
      <c r="D406" s="39">
        <v>0</v>
      </c>
      <c r="E406" s="39">
        <v>0</v>
      </c>
      <c r="G406" s="39">
        <f t="shared" si="66"/>
        <v>435</v>
      </c>
      <c r="H406" s="39">
        <v>1800</v>
      </c>
      <c r="I406" s="39">
        <v>221</v>
      </c>
      <c r="J406" s="39" t="str">
        <f t="shared" si="67"/>
        <v>NO</v>
      </c>
      <c r="K406" s="39">
        <f t="shared" si="68"/>
        <v>0.45977011494252873</v>
      </c>
      <c r="L406" s="39" t="str">
        <f t="shared" si="69"/>
        <v>NO</v>
      </c>
      <c r="O406" s="39">
        <v>3</v>
      </c>
      <c r="R406" s="39">
        <v>0</v>
      </c>
      <c r="S406" s="39">
        <f t="shared" si="70"/>
        <v>1</v>
      </c>
      <c r="U406" s="39" t="s">
        <v>3104</v>
      </c>
      <c r="AB406" s="39" t="s">
        <v>4112</v>
      </c>
      <c r="AD406" s="39">
        <f t="shared" si="71"/>
        <v>0</v>
      </c>
      <c r="AE406" s="39">
        <v>24</v>
      </c>
      <c r="AF406" s="39">
        <f t="shared" si="72"/>
        <v>243</v>
      </c>
      <c r="AG406" s="39">
        <v>9</v>
      </c>
      <c r="AH406" s="39">
        <f t="shared" si="73"/>
        <v>266</v>
      </c>
      <c r="AI406" s="39">
        <f t="shared" si="74"/>
        <v>-23</v>
      </c>
      <c r="AJ406" s="39">
        <f t="shared" si="75"/>
        <v>0</v>
      </c>
      <c r="AK406" s="39">
        <v>0</v>
      </c>
      <c r="AL406" s="39">
        <v>0.44900000000000001</v>
      </c>
      <c r="AM406" s="39">
        <v>0.439</v>
      </c>
      <c r="AN406" s="39">
        <v>0.52700000000000002</v>
      </c>
      <c r="AO406" s="39">
        <f t="shared" si="76"/>
        <v>1</v>
      </c>
      <c r="AQ406" s="37" t="s">
        <v>3107</v>
      </c>
      <c r="AR406" s="39">
        <v>0</v>
      </c>
    </row>
    <row r="407" spans="1:44" ht="15" customHeight="1">
      <c r="A407" s="37" t="s">
        <v>3105</v>
      </c>
      <c r="B407" s="37" t="s">
        <v>3087</v>
      </c>
      <c r="C407" s="37" t="s">
        <v>3107</v>
      </c>
      <c r="E407" s="39">
        <v>1</v>
      </c>
      <c r="F407" s="39">
        <v>20</v>
      </c>
      <c r="G407" s="39">
        <f t="shared" si="66"/>
        <v>526</v>
      </c>
      <c r="H407" s="39" t="s">
        <v>4111</v>
      </c>
      <c r="I407" s="39" t="s">
        <v>4111</v>
      </c>
      <c r="J407" s="39" t="str">
        <f t="shared" si="67"/>
        <v>NO</v>
      </c>
      <c r="K407" s="39">
        <f t="shared" si="68"/>
        <v>0.76045627376425851</v>
      </c>
      <c r="L407" s="39" t="str">
        <f t="shared" si="69"/>
        <v>NO</v>
      </c>
      <c r="O407" s="39">
        <v>1</v>
      </c>
      <c r="R407" s="39">
        <v>0</v>
      </c>
      <c r="S407" s="39">
        <f t="shared" si="70"/>
        <v>1</v>
      </c>
      <c r="W407" s="39" t="s">
        <v>3279</v>
      </c>
      <c r="AB407" s="39" t="s">
        <v>4112</v>
      </c>
      <c r="AC407" s="39" t="s">
        <v>3088</v>
      </c>
      <c r="AD407" s="39">
        <f t="shared" si="71"/>
        <v>3</v>
      </c>
      <c r="AE407" s="39">
        <v>3700</v>
      </c>
      <c r="AF407" s="39">
        <f t="shared" si="72"/>
        <v>1204</v>
      </c>
      <c r="AG407" s="39">
        <v>10289</v>
      </c>
      <c r="AH407" s="39">
        <f t="shared" si="73"/>
        <v>1355</v>
      </c>
      <c r="AI407" s="39">
        <f t="shared" si="74"/>
        <v>-151</v>
      </c>
      <c r="AJ407" s="39">
        <f t="shared" si="75"/>
        <v>0</v>
      </c>
      <c r="AK407" s="39">
        <v>0</v>
      </c>
      <c r="AL407" s="39">
        <v>0.48799999999999999</v>
      </c>
      <c r="AM407" s="39">
        <v>0.47499999999999998</v>
      </c>
      <c r="AN407" s="39">
        <v>0.50600000000000001</v>
      </c>
      <c r="AO407" s="39">
        <f t="shared" si="76"/>
        <v>1</v>
      </c>
      <c r="AQ407" s="37" t="s">
        <v>3107</v>
      </c>
      <c r="AR407" s="39">
        <v>0</v>
      </c>
    </row>
    <row r="408" spans="1:44" ht="15" customHeight="1">
      <c r="A408" s="37" t="s">
        <v>3089</v>
      </c>
      <c r="B408" s="37" t="s">
        <v>3090</v>
      </c>
      <c r="C408" s="37" t="s">
        <v>3107</v>
      </c>
      <c r="E408" s="39">
        <v>1</v>
      </c>
      <c r="F408" s="39">
        <v>19</v>
      </c>
      <c r="G408" s="39">
        <f t="shared" si="66"/>
        <v>436</v>
      </c>
      <c r="H408" s="39">
        <v>20660</v>
      </c>
      <c r="I408" s="39">
        <v>1624</v>
      </c>
      <c r="J408" s="39" t="str">
        <f t="shared" si="67"/>
        <v>YES</v>
      </c>
      <c r="K408" s="39">
        <f t="shared" si="68"/>
        <v>0.45871559633027525</v>
      </c>
      <c r="L408" s="39" t="str">
        <f t="shared" si="69"/>
        <v>NO</v>
      </c>
      <c r="O408" s="39">
        <v>1</v>
      </c>
      <c r="R408" s="39">
        <v>0</v>
      </c>
      <c r="S408" s="39">
        <f t="shared" si="70"/>
        <v>0</v>
      </c>
      <c r="AB408" s="39" t="s">
        <v>4112</v>
      </c>
      <c r="AC408" s="39" t="s">
        <v>3091</v>
      </c>
      <c r="AD408" s="39">
        <f t="shared" si="71"/>
        <v>2</v>
      </c>
      <c r="AE408" s="39">
        <v>5303</v>
      </c>
      <c r="AF408" s="39">
        <f t="shared" si="72"/>
        <v>1285</v>
      </c>
      <c r="AG408" s="39">
        <v>1064</v>
      </c>
      <c r="AH408" s="39">
        <f t="shared" si="73"/>
        <v>1028</v>
      </c>
      <c r="AI408" s="39">
        <f t="shared" si="74"/>
        <v>257</v>
      </c>
      <c r="AJ408" s="39">
        <f t="shared" si="75"/>
        <v>1</v>
      </c>
      <c r="AK408" s="39">
        <v>1</v>
      </c>
      <c r="AL408" s="39">
        <v>0.46200000000000002</v>
      </c>
      <c r="AM408" s="39">
        <v>0.47399999999999998</v>
      </c>
      <c r="AN408" s="39">
        <v>0.41099999999999998</v>
      </c>
      <c r="AO408" s="39">
        <f t="shared" si="76"/>
        <v>0</v>
      </c>
      <c r="AQ408" s="37" t="s">
        <v>3107</v>
      </c>
      <c r="AR408" s="39">
        <v>1</v>
      </c>
    </row>
    <row r="409" spans="1:44" ht="15" customHeight="1">
      <c r="A409" s="37" t="s">
        <v>3092</v>
      </c>
      <c r="B409" s="37" t="s">
        <v>3093</v>
      </c>
      <c r="C409" s="37" t="s">
        <v>3107</v>
      </c>
      <c r="D409" s="39">
        <v>0</v>
      </c>
      <c r="E409" s="39">
        <v>0</v>
      </c>
      <c r="G409" s="39">
        <f t="shared" si="66"/>
        <v>367</v>
      </c>
      <c r="H409" s="39" t="s">
        <v>4111</v>
      </c>
      <c r="I409" s="39">
        <v>394</v>
      </c>
      <c r="J409" s="39" t="str">
        <f t="shared" si="67"/>
        <v>NO</v>
      </c>
      <c r="K409" s="39">
        <f t="shared" si="68"/>
        <v>0.81743869209809272</v>
      </c>
      <c r="L409" s="39" t="str">
        <f t="shared" si="69"/>
        <v>NO</v>
      </c>
      <c r="O409" s="39">
        <v>1</v>
      </c>
      <c r="R409" s="39">
        <v>0</v>
      </c>
      <c r="S409" s="39">
        <f t="shared" si="70"/>
        <v>0</v>
      </c>
      <c r="AB409" s="39" t="s">
        <v>4112</v>
      </c>
      <c r="AD409" s="39">
        <f t="shared" si="71"/>
        <v>0</v>
      </c>
      <c r="AE409" s="39">
        <v>151</v>
      </c>
      <c r="AF409" s="39">
        <f t="shared" si="72"/>
        <v>441</v>
      </c>
      <c r="AG409" s="39">
        <v>1397</v>
      </c>
      <c r="AH409" s="39">
        <f t="shared" si="73"/>
        <v>1091</v>
      </c>
      <c r="AI409" s="39">
        <f t="shared" si="74"/>
        <v>-650</v>
      </c>
      <c r="AJ409" s="39">
        <f t="shared" si="75"/>
        <v>0</v>
      </c>
      <c r="AK409" s="39">
        <v>0</v>
      </c>
      <c r="AL409" s="39">
        <v>0.45600000000000002</v>
      </c>
      <c r="AM409" s="39">
        <v>0.47</v>
      </c>
      <c r="AN409" s="39">
        <v>0.42099999999999999</v>
      </c>
      <c r="AO409" s="39">
        <f t="shared" si="76"/>
        <v>1</v>
      </c>
      <c r="AQ409" s="37" t="s">
        <v>3107</v>
      </c>
      <c r="AR409" s="39">
        <v>0</v>
      </c>
    </row>
    <row r="410" spans="1:44" ht="15" customHeight="1">
      <c r="A410" s="37" t="s">
        <v>3094</v>
      </c>
      <c r="B410" s="37" t="s">
        <v>3095</v>
      </c>
      <c r="C410" s="37" t="s">
        <v>3096</v>
      </c>
      <c r="E410" s="39">
        <v>0.999</v>
      </c>
      <c r="F410" s="39">
        <v>18</v>
      </c>
      <c r="G410" s="39">
        <f t="shared" si="66"/>
        <v>310</v>
      </c>
      <c r="H410" s="39">
        <v>9460</v>
      </c>
      <c r="I410" s="39">
        <v>846</v>
      </c>
      <c r="J410" s="39" t="str">
        <f t="shared" si="67"/>
        <v>NO</v>
      </c>
      <c r="K410" s="39">
        <f t="shared" si="68"/>
        <v>0.967741935483871</v>
      </c>
      <c r="L410" s="39" t="str">
        <f t="shared" si="69"/>
        <v>NO</v>
      </c>
      <c r="O410" s="39">
        <v>5</v>
      </c>
      <c r="R410" s="39">
        <v>0</v>
      </c>
      <c r="S410" s="39">
        <f t="shared" si="70"/>
        <v>0</v>
      </c>
      <c r="AB410" s="39" t="s">
        <v>4112</v>
      </c>
      <c r="AC410" s="39" t="s">
        <v>3097</v>
      </c>
      <c r="AD410" s="39">
        <f t="shared" si="71"/>
        <v>11</v>
      </c>
      <c r="AE410" s="39">
        <v>21328</v>
      </c>
      <c r="AF410" s="39">
        <f t="shared" si="72"/>
        <v>1417</v>
      </c>
      <c r="AG410" s="39">
        <v>19690</v>
      </c>
      <c r="AH410" s="39">
        <f t="shared" si="73"/>
        <v>1403</v>
      </c>
      <c r="AI410" s="39">
        <f t="shared" si="74"/>
        <v>14</v>
      </c>
      <c r="AJ410" s="39">
        <f t="shared" si="75"/>
        <v>1</v>
      </c>
      <c r="AK410" s="39">
        <v>1</v>
      </c>
      <c r="AL410" s="39">
        <v>0.503</v>
      </c>
      <c r="AM410" s="39">
        <v>0.48</v>
      </c>
      <c r="AN410" s="39">
        <v>0.376</v>
      </c>
      <c r="AO410" s="39">
        <f t="shared" si="76"/>
        <v>0</v>
      </c>
      <c r="AQ410" s="37" t="s">
        <v>3096</v>
      </c>
      <c r="AR410" s="39">
        <v>1</v>
      </c>
    </row>
    <row r="411" spans="1:44" ht="15" customHeight="1">
      <c r="A411" s="37" t="s">
        <v>3098</v>
      </c>
      <c r="B411" s="37" t="s">
        <v>3073</v>
      </c>
      <c r="C411" s="37" t="s">
        <v>3096</v>
      </c>
      <c r="E411" s="39">
        <v>0.98299999999999998</v>
      </c>
      <c r="F411" s="39">
        <v>17</v>
      </c>
      <c r="G411" s="39">
        <f t="shared" si="66"/>
        <v>267</v>
      </c>
      <c r="H411" s="39">
        <v>1575</v>
      </c>
      <c r="I411" s="39">
        <v>277</v>
      </c>
      <c r="J411" s="39" t="str">
        <f t="shared" si="67"/>
        <v>NO</v>
      </c>
      <c r="K411" s="39">
        <f t="shared" si="68"/>
        <v>1.1235955056179776</v>
      </c>
      <c r="L411" s="39" t="str">
        <f t="shared" si="69"/>
        <v>NO</v>
      </c>
      <c r="O411" s="39">
        <v>1</v>
      </c>
      <c r="R411" s="39">
        <v>0</v>
      </c>
      <c r="S411" s="39">
        <f t="shared" si="70"/>
        <v>0</v>
      </c>
      <c r="AB411" s="39" t="s">
        <v>4112</v>
      </c>
      <c r="AC411" s="39" t="s">
        <v>3074</v>
      </c>
      <c r="AD411" s="39">
        <f t="shared" si="71"/>
        <v>4</v>
      </c>
      <c r="AE411" s="39">
        <v>1594</v>
      </c>
      <c r="AF411" s="39">
        <f t="shared" si="72"/>
        <v>960</v>
      </c>
      <c r="AG411" s="39">
        <v>1216</v>
      </c>
      <c r="AH411" s="39">
        <f t="shared" si="73"/>
        <v>1061</v>
      </c>
      <c r="AI411" s="39">
        <f t="shared" si="74"/>
        <v>-101</v>
      </c>
      <c r="AJ411" s="39">
        <f t="shared" si="75"/>
        <v>0</v>
      </c>
      <c r="AK411" s="39">
        <v>0</v>
      </c>
      <c r="AL411" s="39">
        <v>0.434</v>
      </c>
      <c r="AM411" s="39">
        <v>0.45</v>
      </c>
      <c r="AN411" s="39">
        <v>0.45200000000000001</v>
      </c>
      <c r="AO411" s="39">
        <f t="shared" si="76"/>
        <v>1</v>
      </c>
      <c r="AQ411" s="37" t="s">
        <v>3096</v>
      </c>
      <c r="AR411" s="39">
        <v>0</v>
      </c>
    </row>
    <row r="412" spans="1:44" ht="15" customHeight="1">
      <c r="A412" s="37" t="s">
        <v>3075</v>
      </c>
      <c r="B412" s="37" t="s">
        <v>3076</v>
      </c>
      <c r="C412" s="37" t="s">
        <v>3096</v>
      </c>
      <c r="E412" s="39">
        <v>0.999</v>
      </c>
      <c r="F412" s="39">
        <v>17</v>
      </c>
      <c r="G412" s="39">
        <f t="shared" si="66"/>
        <v>470</v>
      </c>
      <c r="H412" s="39">
        <v>1575</v>
      </c>
      <c r="I412" s="39">
        <v>4325</v>
      </c>
      <c r="J412" s="39" t="str">
        <f t="shared" si="67"/>
        <v>NO</v>
      </c>
      <c r="K412" s="39">
        <f t="shared" si="68"/>
        <v>1.4893617021276595</v>
      </c>
      <c r="L412" s="39" t="str">
        <f t="shared" si="69"/>
        <v>NO</v>
      </c>
      <c r="O412" s="39">
        <v>16</v>
      </c>
      <c r="R412" s="39">
        <v>0</v>
      </c>
      <c r="S412" s="39">
        <f t="shared" si="70"/>
        <v>0</v>
      </c>
      <c r="AB412" s="39" t="s">
        <v>4112</v>
      </c>
      <c r="AC412" s="39" t="s">
        <v>3077</v>
      </c>
      <c r="AD412" s="39">
        <f t="shared" si="71"/>
        <v>43</v>
      </c>
      <c r="AE412" s="39">
        <v>15272</v>
      </c>
      <c r="AF412" s="39">
        <f t="shared" si="72"/>
        <v>1401</v>
      </c>
      <c r="AG412" s="39">
        <v>1721</v>
      </c>
      <c r="AH412" s="39">
        <f t="shared" si="73"/>
        <v>1124</v>
      </c>
      <c r="AI412" s="39">
        <f t="shared" si="74"/>
        <v>277</v>
      </c>
      <c r="AJ412" s="39">
        <f t="shared" si="75"/>
        <v>1</v>
      </c>
      <c r="AK412" s="39">
        <v>1</v>
      </c>
      <c r="AL412" s="39">
        <v>0.52100000000000002</v>
      </c>
      <c r="AM412" s="39">
        <v>0.46700000000000003</v>
      </c>
      <c r="AN412" s="39">
        <v>0.45</v>
      </c>
      <c r="AO412" s="39">
        <f t="shared" si="76"/>
        <v>0</v>
      </c>
      <c r="AQ412" s="37" t="s">
        <v>3096</v>
      </c>
      <c r="AR412" s="39">
        <v>1</v>
      </c>
    </row>
    <row r="413" spans="1:44" ht="15" customHeight="1">
      <c r="A413" s="37" t="s">
        <v>3078</v>
      </c>
      <c r="B413" s="37" t="s">
        <v>3079</v>
      </c>
      <c r="C413" s="37" t="s">
        <v>3096</v>
      </c>
      <c r="E413" s="39">
        <v>0.98</v>
      </c>
      <c r="F413" s="39">
        <v>16</v>
      </c>
      <c r="G413" s="39">
        <f t="shared" si="66"/>
        <v>210</v>
      </c>
      <c r="H413" s="39">
        <v>655</v>
      </c>
      <c r="I413" s="39">
        <v>363</v>
      </c>
      <c r="J413" s="39" t="str">
        <f t="shared" si="67"/>
        <v>NO</v>
      </c>
      <c r="K413" s="39">
        <f t="shared" si="68"/>
        <v>1.4285714285714284</v>
      </c>
      <c r="L413" s="39" t="str">
        <f t="shared" si="69"/>
        <v>NO</v>
      </c>
      <c r="O413" s="39">
        <v>1</v>
      </c>
      <c r="R413" s="39">
        <v>0</v>
      </c>
      <c r="S413" s="39">
        <f t="shared" si="70"/>
        <v>1</v>
      </c>
      <c r="U413" s="39" t="s">
        <v>3080</v>
      </c>
      <c r="AB413" s="39" t="s">
        <v>4112</v>
      </c>
      <c r="AC413" s="39" t="s">
        <v>3081</v>
      </c>
      <c r="AD413" s="39">
        <f t="shared" si="71"/>
        <v>3</v>
      </c>
      <c r="AE413" s="39">
        <v>14</v>
      </c>
      <c r="AF413" s="39">
        <f t="shared" si="72"/>
        <v>206</v>
      </c>
      <c r="AG413" s="39">
        <v>1226</v>
      </c>
      <c r="AH413" s="39">
        <f t="shared" si="73"/>
        <v>1066</v>
      </c>
      <c r="AI413" s="39">
        <f t="shared" si="74"/>
        <v>-860</v>
      </c>
      <c r="AJ413" s="39">
        <f t="shared" si="75"/>
        <v>0</v>
      </c>
      <c r="AK413" s="39">
        <v>1</v>
      </c>
      <c r="AL413" s="39">
        <v>0.443</v>
      </c>
      <c r="AM413" s="39">
        <v>0.49</v>
      </c>
      <c r="AN413" s="39">
        <v>0.44600000000000001</v>
      </c>
      <c r="AO413" s="39">
        <f t="shared" si="76"/>
        <v>0</v>
      </c>
      <c r="AQ413" s="37" t="s">
        <v>3096</v>
      </c>
      <c r="AR413" s="39">
        <v>0</v>
      </c>
    </row>
    <row r="414" spans="1:44" ht="15" customHeight="1">
      <c r="A414" s="37" t="s">
        <v>3082</v>
      </c>
      <c r="B414" s="37" t="s">
        <v>3083</v>
      </c>
      <c r="C414" s="37" t="s">
        <v>3096</v>
      </c>
      <c r="E414" s="39">
        <v>0.99199999999999999</v>
      </c>
      <c r="F414" s="39">
        <v>18</v>
      </c>
      <c r="G414" s="39">
        <f t="shared" si="66"/>
        <v>340</v>
      </c>
      <c r="H414" s="39">
        <v>1200</v>
      </c>
      <c r="I414" s="39">
        <v>650</v>
      </c>
      <c r="J414" s="39" t="str">
        <f t="shared" si="67"/>
        <v>NO</v>
      </c>
      <c r="K414" s="39">
        <f t="shared" si="68"/>
        <v>1.4705882352941178</v>
      </c>
      <c r="L414" s="39" t="str">
        <f t="shared" si="69"/>
        <v>NO</v>
      </c>
      <c r="O414" s="39">
        <v>2</v>
      </c>
      <c r="R414" s="39">
        <v>0</v>
      </c>
      <c r="S414" s="39">
        <f t="shared" si="70"/>
        <v>0</v>
      </c>
      <c r="AB414" s="39" t="s">
        <v>4112</v>
      </c>
      <c r="AC414" s="39" t="s">
        <v>3084</v>
      </c>
      <c r="AD414" s="39">
        <f t="shared" si="71"/>
        <v>6</v>
      </c>
      <c r="AE414" s="39">
        <v>9</v>
      </c>
      <c r="AF414" s="39">
        <f t="shared" si="72"/>
        <v>179</v>
      </c>
      <c r="AG414" s="39">
        <v>84</v>
      </c>
      <c r="AH414" s="39">
        <f t="shared" si="73"/>
        <v>518</v>
      </c>
      <c r="AI414" s="39">
        <f t="shared" si="74"/>
        <v>-339</v>
      </c>
      <c r="AJ414" s="39">
        <f t="shared" si="75"/>
        <v>0</v>
      </c>
      <c r="AK414" s="39">
        <v>1</v>
      </c>
      <c r="AL414" s="39">
        <v>0.42</v>
      </c>
      <c r="AM414" s="39">
        <v>0.46899999999999997</v>
      </c>
      <c r="AN414" s="39">
        <v>0.40500000000000003</v>
      </c>
      <c r="AO414" s="39">
        <f t="shared" si="76"/>
        <v>0</v>
      </c>
      <c r="AQ414" s="37" t="s">
        <v>3096</v>
      </c>
      <c r="AR414" s="39">
        <v>0</v>
      </c>
    </row>
    <row r="415" spans="1:44" ht="15" customHeight="1">
      <c r="A415" s="37" t="s">
        <v>3085</v>
      </c>
      <c r="B415" s="37" t="s">
        <v>3086</v>
      </c>
      <c r="C415" s="37" t="s">
        <v>3096</v>
      </c>
      <c r="E415" s="39">
        <v>0.999</v>
      </c>
      <c r="F415" s="39">
        <v>18</v>
      </c>
      <c r="G415" s="39">
        <f t="shared" si="66"/>
        <v>212</v>
      </c>
      <c r="H415" s="39">
        <v>1453</v>
      </c>
      <c r="I415" s="39">
        <v>725</v>
      </c>
      <c r="J415" s="39" t="str">
        <f t="shared" si="67"/>
        <v>NO</v>
      </c>
      <c r="K415" s="39">
        <f t="shared" si="68"/>
        <v>1.4150943396226414</v>
      </c>
      <c r="L415" s="39" t="str">
        <f t="shared" si="69"/>
        <v>NO</v>
      </c>
      <c r="O415" s="39">
        <v>4</v>
      </c>
      <c r="R415" s="39">
        <v>0</v>
      </c>
      <c r="S415" s="39">
        <f t="shared" si="70"/>
        <v>1</v>
      </c>
      <c r="U415" s="39" t="s">
        <v>3701</v>
      </c>
      <c r="AB415" s="39" t="s">
        <v>4112</v>
      </c>
      <c r="AC415" s="39" t="s">
        <v>3061</v>
      </c>
      <c r="AD415" s="39">
        <f t="shared" si="71"/>
        <v>4</v>
      </c>
      <c r="AE415" s="39">
        <v>47</v>
      </c>
      <c r="AF415" s="39">
        <f t="shared" si="72"/>
        <v>313</v>
      </c>
      <c r="AG415" s="39">
        <v>1</v>
      </c>
      <c r="AH415" s="39">
        <f t="shared" si="73"/>
        <v>122</v>
      </c>
      <c r="AI415" s="39">
        <f t="shared" si="74"/>
        <v>191</v>
      </c>
      <c r="AJ415" s="39">
        <f t="shared" si="75"/>
        <v>1</v>
      </c>
      <c r="AK415" s="39">
        <v>0</v>
      </c>
      <c r="AL415" s="39">
        <v>0.45800000000000002</v>
      </c>
      <c r="AM415" s="39">
        <v>0.48399999999999999</v>
      </c>
      <c r="AN415" s="39">
        <v>0.40400000000000003</v>
      </c>
      <c r="AO415" s="39">
        <f t="shared" si="76"/>
        <v>1</v>
      </c>
      <c r="AQ415" s="37" t="s">
        <v>3096</v>
      </c>
      <c r="AR415" s="39">
        <v>1</v>
      </c>
    </row>
    <row r="416" spans="1:44" ht="15" customHeight="1">
      <c r="A416" s="37" t="s">
        <v>3062</v>
      </c>
      <c r="B416" s="37" t="s">
        <v>3063</v>
      </c>
      <c r="C416" s="37" t="s">
        <v>3096</v>
      </c>
      <c r="E416" s="39">
        <v>1</v>
      </c>
      <c r="F416" s="39">
        <v>17</v>
      </c>
      <c r="G416" s="39">
        <f t="shared" si="66"/>
        <v>215</v>
      </c>
      <c r="H416" s="39">
        <v>760</v>
      </c>
      <c r="I416" s="39">
        <v>5645</v>
      </c>
      <c r="J416" s="39" t="str">
        <f t="shared" si="67"/>
        <v>NO</v>
      </c>
      <c r="K416" s="39">
        <f t="shared" si="68"/>
        <v>1.3953488372093024</v>
      </c>
      <c r="L416" s="39" t="str">
        <f t="shared" si="69"/>
        <v>NO</v>
      </c>
      <c r="O416" s="39">
        <v>2</v>
      </c>
      <c r="R416" s="39">
        <v>0</v>
      </c>
      <c r="S416" s="39">
        <f t="shared" si="70"/>
        <v>1</v>
      </c>
      <c r="U416" s="39" t="s">
        <v>3064</v>
      </c>
      <c r="AB416" s="39" t="s">
        <v>4112</v>
      </c>
      <c r="AC416" s="39" t="s">
        <v>3065</v>
      </c>
      <c r="AD416" s="39">
        <f t="shared" si="71"/>
        <v>3</v>
      </c>
      <c r="AE416" s="39">
        <v>26</v>
      </c>
      <c r="AF416" s="39">
        <f t="shared" si="72"/>
        <v>256</v>
      </c>
      <c r="AG416" s="39">
        <v>6</v>
      </c>
      <c r="AH416" s="39">
        <f t="shared" si="73"/>
        <v>226</v>
      </c>
      <c r="AI416" s="39">
        <f t="shared" si="74"/>
        <v>30</v>
      </c>
      <c r="AJ416" s="39">
        <f t="shared" si="75"/>
        <v>1</v>
      </c>
      <c r="AK416" s="39">
        <v>1</v>
      </c>
      <c r="AL416" s="39">
        <v>0.437</v>
      </c>
      <c r="AM416" s="39">
        <v>0.46500000000000002</v>
      </c>
      <c r="AN416" s="39">
        <v>0.41099999999999998</v>
      </c>
      <c r="AO416" s="39">
        <f t="shared" si="76"/>
        <v>0</v>
      </c>
      <c r="AQ416" s="37" t="s">
        <v>3096</v>
      </c>
      <c r="AR416" s="39">
        <v>1</v>
      </c>
    </row>
    <row r="417" spans="1:44" ht="15" customHeight="1">
      <c r="A417" s="37" t="s">
        <v>3066</v>
      </c>
      <c r="B417" s="37" t="s">
        <v>3067</v>
      </c>
      <c r="C417" s="37" t="s">
        <v>3096</v>
      </c>
      <c r="E417" s="39">
        <v>0.998</v>
      </c>
      <c r="F417" s="39">
        <v>21</v>
      </c>
      <c r="G417" s="39">
        <f t="shared" si="66"/>
        <v>430</v>
      </c>
      <c r="H417" s="39">
        <v>509</v>
      </c>
      <c r="I417" s="39">
        <v>2483</v>
      </c>
      <c r="J417" s="39" t="str">
        <f t="shared" si="67"/>
        <v>NO</v>
      </c>
      <c r="K417" s="39">
        <f t="shared" si="68"/>
        <v>0.93023255813953487</v>
      </c>
      <c r="L417" s="39" t="str">
        <f t="shared" si="69"/>
        <v>NO</v>
      </c>
      <c r="O417" s="39">
        <v>1</v>
      </c>
      <c r="R417" s="39">
        <v>0</v>
      </c>
      <c r="S417" s="39">
        <f t="shared" si="70"/>
        <v>0</v>
      </c>
      <c r="AB417" s="39" t="s">
        <v>4112</v>
      </c>
      <c r="AC417" s="39" t="s">
        <v>3068</v>
      </c>
      <c r="AD417" s="39">
        <f t="shared" si="71"/>
        <v>3</v>
      </c>
      <c r="AE417" s="39">
        <v>3456</v>
      </c>
      <c r="AF417" s="39">
        <f t="shared" si="72"/>
        <v>1184</v>
      </c>
      <c r="AG417" s="39">
        <v>11006</v>
      </c>
      <c r="AH417" s="39">
        <f t="shared" si="73"/>
        <v>1361</v>
      </c>
      <c r="AI417" s="39">
        <f t="shared" si="74"/>
        <v>-177</v>
      </c>
      <c r="AJ417" s="39">
        <f t="shared" si="75"/>
        <v>0</v>
      </c>
      <c r="AK417" s="39">
        <v>0</v>
      </c>
      <c r="AL417" s="39">
        <v>0.44800000000000001</v>
      </c>
      <c r="AM417" s="39">
        <v>0.47</v>
      </c>
      <c r="AN417" s="39">
        <v>0.374</v>
      </c>
      <c r="AO417" s="39">
        <f t="shared" si="76"/>
        <v>1</v>
      </c>
      <c r="AQ417" s="37" t="s">
        <v>3096</v>
      </c>
      <c r="AR417" s="39">
        <v>0</v>
      </c>
    </row>
    <row r="418" spans="1:44" ht="15" customHeight="1">
      <c r="A418" s="37" t="s">
        <v>3069</v>
      </c>
      <c r="B418" s="37" t="s">
        <v>3070</v>
      </c>
      <c r="C418" s="37" t="s">
        <v>3096</v>
      </c>
      <c r="D418" s="39">
        <v>0</v>
      </c>
      <c r="E418" s="39">
        <v>0</v>
      </c>
      <c r="G418" s="39">
        <f t="shared" si="66"/>
        <v>512</v>
      </c>
      <c r="H418" s="39">
        <v>3245</v>
      </c>
      <c r="I418" s="39">
        <v>1041</v>
      </c>
      <c r="J418" s="39" t="str">
        <f t="shared" si="67"/>
        <v>NO</v>
      </c>
      <c r="K418" s="39">
        <f t="shared" si="68"/>
        <v>1.7578125</v>
      </c>
      <c r="L418" s="39" t="str">
        <f t="shared" si="69"/>
        <v>NO</v>
      </c>
      <c r="O418" s="39">
        <v>4</v>
      </c>
      <c r="R418" s="39">
        <v>0</v>
      </c>
      <c r="S418" s="39">
        <f t="shared" si="70"/>
        <v>0</v>
      </c>
      <c r="AB418" s="39" t="s">
        <v>4112</v>
      </c>
      <c r="AC418" s="39" t="s">
        <v>3071</v>
      </c>
      <c r="AD418" s="39">
        <f t="shared" si="71"/>
        <v>6</v>
      </c>
      <c r="AE418" s="39">
        <v>3108</v>
      </c>
      <c r="AF418" s="39">
        <f t="shared" si="72"/>
        <v>1164</v>
      </c>
      <c r="AG418" s="39">
        <v>8895</v>
      </c>
      <c r="AH418" s="39">
        <f t="shared" si="73"/>
        <v>1339</v>
      </c>
      <c r="AI418" s="39">
        <f t="shared" si="74"/>
        <v>-175</v>
      </c>
      <c r="AJ418" s="39">
        <f t="shared" si="75"/>
        <v>0</v>
      </c>
      <c r="AK418" s="39">
        <v>0</v>
      </c>
      <c r="AL418" s="39">
        <v>0.438</v>
      </c>
      <c r="AM418" s="39">
        <v>0.46300000000000002</v>
      </c>
      <c r="AN418" s="39">
        <v>0.40799999999999997</v>
      </c>
      <c r="AO418" s="39">
        <f t="shared" si="76"/>
        <v>1</v>
      </c>
      <c r="AQ418" s="37" t="s">
        <v>3096</v>
      </c>
      <c r="AR418" s="39">
        <v>0</v>
      </c>
    </row>
    <row r="419" spans="1:44" ht="15" customHeight="1">
      <c r="A419" s="37" t="s">
        <v>3072</v>
      </c>
      <c r="B419" s="37" t="s">
        <v>3056</v>
      </c>
      <c r="C419" s="37" t="s">
        <v>3057</v>
      </c>
      <c r="E419" s="39">
        <v>0.997</v>
      </c>
      <c r="F419" s="39">
        <v>18</v>
      </c>
      <c r="G419" s="39">
        <f t="shared" si="66"/>
        <v>644</v>
      </c>
      <c r="H419" s="39">
        <v>4216</v>
      </c>
      <c r="I419" s="39">
        <v>3052</v>
      </c>
      <c r="J419" s="39" t="str">
        <f t="shared" si="67"/>
        <v>NO</v>
      </c>
      <c r="K419" s="39">
        <f t="shared" si="68"/>
        <v>1.3975155279503104</v>
      </c>
      <c r="L419" s="39" t="str">
        <f t="shared" si="69"/>
        <v>NO</v>
      </c>
      <c r="O419" s="39">
        <v>6</v>
      </c>
      <c r="R419" s="39">
        <v>0</v>
      </c>
      <c r="S419" s="39">
        <f t="shared" si="70"/>
        <v>0</v>
      </c>
      <c r="AB419" s="39" t="s">
        <v>4112</v>
      </c>
      <c r="AD419" s="39">
        <f t="shared" si="71"/>
        <v>0</v>
      </c>
      <c r="AE419" s="39">
        <v>2607</v>
      </c>
      <c r="AF419" s="39">
        <f t="shared" si="72"/>
        <v>1122</v>
      </c>
      <c r="AG419" s="39">
        <v>27</v>
      </c>
      <c r="AH419" s="39">
        <f t="shared" si="73"/>
        <v>364</v>
      </c>
      <c r="AI419" s="39">
        <f t="shared" si="74"/>
        <v>758</v>
      </c>
      <c r="AJ419" s="39">
        <f t="shared" si="75"/>
        <v>1</v>
      </c>
      <c r="AK419" s="39">
        <v>1</v>
      </c>
      <c r="AL419" s="39">
        <v>0.44400000000000001</v>
      </c>
      <c r="AM419" s="39">
        <v>0.45600000000000002</v>
      </c>
      <c r="AN419" s="39">
        <v>0.41099999999999998</v>
      </c>
      <c r="AO419" s="39">
        <f t="shared" si="76"/>
        <v>0</v>
      </c>
      <c r="AQ419" s="37" t="s">
        <v>3057</v>
      </c>
      <c r="AR419" s="39">
        <v>1</v>
      </c>
    </row>
    <row r="420" spans="1:44" ht="15" customHeight="1">
      <c r="A420" s="37" t="s">
        <v>3058</v>
      </c>
      <c r="B420" s="37" t="s">
        <v>3059</v>
      </c>
      <c r="C420" s="37" t="s">
        <v>3057</v>
      </c>
      <c r="D420" s="39">
        <v>0</v>
      </c>
      <c r="E420" s="39">
        <v>0</v>
      </c>
      <c r="G420" s="39">
        <f t="shared" si="66"/>
        <v>611</v>
      </c>
      <c r="H420" s="39">
        <v>2130</v>
      </c>
      <c r="I420" s="39">
        <v>3107</v>
      </c>
      <c r="J420" s="39" t="str">
        <f t="shared" si="67"/>
        <v>NO</v>
      </c>
      <c r="K420" s="39">
        <f t="shared" si="68"/>
        <v>1.6366612111292964</v>
      </c>
      <c r="L420" s="39" t="str">
        <f t="shared" si="69"/>
        <v>NO</v>
      </c>
      <c r="O420" s="39">
        <v>4</v>
      </c>
      <c r="R420" s="39">
        <v>0</v>
      </c>
      <c r="S420" s="39">
        <f t="shared" si="70"/>
        <v>0</v>
      </c>
      <c r="AB420" s="39" t="s">
        <v>4112</v>
      </c>
      <c r="AD420" s="39">
        <f t="shared" si="71"/>
        <v>0</v>
      </c>
      <c r="AE420" s="39">
        <v>459</v>
      </c>
      <c r="AF420" s="39">
        <f t="shared" si="72"/>
        <v>620</v>
      </c>
      <c r="AG420" s="39">
        <v>440</v>
      </c>
      <c r="AH420" s="39">
        <f t="shared" si="73"/>
        <v>835</v>
      </c>
      <c r="AI420" s="39">
        <f t="shared" si="74"/>
        <v>-215</v>
      </c>
      <c r="AJ420" s="39">
        <f t="shared" si="75"/>
        <v>0</v>
      </c>
      <c r="AK420" s="39">
        <v>0</v>
      </c>
      <c r="AL420" s="39">
        <v>0.43</v>
      </c>
      <c r="AM420" s="39">
        <v>0.49199999999999999</v>
      </c>
      <c r="AN420" s="39">
        <v>0.33600000000000002</v>
      </c>
      <c r="AO420" s="39">
        <f t="shared" si="76"/>
        <v>1</v>
      </c>
      <c r="AQ420" s="37" t="s">
        <v>3057</v>
      </c>
      <c r="AR420" s="39">
        <v>0</v>
      </c>
    </row>
    <row r="421" spans="1:44" ht="15" customHeight="1">
      <c r="A421" s="37" t="s">
        <v>3060</v>
      </c>
      <c r="B421" s="37" t="s">
        <v>3052</v>
      </c>
      <c r="C421" s="37" t="s">
        <v>3057</v>
      </c>
      <c r="E421" s="39">
        <v>0.97099999999999997</v>
      </c>
      <c r="F421" s="39">
        <v>16</v>
      </c>
      <c r="G421" s="39">
        <f t="shared" si="66"/>
        <v>684</v>
      </c>
      <c r="H421" s="39">
        <v>1211</v>
      </c>
      <c r="I421" s="39">
        <v>6483</v>
      </c>
      <c r="J421" s="39" t="str">
        <f t="shared" si="67"/>
        <v>NO</v>
      </c>
      <c r="K421" s="39">
        <f t="shared" si="68"/>
        <v>1.6081871345029239</v>
      </c>
      <c r="L421" s="39" t="str">
        <f t="shared" si="69"/>
        <v>NO</v>
      </c>
      <c r="O421" s="39">
        <v>5</v>
      </c>
      <c r="R421" s="39">
        <v>0</v>
      </c>
      <c r="S421" s="39">
        <f t="shared" si="70"/>
        <v>0</v>
      </c>
      <c r="AB421" s="39" t="s">
        <v>4112</v>
      </c>
      <c r="AD421" s="39">
        <f t="shared" si="71"/>
        <v>0</v>
      </c>
      <c r="AE421" s="39">
        <v>1701</v>
      </c>
      <c r="AF421" s="39">
        <f t="shared" si="72"/>
        <v>983</v>
      </c>
      <c r="AG421" s="39">
        <v>1483</v>
      </c>
      <c r="AH421" s="39">
        <f t="shared" si="73"/>
        <v>1102</v>
      </c>
      <c r="AI421" s="39">
        <f t="shared" si="74"/>
        <v>-119</v>
      </c>
      <c r="AJ421" s="39">
        <f t="shared" si="75"/>
        <v>0</v>
      </c>
      <c r="AK421" s="39">
        <v>1</v>
      </c>
      <c r="AL421" s="39">
        <v>0.40100000000000002</v>
      </c>
      <c r="AM421" s="39">
        <v>0.47099999999999997</v>
      </c>
      <c r="AN421" s="39">
        <v>0.3</v>
      </c>
      <c r="AO421" s="39">
        <f t="shared" si="76"/>
        <v>0</v>
      </c>
      <c r="AQ421" s="37" t="s">
        <v>3057</v>
      </c>
      <c r="AR421" s="39">
        <v>0</v>
      </c>
    </row>
    <row r="422" spans="1:44" ht="15" customHeight="1">
      <c r="A422" s="37" t="s">
        <v>3053</v>
      </c>
      <c r="B422" s="37" t="s">
        <v>3054</v>
      </c>
      <c r="C422" s="37" t="s">
        <v>3057</v>
      </c>
      <c r="E422" s="39">
        <v>0.99199999999999999</v>
      </c>
      <c r="F422" s="39">
        <v>19</v>
      </c>
      <c r="G422" s="39">
        <f t="shared" si="66"/>
        <v>662</v>
      </c>
      <c r="H422" s="39">
        <v>269</v>
      </c>
      <c r="I422" s="39">
        <v>654</v>
      </c>
      <c r="J422" s="39" t="str">
        <f t="shared" si="67"/>
        <v>NO</v>
      </c>
      <c r="K422" s="39">
        <f t="shared" si="68"/>
        <v>1.3595166163141994</v>
      </c>
      <c r="L422" s="39" t="str">
        <f t="shared" si="69"/>
        <v>NO</v>
      </c>
      <c r="O422" s="39">
        <v>8</v>
      </c>
      <c r="R422" s="39">
        <v>0</v>
      </c>
      <c r="S422" s="39">
        <f t="shared" si="70"/>
        <v>0</v>
      </c>
      <c r="AB422" s="39" t="s">
        <v>4112</v>
      </c>
      <c r="AD422" s="39">
        <f t="shared" si="71"/>
        <v>0</v>
      </c>
      <c r="AE422" s="39">
        <v>78</v>
      </c>
      <c r="AF422" s="39">
        <f t="shared" si="72"/>
        <v>370</v>
      </c>
      <c r="AG422" s="39">
        <v>336</v>
      </c>
      <c r="AH422" s="39">
        <f t="shared" si="73"/>
        <v>786</v>
      </c>
      <c r="AI422" s="39">
        <f t="shared" si="74"/>
        <v>-416</v>
      </c>
      <c r="AJ422" s="39">
        <f t="shared" si="75"/>
        <v>0</v>
      </c>
      <c r="AK422" s="39">
        <v>1</v>
      </c>
      <c r="AL422" s="39">
        <v>0.45700000000000002</v>
      </c>
      <c r="AM422" s="39">
        <v>0.53</v>
      </c>
      <c r="AN422" s="39">
        <v>0.40100000000000002</v>
      </c>
      <c r="AO422" s="39">
        <f t="shared" si="76"/>
        <v>0</v>
      </c>
      <c r="AQ422" s="37" t="s">
        <v>3057</v>
      </c>
      <c r="AR422" s="39">
        <v>0</v>
      </c>
    </row>
    <row r="423" spans="1:44" ht="15" customHeight="1">
      <c r="A423" s="37" t="s">
        <v>3055</v>
      </c>
      <c r="B423" s="37" t="s">
        <v>3045</v>
      </c>
      <c r="C423" s="37" t="s">
        <v>3057</v>
      </c>
      <c r="E423" s="39">
        <v>0.99199999999999999</v>
      </c>
      <c r="F423" s="39">
        <v>20</v>
      </c>
      <c r="G423" s="39">
        <f t="shared" si="66"/>
        <v>620</v>
      </c>
      <c r="H423" s="39" t="s">
        <v>4111</v>
      </c>
      <c r="I423" s="39">
        <v>336</v>
      </c>
      <c r="J423" s="39" t="str">
        <f t="shared" si="67"/>
        <v>NO</v>
      </c>
      <c r="K423" s="39">
        <f t="shared" si="68"/>
        <v>1.129032258064516</v>
      </c>
      <c r="L423" s="39" t="str">
        <f t="shared" si="69"/>
        <v>NO</v>
      </c>
      <c r="O423" s="39">
        <v>4</v>
      </c>
      <c r="R423" s="39">
        <v>0</v>
      </c>
      <c r="S423" s="39">
        <f t="shared" si="70"/>
        <v>1</v>
      </c>
      <c r="W423" s="39" t="s">
        <v>3046</v>
      </c>
      <c r="AB423" s="39" t="s">
        <v>4112</v>
      </c>
      <c r="AD423" s="39">
        <f t="shared" si="71"/>
        <v>0</v>
      </c>
      <c r="AE423" s="39">
        <v>4087</v>
      </c>
      <c r="AF423" s="39">
        <f t="shared" si="72"/>
        <v>1235</v>
      </c>
      <c r="AG423" s="39">
        <v>951</v>
      </c>
      <c r="AH423" s="39">
        <f t="shared" si="73"/>
        <v>995</v>
      </c>
      <c r="AI423" s="39">
        <f t="shared" si="74"/>
        <v>240</v>
      </c>
      <c r="AJ423" s="39">
        <f t="shared" si="75"/>
        <v>1</v>
      </c>
      <c r="AK423" s="39">
        <v>1</v>
      </c>
      <c r="AL423" s="39">
        <v>0.45900000000000002</v>
      </c>
      <c r="AM423" s="39">
        <v>0.44900000000000001</v>
      </c>
      <c r="AN423" s="39">
        <v>0.45600000000000002</v>
      </c>
      <c r="AO423" s="39">
        <f t="shared" si="76"/>
        <v>0</v>
      </c>
      <c r="AQ423" s="37" t="s">
        <v>3057</v>
      </c>
      <c r="AR423" s="39">
        <v>1</v>
      </c>
    </row>
    <row r="424" spans="1:44" ht="15" customHeight="1">
      <c r="A424" s="37" t="s">
        <v>3047</v>
      </c>
      <c r="B424" s="37" t="s">
        <v>3048</v>
      </c>
      <c r="C424" s="37" t="s">
        <v>3057</v>
      </c>
      <c r="E424" s="39">
        <v>0.997</v>
      </c>
      <c r="F424" s="39">
        <v>19</v>
      </c>
      <c r="G424" s="39">
        <f t="shared" si="66"/>
        <v>593</v>
      </c>
      <c r="H424" s="39">
        <v>9808</v>
      </c>
      <c r="I424" s="39" t="s">
        <v>4111</v>
      </c>
      <c r="J424" s="39" t="str">
        <f t="shared" si="67"/>
        <v>NO</v>
      </c>
      <c r="K424" s="39">
        <f t="shared" si="68"/>
        <v>1.6863406408094437</v>
      </c>
      <c r="L424" s="39" t="str">
        <f t="shared" si="69"/>
        <v>NO</v>
      </c>
      <c r="O424" s="39">
        <v>3</v>
      </c>
      <c r="R424" s="39">
        <v>0</v>
      </c>
      <c r="S424" s="39">
        <f t="shared" si="70"/>
        <v>0</v>
      </c>
      <c r="AB424" s="39" t="s">
        <v>4112</v>
      </c>
      <c r="AD424" s="39">
        <f t="shared" si="71"/>
        <v>0</v>
      </c>
      <c r="AE424" s="39">
        <v>4277</v>
      </c>
      <c r="AF424" s="39">
        <f t="shared" si="72"/>
        <v>1243</v>
      </c>
      <c r="AG424" s="39">
        <v>245</v>
      </c>
      <c r="AH424" s="39">
        <f t="shared" si="73"/>
        <v>725</v>
      </c>
      <c r="AI424" s="39">
        <f t="shared" si="74"/>
        <v>518</v>
      </c>
      <c r="AJ424" s="39">
        <f t="shared" si="75"/>
        <v>1</v>
      </c>
      <c r="AK424" s="39">
        <v>1</v>
      </c>
      <c r="AL424" s="39">
        <v>0.47299999999999998</v>
      </c>
      <c r="AM424" s="39">
        <v>0.47299999999999998</v>
      </c>
      <c r="AN424" s="39">
        <v>0.39400000000000002</v>
      </c>
      <c r="AO424" s="39">
        <f t="shared" si="76"/>
        <v>0</v>
      </c>
      <c r="AQ424" s="37" t="s">
        <v>3057</v>
      </c>
      <c r="AR424" s="39">
        <v>1</v>
      </c>
    </row>
    <row r="425" spans="1:44" ht="15" customHeight="1">
      <c r="A425" s="37" t="s">
        <v>3049</v>
      </c>
      <c r="B425" s="37" t="s">
        <v>3050</v>
      </c>
      <c r="C425" s="37" t="s">
        <v>3057</v>
      </c>
      <c r="D425" s="39">
        <v>0</v>
      </c>
      <c r="E425" s="39">
        <v>0</v>
      </c>
      <c r="G425" s="39">
        <f t="shared" si="66"/>
        <v>507</v>
      </c>
      <c r="H425" s="39">
        <v>7256</v>
      </c>
      <c r="I425" s="39">
        <v>2100</v>
      </c>
      <c r="J425" s="39" t="str">
        <f t="shared" si="67"/>
        <v>NO</v>
      </c>
      <c r="K425" s="39">
        <f t="shared" si="68"/>
        <v>1.3806706114398422</v>
      </c>
      <c r="L425" s="39" t="str">
        <f t="shared" si="69"/>
        <v>NO</v>
      </c>
      <c r="O425" s="39">
        <v>5</v>
      </c>
      <c r="R425" s="39">
        <v>0</v>
      </c>
      <c r="S425" s="39">
        <f t="shared" si="70"/>
        <v>0</v>
      </c>
      <c r="AB425" s="39" t="s">
        <v>4112</v>
      </c>
      <c r="AD425" s="39">
        <f t="shared" si="71"/>
        <v>0</v>
      </c>
      <c r="AE425" s="39">
        <v>4088</v>
      </c>
      <c r="AF425" s="39">
        <f t="shared" si="72"/>
        <v>1236</v>
      </c>
      <c r="AG425" s="39">
        <v>3172</v>
      </c>
      <c r="AH425" s="39">
        <f t="shared" si="73"/>
        <v>1222</v>
      </c>
      <c r="AI425" s="39">
        <f t="shared" si="74"/>
        <v>14</v>
      </c>
      <c r="AJ425" s="39">
        <f t="shared" si="75"/>
        <v>1</v>
      </c>
      <c r="AK425" s="39">
        <v>0</v>
      </c>
      <c r="AL425" s="39">
        <v>0.432</v>
      </c>
      <c r="AM425" s="39">
        <v>0.47699999999999998</v>
      </c>
      <c r="AN425" s="39">
        <v>0.45300000000000001</v>
      </c>
      <c r="AO425" s="39">
        <f t="shared" si="76"/>
        <v>1</v>
      </c>
      <c r="AQ425" s="37" t="s">
        <v>3057</v>
      </c>
      <c r="AR425" s="39">
        <v>1</v>
      </c>
    </row>
    <row r="426" spans="1:44" ht="15" customHeight="1">
      <c r="A426" s="37" t="s">
        <v>3051</v>
      </c>
      <c r="B426" s="37" t="s">
        <v>3037</v>
      </c>
      <c r="C426" s="37" t="s">
        <v>3057</v>
      </c>
      <c r="E426" s="39">
        <v>0.99299999999999999</v>
      </c>
      <c r="F426" s="39">
        <v>19</v>
      </c>
      <c r="G426" s="39">
        <f t="shared" si="66"/>
        <v>633</v>
      </c>
      <c r="H426" s="39">
        <v>1070</v>
      </c>
      <c r="I426" s="39">
        <v>1775</v>
      </c>
      <c r="J426" s="39" t="str">
        <f t="shared" si="67"/>
        <v>NO</v>
      </c>
      <c r="K426" s="39">
        <f t="shared" si="68"/>
        <v>0.94786729857819907</v>
      </c>
      <c r="L426" s="39" t="str">
        <f t="shared" si="69"/>
        <v>NO</v>
      </c>
      <c r="O426" s="39">
        <v>3</v>
      </c>
      <c r="R426" s="39">
        <v>0</v>
      </c>
      <c r="S426" s="39">
        <f t="shared" si="70"/>
        <v>0</v>
      </c>
      <c r="AB426" s="39" t="s">
        <v>4112</v>
      </c>
      <c r="AD426" s="39">
        <f t="shared" si="71"/>
        <v>0</v>
      </c>
      <c r="AE426" s="39">
        <v>4165</v>
      </c>
      <c r="AF426" s="39">
        <f t="shared" si="72"/>
        <v>1239</v>
      </c>
      <c r="AG426" s="39">
        <v>1241</v>
      </c>
      <c r="AH426" s="39">
        <f t="shared" si="73"/>
        <v>1068</v>
      </c>
      <c r="AI426" s="39">
        <f t="shared" si="74"/>
        <v>171</v>
      </c>
      <c r="AJ426" s="39">
        <f t="shared" si="75"/>
        <v>1</v>
      </c>
      <c r="AK426" s="39">
        <v>1</v>
      </c>
      <c r="AL426" s="39">
        <v>0.434</v>
      </c>
      <c r="AM426" s="39">
        <v>0.495</v>
      </c>
      <c r="AN426" s="39">
        <v>0.35799999999999998</v>
      </c>
      <c r="AO426" s="39">
        <f t="shared" si="76"/>
        <v>0</v>
      </c>
      <c r="AQ426" s="37" t="s">
        <v>3057</v>
      </c>
      <c r="AR426" s="39">
        <v>1</v>
      </c>
    </row>
    <row r="427" spans="1:44" ht="15" customHeight="1">
      <c r="A427" s="37" t="s">
        <v>3038</v>
      </c>
      <c r="B427" s="37" t="s">
        <v>3039</v>
      </c>
      <c r="C427" s="37" t="s">
        <v>3057</v>
      </c>
      <c r="E427" s="39">
        <v>0.99399999999999999</v>
      </c>
      <c r="F427" s="39">
        <v>22</v>
      </c>
      <c r="G427" s="39">
        <f t="shared" si="66"/>
        <v>604</v>
      </c>
      <c r="H427" s="39">
        <v>19840</v>
      </c>
      <c r="I427" s="39">
        <v>3569</v>
      </c>
      <c r="J427" s="39" t="str">
        <f t="shared" si="67"/>
        <v>YES</v>
      </c>
      <c r="K427" s="39">
        <f t="shared" si="68"/>
        <v>1.3245033112582782</v>
      </c>
      <c r="L427" s="39" t="str">
        <f t="shared" si="69"/>
        <v>NO</v>
      </c>
      <c r="O427" s="39">
        <v>4</v>
      </c>
      <c r="R427" s="39">
        <v>0</v>
      </c>
      <c r="S427" s="39">
        <f t="shared" si="70"/>
        <v>0</v>
      </c>
      <c r="AB427" s="39" t="s">
        <v>4112</v>
      </c>
      <c r="AD427" s="39">
        <f t="shared" si="71"/>
        <v>0</v>
      </c>
      <c r="AE427" s="39">
        <v>3481</v>
      </c>
      <c r="AF427" s="39">
        <f t="shared" si="72"/>
        <v>1188</v>
      </c>
      <c r="AG427" s="39">
        <v>1109</v>
      </c>
      <c r="AH427" s="39">
        <f t="shared" si="73"/>
        <v>1040</v>
      </c>
      <c r="AI427" s="39">
        <f t="shared" si="74"/>
        <v>148</v>
      </c>
      <c r="AJ427" s="39">
        <f t="shared" si="75"/>
        <v>1</v>
      </c>
      <c r="AK427" s="39">
        <v>1</v>
      </c>
      <c r="AL427" s="39">
        <v>0.44400000000000001</v>
      </c>
      <c r="AM427" s="39">
        <v>0.48399999999999999</v>
      </c>
      <c r="AN427" s="39">
        <v>0.38900000000000001</v>
      </c>
      <c r="AO427" s="39">
        <f t="shared" si="76"/>
        <v>0</v>
      </c>
      <c r="AQ427" s="37" t="s">
        <v>3057</v>
      </c>
      <c r="AR427" s="39">
        <v>1</v>
      </c>
    </row>
    <row r="428" spans="1:44" ht="15" customHeight="1">
      <c r="A428" s="37" t="s">
        <v>3040</v>
      </c>
      <c r="B428" s="37" t="s">
        <v>3041</v>
      </c>
      <c r="C428" s="37" t="s">
        <v>3042</v>
      </c>
      <c r="E428" s="39">
        <v>0.95799999999999996</v>
      </c>
      <c r="F428" s="39">
        <v>17</v>
      </c>
      <c r="G428" s="39">
        <f t="shared" si="66"/>
        <v>428</v>
      </c>
      <c r="H428" s="39">
        <v>11608</v>
      </c>
      <c r="I428" s="39">
        <v>872</v>
      </c>
      <c r="J428" s="39" t="str">
        <f t="shared" si="67"/>
        <v>YES</v>
      </c>
      <c r="K428" s="39">
        <f t="shared" si="68"/>
        <v>1.8691588785046729</v>
      </c>
      <c r="L428" s="39" t="str">
        <f t="shared" si="69"/>
        <v>NO</v>
      </c>
      <c r="O428" s="39">
        <v>3</v>
      </c>
      <c r="R428" s="39">
        <v>0</v>
      </c>
      <c r="S428" s="39">
        <f t="shared" si="70"/>
        <v>0</v>
      </c>
      <c r="AB428" s="39" t="s">
        <v>4112</v>
      </c>
      <c r="AD428" s="39">
        <f t="shared" si="71"/>
        <v>0</v>
      </c>
      <c r="AE428" s="39">
        <v>11</v>
      </c>
      <c r="AF428" s="39">
        <f t="shared" si="72"/>
        <v>191</v>
      </c>
      <c r="AG428" s="39">
        <v>2</v>
      </c>
      <c r="AH428" s="39">
        <f t="shared" si="73"/>
        <v>153</v>
      </c>
      <c r="AI428" s="39">
        <f t="shared" si="74"/>
        <v>38</v>
      </c>
      <c r="AJ428" s="39">
        <f t="shared" si="75"/>
        <v>1</v>
      </c>
      <c r="AK428" s="39">
        <v>1</v>
      </c>
      <c r="AL428" s="39">
        <v>0.42199999999999999</v>
      </c>
      <c r="AM428" s="39">
        <v>0.45600000000000002</v>
      </c>
      <c r="AN428" s="39">
        <v>0.42899999999999999</v>
      </c>
      <c r="AO428" s="39">
        <f t="shared" si="76"/>
        <v>0</v>
      </c>
      <c r="AQ428" s="37" t="s">
        <v>3042</v>
      </c>
      <c r="AR428" s="39">
        <v>1</v>
      </c>
    </row>
    <row r="429" spans="1:44" ht="15" customHeight="1">
      <c r="A429" s="37" t="s">
        <v>3043</v>
      </c>
      <c r="B429" s="37" t="s">
        <v>3044</v>
      </c>
      <c r="C429" s="37" t="s">
        <v>3042</v>
      </c>
      <c r="D429" s="39">
        <v>0</v>
      </c>
      <c r="E429" s="39">
        <v>0</v>
      </c>
      <c r="G429" s="39">
        <f t="shared" si="66"/>
        <v>202</v>
      </c>
      <c r="H429" s="39">
        <v>3206</v>
      </c>
      <c r="I429" s="39">
        <v>176</v>
      </c>
      <c r="J429" s="39" t="str">
        <f t="shared" si="67"/>
        <v>NO</v>
      </c>
      <c r="K429" s="39">
        <f t="shared" si="68"/>
        <v>1.9801980198019802</v>
      </c>
      <c r="L429" s="39" t="str">
        <f t="shared" si="69"/>
        <v>NO</v>
      </c>
      <c r="O429" s="39">
        <v>1</v>
      </c>
      <c r="R429" s="39">
        <v>0</v>
      </c>
      <c r="S429" s="39">
        <f t="shared" si="70"/>
        <v>1</v>
      </c>
      <c r="U429" s="39" t="s">
        <v>3282</v>
      </c>
      <c r="AB429" s="39" t="s">
        <v>4112</v>
      </c>
      <c r="AD429" s="39">
        <f t="shared" si="71"/>
        <v>0</v>
      </c>
      <c r="AE429" s="39">
        <v>48</v>
      </c>
      <c r="AF429" s="39">
        <f t="shared" si="72"/>
        <v>315</v>
      </c>
      <c r="AG429" s="39">
        <v>27</v>
      </c>
      <c r="AH429" s="39">
        <f t="shared" si="73"/>
        <v>364</v>
      </c>
      <c r="AI429" s="39">
        <f t="shared" si="74"/>
        <v>-49</v>
      </c>
      <c r="AJ429" s="39">
        <f t="shared" si="75"/>
        <v>0</v>
      </c>
      <c r="AK429" s="39">
        <v>0</v>
      </c>
      <c r="AL429" s="39">
        <v>0.44700000000000001</v>
      </c>
      <c r="AM429" s="39">
        <v>0.49099999999999999</v>
      </c>
      <c r="AN429" s="39">
        <v>0.46100000000000002</v>
      </c>
      <c r="AO429" s="39">
        <f t="shared" si="76"/>
        <v>1</v>
      </c>
      <c r="AQ429" s="37" t="s">
        <v>3042</v>
      </c>
      <c r="AR429" s="39">
        <v>0</v>
      </c>
    </row>
    <row r="430" spans="1:44" ht="15" customHeight="1">
      <c r="A430" s="37" t="s">
        <v>3025</v>
      </c>
      <c r="B430" s="37" t="s">
        <v>3026</v>
      </c>
      <c r="C430" s="37" t="s">
        <v>3042</v>
      </c>
      <c r="D430" s="39">
        <v>0</v>
      </c>
      <c r="E430" s="39">
        <v>0</v>
      </c>
      <c r="G430" s="39">
        <f t="shared" si="66"/>
        <v>192</v>
      </c>
      <c r="H430" s="39">
        <v>525</v>
      </c>
      <c r="I430" s="39">
        <v>1309</v>
      </c>
      <c r="J430" s="39" t="str">
        <f t="shared" si="67"/>
        <v>NO</v>
      </c>
      <c r="K430" s="39">
        <f t="shared" si="68"/>
        <v>2.0833333333333335</v>
      </c>
      <c r="L430" s="39" t="str">
        <f t="shared" si="69"/>
        <v>NO</v>
      </c>
      <c r="O430" s="39">
        <v>2</v>
      </c>
      <c r="R430" s="39">
        <v>0</v>
      </c>
      <c r="S430" s="39">
        <f t="shared" si="70"/>
        <v>1</v>
      </c>
      <c r="U430" s="39" t="s">
        <v>3027</v>
      </c>
      <c r="AB430" s="39" t="s">
        <v>4112</v>
      </c>
      <c r="AD430" s="39">
        <f t="shared" si="71"/>
        <v>0</v>
      </c>
      <c r="AE430" s="39">
        <v>355</v>
      </c>
      <c r="AF430" s="39">
        <f t="shared" si="72"/>
        <v>567</v>
      </c>
      <c r="AG430" s="39">
        <v>286</v>
      </c>
      <c r="AH430" s="39">
        <f t="shared" si="73"/>
        <v>754</v>
      </c>
      <c r="AI430" s="39">
        <f t="shared" si="74"/>
        <v>-187</v>
      </c>
      <c r="AJ430" s="39">
        <f t="shared" si="75"/>
        <v>0</v>
      </c>
      <c r="AK430" s="39">
        <v>0</v>
      </c>
      <c r="AL430" s="39">
        <v>0.40100000000000002</v>
      </c>
      <c r="AM430" s="39">
        <v>0.46200000000000002</v>
      </c>
      <c r="AN430" s="39">
        <v>0.38400000000000001</v>
      </c>
      <c r="AO430" s="39">
        <f t="shared" si="76"/>
        <v>1</v>
      </c>
      <c r="AQ430" s="37" t="s">
        <v>3042</v>
      </c>
      <c r="AR430" s="39">
        <v>0</v>
      </c>
    </row>
    <row r="431" spans="1:44" ht="15" customHeight="1">
      <c r="A431" s="37" t="s">
        <v>3028</v>
      </c>
      <c r="B431" s="37" t="s">
        <v>3029</v>
      </c>
      <c r="C431" s="37" t="s">
        <v>3042</v>
      </c>
      <c r="D431" s="39">
        <v>0</v>
      </c>
      <c r="E431" s="39">
        <v>0</v>
      </c>
      <c r="G431" s="39">
        <f t="shared" si="66"/>
        <v>195</v>
      </c>
      <c r="H431" s="39">
        <v>3282</v>
      </c>
      <c r="I431" s="39">
        <v>934</v>
      </c>
      <c r="J431" s="39" t="str">
        <f t="shared" si="67"/>
        <v>NO</v>
      </c>
      <c r="K431" s="39">
        <f t="shared" si="68"/>
        <v>2.0512820512820511</v>
      </c>
      <c r="L431" s="39" t="str">
        <f t="shared" si="69"/>
        <v>NO</v>
      </c>
      <c r="O431" s="39">
        <v>1</v>
      </c>
      <c r="R431" s="39">
        <v>0</v>
      </c>
      <c r="S431" s="39">
        <f t="shared" si="70"/>
        <v>1</v>
      </c>
      <c r="U431" s="39" t="s">
        <v>3260</v>
      </c>
      <c r="AB431" s="39" t="s">
        <v>4112</v>
      </c>
      <c r="AD431" s="39">
        <f t="shared" si="71"/>
        <v>0</v>
      </c>
      <c r="AE431" s="39">
        <v>275</v>
      </c>
      <c r="AF431" s="39">
        <f t="shared" si="72"/>
        <v>524</v>
      </c>
      <c r="AG431" s="39">
        <v>517</v>
      </c>
      <c r="AH431" s="39">
        <f t="shared" si="73"/>
        <v>871</v>
      </c>
      <c r="AI431" s="39">
        <f t="shared" si="74"/>
        <v>-347</v>
      </c>
      <c r="AJ431" s="39">
        <f t="shared" si="75"/>
        <v>0</v>
      </c>
      <c r="AK431" s="39">
        <v>0</v>
      </c>
      <c r="AL431" s="39">
        <v>0.48699999999999999</v>
      </c>
      <c r="AM431" s="39">
        <v>0.49</v>
      </c>
      <c r="AN431" s="39">
        <v>0.45600000000000002</v>
      </c>
      <c r="AO431" s="39">
        <f t="shared" si="76"/>
        <v>1</v>
      </c>
      <c r="AQ431" s="37" t="s">
        <v>3042</v>
      </c>
      <c r="AR431" s="39">
        <v>0</v>
      </c>
    </row>
    <row r="432" spans="1:44" ht="15" customHeight="1">
      <c r="A432" s="37" t="s">
        <v>3030</v>
      </c>
      <c r="B432" s="37" t="s">
        <v>3031</v>
      </c>
      <c r="C432" s="37" t="s">
        <v>3042</v>
      </c>
      <c r="D432" s="39">
        <v>0</v>
      </c>
      <c r="E432" s="39">
        <v>0</v>
      </c>
      <c r="G432" s="39">
        <f t="shared" si="66"/>
        <v>539</v>
      </c>
      <c r="H432" s="39">
        <v>1050</v>
      </c>
      <c r="I432" s="39">
        <v>2897</v>
      </c>
      <c r="J432" s="39" t="str">
        <f t="shared" si="67"/>
        <v>NO</v>
      </c>
      <c r="K432" s="39">
        <f t="shared" si="68"/>
        <v>2.5974025974025974</v>
      </c>
      <c r="L432" s="39" t="str">
        <f t="shared" si="69"/>
        <v>NO</v>
      </c>
      <c r="O432" s="39">
        <v>2</v>
      </c>
      <c r="R432" s="39">
        <v>0</v>
      </c>
      <c r="S432" s="39">
        <f t="shared" si="70"/>
        <v>0</v>
      </c>
      <c r="AB432" s="39" t="s">
        <v>4112</v>
      </c>
      <c r="AD432" s="39">
        <f t="shared" si="71"/>
        <v>0</v>
      </c>
      <c r="AE432" s="39">
        <v>39</v>
      </c>
      <c r="AF432" s="39">
        <f t="shared" si="72"/>
        <v>291</v>
      </c>
      <c r="AG432" s="39">
        <v>8</v>
      </c>
      <c r="AH432" s="39">
        <f t="shared" si="73"/>
        <v>255</v>
      </c>
      <c r="AI432" s="39">
        <f t="shared" si="74"/>
        <v>36</v>
      </c>
      <c r="AJ432" s="39">
        <f t="shared" si="75"/>
        <v>1</v>
      </c>
      <c r="AK432" s="39">
        <v>0</v>
      </c>
      <c r="AL432" s="39">
        <v>0.36299999999999999</v>
      </c>
      <c r="AM432" s="39">
        <v>0.47299999999999998</v>
      </c>
      <c r="AN432" s="39">
        <v>0.41699999999999998</v>
      </c>
      <c r="AO432" s="39">
        <f t="shared" si="76"/>
        <v>1</v>
      </c>
      <c r="AQ432" s="37" t="s">
        <v>3042</v>
      </c>
      <c r="AR432" s="39">
        <v>1</v>
      </c>
    </row>
    <row r="433" spans="1:44" ht="15" customHeight="1">
      <c r="A433" s="37" t="s">
        <v>3032</v>
      </c>
      <c r="B433" s="37" t="s">
        <v>3033</v>
      </c>
      <c r="C433" s="37" t="s">
        <v>3042</v>
      </c>
      <c r="E433" s="39">
        <v>0.998</v>
      </c>
      <c r="F433" s="39">
        <v>30</v>
      </c>
      <c r="G433" s="39">
        <f t="shared" si="66"/>
        <v>358</v>
      </c>
      <c r="H433" s="39">
        <v>1740</v>
      </c>
      <c r="I433" s="39">
        <v>371</v>
      </c>
      <c r="J433" s="39" t="str">
        <f t="shared" si="67"/>
        <v>NO</v>
      </c>
      <c r="K433" s="39">
        <f t="shared" si="68"/>
        <v>1.9553072625698322</v>
      </c>
      <c r="L433" s="39" t="str">
        <f t="shared" si="69"/>
        <v>NO</v>
      </c>
      <c r="O433" s="39">
        <v>2</v>
      </c>
      <c r="R433" s="39">
        <v>0</v>
      </c>
      <c r="S433" s="39">
        <f t="shared" si="70"/>
        <v>0</v>
      </c>
      <c r="AB433" s="39" t="s">
        <v>4112</v>
      </c>
      <c r="AD433" s="39">
        <f t="shared" si="71"/>
        <v>0</v>
      </c>
      <c r="AE433" s="39">
        <v>297</v>
      </c>
      <c r="AF433" s="39">
        <f t="shared" si="72"/>
        <v>541</v>
      </c>
      <c r="AG433" s="39">
        <v>202</v>
      </c>
      <c r="AH433" s="39">
        <f t="shared" si="73"/>
        <v>686</v>
      </c>
      <c r="AI433" s="39">
        <f t="shared" si="74"/>
        <v>-145</v>
      </c>
      <c r="AJ433" s="39">
        <f t="shared" si="75"/>
        <v>0</v>
      </c>
      <c r="AK433" s="39">
        <v>1</v>
      </c>
      <c r="AL433" s="39">
        <v>0.44400000000000001</v>
      </c>
      <c r="AM433" s="39">
        <v>0.44500000000000001</v>
      </c>
      <c r="AN433" s="39">
        <v>0.437</v>
      </c>
      <c r="AO433" s="39">
        <f t="shared" si="76"/>
        <v>0</v>
      </c>
      <c r="AQ433" s="37" t="s">
        <v>3042</v>
      </c>
      <c r="AR433" s="39">
        <v>0</v>
      </c>
    </row>
    <row r="434" spans="1:44" ht="15" customHeight="1">
      <c r="A434" s="37" t="s">
        <v>3034</v>
      </c>
      <c r="B434" s="37" t="s">
        <v>3035</v>
      </c>
      <c r="C434" s="37" t="s">
        <v>3042</v>
      </c>
      <c r="D434" s="39">
        <v>0</v>
      </c>
      <c r="E434" s="39">
        <v>0</v>
      </c>
      <c r="G434" s="39">
        <f t="shared" si="66"/>
        <v>335</v>
      </c>
      <c r="H434" s="39">
        <v>1536</v>
      </c>
      <c r="I434" s="39">
        <v>5111</v>
      </c>
      <c r="J434" s="39" t="str">
        <f t="shared" si="67"/>
        <v>NO</v>
      </c>
      <c r="K434" s="39">
        <f t="shared" si="68"/>
        <v>2.6865671641791042</v>
      </c>
      <c r="L434" s="39" t="str">
        <f t="shared" si="69"/>
        <v>NO</v>
      </c>
      <c r="O434" s="39">
        <v>1</v>
      </c>
      <c r="R434" s="39">
        <v>0</v>
      </c>
      <c r="S434" s="39">
        <f t="shared" si="70"/>
        <v>0</v>
      </c>
      <c r="AB434" s="39" t="s">
        <v>4112</v>
      </c>
      <c r="AD434" s="39">
        <f t="shared" si="71"/>
        <v>0</v>
      </c>
      <c r="AE434" s="39">
        <v>335</v>
      </c>
      <c r="AF434" s="39">
        <f t="shared" si="72"/>
        <v>555</v>
      </c>
      <c r="AG434" s="39">
        <v>425</v>
      </c>
      <c r="AH434" s="39">
        <f t="shared" si="73"/>
        <v>830</v>
      </c>
      <c r="AI434" s="39">
        <f t="shared" si="74"/>
        <v>-275</v>
      </c>
      <c r="AJ434" s="39">
        <f t="shared" si="75"/>
        <v>0</v>
      </c>
      <c r="AK434" s="39">
        <v>0</v>
      </c>
      <c r="AL434" s="39">
        <v>0.40200000000000002</v>
      </c>
      <c r="AM434" s="39">
        <v>0.498</v>
      </c>
      <c r="AN434" s="39">
        <v>0.437</v>
      </c>
      <c r="AO434" s="39">
        <f t="shared" si="76"/>
        <v>1</v>
      </c>
      <c r="AQ434" s="37" t="s">
        <v>3042</v>
      </c>
      <c r="AR434" s="39">
        <v>0</v>
      </c>
    </row>
    <row r="435" spans="1:44" ht="15" customHeight="1">
      <c r="A435" s="37" t="s">
        <v>3036</v>
      </c>
      <c r="B435" s="37" t="s">
        <v>3016</v>
      </c>
      <c r="C435" s="37" t="s">
        <v>3042</v>
      </c>
      <c r="D435" s="39">
        <v>0</v>
      </c>
      <c r="E435" s="39">
        <v>0</v>
      </c>
      <c r="G435" s="39">
        <f t="shared" si="66"/>
        <v>606</v>
      </c>
      <c r="H435" s="39">
        <v>1023</v>
      </c>
      <c r="I435" s="39" t="s">
        <v>4111</v>
      </c>
      <c r="J435" s="39" t="str">
        <f t="shared" si="67"/>
        <v>NO</v>
      </c>
      <c r="K435" s="39">
        <f t="shared" si="68"/>
        <v>1.4851485148514851</v>
      </c>
      <c r="L435" s="39" t="str">
        <f t="shared" si="69"/>
        <v>NO</v>
      </c>
      <c r="O435" s="39">
        <v>1</v>
      </c>
      <c r="R435" s="39">
        <v>0</v>
      </c>
      <c r="S435" s="39">
        <f t="shared" si="70"/>
        <v>2</v>
      </c>
      <c r="U435" s="39" t="s">
        <v>3645</v>
      </c>
      <c r="AB435" s="39" t="s">
        <v>3017</v>
      </c>
      <c r="AC435" s="39" t="s">
        <v>3018</v>
      </c>
      <c r="AD435" s="39">
        <f t="shared" si="71"/>
        <v>5</v>
      </c>
      <c r="AE435" s="39">
        <v>2</v>
      </c>
      <c r="AF435" s="39">
        <f t="shared" si="72"/>
        <v>101</v>
      </c>
      <c r="AG435" s="39">
        <v>0</v>
      </c>
      <c r="AH435" s="39">
        <f t="shared" si="73"/>
        <v>1</v>
      </c>
      <c r="AI435" s="39">
        <f t="shared" si="74"/>
        <v>100</v>
      </c>
      <c r="AJ435" s="39">
        <f t="shared" si="75"/>
        <v>1</v>
      </c>
      <c r="AK435" s="39">
        <v>0</v>
      </c>
      <c r="AL435" s="39">
        <v>0.379</v>
      </c>
      <c r="AM435" s="39">
        <v>0.47599999999999998</v>
      </c>
      <c r="AN435" s="39">
        <v>0.38500000000000001</v>
      </c>
      <c r="AO435" s="39">
        <f t="shared" si="76"/>
        <v>1</v>
      </c>
      <c r="AQ435" s="37" t="s">
        <v>3042</v>
      </c>
      <c r="AR435" s="39">
        <v>1</v>
      </c>
    </row>
    <row r="436" spans="1:44" ht="15" customHeight="1">
      <c r="A436" s="37" t="s">
        <v>3019</v>
      </c>
      <c r="B436" s="37" t="s">
        <v>3020</v>
      </c>
      <c r="C436" s="37" t="s">
        <v>3021</v>
      </c>
      <c r="E436" s="39">
        <v>0.997</v>
      </c>
      <c r="F436" s="39">
        <v>23</v>
      </c>
      <c r="G436" s="39">
        <f t="shared" si="66"/>
        <v>518</v>
      </c>
      <c r="H436" s="39">
        <v>115</v>
      </c>
      <c r="I436" s="39">
        <v>261</v>
      </c>
      <c r="J436" s="39" t="str">
        <f t="shared" si="67"/>
        <v>NO</v>
      </c>
      <c r="K436" s="39">
        <f t="shared" si="68"/>
        <v>1.1583011583011582</v>
      </c>
      <c r="L436" s="39" t="str">
        <f t="shared" si="69"/>
        <v>NO</v>
      </c>
      <c r="O436" s="39">
        <v>4</v>
      </c>
      <c r="R436" s="39">
        <v>0</v>
      </c>
      <c r="S436" s="39">
        <f t="shared" si="70"/>
        <v>0</v>
      </c>
      <c r="AB436" s="39" t="s">
        <v>4112</v>
      </c>
      <c r="AC436" s="39" t="s">
        <v>3022</v>
      </c>
      <c r="AD436" s="39">
        <f t="shared" si="71"/>
        <v>4</v>
      </c>
      <c r="AE436" s="39">
        <v>5029</v>
      </c>
      <c r="AF436" s="39">
        <f t="shared" si="72"/>
        <v>1276</v>
      </c>
      <c r="AG436" s="39">
        <v>4018</v>
      </c>
      <c r="AH436" s="39">
        <f t="shared" si="73"/>
        <v>1260</v>
      </c>
      <c r="AI436" s="39">
        <f t="shared" si="74"/>
        <v>16</v>
      </c>
      <c r="AJ436" s="39">
        <f t="shared" si="75"/>
        <v>1</v>
      </c>
      <c r="AK436" s="39">
        <v>1</v>
      </c>
      <c r="AL436" s="39">
        <v>0.51200000000000001</v>
      </c>
      <c r="AM436" s="39">
        <v>0.47099999999999997</v>
      </c>
      <c r="AN436" s="39">
        <v>0.51100000000000001</v>
      </c>
      <c r="AO436" s="39">
        <f t="shared" si="76"/>
        <v>0</v>
      </c>
      <c r="AQ436" s="37" t="s">
        <v>3021</v>
      </c>
      <c r="AR436" s="39">
        <v>1</v>
      </c>
    </row>
    <row r="437" spans="1:44" ht="15" customHeight="1">
      <c r="A437" s="37" t="s">
        <v>3023</v>
      </c>
      <c r="B437" s="37" t="s">
        <v>3024</v>
      </c>
      <c r="C437" s="37" t="s">
        <v>3021</v>
      </c>
      <c r="D437" s="39">
        <v>0</v>
      </c>
      <c r="E437" s="39">
        <v>0</v>
      </c>
      <c r="G437" s="39">
        <f t="shared" si="66"/>
        <v>703</v>
      </c>
      <c r="H437" s="39">
        <v>1055</v>
      </c>
      <c r="I437" s="39">
        <v>7301</v>
      </c>
      <c r="J437" s="39" t="str">
        <f t="shared" si="67"/>
        <v>NO</v>
      </c>
      <c r="K437" s="39">
        <f t="shared" si="68"/>
        <v>0.56899004267425324</v>
      </c>
      <c r="L437" s="39" t="str">
        <f t="shared" si="69"/>
        <v>NO</v>
      </c>
      <c r="O437" s="39">
        <v>9</v>
      </c>
      <c r="R437" s="39">
        <v>0</v>
      </c>
      <c r="S437" s="39">
        <f t="shared" si="70"/>
        <v>1</v>
      </c>
      <c r="AB437" s="39" t="s">
        <v>3005</v>
      </c>
      <c r="AC437" s="39" t="s">
        <v>3006</v>
      </c>
      <c r="AD437" s="39">
        <f t="shared" si="71"/>
        <v>5</v>
      </c>
      <c r="AE437" s="39">
        <v>3435</v>
      </c>
      <c r="AF437" s="39">
        <f t="shared" si="72"/>
        <v>1180</v>
      </c>
      <c r="AG437" s="39">
        <v>4109</v>
      </c>
      <c r="AH437" s="39">
        <f t="shared" si="73"/>
        <v>1264</v>
      </c>
      <c r="AI437" s="39">
        <f t="shared" si="74"/>
        <v>-84</v>
      </c>
      <c r="AJ437" s="39">
        <f t="shared" si="75"/>
        <v>0</v>
      </c>
      <c r="AK437" s="39">
        <v>0</v>
      </c>
      <c r="AL437" s="39">
        <v>0.47699999999999998</v>
      </c>
      <c r="AM437" s="39">
        <v>0.50800000000000001</v>
      </c>
      <c r="AN437" s="39">
        <v>0.42199999999999999</v>
      </c>
      <c r="AO437" s="39">
        <f t="shared" si="76"/>
        <v>1</v>
      </c>
      <c r="AQ437" s="37" t="s">
        <v>3021</v>
      </c>
      <c r="AR437" s="39">
        <v>0</v>
      </c>
    </row>
    <row r="438" spans="1:44" ht="15" customHeight="1">
      <c r="A438" s="37" t="s">
        <v>3007</v>
      </c>
      <c r="B438" s="37" t="s">
        <v>3008</v>
      </c>
      <c r="C438" s="37" t="s">
        <v>3021</v>
      </c>
      <c r="E438" s="39">
        <v>1</v>
      </c>
      <c r="F438" s="39">
        <v>19</v>
      </c>
      <c r="G438" s="39">
        <f t="shared" si="66"/>
        <v>418</v>
      </c>
      <c r="H438" s="39">
        <v>240</v>
      </c>
      <c r="I438" s="39">
        <v>4315</v>
      </c>
      <c r="J438" s="39" t="str">
        <f t="shared" si="67"/>
        <v>NO</v>
      </c>
      <c r="K438" s="39">
        <f t="shared" si="68"/>
        <v>2.3923444976076556</v>
      </c>
      <c r="L438" s="39" t="str">
        <f t="shared" si="69"/>
        <v>NO</v>
      </c>
      <c r="O438" s="39">
        <v>6</v>
      </c>
      <c r="R438" s="39">
        <v>0</v>
      </c>
      <c r="S438" s="39">
        <f t="shared" si="70"/>
        <v>0</v>
      </c>
      <c r="AB438" s="39" t="s">
        <v>4112</v>
      </c>
      <c r="AD438" s="39">
        <f t="shared" si="71"/>
        <v>0</v>
      </c>
      <c r="AE438" s="39">
        <v>1332</v>
      </c>
      <c r="AF438" s="39">
        <f t="shared" si="72"/>
        <v>906</v>
      </c>
      <c r="AG438" s="39">
        <v>896</v>
      </c>
      <c r="AH438" s="39">
        <f t="shared" si="73"/>
        <v>979</v>
      </c>
      <c r="AI438" s="39">
        <f t="shared" si="74"/>
        <v>-73</v>
      </c>
      <c r="AJ438" s="39">
        <f t="shared" si="75"/>
        <v>0</v>
      </c>
      <c r="AK438" s="39">
        <v>1</v>
      </c>
      <c r="AL438" s="39">
        <v>0.503</v>
      </c>
      <c r="AM438" s="39">
        <v>0.50600000000000001</v>
      </c>
      <c r="AN438" s="39">
        <v>0.35199999999999998</v>
      </c>
      <c r="AO438" s="39">
        <f t="shared" si="76"/>
        <v>0</v>
      </c>
      <c r="AQ438" s="37" t="s">
        <v>3021</v>
      </c>
      <c r="AR438" s="39">
        <v>0</v>
      </c>
    </row>
    <row r="439" spans="1:44" ht="15" customHeight="1">
      <c r="A439" s="37" t="s">
        <v>3009</v>
      </c>
      <c r="B439" s="37" t="s">
        <v>3010</v>
      </c>
      <c r="C439" s="37" t="s">
        <v>3021</v>
      </c>
      <c r="D439" s="39">
        <v>0</v>
      </c>
      <c r="E439" s="39">
        <v>0</v>
      </c>
      <c r="G439" s="39">
        <f t="shared" si="66"/>
        <v>574</v>
      </c>
      <c r="H439" s="39">
        <v>95</v>
      </c>
      <c r="I439" s="39">
        <v>1662</v>
      </c>
      <c r="J439" s="39" t="str">
        <f t="shared" si="67"/>
        <v>NO</v>
      </c>
      <c r="K439" s="39">
        <f t="shared" si="68"/>
        <v>1.9163763066202093</v>
      </c>
      <c r="L439" s="39" t="str">
        <f t="shared" si="69"/>
        <v>NO</v>
      </c>
      <c r="O439" s="39">
        <v>7</v>
      </c>
      <c r="R439" s="39">
        <v>0</v>
      </c>
      <c r="S439" s="39">
        <f t="shared" si="70"/>
        <v>1</v>
      </c>
      <c r="V439" s="39" t="s">
        <v>3011</v>
      </c>
      <c r="AB439" s="39" t="s">
        <v>4112</v>
      </c>
      <c r="AC439" s="39" t="s">
        <v>3012</v>
      </c>
      <c r="AD439" s="39">
        <f t="shared" si="71"/>
        <v>2</v>
      </c>
      <c r="AE439" s="39">
        <v>10094</v>
      </c>
      <c r="AF439" s="39">
        <f t="shared" si="72"/>
        <v>1366</v>
      </c>
      <c r="AG439" s="39">
        <v>6860</v>
      </c>
      <c r="AH439" s="39">
        <f t="shared" si="73"/>
        <v>1312</v>
      </c>
      <c r="AI439" s="39">
        <f t="shared" si="74"/>
        <v>54</v>
      </c>
      <c r="AJ439" s="39">
        <f t="shared" si="75"/>
        <v>1</v>
      </c>
      <c r="AK439" s="39">
        <v>0</v>
      </c>
      <c r="AL439" s="39">
        <v>0.48799999999999999</v>
      </c>
      <c r="AM439" s="39">
        <v>0.47899999999999998</v>
      </c>
      <c r="AN439" s="39">
        <v>0.44</v>
      </c>
      <c r="AO439" s="39">
        <f t="shared" si="76"/>
        <v>1</v>
      </c>
      <c r="AQ439" s="37" t="s">
        <v>3021</v>
      </c>
      <c r="AR439" s="39">
        <v>1</v>
      </c>
    </row>
    <row r="440" spans="1:44" ht="15" customHeight="1">
      <c r="A440" s="37" t="s">
        <v>3013</v>
      </c>
      <c r="B440" s="37" t="s">
        <v>3014</v>
      </c>
      <c r="C440" s="37" t="s">
        <v>3021</v>
      </c>
      <c r="D440" s="39">
        <v>0</v>
      </c>
      <c r="E440" s="39">
        <v>0</v>
      </c>
      <c r="G440" s="39">
        <f t="shared" si="66"/>
        <v>417</v>
      </c>
      <c r="H440" s="39">
        <v>510</v>
      </c>
      <c r="I440" s="39">
        <v>1381</v>
      </c>
      <c r="J440" s="39" t="str">
        <f t="shared" si="67"/>
        <v>NO</v>
      </c>
      <c r="K440" s="39">
        <f t="shared" si="68"/>
        <v>2.1582733812949639</v>
      </c>
      <c r="L440" s="39" t="str">
        <f t="shared" si="69"/>
        <v>NO</v>
      </c>
      <c r="O440" s="39">
        <v>4</v>
      </c>
      <c r="R440" s="39">
        <v>0</v>
      </c>
      <c r="S440" s="39">
        <f t="shared" si="70"/>
        <v>0</v>
      </c>
      <c r="AB440" s="39" t="s">
        <v>4112</v>
      </c>
      <c r="AD440" s="39">
        <f t="shared" si="71"/>
        <v>0</v>
      </c>
      <c r="AE440" s="39">
        <v>8456</v>
      </c>
      <c r="AF440" s="39">
        <f t="shared" si="72"/>
        <v>1346</v>
      </c>
      <c r="AG440" s="39">
        <v>22206</v>
      </c>
      <c r="AH440" s="39">
        <f t="shared" si="73"/>
        <v>1408</v>
      </c>
      <c r="AI440" s="39">
        <f t="shared" si="74"/>
        <v>-62</v>
      </c>
      <c r="AJ440" s="39">
        <f t="shared" si="75"/>
        <v>0</v>
      </c>
      <c r="AK440" s="39">
        <v>0</v>
      </c>
      <c r="AL440" s="39">
        <v>0.438</v>
      </c>
      <c r="AM440" s="39">
        <v>0.48899999999999999</v>
      </c>
      <c r="AN440" s="39">
        <v>0.36</v>
      </c>
      <c r="AO440" s="39">
        <f t="shared" si="76"/>
        <v>1</v>
      </c>
      <c r="AQ440" s="37" t="s">
        <v>3021</v>
      </c>
      <c r="AR440" s="39">
        <v>0</v>
      </c>
    </row>
    <row r="441" spans="1:44" ht="15" customHeight="1">
      <c r="A441" s="37" t="s">
        <v>3015</v>
      </c>
      <c r="B441" s="37" t="s">
        <v>2994</v>
      </c>
      <c r="C441" s="37" t="s">
        <v>3021</v>
      </c>
      <c r="D441" s="39">
        <v>0</v>
      </c>
      <c r="E441" s="39">
        <v>0</v>
      </c>
      <c r="G441" s="39">
        <f t="shared" si="66"/>
        <v>511</v>
      </c>
      <c r="H441" s="39">
        <v>256</v>
      </c>
      <c r="I441" s="39">
        <v>3268</v>
      </c>
      <c r="J441" s="39" t="str">
        <f t="shared" si="67"/>
        <v>NO</v>
      </c>
      <c r="K441" s="39">
        <f t="shared" si="68"/>
        <v>2.152641878669276</v>
      </c>
      <c r="L441" s="39" t="str">
        <f t="shared" si="69"/>
        <v>NO</v>
      </c>
      <c r="O441" s="39">
        <v>5</v>
      </c>
      <c r="R441" s="39">
        <v>0</v>
      </c>
      <c r="S441" s="39">
        <f t="shared" si="70"/>
        <v>0</v>
      </c>
      <c r="AB441" s="39" t="s">
        <v>4112</v>
      </c>
      <c r="AC441" s="39" t="s">
        <v>2995</v>
      </c>
      <c r="AD441" s="39">
        <f t="shared" si="71"/>
        <v>6</v>
      </c>
      <c r="AE441" s="39">
        <v>1390</v>
      </c>
      <c r="AF441" s="39">
        <f t="shared" si="72"/>
        <v>915</v>
      </c>
      <c r="AG441" s="39">
        <v>2356</v>
      </c>
      <c r="AH441" s="39">
        <f t="shared" si="73"/>
        <v>1176</v>
      </c>
      <c r="AI441" s="39">
        <f t="shared" si="74"/>
        <v>-261</v>
      </c>
      <c r="AJ441" s="39">
        <f t="shared" si="75"/>
        <v>0</v>
      </c>
      <c r="AK441" s="39">
        <v>0</v>
      </c>
      <c r="AL441" s="39">
        <v>0.45100000000000001</v>
      </c>
      <c r="AM441" s="39">
        <v>0.48399999999999999</v>
      </c>
      <c r="AN441" s="39">
        <v>0.41299999999999998</v>
      </c>
      <c r="AO441" s="39">
        <f t="shared" si="76"/>
        <v>1</v>
      </c>
      <c r="AQ441" s="37" t="s">
        <v>3021</v>
      </c>
      <c r="AR441" s="39">
        <v>0</v>
      </c>
    </row>
    <row r="442" spans="1:44" ht="15" customHeight="1">
      <c r="A442" s="37" t="s">
        <v>2996</v>
      </c>
      <c r="B442" s="37" t="s">
        <v>2997</v>
      </c>
      <c r="C442" s="37" t="s">
        <v>3021</v>
      </c>
      <c r="D442" s="39">
        <v>0</v>
      </c>
      <c r="E442" s="39">
        <v>0</v>
      </c>
      <c r="G442" s="39">
        <f t="shared" si="66"/>
        <v>500</v>
      </c>
      <c r="H442" s="39">
        <v>285</v>
      </c>
      <c r="I442" s="39">
        <v>2399</v>
      </c>
      <c r="J442" s="39" t="str">
        <f t="shared" si="67"/>
        <v>NO</v>
      </c>
      <c r="K442" s="39">
        <f t="shared" si="68"/>
        <v>0.2</v>
      </c>
      <c r="L442" s="39" t="str">
        <f t="shared" si="69"/>
        <v>NO</v>
      </c>
      <c r="O442" s="39">
        <v>4</v>
      </c>
      <c r="R442" s="39">
        <v>0</v>
      </c>
      <c r="S442" s="39">
        <f t="shared" si="70"/>
        <v>0</v>
      </c>
      <c r="AB442" s="39" t="s">
        <v>4112</v>
      </c>
      <c r="AD442" s="39">
        <f t="shared" si="71"/>
        <v>0</v>
      </c>
      <c r="AE442" s="39">
        <v>2204</v>
      </c>
      <c r="AF442" s="39">
        <f t="shared" si="72"/>
        <v>1064</v>
      </c>
      <c r="AG442" s="39">
        <v>2852</v>
      </c>
      <c r="AH442" s="39">
        <f t="shared" si="73"/>
        <v>1205</v>
      </c>
      <c r="AI442" s="39">
        <f t="shared" si="74"/>
        <v>-141</v>
      </c>
      <c r="AJ442" s="39">
        <f t="shared" si="75"/>
        <v>0</v>
      </c>
      <c r="AK442" s="39">
        <v>0</v>
      </c>
      <c r="AL442" s="39">
        <v>0.45800000000000002</v>
      </c>
      <c r="AM442" s="39">
        <v>0.49199999999999999</v>
      </c>
      <c r="AN442" s="39">
        <v>0.32</v>
      </c>
      <c r="AO442" s="39">
        <f t="shared" si="76"/>
        <v>1</v>
      </c>
      <c r="AQ442" s="37" t="s">
        <v>3021</v>
      </c>
      <c r="AR442" s="39">
        <v>0</v>
      </c>
    </row>
    <row r="443" spans="1:44" ht="15" customHeight="1">
      <c r="A443" s="37" t="s">
        <v>2998</v>
      </c>
      <c r="B443" s="37" t="s">
        <v>2999</v>
      </c>
      <c r="C443" s="37" t="s">
        <v>3021</v>
      </c>
      <c r="D443" s="39">
        <v>0</v>
      </c>
      <c r="E443" s="39">
        <v>0</v>
      </c>
      <c r="G443" s="39">
        <f t="shared" si="66"/>
        <v>374</v>
      </c>
      <c r="H443" s="39">
        <v>740</v>
      </c>
      <c r="I443" s="39">
        <v>4029</v>
      </c>
      <c r="J443" s="39" t="str">
        <f t="shared" si="67"/>
        <v>NO</v>
      </c>
      <c r="K443" s="39">
        <f t="shared" si="68"/>
        <v>0</v>
      </c>
      <c r="L443" s="39" t="str">
        <f t="shared" si="69"/>
        <v>NO</v>
      </c>
      <c r="O443" s="39">
        <v>3</v>
      </c>
      <c r="R443" s="39">
        <v>0</v>
      </c>
      <c r="S443" s="39">
        <f t="shared" si="70"/>
        <v>0</v>
      </c>
      <c r="AB443" s="39" t="s">
        <v>4112</v>
      </c>
      <c r="AC443" s="39" t="s">
        <v>3000</v>
      </c>
      <c r="AD443" s="39">
        <f t="shared" si="71"/>
        <v>6</v>
      </c>
      <c r="AE443" s="39">
        <v>4555</v>
      </c>
      <c r="AF443" s="39">
        <f t="shared" si="72"/>
        <v>1258</v>
      </c>
      <c r="AG443" s="39">
        <v>10770</v>
      </c>
      <c r="AH443" s="39">
        <f t="shared" si="73"/>
        <v>1360</v>
      </c>
      <c r="AI443" s="39">
        <f t="shared" si="74"/>
        <v>-102</v>
      </c>
      <c r="AJ443" s="39">
        <f t="shared" si="75"/>
        <v>0</v>
      </c>
      <c r="AK443" s="39">
        <v>0</v>
      </c>
      <c r="AL443" s="39">
        <v>0.45800000000000002</v>
      </c>
      <c r="AM443" s="39">
        <v>0.47299999999999998</v>
      </c>
      <c r="AN443" s="39">
        <v>0.35099999999999998</v>
      </c>
      <c r="AO443" s="39">
        <f t="shared" si="76"/>
        <v>1</v>
      </c>
      <c r="AQ443" s="37" t="s">
        <v>3021</v>
      </c>
      <c r="AR443" s="39">
        <v>0</v>
      </c>
    </row>
    <row r="444" spans="1:44" ht="15" customHeight="1">
      <c r="A444" s="37" t="s">
        <v>3001</v>
      </c>
      <c r="B444" s="37" t="s">
        <v>3002</v>
      </c>
      <c r="C444" s="37" t="s">
        <v>3003</v>
      </c>
      <c r="E444" s="39">
        <v>0.998</v>
      </c>
      <c r="F444" s="39">
        <v>20</v>
      </c>
      <c r="G444" s="39">
        <f t="shared" si="66"/>
        <v>374</v>
      </c>
      <c r="H444" s="39">
        <v>9709</v>
      </c>
      <c r="I444" s="39" t="s">
        <v>4111</v>
      </c>
      <c r="J444" s="39" t="str">
        <f t="shared" si="67"/>
        <v>NO</v>
      </c>
      <c r="K444" s="39">
        <f t="shared" si="68"/>
        <v>1.6042780748663104</v>
      </c>
      <c r="L444" s="39" t="str">
        <f t="shared" si="69"/>
        <v>NO</v>
      </c>
      <c r="O444" s="39">
        <v>1</v>
      </c>
      <c r="R444" s="39">
        <v>0</v>
      </c>
      <c r="S444" s="39">
        <f t="shared" si="70"/>
        <v>0</v>
      </c>
      <c r="AB444" s="39" t="s">
        <v>4112</v>
      </c>
      <c r="AD444" s="39">
        <f t="shared" si="71"/>
        <v>0</v>
      </c>
      <c r="AE444" s="39">
        <v>9518</v>
      </c>
      <c r="AF444" s="39">
        <f t="shared" si="72"/>
        <v>1362</v>
      </c>
      <c r="AG444" s="39">
        <v>219</v>
      </c>
      <c r="AH444" s="39">
        <f t="shared" si="73"/>
        <v>703</v>
      </c>
      <c r="AI444" s="39">
        <f t="shared" si="74"/>
        <v>659</v>
      </c>
      <c r="AJ444" s="39">
        <f t="shared" si="75"/>
        <v>1</v>
      </c>
      <c r="AK444" s="39">
        <v>1</v>
      </c>
      <c r="AL444" s="39">
        <v>0.432</v>
      </c>
      <c r="AM444" s="39">
        <v>0.45400000000000001</v>
      </c>
      <c r="AN444" s="39">
        <v>0.42</v>
      </c>
      <c r="AO444" s="39">
        <f t="shared" si="76"/>
        <v>0</v>
      </c>
      <c r="AQ444" s="37" t="s">
        <v>3003</v>
      </c>
      <c r="AR444" s="39">
        <v>1</v>
      </c>
    </row>
    <row r="445" spans="1:44" ht="15" customHeight="1">
      <c r="A445" s="37" t="s">
        <v>3004</v>
      </c>
      <c r="B445" s="37" t="s">
        <v>2984</v>
      </c>
      <c r="C445" s="37" t="s">
        <v>3003</v>
      </c>
      <c r="E445" s="39">
        <v>0.996</v>
      </c>
      <c r="F445" s="39">
        <v>17</v>
      </c>
      <c r="G445" s="39">
        <f t="shared" si="66"/>
        <v>384</v>
      </c>
      <c r="H445" s="39">
        <v>6549</v>
      </c>
      <c r="I445" s="39">
        <v>5816</v>
      </c>
      <c r="J445" s="39" t="str">
        <f t="shared" si="67"/>
        <v>NO</v>
      </c>
      <c r="K445" s="39">
        <f t="shared" si="68"/>
        <v>2.0833333333333335</v>
      </c>
      <c r="L445" s="39" t="str">
        <f t="shared" si="69"/>
        <v>NO</v>
      </c>
      <c r="O445" s="39">
        <v>1</v>
      </c>
      <c r="R445" s="39">
        <v>0</v>
      </c>
      <c r="S445" s="39">
        <f t="shared" si="70"/>
        <v>0</v>
      </c>
      <c r="AB445" s="39" t="s">
        <v>4112</v>
      </c>
      <c r="AC445" s="39" t="s">
        <v>2985</v>
      </c>
      <c r="AD445" s="39">
        <f t="shared" si="71"/>
        <v>4</v>
      </c>
      <c r="AE445" s="39">
        <v>1079</v>
      </c>
      <c r="AF445" s="39">
        <f t="shared" si="72"/>
        <v>837</v>
      </c>
      <c r="AG445" s="39">
        <v>353</v>
      </c>
      <c r="AH445" s="39">
        <f t="shared" si="73"/>
        <v>793</v>
      </c>
      <c r="AI445" s="39">
        <f t="shared" si="74"/>
        <v>44</v>
      </c>
      <c r="AJ445" s="39">
        <f t="shared" si="75"/>
        <v>1</v>
      </c>
      <c r="AK445" s="39">
        <v>1</v>
      </c>
      <c r="AL445" s="39">
        <v>0.41499999999999998</v>
      </c>
      <c r="AM445" s="39">
        <v>0.46</v>
      </c>
      <c r="AN445" s="39">
        <v>0.26900000000000002</v>
      </c>
      <c r="AO445" s="39">
        <f t="shared" si="76"/>
        <v>0</v>
      </c>
      <c r="AQ445" s="37" t="s">
        <v>3003</v>
      </c>
      <c r="AR445" s="39">
        <v>1</v>
      </c>
    </row>
    <row r="446" spans="1:44" ht="15" customHeight="1">
      <c r="A446" s="37" t="s">
        <v>2986</v>
      </c>
      <c r="B446" s="37" t="s">
        <v>2987</v>
      </c>
      <c r="C446" s="37" t="s">
        <v>3003</v>
      </c>
      <c r="E446" s="39">
        <v>1</v>
      </c>
      <c r="F446" s="39">
        <v>16</v>
      </c>
      <c r="G446" s="39">
        <f t="shared" si="66"/>
        <v>399</v>
      </c>
      <c r="H446" s="39">
        <v>9570</v>
      </c>
      <c r="I446" s="39" t="s">
        <v>4111</v>
      </c>
      <c r="J446" s="39" t="str">
        <f t="shared" si="67"/>
        <v>NO</v>
      </c>
      <c r="K446" s="39">
        <f t="shared" si="68"/>
        <v>1.7543859649122806</v>
      </c>
      <c r="L446" s="39" t="str">
        <f t="shared" si="69"/>
        <v>NO</v>
      </c>
      <c r="O446" s="39">
        <v>1</v>
      </c>
      <c r="R446" s="39">
        <v>0</v>
      </c>
      <c r="S446" s="39">
        <f t="shared" si="70"/>
        <v>0</v>
      </c>
      <c r="AB446" s="39" t="s">
        <v>4112</v>
      </c>
      <c r="AD446" s="39">
        <f t="shared" si="71"/>
        <v>0</v>
      </c>
      <c r="AE446" s="39">
        <v>1</v>
      </c>
      <c r="AF446" s="39">
        <f t="shared" si="72"/>
        <v>74</v>
      </c>
      <c r="AG446" s="39">
        <v>0</v>
      </c>
      <c r="AH446" s="39">
        <f t="shared" si="73"/>
        <v>1</v>
      </c>
      <c r="AI446" s="39">
        <f t="shared" si="74"/>
        <v>73</v>
      </c>
      <c r="AJ446" s="39">
        <f t="shared" si="75"/>
        <v>1</v>
      </c>
      <c r="AK446" s="39">
        <v>1</v>
      </c>
      <c r="AL446" s="39">
        <v>0.42499999999999999</v>
      </c>
      <c r="AM446" s="39">
        <v>0.443</v>
      </c>
      <c r="AN446" s="39">
        <v>0.39300000000000002</v>
      </c>
      <c r="AO446" s="39">
        <f t="shared" si="76"/>
        <v>0</v>
      </c>
      <c r="AQ446" s="37" t="s">
        <v>3003</v>
      </c>
      <c r="AR446" s="39">
        <v>1</v>
      </c>
    </row>
    <row r="447" spans="1:44" ht="15" customHeight="1">
      <c r="A447" s="37" t="s">
        <v>2988</v>
      </c>
      <c r="B447" s="37" t="s">
        <v>2989</v>
      </c>
      <c r="C447" s="37" t="s">
        <v>3003</v>
      </c>
      <c r="E447" s="39">
        <v>0.98</v>
      </c>
      <c r="F447" s="39">
        <v>24</v>
      </c>
      <c r="G447" s="39">
        <f t="shared" si="66"/>
        <v>372</v>
      </c>
      <c r="H447" s="39">
        <v>395</v>
      </c>
      <c r="I447" s="39">
        <v>2616</v>
      </c>
      <c r="J447" s="39" t="str">
        <f t="shared" si="67"/>
        <v>NO</v>
      </c>
      <c r="K447" s="39">
        <f t="shared" si="68"/>
        <v>1.8817204301075268</v>
      </c>
      <c r="L447" s="39" t="str">
        <f t="shared" si="69"/>
        <v>NO</v>
      </c>
      <c r="O447" s="39">
        <v>1</v>
      </c>
      <c r="R447" s="39">
        <v>0</v>
      </c>
      <c r="S447" s="39">
        <f t="shared" si="70"/>
        <v>0</v>
      </c>
      <c r="AB447" s="39" t="s">
        <v>4112</v>
      </c>
      <c r="AD447" s="39">
        <f t="shared" si="71"/>
        <v>0</v>
      </c>
      <c r="AE447" s="39">
        <v>531</v>
      </c>
      <c r="AF447" s="39">
        <f t="shared" si="72"/>
        <v>649</v>
      </c>
      <c r="AG447" s="39">
        <v>328</v>
      </c>
      <c r="AH447" s="39">
        <f t="shared" si="73"/>
        <v>778</v>
      </c>
      <c r="AI447" s="39">
        <f t="shared" si="74"/>
        <v>-129</v>
      </c>
      <c r="AJ447" s="39">
        <f t="shared" si="75"/>
        <v>0</v>
      </c>
      <c r="AK447" s="39">
        <v>1</v>
      </c>
      <c r="AL447" s="39">
        <v>0.45500000000000002</v>
      </c>
      <c r="AM447" s="39">
        <v>0.46899999999999997</v>
      </c>
      <c r="AN447" s="39">
        <v>0.45900000000000002</v>
      </c>
      <c r="AO447" s="39">
        <f t="shared" si="76"/>
        <v>0</v>
      </c>
      <c r="AQ447" s="37" t="s">
        <v>3003</v>
      </c>
      <c r="AR447" s="39">
        <v>0</v>
      </c>
    </row>
    <row r="448" spans="1:44" ht="15" customHeight="1">
      <c r="A448" s="37" t="s">
        <v>2990</v>
      </c>
      <c r="B448" s="37" t="s">
        <v>2991</v>
      </c>
      <c r="C448" s="37" t="s">
        <v>3003</v>
      </c>
      <c r="E448" s="39">
        <v>0.998</v>
      </c>
      <c r="F448" s="39">
        <v>22</v>
      </c>
      <c r="G448" s="39">
        <f t="shared" si="66"/>
        <v>390</v>
      </c>
      <c r="H448" s="39">
        <v>30320</v>
      </c>
      <c r="I448" s="39">
        <v>3081</v>
      </c>
      <c r="J448" s="39" t="str">
        <f t="shared" si="67"/>
        <v>YES</v>
      </c>
      <c r="K448" s="39">
        <f t="shared" si="68"/>
        <v>1.7948717948717947</v>
      </c>
      <c r="L448" s="39" t="str">
        <f t="shared" si="69"/>
        <v>NO</v>
      </c>
      <c r="O448" s="39">
        <v>1</v>
      </c>
      <c r="R448" s="39">
        <v>0</v>
      </c>
      <c r="S448" s="39">
        <f t="shared" si="70"/>
        <v>1</v>
      </c>
      <c r="U448" s="39" t="s">
        <v>2992</v>
      </c>
      <c r="AB448" s="39" t="s">
        <v>4112</v>
      </c>
      <c r="AD448" s="39">
        <f t="shared" si="71"/>
        <v>0</v>
      </c>
      <c r="AE448" s="39">
        <v>452</v>
      </c>
      <c r="AF448" s="39">
        <f t="shared" si="72"/>
        <v>613</v>
      </c>
      <c r="AG448" s="39">
        <v>39</v>
      </c>
      <c r="AH448" s="39">
        <f t="shared" si="73"/>
        <v>404</v>
      </c>
      <c r="AI448" s="39">
        <f t="shared" si="74"/>
        <v>209</v>
      </c>
      <c r="AJ448" s="39">
        <f t="shared" si="75"/>
        <v>1</v>
      </c>
      <c r="AK448" s="39">
        <v>1</v>
      </c>
      <c r="AL448" s="39">
        <v>0.41799999999999998</v>
      </c>
      <c r="AM448" s="39">
        <v>0.46200000000000002</v>
      </c>
      <c r="AN448" s="39">
        <v>0.40500000000000003</v>
      </c>
      <c r="AO448" s="39">
        <f t="shared" si="76"/>
        <v>0</v>
      </c>
      <c r="AQ448" s="37" t="s">
        <v>3003</v>
      </c>
      <c r="AR448" s="39">
        <v>1</v>
      </c>
    </row>
    <row r="449" spans="1:44" ht="15" customHeight="1">
      <c r="A449" s="37" t="s">
        <v>2993</v>
      </c>
      <c r="B449" s="37" t="s">
        <v>2970</v>
      </c>
      <c r="C449" s="37" t="s">
        <v>3003</v>
      </c>
      <c r="E449" s="39">
        <v>0.999</v>
      </c>
      <c r="F449" s="39">
        <v>20</v>
      </c>
      <c r="G449" s="39">
        <f t="shared" si="66"/>
        <v>365</v>
      </c>
      <c r="H449" s="39">
        <v>1556</v>
      </c>
      <c r="I449" s="39">
        <v>728</v>
      </c>
      <c r="J449" s="39" t="str">
        <f t="shared" si="67"/>
        <v>NO</v>
      </c>
      <c r="K449" s="39">
        <f t="shared" si="68"/>
        <v>1.6438356164383561</v>
      </c>
      <c r="L449" s="39" t="str">
        <f t="shared" si="69"/>
        <v>NO</v>
      </c>
      <c r="O449" s="39">
        <v>1</v>
      </c>
      <c r="R449" s="39">
        <v>0</v>
      </c>
      <c r="S449" s="39">
        <f t="shared" si="70"/>
        <v>1</v>
      </c>
      <c r="U449" s="39" t="s">
        <v>2971</v>
      </c>
      <c r="AB449" s="39" t="s">
        <v>4112</v>
      </c>
      <c r="AD449" s="39">
        <f t="shared" si="71"/>
        <v>0</v>
      </c>
      <c r="AE449" s="39">
        <v>522</v>
      </c>
      <c r="AF449" s="39">
        <f t="shared" si="72"/>
        <v>646</v>
      </c>
      <c r="AG449" s="39">
        <v>53</v>
      </c>
      <c r="AH449" s="39">
        <f t="shared" si="73"/>
        <v>437</v>
      </c>
      <c r="AI449" s="39">
        <f t="shared" si="74"/>
        <v>209</v>
      </c>
      <c r="AJ449" s="39">
        <f t="shared" si="75"/>
        <v>1</v>
      </c>
      <c r="AK449" s="39">
        <v>1</v>
      </c>
      <c r="AL449" s="39">
        <v>0.42799999999999999</v>
      </c>
      <c r="AM449" s="39">
        <v>0.438</v>
      </c>
      <c r="AN449" s="39">
        <v>0.46300000000000002</v>
      </c>
      <c r="AO449" s="39">
        <f t="shared" si="76"/>
        <v>0</v>
      </c>
      <c r="AQ449" s="37" t="s">
        <v>3003</v>
      </c>
      <c r="AR449" s="39">
        <v>1</v>
      </c>
    </row>
    <row r="450" spans="1:44" ht="15" customHeight="1">
      <c r="A450" s="37" t="s">
        <v>2972</v>
      </c>
      <c r="B450" s="37" t="s">
        <v>2973</v>
      </c>
      <c r="C450" s="37" t="s">
        <v>3003</v>
      </c>
      <c r="D450" s="39">
        <v>0</v>
      </c>
      <c r="E450" s="39">
        <v>0</v>
      </c>
      <c r="G450" s="39">
        <f t="shared" si="66"/>
        <v>388</v>
      </c>
      <c r="H450" s="39" t="s">
        <v>4111</v>
      </c>
      <c r="I450" s="39">
        <v>2406</v>
      </c>
      <c r="J450" s="39" t="str">
        <f t="shared" si="67"/>
        <v>NO</v>
      </c>
      <c r="K450" s="39">
        <f t="shared" si="68"/>
        <v>2.0618556701030926</v>
      </c>
      <c r="L450" s="39" t="str">
        <f t="shared" si="69"/>
        <v>NO</v>
      </c>
      <c r="O450" s="39">
        <v>1</v>
      </c>
      <c r="R450" s="39">
        <v>0</v>
      </c>
      <c r="S450" s="39">
        <f t="shared" si="70"/>
        <v>0</v>
      </c>
      <c r="AB450" s="39" t="s">
        <v>4112</v>
      </c>
      <c r="AD450" s="39">
        <f t="shared" si="71"/>
        <v>0</v>
      </c>
      <c r="AE450" s="39">
        <v>286</v>
      </c>
      <c r="AF450" s="39">
        <f t="shared" si="72"/>
        <v>532</v>
      </c>
      <c r="AG450" s="39">
        <v>130</v>
      </c>
      <c r="AH450" s="39">
        <f t="shared" si="73"/>
        <v>602</v>
      </c>
      <c r="AI450" s="39">
        <f t="shared" si="74"/>
        <v>-70</v>
      </c>
      <c r="AJ450" s="39">
        <f t="shared" si="75"/>
        <v>0</v>
      </c>
      <c r="AK450" s="39">
        <v>0</v>
      </c>
      <c r="AL450" s="39">
        <v>0.44600000000000001</v>
      </c>
      <c r="AM450" s="39">
        <v>0.43</v>
      </c>
      <c r="AN450" s="39">
        <v>0.47899999999999998</v>
      </c>
      <c r="AO450" s="39">
        <f t="shared" si="76"/>
        <v>1</v>
      </c>
      <c r="AQ450" s="37" t="s">
        <v>3003</v>
      </c>
      <c r="AR450" s="39">
        <v>0</v>
      </c>
    </row>
    <row r="451" spans="1:44" ht="15" customHeight="1">
      <c r="A451" s="37" t="s">
        <v>2974</v>
      </c>
      <c r="B451" s="37" t="s">
        <v>2975</v>
      </c>
      <c r="C451" s="37" t="s">
        <v>3003</v>
      </c>
      <c r="E451" s="39">
        <v>0.95699999999999996</v>
      </c>
      <c r="F451" s="39">
        <v>15</v>
      </c>
      <c r="G451" s="39">
        <f t="shared" ref="G451:G514" si="77">LEN(B451)</f>
        <v>324</v>
      </c>
      <c r="H451" s="39">
        <v>7132</v>
      </c>
      <c r="I451" s="39">
        <v>1686</v>
      </c>
      <c r="J451" s="39" t="str">
        <f t="shared" ref="J451:J514" si="78">IF(AND(OR(H451&gt;=10000,I451&gt;=10000),H451&lt;&gt;"NA",I451&lt;&gt;"NA"),"YES","NO")</f>
        <v>NO</v>
      </c>
      <c r="K451" s="39">
        <f t="shared" ref="K451:K514" si="79">(100/G451)*(LEN(B451)-LEN(SUBSTITUTE(B451,"C","")))</f>
        <v>1.8518518518518516</v>
      </c>
      <c r="L451" s="39" t="str">
        <f t="shared" ref="L451:L514" si="80">IF(AND(K451&gt;3,G451&lt;150),"YES","NO")</f>
        <v>NO</v>
      </c>
      <c r="O451" s="39">
        <v>1</v>
      </c>
      <c r="R451" s="39">
        <v>0</v>
      </c>
      <c r="S451" s="39">
        <f t="shared" ref="S451:S514" si="81">SUM(IF(U451=0,0,1),IF(V451=0,0,1),IF(W451=0,0,1),IF(X451=0,0,1),IF(Y451=0,0,1),IF(Z451=0,0,1),IF(AA451=0,0,1),IF(AB451="No NLS",0,1))</f>
        <v>0</v>
      </c>
      <c r="AB451" s="39" t="s">
        <v>4112</v>
      </c>
      <c r="AD451" s="39">
        <f t="shared" ref="AD451:AD514" si="82">IF(AC451="",0,(LEN(AC451)-LEN(SUBSTITUTE(AC451,"#","")))+1)</f>
        <v>0</v>
      </c>
      <c r="AE451" s="39">
        <v>1313</v>
      </c>
      <c r="AF451" s="39">
        <f t="shared" ref="AF451:AF514" si="83">RANK(AE451,$AE$3:$AE$1464,1)</f>
        <v>901</v>
      </c>
      <c r="AG451" s="39">
        <v>8147</v>
      </c>
      <c r="AH451" s="39">
        <f t="shared" ref="AH451:AH514" si="84">RANK(AG451,$AG$3:$AG$1464,1)</f>
        <v>1331</v>
      </c>
      <c r="AI451" s="39">
        <f t="shared" ref="AI451:AI514" si="85">AF451-AH451</f>
        <v>-430</v>
      </c>
      <c r="AJ451" s="39">
        <f t="shared" ref="AJ451:AJ514" si="86">IF(AI451&gt;0,1,0)</f>
        <v>0</v>
      </c>
      <c r="AK451" s="39">
        <v>1</v>
      </c>
      <c r="AL451" s="39">
        <v>0.42499999999999999</v>
      </c>
      <c r="AM451" s="39">
        <v>0.47199999999999998</v>
      </c>
      <c r="AN451" s="39">
        <v>0.37</v>
      </c>
      <c r="AO451" s="39">
        <f t="shared" ref="AO451:AO514" si="87">IF(AK451=1,0,1)</f>
        <v>0</v>
      </c>
      <c r="AQ451" s="37" t="s">
        <v>3003</v>
      </c>
      <c r="AR451" s="39">
        <v>0</v>
      </c>
    </row>
    <row r="452" spans="1:44" ht="15" customHeight="1">
      <c r="A452" s="37" t="s">
        <v>2976</v>
      </c>
      <c r="B452" s="37" t="s">
        <v>2977</v>
      </c>
      <c r="C452" s="37" t="s">
        <v>2978</v>
      </c>
      <c r="E452" s="39">
        <v>1</v>
      </c>
      <c r="F452" s="39">
        <v>19</v>
      </c>
      <c r="G452" s="39">
        <f t="shared" si="77"/>
        <v>230</v>
      </c>
      <c r="H452" s="39">
        <v>1021</v>
      </c>
      <c r="I452" s="39">
        <v>100</v>
      </c>
      <c r="J452" s="39" t="str">
        <f t="shared" si="78"/>
        <v>NO</v>
      </c>
      <c r="K452" s="39">
        <f t="shared" si="79"/>
        <v>2.1739130434782608</v>
      </c>
      <c r="L452" s="39" t="str">
        <f t="shared" si="80"/>
        <v>NO</v>
      </c>
      <c r="O452" s="39">
        <v>3</v>
      </c>
      <c r="R452" s="39">
        <v>0</v>
      </c>
      <c r="S452" s="39">
        <f t="shared" si="81"/>
        <v>1</v>
      </c>
      <c r="W452" s="39" t="s">
        <v>2979</v>
      </c>
      <c r="AB452" s="39" t="s">
        <v>4112</v>
      </c>
      <c r="AD452" s="39">
        <f t="shared" si="82"/>
        <v>0</v>
      </c>
      <c r="AE452" s="39">
        <v>992</v>
      </c>
      <c r="AF452" s="39">
        <f t="shared" si="83"/>
        <v>814</v>
      </c>
      <c r="AG452" s="39">
        <v>13</v>
      </c>
      <c r="AH452" s="39">
        <f t="shared" si="84"/>
        <v>299</v>
      </c>
      <c r="AI452" s="39">
        <f t="shared" si="85"/>
        <v>515</v>
      </c>
      <c r="AJ452" s="39">
        <f t="shared" si="86"/>
        <v>1</v>
      </c>
      <c r="AK452" s="39">
        <v>1</v>
      </c>
      <c r="AL452" s="39">
        <v>0.40699999999999997</v>
      </c>
      <c r="AM452" s="39">
        <v>0.47</v>
      </c>
      <c r="AN452" s="39">
        <v>0.47599999999999998</v>
      </c>
      <c r="AO452" s="39">
        <f t="shared" si="87"/>
        <v>0</v>
      </c>
      <c r="AQ452" s="37" t="s">
        <v>2978</v>
      </c>
      <c r="AR452" s="39">
        <v>1</v>
      </c>
    </row>
    <row r="453" spans="1:44" ht="15" customHeight="1">
      <c r="A453" s="37" t="s">
        <v>2980</v>
      </c>
      <c r="B453" s="37" t="s">
        <v>2981</v>
      </c>
      <c r="C453" s="37" t="s">
        <v>2978</v>
      </c>
      <c r="E453" s="39">
        <v>0.999</v>
      </c>
      <c r="F453" s="39">
        <v>17</v>
      </c>
      <c r="G453" s="39">
        <f t="shared" si="77"/>
        <v>219</v>
      </c>
      <c r="H453" s="39">
        <v>5750</v>
      </c>
      <c r="I453" s="39">
        <v>1992</v>
      </c>
      <c r="J453" s="39" t="str">
        <f t="shared" si="78"/>
        <v>NO</v>
      </c>
      <c r="K453" s="39">
        <f t="shared" si="79"/>
        <v>1.8264840182648401</v>
      </c>
      <c r="L453" s="39" t="str">
        <f t="shared" si="80"/>
        <v>NO</v>
      </c>
      <c r="O453" s="39">
        <v>3</v>
      </c>
      <c r="R453" s="39">
        <v>0</v>
      </c>
      <c r="S453" s="39">
        <f t="shared" si="81"/>
        <v>1</v>
      </c>
      <c r="W453" s="39" t="s">
        <v>2982</v>
      </c>
      <c r="AB453" s="39" t="s">
        <v>4112</v>
      </c>
      <c r="AD453" s="39">
        <f t="shared" si="82"/>
        <v>0</v>
      </c>
      <c r="AE453" s="39">
        <v>2706</v>
      </c>
      <c r="AF453" s="39">
        <f t="shared" si="83"/>
        <v>1133</v>
      </c>
      <c r="AG453" s="39">
        <v>161</v>
      </c>
      <c r="AH453" s="39">
        <f t="shared" si="84"/>
        <v>640</v>
      </c>
      <c r="AI453" s="39">
        <f t="shared" si="85"/>
        <v>493</v>
      </c>
      <c r="AJ453" s="39">
        <f t="shared" si="86"/>
        <v>1</v>
      </c>
      <c r="AK453" s="39">
        <v>1</v>
      </c>
      <c r="AL453" s="39">
        <v>0.47299999999999998</v>
      </c>
      <c r="AM453" s="39">
        <v>0.437</v>
      </c>
      <c r="AN453" s="39">
        <v>0.45600000000000002</v>
      </c>
      <c r="AO453" s="39">
        <f t="shared" si="87"/>
        <v>0</v>
      </c>
      <c r="AQ453" s="37" t="s">
        <v>2978</v>
      </c>
      <c r="AR453" s="39">
        <v>1</v>
      </c>
    </row>
    <row r="454" spans="1:44" ht="15" customHeight="1">
      <c r="A454" s="37" t="s">
        <v>2983</v>
      </c>
      <c r="B454" s="37" t="s">
        <v>2958</v>
      </c>
      <c r="C454" s="37" t="s">
        <v>2978</v>
      </c>
      <c r="E454" s="39">
        <v>1</v>
      </c>
      <c r="F454" s="39">
        <v>19</v>
      </c>
      <c r="G454" s="39">
        <f t="shared" si="77"/>
        <v>269</v>
      </c>
      <c r="H454" s="39">
        <v>1570</v>
      </c>
      <c r="I454" s="39">
        <v>13880</v>
      </c>
      <c r="J454" s="39" t="str">
        <f t="shared" si="78"/>
        <v>YES</v>
      </c>
      <c r="K454" s="39">
        <f t="shared" si="79"/>
        <v>1.486988847583643</v>
      </c>
      <c r="L454" s="39" t="str">
        <f t="shared" si="80"/>
        <v>NO</v>
      </c>
      <c r="O454" s="39">
        <v>1</v>
      </c>
      <c r="R454" s="39">
        <v>0</v>
      </c>
      <c r="S454" s="39">
        <f t="shared" si="81"/>
        <v>0</v>
      </c>
      <c r="AB454" s="39" t="s">
        <v>4112</v>
      </c>
      <c r="AC454" s="39" t="s">
        <v>2959</v>
      </c>
      <c r="AD454" s="39">
        <f t="shared" si="82"/>
        <v>2</v>
      </c>
      <c r="AE454" s="39">
        <v>222</v>
      </c>
      <c r="AF454" s="39">
        <f t="shared" si="83"/>
        <v>483</v>
      </c>
      <c r="AG454" s="39">
        <v>298</v>
      </c>
      <c r="AH454" s="39">
        <f t="shared" si="84"/>
        <v>761</v>
      </c>
      <c r="AI454" s="39">
        <f t="shared" si="85"/>
        <v>-278</v>
      </c>
      <c r="AJ454" s="39">
        <f t="shared" si="86"/>
        <v>0</v>
      </c>
      <c r="AK454" s="39">
        <v>1</v>
      </c>
      <c r="AL454" s="39">
        <v>0.48</v>
      </c>
      <c r="AM454" s="39">
        <v>0.48199999999999998</v>
      </c>
      <c r="AN454" s="39">
        <v>0.311</v>
      </c>
      <c r="AO454" s="39">
        <f t="shared" si="87"/>
        <v>0</v>
      </c>
      <c r="AQ454" s="37" t="s">
        <v>2978</v>
      </c>
      <c r="AR454" s="39">
        <v>0</v>
      </c>
    </row>
    <row r="455" spans="1:44" ht="15" customHeight="1">
      <c r="A455" s="37" t="s">
        <v>2960</v>
      </c>
      <c r="B455" s="37" t="s">
        <v>2961</v>
      </c>
      <c r="C455" s="37" t="s">
        <v>2978</v>
      </c>
      <c r="D455" s="39">
        <v>0</v>
      </c>
      <c r="E455" s="39">
        <v>0</v>
      </c>
      <c r="G455" s="39">
        <f t="shared" si="77"/>
        <v>208</v>
      </c>
      <c r="H455" s="39">
        <v>532</v>
      </c>
      <c r="I455" s="39" t="s">
        <v>4111</v>
      </c>
      <c r="J455" s="39" t="str">
        <f t="shared" si="78"/>
        <v>NO</v>
      </c>
      <c r="K455" s="39">
        <f t="shared" si="79"/>
        <v>2.4038461538461537</v>
      </c>
      <c r="L455" s="39" t="str">
        <f t="shared" si="80"/>
        <v>NO</v>
      </c>
      <c r="O455" s="39">
        <v>1</v>
      </c>
      <c r="R455" s="39">
        <v>0</v>
      </c>
      <c r="S455" s="39">
        <f t="shared" si="81"/>
        <v>0</v>
      </c>
      <c r="AB455" s="39" t="s">
        <v>4112</v>
      </c>
      <c r="AD455" s="39">
        <f t="shared" si="82"/>
        <v>0</v>
      </c>
      <c r="AE455" s="39">
        <v>1243</v>
      </c>
      <c r="AF455" s="39">
        <f t="shared" si="83"/>
        <v>883</v>
      </c>
      <c r="AG455" s="39">
        <v>5110</v>
      </c>
      <c r="AH455" s="39">
        <f t="shared" si="84"/>
        <v>1288</v>
      </c>
      <c r="AI455" s="39">
        <f t="shared" si="85"/>
        <v>-405</v>
      </c>
      <c r="AJ455" s="39">
        <f t="shared" si="86"/>
        <v>0</v>
      </c>
      <c r="AK455" s="39">
        <v>0</v>
      </c>
      <c r="AL455" s="39">
        <v>0.443</v>
      </c>
      <c r="AM455" s="39">
        <v>0.48699999999999999</v>
      </c>
      <c r="AN455" s="39">
        <v>0.218</v>
      </c>
      <c r="AO455" s="39">
        <f t="shared" si="87"/>
        <v>1</v>
      </c>
      <c r="AQ455" s="37" t="s">
        <v>2978</v>
      </c>
      <c r="AR455" s="39">
        <v>0</v>
      </c>
    </row>
    <row r="456" spans="1:44" ht="15" customHeight="1">
      <c r="A456" s="37" t="s">
        <v>2962</v>
      </c>
      <c r="B456" s="37" t="s">
        <v>2963</v>
      </c>
      <c r="C456" s="37" t="s">
        <v>2978</v>
      </c>
      <c r="E456" s="39">
        <v>0.999</v>
      </c>
      <c r="F456" s="39">
        <v>17</v>
      </c>
      <c r="G456" s="39">
        <f t="shared" si="77"/>
        <v>270</v>
      </c>
      <c r="H456" s="39">
        <v>3581</v>
      </c>
      <c r="I456" s="39">
        <v>7</v>
      </c>
      <c r="J456" s="39" t="str">
        <f t="shared" si="78"/>
        <v>NO</v>
      </c>
      <c r="K456" s="39">
        <f t="shared" si="79"/>
        <v>1.4814814814814814</v>
      </c>
      <c r="L456" s="39" t="str">
        <f t="shared" si="80"/>
        <v>NO</v>
      </c>
      <c r="O456" s="39">
        <v>2</v>
      </c>
      <c r="R456" s="39">
        <v>0</v>
      </c>
      <c r="S456" s="39">
        <f t="shared" si="81"/>
        <v>0</v>
      </c>
      <c r="AB456" s="39" t="s">
        <v>4112</v>
      </c>
      <c r="AD456" s="39">
        <f t="shared" si="82"/>
        <v>0</v>
      </c>
      <c r="AE456" s="39">
        <v>14</v>
      </c>
      <c r="AF456" s="39">
        <f t="shared" si="83"/>
        <v>206</v>
      </c>
      <c r="AG456" s="39">
        <v>0</v>
      </c>
      <c r="AH456" s="39">
        <f t="shared" si="84"/>
        <v>1</v>
      </c>
      <c r="AI456" s="39">
        <f t="shared" si="85"/>
        <v>205</v>
      </c>
      <c r="AJ456" s="39">
        <f t="shared" si="86"/>
        <v>1</v>
      </c>
      <c r="AK456" s="39">
        <v>1</v>
      </c>
      <c r="AL456" s="39">
        <v>0.49299999999999999</v>
      </c>
      <c r="AM456" s="39">
        <v>0.45800000000000002</v>
      </c>
      <c r="AN456" s="39">
        <v>0.47899999999999998</v>
      </c>
      <c r="AO456" s="39">
        <f t="shared" si="87"/>
        <v>0</v>
      </c>
      <c r="AQ456" s="37" t="s">
        <v>2978</v>
      </c>
      <c r="AR456" s="39">
        <v>1</v>
      </c>
    </row>
    <row r="457" spans="1:44" ht="15" customHeight="1">
      <c r="A457" s="37" t="s">
        <v>2964</v>
      </c>
      <c r="B457" s="37" t="s">
        <v>2965</v>
      </c>
      <c r="C457" s="37" t="s">
        <v>2978</v>
      </c>
      <c r="E457" s="39">
        <v>0.999</v>
      </c>
      <c r="F457" s="39">
        <v>17</v>
      </c>
      <c r="G457" s="39">
        <f t="shared" si="77"/>
        <v>237</v>
      </c>
      <c r="H457" s="39">
        <v>6991</v>
      </c>
      <c r="I457" s="39">
        <v>2683</v>
      </c>
      <c r="J457" s="39" t="str">
        <f t="shared" si="78"/>
        <v>NO</v>
      </c>
      <c r="K457" s="39">
        <f t="shared" si="79"/>
        <v>2.109704641350211</v>
      </c>
      <c r="L457" s="39" t="str">
        <f t="shared" si="80"/>
        <v>NO</v>
      </c>
      <c r="O457" s="39">
        <v>1</v>
      </c>
      <c r="R457" s="39">
        <v>0</v>
      </c>
      <c r="S457" s="39">
        <f t="shared" si="81"/>
        <v>0</v>
      </c>
      <c r="AB457" s="39" t="s">
        <v>4112</v>
      </c>
      <c r="AD457" s="39">
        <f t="shared" si="82"/>
        <v>0</v>
      </c>
      <c r="AE457" s="39">
        <v>7264</v>
      </c>
      <c r="AF457" s="39">
        <f t="shared" si="83"/>
        <v>1327</v>
      </c>
      <c r="AG457" s="39">
        <v>1857</v>
      </c>
      <c r="AH457" s="39">
        <f t="shared" si="84"/>
        <v>1140</v>
      </c>
      <c r="AI457" s="39">
        <f t="shared" si="85"/>
        <v>187</v>
      </c>
      <c r="AJ457" s="39">
        <f t="shared" si="86"/>
        <v>1</v>
      </c>
      <c r="AK457" s="39">
        <v>1</v>
      </c>
      <c r="AL457" s="39">
        <v>0.42799999999999999</v>
      </c>
      <c r="AM457" s="39">
        <v>0.437</v>
      </c>
      <c r="AN457" s="39">
        <v>0.38300000000000001</v>
      </c>
      <c r="AO457" s="39">
        <f t="shared" si="87"/>
        <v>0</v>
      </c>
      <c r="AQ457" s="37" t="s">
        <v>2978</v>
      </c>
      <c r="AR457" s="39">
        <v>1</v>
      </c>
    </row>
    <row r="458" spans="1:44" ht="15" customHeight="1">
      <c r="A458" s="37" t="s">
        <v>2966</v>
      </c>
      <c r="B458" s="37" t="s">
        <v>2967</v>
      </c>
      <c r="C458" s="37" t="s">
        <v>2978</v>
      </c>
      <c r="E458" s="39">
        <v>0.996</v>
      </c>
      <c r="F458" s="39">
        <v>16</v>
      </c>
      <c r="G458" s="39">
        <f t="shared" si="77"/>
        <v>349</v>
      </c>
      <c r="H458" s="39">
        <v>1655</v>
      </c>
      <c r="I458" s="39">
        <v>10955</v>
      </c>
      <c r="J458" s="39" t="str">
        <f t="shared" si="78"/>
        <v>YES</v>
      </c>
      <c r="K458" s="39">
        <f t="shared" si="79"/>
        <v>1.1461318051575931</v>
      </c>
      <c r="L458" s="39" t="str">
        <f t="shared" si="80"/>
        <v>NO</v>
      </c>
      <c r="O458" s="39">
        <v>1</v>
      </c>
      <c r="R458" s="39">
        <v>0</v>
      </c>
      <c r="S458" s="39">
        <f t="shared" si="81"/>
        <v>0</v>
      </c>
      <c r="AB458" s="39" t="s">
        <v>4112</v>
      </c>
      <c r="AC458" s="39" t="s">
        <v>2968</v>
      </c>
      <c r="AD458" s="39">
        <f t="shared" si="82"/>
        <v>3</v>
      </c>
      <c r="AE458" s="39">
        <v>1128</v>
      </c>
      <c r="AF458" s="39">
        <f t="shared" si="83"/>
        <v>850</v>
      </c>
      <c r="AG458" s="39">
        <v>719</v>
      </c>
      <c r="AH458" s="39">
        <f t="shared" si="84"/>
        <v>932</v>
      </c>
      <c r="AI458" s="39">
        <f t="shared" si="85"/>
        <v>-82</v>
      </c>
      <c r="AJ458" s="39">
        <f t="shared" si="86"/>
        <v>0</v>
      </c>
      <c r="AK458" s="39">
        <v>1</v>
      </c>
      <c r="AL458" s="39">
        <v>0.41699999999999998</v>
      </c>
      <c r="AM458" s="39">
        <v>0.44400000000000001</v>
      </c>
      <c r="AN458" s="39">
        <v>0.318</v>
      </c>
      <c r="AO458" s="39">
        <f t="shared" si="87"/>
        <v>0</v>
      </c>
      <c r="AQ458" s="37" t="s">
        <v>2978</v>
      </c>
      <c r="AR458" s="39">
        <v>0</v>
      </c>
    </row>
    <row r="459" spans="1:44" ht="15" customHeight="1">
      <c r="A459" s="37" t="s">
        <v>2969</v>
      </c>
      <c r="B459" s="37" t="s">
        <v>2952</v>
      </c>
      <c r="C459" s="37" t="s">
        <v>2953</v>
      </c>
      <c r="D459" s="39">
        <v>0</v>
      </c>
      <c r="E459" s="39">
        <v>0</v>
      </c>
      <c r="G459" s="39">
        <f t="shared" si="77"/>
        <v>715</v>
      </c>
      <c r="H459" s="39">
        <v>640</v>
      </c>
      <c r="I459" s="39">
        <v>2363</v>
      </c>
      <c r="J459" s="39" t="str">
        <f t="shared" si="78"/>
        <v>NO</v>
      </c>
      <c r="K459" s="39">
        <f t="shared" si="79"/>
        <v>1.9580419580419581</v>
      </c>
      <c r="L459" s="39" t="str">
        <f t="shared" si="80"/>
        <v>NO</v>
      </c>
      <c r="O459" s="39">
        <v>2</v>
      </c>
      <c r="R459" s="39">
        <v>0</v>
      </c>
      <c r="S459" s="39">
        <f t="shared" si="81"/>
        <v>0</v>
      </c>
      <c r="AB459" s="39" t="s">
        <v>4112</v>
      </c>
      <c r="AD459" s="39">
        <f t="shared" si="82"/>
        <v>0</v>
      </c>
      <c r="AE459" s="39">
        <v>113</v>
      </c>
      <c r="AF459" s="39">
        <f t="shared" si="83"/>
        <v>407</v>
      </c>
      <c r="AG459" s="39">
        <v>101</v>
      </c>
      <c r="AH459" s="39">
        <f t="shared" si="84"/>
        <v>547</v>
      </c>
      <c r="AI459" s="39">
        <f t="shared" si="85"/>
        <v>-140</v>
      </c>
      <c r="AJ459" s="39">
        <f t="shared" si="86"/>
        <v>0</v>
      </c>
      <c r="AK459" s="39">
        <v>0</v>
      </c>
      <c r="AL459" s="39">
        <v>0.40799999999999997</v>
      </c>
      <c r="AM459" s="39">
        <v>0.47199999999999998</v>
      </c>
      <c r="AN459" s="39">
        <v>0.45200000000000001</v>
      </c>
      <c r="AO459" s="39">
        <f t="shared" si="87"/>
        <v>1</v>
      </c>
      <c r="AQ459" s="37" t="s">
        <v>2953</v>
      </c>
      <c r="AR459" s="39">
        <v>0</v>
      </c>
    </row>
    <row r="460" spans="1:44" ht="15" customHeight="1">
      <c r="A460" s="37" t="s">
        <v>2954</v>
      </c>
      <c r="B460" s="37" t="s">
        <v>2955</v>
      </c>
      <c r="C460" s="37" t="s">
        <v>2953</v>
      </c>
      <c r="E460" s="39">
        <v>0.99299999999999999</v>
      </c>
      <c r="F460" s="39">
        <v>15</v>
      </c>
      <c r="G460" s="39">
        <f t="shared" si="77"/>
        <v>572</v>
      </c>
      <c r="H460" s="39" t="s">
        <v>4111</v>
      </c>
      <c r="I460" s="39">
        <v>2054</v>
      </c>
      <c r="J460" s="39" t="str">
        <f t="shared" si="78"/>
        <v>NO</v>
      </c>
      <c r="K460" s="39">
        <f t="shared" si="79"/>
        <v>0.69930069930069927</v>
      </c>
      <c r="L460" s="39" t="str">
        <f t="shared" si="80"/>
        <v>NO</v>
      </c>
      <c r="O460" s="39">
        <v>1</v>
      </c>
      <c r="R460" s="39">
        <v>0</v>
      </c>
      <c r="S460" s="39">
        <f t="shared" si="81"/>
        <v>0</v>
      </c>
      <c r="AB460" s="39" t="s">
        <v>4112</v>
      </c>
      <c r="AC460" s="39" t="s">
        <v>2956</v>
      </c>
      <c r="AD460" s="39">
        <f t="shared" si="82"/>
        <v>3</v>
      </c>
      <c r="AE460" s="39">
        <v>38</v>
      </c>
      <c r="AF460" s="39">
        <f t="shared" si="83"/>
        <v>289</v>
      </c>
      <c r="AG460" s="39">
        <v>34</v>
      </c>
      <c r="AH460" s="39">
        <f t="shared" si="84"/>
        <v>393</v>
      </c>
      <c r="AI460" s="39">
        <f t="shared" si="85"/>
        <v>-104</v>
      </c>
      <c r="AJ460" s="39">
        <f t="shared" si="86"/>
        <v>0</v>
      </c>
      <c r="AK460" s="39">
        <v>1</v>
      </c>
      <c r="AL460" s="39">
        <v>0.314</v>
      </c>
      <c r="AM460" s="39">
        <v>0.47799999999999998</v>
      </c>
      <c r="AN460" s="39">
        <v>0.40500000000000003</v>
      </c>
      <c r="AO460" s="39">
        <f t="shared" si="87"/>
        <v>0</v>
      </c>
      <c r="AQ460" s="37" t="s">
        <v>2953</v>
      </c>
      <c r="AR460" s="39">
        <v>0</v>
      </c>
    </row>
    <row r="461" spans="1:44" ht="15" customHeight="1">
      <c r="A461" s="37" t="s">
        <v>2957</v>
      </c>
      <c r="B461" s="37" t="s">
        <v>2946</v>
      </c>
      <c r="C461" s="37" t="s">
        <v>2953</v>
      </c>
      <c r="D461" s="39">
        <v>0</v>
      </c>
      <c r="E461" s="39">
        <v>0</v>
      </c>
      <c r="G461" s="39">
        <f t="shared" si="77"/>
        <v>646</v>
      </c>
      <c r="H461" s="39">
        <v>780</v>
      </c>
      <c r="I461" s="39">
        <v>771</v>
      </c>
      <c r="J461" s="39" t="str">
        <f t="shared" si="78"/>
        <v>NO</v>
      </c>
      <c r="K461" s="39">
        <f t="shared" si="79"/>
        <v>0.77399380804953566</v>
      </c>
      <c r="L461" s="39" t="str">
        <f t="shared" si="80"/>
        <v>NO</v>
      </c>
      <c r="O461" s="39">
        <v>1</v>
      </c>
      <c r="R461" s="39">
        <v>0</v>
      </c>
      <c r="S461" s="39">
        <f t="shared" si="81"/>
        <v>0</v>
      </c>
      <c r="AB461" s="39" t="s">
        <v>4112</v>
      </c>
      <c r="AC461" s="39" t="s">
        <v>2947</v>
      </c>
      <c r="AD461" s="39">
        <f t="shared" si="82"/>
        <v>3</v>
      </c>
      <c r="AE461" s="39">
        <v>13</v>
      </c>
      <c r="AF461" s="39">
        <f t="shared" si="83"/>
        <v>202</v>
      </c>
      <c r="AG461" s="39">
        <v>7</v>
      </c>
      <c r="AH461" s="39">
        <f t="shared" si="84"/>
        <v>238</v>
      </c>
      <c r="AI461" s="39">
        <f t="shared" si="85"/>
        <v>-36</v>
      </c>
      <c r="AJ461" s="39">
        <f t="shared" si="86"/>
        <v>0</v>
      </c>
      <c r="AK461" s="39">
        <v>0</v>
      </c>
      <c r="AL461" s="39">
        <v>0.435</v>
      </c>
      <c r="AM461" s="39">
        <v>0.44900000000000001</v>
      </c>
      <c r="AN461" s="39">
        <v>0.434</v>
      </c>
      <c r="AO461" s="39">
        <f t="shared" si="87"/>
        <v>1</v>
      </c>
      <c r="AQ461" s="37" t="s">
        <v>2953</v>
      </c>
      <c r="AR461" s="39">
        <v>0</v>
      </c>
    </row>
    <row r="462" spans="1:44" ht="15" customHeight="1">
      <c r="A462" s="37" t="s">
        <v>2948</v>
      </c>
      <c r="B462" s="37" t="s">
        <v>2949</v>
      </c>
      <c r="C462" s="37" t="s">
        <v>2953</v>
      </c>
      <c r="E462" s="39">
        <v>0.99299999999999999</v>
      </c>
      <c r="F462" s="39">
        <v>24</v>
      </c>
      <c r="G462" s="39">
        <f t="shared" si="77"/>
        <v>654</v>
      </c>
      <c r="H462" s="39">
        <v>5570</v>
      </c>
      <c r="I462" s="39">
        <v>681</v>
      </c>
      <c r="J462" s="39" t="str">
        <f t="shared" si="78"/>
        <v>NO</v>
      </c>
      <c r="K462" s="39">
        <f t="shared" si="79"/>
        <v>0.4587155963302752</v>
      </c>
      <c r="L462" s="39" t="str">
        <f t="shared" si="80"/>
        <v>NO</v>
      </c>
      <c r="O462" s="39">
        <v>1</v>
      </c>
      <c r="R462" s="39">
        <v>0</v>
      </c>
      <c r="S462" s="39">
        <f t="shared" si="81"/>
        <v>0</v>
      </c>
      <c r="AB462" s="39" t="s">
        <v>4112</v>
      </c>
      <c r="AD462" s="39">
        <f t="shared" si="82"/>
        <v>0</v>
      </c>
      <c r="AE462" s="39">
        <v>34</v>
      </c>
      <c r="AF462" s="39">
        <f t="shared" si="83"/>
        <v>280</v>
      </c>
      <c r="AG462" s="39">
        <v>7</v>
      </c>
      <c r="AH462" s="39">
        <f t="shared" si="84"/>
        <v>238</v>
      </c>
      <c r="AI462" s="39">
        <f t="shared" si="85"/>
        <v>42</v>
      </c>
      <c r="AJ462" s="39">
        <f t="shared" si="86"/>
        <v>1</v>
      </c>
      <c r="AK462" s="39">
        <v>1</v>
      </c>
      <c r="AL462" s="39">
        <v>0.438</v>
      </c>
      <c r="AM462" s="39">
        <v>0.45</v>
      </c>
      <c r="AN462" s="39">
        <v>0.36599999999999999</v>
      </c>
      <c r="AO462" s="39">
        <f t="shared" si="87"/>
        <v>0</v>
      </c>
      <c r="AQ462" s="37" t="s">
        <v>2953</v>
      </c>
      <c r="AR462" s="39">
        <v>1</v>
      </c>
    </row>
    <row r="463" spans="1:44" ht="15" customHeight="1">
      <c r="A463" s="37" t="s">
        <v>2950</v>
      </c>
      <c r="B463" s="37" t="s">
        <v>2951</v>
      </c>
      <c r="C463" s="37" t="s">
        <v>2953</v>
      </c>
      <c r="D463" s="39">
        <v>0</v>
      </c>
      <c r="E463" s="39">
        <v>0</v>
      </c>
      <c r="G463" s="39">
        <f t="shared" si="77"/>
        <v>602</v>
      </c>
      <c r="H463" s="39">
        <v>6689</v>
      </c>
      <c r="I463" s="39" t="s">
        <v>4111</v>
      </c>
      <c r="J463" s="39" t="str">
        <f t="shared" si="78"/>
        <v>NO</v>
      </c>
      <c r="K463" s="39">
        <f t="shared" si="79"/>
        <v>0.49833887043189373</v>
      </c>
      <c r="L463" s="39" t="str">
        <f t="shared" si="80"/>
        <v>NO</v>
      </c>
      <c r="O463" s="39">
        <v>1</v>
      </c>
      <c r="R463" s="39">
        <v>0</v>
      </c>
      <c r="S463" s="39">
        <f t="shared" si="81"/>
        <v>0</v>
      </c>
      <c r="AB463" s="39" t="s">
        <v>4112</v>
      </c>
      <c r="AD463" s="39">
        <f t="shared" si="82"/>
        <v>0</v>
      </c>
      <c r="AE463" s="39">
        <v>276</v>
      </c>
      <c r="AF463" s="39">
        <f t="shared" si="83"/>
        <v>525</v>
      </c>
      <c r="AG463" s="39">
        <v>217</v>
      </c>
      <c r="AH463" s="39">
        <f t="shared" si="84"/>
        <v>702</v>
      </c>
      <c r="AI463" s="39">
        <f t="shared" si="85"/>
        <v>-177</v>
      </c>
      <c r="AJ463" s="39">
        <f t="shared" si="86"/>
        <v>0</v>
      </c>
      <c r="AK463" s="39">
        <v>0</v>
      </c>
      <c r="AL463" s="39">
        <v>0.43</v>
      </c>
      <c r="AM463" s="39">
        <v>0.438</v>
      </c>
      <c r="AN463" s="39">
        <v>0.40300000000000002</v>
      </c>
      <c r="AO463" s="39">
        <f t="shared" si="87"/>
        <v>1</v>
      </c>
      <c r="AQ463" s="37" t="s">
        <v>2953</v>
      </c>
      <c r="AR463" s="39">
        <v>0</v>
      </c>
    </row>
    <row r="464" spans="1:44" ht="15" customHeight="1">
      <c r="A464" s="37" t="s">
        <v>2937</v>
      </c>
      <c r="B464" s="37" t="s">
        <v>2938</v>
      </c>
      <c r="C464" s="37" t="s">
        <v>2953</v>
      </c>
      <c r="D464" s="39">
        <v>0</v>
      </c>
      <c r="E464" s="39">
        <v>0</v>
      </c>
      <c r="G464" s="39">
        <f t="shared" si="77"/>
        <v>398</v>
      </c>
      <c r="H464" s="39">
        <v>2360</v>
      </c>
      <c r="I464" s="39">
        <v>3780</v>
      </c>
      <c r="J464" s="39" t="str">
        <f t="shared" si="78"/>
        <v>NO</v>
      </c>
      <c r="K464" s="39">
        <f t="shared" si="79"/>
        <v>2.2613065326633164</v>
      </c>
      <c r="L464" s="39" t="str">
        <f t="shared" si="80"/>
        <v>NO</v>
      </c>
      <c r="O464" s="39">
        <v>1</v>
      </c>
      <c r="R464" s="39">
        <v>0</v>
      </c>
      <c r="S464" s="39">
        <f t="shared" si="81"/>
        <v>0</v>
      </c>
      <c r="AB464" s="39" t="s">
        <v>4112</v>
      </c>
      <c r="AD464" s="39">
        <f t="shared" si="82"/>
        <v>0</v>
      </c>
      <c r="AE464" s="39">
        <v>0</v>
      </c>
      <c r="AF464" s="39">
        <f t="shared" si="83"/>
        <v>1</v>
      </c>
      <c r="AG464" s="39">
        <v>2</v>
      </c>
      <c r="AH464" s="39">
        <f t="shared" si="84"/>
        <v>153</v>
      </c>
      <c r="AI464" s="39">
        <f t="shared" si="85"/>
        <v>-152</v>
      </c>
      <c r="AJ464" s="39">
        <f t="shared" si="86"/>
        <v>0</v>
      </c>
      <c r="AK464" s="39">
        <v>0</v>
      </c>
      <c r="AL464" s="39">
        <v>0.40300000000000002</v>
      </c>
      <c r="AM464" s="39">
        <v>0.45500000000000002</v>
      </c>
      <c r="AN464" s="39">
        <v>0.41699999999999998</v>
      </c>
      <c r="AO464" s="39">
        <f t="shared" si="87"/>
        <v>1</v>
      </c>
      <c r="AQ464" s="37" t="s">
        <v>2953</v>
      </c>
      <c r="AR464" s="39">
        <v>0</v>
      </c>
    </row>
    <row r="465" spans="1:44" ht="15" customHeight="1">
      <c r="A465" s="37" t="s">
        <v>2939</v>
      </c>
      <c r="B465" s="37" t="s">
        <v>2940</v>
      </c>
      <c r="C465" s="37" t="s">
        <v>2953</v>
      </c>
      <c r="D465" s="39">
        <v>0</v>
      </c>
      <c r="E465" s="39">
        <v>0</v>
      </c>
      <c r="G465" s="39">
        <f t="shared" si="77"/>
        <v>252</v>
      </c>
      <c r="H465" s="39">
        <v>445</v>
      </c>
      <c r="I465" s="39" t="s">
        <v>4111</v>
      </c>
      <c r="J465" s="39" t="str">
        <f t="shared" si="78"/>
        <v>NO</v>
      </c>
      <c r="K465" s="39">
        <f t="shared" si="79"/>
        <v>1.1904761904761905</v>
      </c>
      <c r="L465" s="39" t="str">
        <f t="shared" si="80"/>
        <v>NO</v>
      </c>
      <c r="O465" s="39">
        <v>2</v>
      </c>
      <c r="R465" s="39">
        <v>0</v>
      </c>
      <c r="S465" s="39">
        <f t="shared" si="81"/>
        <v>0</v>
      </c>
      <c r="AB465" s="39" t="s">
        <v>4112</v>
      </c>
      <c r="AD465" s="39">
        <f t="shared" si="82"/>
        <v>0</v>
      </c>
      <c r="AE465" s="39">
        <v>180</v>
      </c>
      <c r="AF465" s="39">
        <f t="shared" si="83"/>
        <v>460</v>
      </c>
      <c r="AG465" s="39">
        <v>116</v>
      </c>
      <c r="AH465" s="39">
        <f t="shared" si="84"/>
        <v>580</v>
      </c>
      <c r="AI465" s="39">
        <f t="shared" si="85"/>
        <v>-120</v>
      </c>
      <c r="AJ465" s="39">
        <f t="shared" si="86"/>
        <v>0</v>
      </c>
      <c r="AK465" s="39">
        <v>0</v>
      </c>
      <c r="AL465" s="39">
        <v>0</v>
      </c>
      <c r="AM465" s="39">
        <v>0</v>
      </c>
      <c r="AN465" s="39">
        <v>0</v>
      </c>
      <c r="AO465" s="39">
        <f t="shared" si="87"/>
        <v>1</v>
      </c>
      <c r="AQ465" s="37" t="s">
        <v>2953</v>
      </c>
      <c r="AR465" s="39">
        <v>0</v>
      </c>
    </row>
    <row r="466" spans="1:44" ht="15" customHeight="1">
      <c r="A466" s="37" t="s">
        <v>2941</v>
      </c>
      <c r="B466" s="37" t="s">
        <v>2942</v>
      </c>
      <c r="C466" s="37" t="s">
        <v>2943</v>
      </c>
      <c r="E466" s="39">
        <v>0.999</v>
      </c>
      <c r="F466" s="39">
        <v>16</v>
      </c>
      <c r="G466" s="39">
        <f t="shared" si="77"/>
        <v>609</v>
      </c>
      <c r="H466" s="39">
        <v>1560</v>
      </c>
      <c r="I466" s="39">
        <v>5766</v>
      </c>
      <c r="J466" s="39" t="str">
        <f t="shared" si="78"/>
        <v>NO</v>
      </c>
      <c r="K466" s="39">
        <f t="shared" si="79"/>
        <v>0</v>
      </c>
      <c r="L466" s="39" t="str">
        <f t="shared" si="80"/>
        <v>NO</v>
      </c>
      <c r="O466" s="39">
        <v>0</v>
      </c>
      <c r="R466" s="39">
        <v>0</v>
      </c>
      <c r="S466" s="39">
        <f t="shared" si="81"/>
        <v>0</v>
      </c>
      <c r="AB466" s="39" t="s">
        <v>4112</v>
      </c>
      <c r="AC466" s="39" t="s">
        <v>2944</v>
      </c>
      <c r="AD466" s="39">
        <f t="shared" si="82"/>
        <v>29</v>
      </c>
      <c r="AE466" s="39">
        <v>256</v>
      </c>
      <c r="AF466" s="39">
        <f t="shared" si="83"/>
        <v>510</v>
      </c>
      <c r="AG466" s="39">
        <v>295</v>
      </c>
      <c r="AH466" s="39">
        <f t="shared" si="84"/>
        <v>760</v>
      </c>
      <c r="AI466" s="39">
        <f t="shared" si="85"/>
        <v>-250</v>
      </c>
      <c r="AJ466" s="39">
        <f t="shared" si="86"/>
        <v>0</v>
      </c>
      <c r="AK466" s="39">
        <v>1</v>
      </c>
      <c r="AL466" s="39">
        <v>0.46</v>
      </c>
      <c r="AM466" s="39">
        <v>0.50700000000000001</v>
      </c>
      <c r="AN466" s="39">
        <v>0.41</v>
      </c>
      <c r="AO466" s="39">
        <f t="shared" si="87"/>
        <v>0</v>
      </c>
      <c r="AQ466" s="37" t="s">
        <v>2943</v>
      </c>
      <c r="AR466" s="39">
        <v>0</v>
      </c>
    </row>
    <row r="467" spans="1:44" ht="15" customHeight="1">
      <c r="A467" s="37" t="s">
        <v>2945</v>
      </c>
      <c r="B467" s="37" t="s">
        <v>2927</v>
      </c>
      <c r="C467" s="37" t="s">
        <v>2943</v>
      </c>
      <c r="E467" s="39">
        <v>1</v>
      </c>
      <c r="F467" s="39">
        <v>18</v>
      </c>
      <c r="G467" s="39">
        <f t="shared" si="77"/>
        <v>269</v>
      </c>
      <c r="H467" s="39">
        <v>6981</v>
      </c>
      <c r="I467" s="39">
        <v>1936</v>
      </c>
      <c r="J467" s="39" t="str">
        <f t="shared" si="78"/>
        <v>NO</v>
      </c>
      <c r="K467" s="39">
        <f t="shared" si="79"/>
        <v>0</v>
      </c>
      <c r="L467" s="39" t="str">
        <f t="shared" si="80"/>
        <v>NO</v>
      </c>
      <c r="O467" s="39">
        <v>1</v>
      </c>
      <c r="R467" s="39">
        <v>0</v>
      </c>
      <c r="S467" s="39">
        <f t="shared" si="81"/>
        <v>0</v>
      </c>
      <c r="AB467" s="39" t="s">
        <v>4112</v>
      </c>
      <c r="AC467" s="39" t="s">
        <v>2928</v>
      </c>
      <c r="AD467" s="39">
        <f t="shared" si="82"/>
        <v>4</v>
      </c>
      <c r="AE467" s="39">
        <v>40</v>
      </c>
      <c r="AF467" s="39">
        <f t="shared" si="83"/>
        <v>293</v>
      </c>
      <c r="AG467" s="39">
        <v>79</v>
      </c>
      <c r="AH467" s="39">
        <f t="shared" si="84"/>
        <v>503</v>
      </c>
      <c r="AI467" s="39">
        <f t="shared" si="85"/>
        <v>-210</v>
      </c>
      <c r="AJ467" s="39">
        <f t="shared" si="86"/>
        <v>0</v>
      </c>
      <c r="AK467" s="39">
        <v>1</v>
      </c>
      <c r="AL467" s="39">
        <v>0.45800000000000002</v>
      </c>
      <c r="AM467" s="39">
        <v>0.47899999999999998</v>
      </c>
      <c r="AN467" s="39">
        <v>0.41199999999999998</v>
      </c>
      <c r="AO467" s="39">
        <f t="shared" si="87"/>
        <v>0</v>
      </c>
      <c r="AQ467" s="37" t="s">
        <v>2943</v>
      </c>
      <c r="AR467" s="39">
        <v>0</v>
      </c>
    </row>
    <row r="468" spans="1:44" ht="15" customHeight="1">
      <c r="A468" s="37" t="s">
        <v>2929</v>
      </c>
      <c r="B468" s="37" t="s">
        <v>2930</v>
      </c>
      <c r="C468" s="37" t="s">
        <v>2943</v>
      </c>
      <c r="E468" s="39">
        <v>0.999</v>
      </c>
      <c r="F468" s="39">
        <v>17</v>
      </c>
      <c r="G468" s="39">
        <f t="shared" si="77"/>
        <v>415</v>
      </c>
      <c r="H468" s="39">
        <v>272</v>
      </c>
      <c r="I468" s="39">
        <v>2197</v>
      </c>
      <c r="J468" s="39" t="str">
        <f t="shared" si="78"/>
        <v>NO</v>
      </c>
      <c r="K468" s="39">
        <f t="shared" si="79"/>
        <v>0.24096385542168675</v>
      </c>
      <c r="L468" s="39" t="str">
        <f t="shared" si="80"/>
        <v>NO</v>
      </c>
      <c r="O468" s="39">
        <v>0</v>
      </c>
      <c r="R468" s="39">
        <v>0</v>
      </c>
      <c r="S468" s="39">
        <f t="shared" si="81"/>
        <v>0</v>
      </c>
      <c r="AB468" s="39" t="s">
        <v>4112</v>
      </c>
      <c r="AC468" s="39" t="s">
        <v>2931</v>
      </c>
      <c r="AD468" s="39">
        <f t="shared" si="82"/>
        <v>15</v>
      </c>
      <c r="AE468" s="39">
        <v>266</v>
      </c>
      <c r="AF468" s="39">
        <f t="shared" si="83"/>
        <v>516</v>
      </c>
      <c r="AG468" s="39">
        <v>141</v>
      </c>
      <c r="AH468" s="39">
        <f t="shared" si="84"/>
        <v>620</v>
      </c>
      <c r="AI468" s="39">
        <f t="shared" si="85"/>
        <v>-104</v>
      </c>
      <c r="AJ468" s="39">
        <f t="shared" si="86"/>
        <v>0</v>
      </c>
      <c r="AK468" s="39">
        <v>1</v>
      </c>
      <c r="AL468" s="39">
        <v>0.45600000000000002</v>
      </c>
      <c r="AM468" s="39">
        <v>0.48699999999999999</v>
      </c>
      <c r="AN468" s="39">
        <v>0.41599999999999998</v>
      </c>
      <c r="AO468" s="39">
        <f t="shared" si="87"/>
        <v>0</v>
      </c>
      <c r="AQ468" s="37" t="s">
        <v>2943</v>
      </c>
      <c r="AR468" s="39">
        <v>0</v>
      </c>
    </row>
    <row r="469" spans="1:44" ht="15" customHeight="1">
      <c r="A469" s="37" t="s">
        <v>2932</v>
      </c>
      <c r="B469" s="37" t="s">
        <v>2933</v>
      </c>
      <c r="C469" s="37" t="s">
        <v>2943</v>
      </c>
      <c r="E469" s="39">
        <v>1</v>
      </c>
      <c r="F469" s="39">
        <v>18</v>
      </c>
      <c r="G469" s="39">
        <f t="shared" si="77"/>
        <v>309</v>
      </c>
      <c r="H469" s="39">
        <v>3580</v>
      </c>
      <c r="I469" s="39">
        <v>2090</v>
      </c>
      <c r="J469" s="39" t="str">
        <f t="shared" si="78"/>
        <v>NO</v>
      </c>
      <c r="K469" s="39">
        <f t="shared" si="79"/>
        <v>0</v>
      </c>
      <c r="L469" s="39" t="str">
        <f t="shared" si="80"/>
        <v>NO</v>
      </c>
      <c r="O469" s="39">
        <v>0</v>
      </c>
      <c r="R469" s="39">
        <v>0</v>
      </c>
      <c r="S469" s="39">
        <f t="shared" si="81"/>
        <v>0</v>
      </c>
      <c r="AB469" s="39" t="s">
        <v>4112</v>
      </c>
      <c r="AC469" s="39" t="s">
        <v>2934</v>
      </c>
      <c r="AD469" s="39">
        <f t="shared" si="82"/>
        <v>5</v>
      </c>
      <c r="AE469" s="39">
        <v>417</v>
      </c>
      <c r="AF469" s="39">
        <f t="shared" si="83"/>
        <v>599</v>
      </c>
      <c r="AG469" s="39">
        <v>52</v>
      </c>
      <c r="AH469" s="39">
        <f t="shared" si="84"/>
        <v>435</v>
      </c>
      <c r="AI469" s="39">
        <f t="shared" si="85"/>
        <v>164</v>
      </c>
      <c r="AJ469" s="39">
        <f t="shared" si="86"/>
        <v>1</v>
      </c>
      <c r="AK469" s="39">
        <v>1</v>
      </c>
      <c r="AL469" s="39">
        <v>0.42699999999999999</v>
      </c>
      <c r="AM469" s="39">
        <v>0.47199999999999998</v>
      </c>
      <c r="AN469" s="39">
        <v>0.44600000000000001</v>
      </c>
      <c r="AO469" s="39">
        <f t="shared" si="87"/>
        <v>0</v>
      </c>
      <c r="AQ469" s="37" t="s">
        <v>2943</v>
      </c>
      <c r="AR469" s="39">
        <v>1</v>
      </c>
    </row>
    <row r="470" spans="1:44" ht="15" customHeight="1">
      <c r="A470" s="37" t="s">
        <v>2935</v>
      </c>
      <c r="B470" s="37" t="s">
        <v>2936</v>
      </c>
      <c r="C470" s="37" t="s">
        <v>2943</v>
      </c>
      <c r="E470" s="39">
        <v>0.995</v>
      </c>
      <c r="F470" s="39">
        <v>19</v>
      </c>
      <c r="G470" s="39">
        <f t="shared" si="77"/>
        <v>396</v>
      </c>
      <c r="H470" s="39">
        <v>1400</v>
      </c>
      <c r="I470" s="39">
        <v>1245</v>
      </c>
      <c r="J470" s="39" t="str">
        <f t="shared" si="78"/>
        <v>NO</v>
      </c>
      <c r="K470" s="39">
        <f t="shared" si="79"/>
        <v>0.75757575757575757</v>
      </c>
      <c r="L470" s="39" t="str">
        <f t="shared" si="80"/>
        <v>NO</v>
      </c>
      <c r="O470" s="39">
        <v>0</v>
      </c>
      <c r="R470" s="39">
        <v>0</v>
      </c>
      <c r="S470" s="39">
        <f t="shared" si="81"/>
        <v>0</v>
      </c>
      <c r="AB470" s="39" t="s">
        <v>4112</v>
      </c>
      <c r="AC470" s="39" t="s">
        <v>2919</v>
      </c>
      <c r="AD470" s="39">
        <f t="shared" si="82"/>
        <v>26</v>
      </c>
      <c r="AE470" s="39">
        <v>10672</v>
      </c>
      <c r="AF470" s="39">
        <f t="shared" si="83"/>
        <v>1370</v>
      </c>
      <c r="AG470" s="39">
        <v>654</v>
      </c>
      <c r="AH470" s="39">
        <f t="shared" si="84"/>
        <v>915</v>
      </c>
      <c r="AI470" s="39">
        <f t="shared" si="85"/>
        <v>455</v>
      </c>
      <c r="AJ470" s="39">
        <f t="shared" si="86"/>
        <v>1</v>
      </c>
      <c r="AK470" s="39">
        <v>1</v>
      </c>
      <c r="AL470" s="39">
        <v>0.44800000000000001</v>
      </c>
      <c r="AM470" s="39">
        <v>0.48499999999999999</v>
      </c>
      <c r="AN470" s="39">
        <v>0.435</v>
      </c>
      <c r="AO470" s="39">
        <f t="shared" si="87"/>
        <v>0</v>
      </c>
      <c r="AQ470" s="37" t="s">
        <v>2943</v>
      </c>
      <c r="AR470" s="39">
        <v>1</v>
      </c>
    </row>
    <row r="471" spans="1:44" ht="15" customHeight="1">
      <c r="A471" s="37" t="s">
        <v>2920</v>
      </c>
      <c r="B471" s="37" t="s">
        <v>2921</v>
      </c>
      <c r="C471" s="37" t="s">
        <v>2943</v>
      </c>
      <c r="D471" s="39">
        <v>0</v>
      </c>
      <c r="E471" s="39">
        <v>0</v>
      </c>
      <c r="G471" s="39">
        <f t="shared" si="77"/>
        <v>678</v>
      </c>
      <c r="H471" s="39">
        <v>4452</v>
      </c>
      <c r="I471" s="39">
        <v>3892</v>
      </c>
      <c r="J471" s="39" t="str">
        <f t="shared" si="78"/>
        <v>NO</v>
      </c>
      <c r="K471" s="39">
        <f t="shared" si="79"/>
        <v>0</v>
      </c>
      <c r="L471" s="39" t="str">
        <f t="shared" si="80"/>
        <v>NO</v>
      </c>
      <c r="O471" s="39">
        <v>6</v>
      </c>
      <c r="R471" s="39">
        <v>0</v>
      </c>
      <c r="S471" s="39">
        <f t="shared" si="81"/>
        <v>0</v>
      </c>
      <c r="AB471" s="39" t="s">
        <v>4112</v>
      </c>
      <c r="AC471" s="39" t="s">
        <v>2922</v>
      </c>
      <c r="AD471" s="39">
        <f t="shared" si="82"/>
        <v>36</v>
      </c>
      <c r="AE471" s="39">
        <v>3589</v>
      </c>
      <c r="AF471" s="39">
        <f t="shared" si="83"/>
        <v>1195</v>
      </c>
      <c r="AG471" s="39">
        <v>1066</v>
      </c>
      <c r="AH471" s="39">
        <f t="shared" si="84"/>
        <v>1030</v>
      </c>
      <c r="AI471" s="39">
        <f t="shared" si="85"/>
        <v>165</v>
      </c>
      <c r="AJ471" s="39">
        <f t="shared" si="86"/>
        <v>1</v>
      </c>
      <c r="AK471" s="39">
        <v>0</v>
      </c>
      <c r="AL471" s="39">
        <v>0.47499999999999998</v>
      </c>
      <c r="AM471" s="39">
        <v>0.48899999999999999</v>
      </c>
      <c r="AN471" s="39">
        <v>0.40300000000000002</v>
      </c>
      <c r="AO471" s="39">
        <f t="shared" si="87"/>
        <v>1</v>
      </c>
      <c r="AQ471" s="37" t="s">
        <v>2943</v>
      </c>
      <c r="AR471" s="39">
        <v>1</v>
      </c>
    </row>
    <row r="472" spans="1:44" ht="15" customHeight="1">
      <c r="A472" s="37" t="s">
        <v>2923</v>
      </c>
      <c r="B472" s="37" t="s">
        <v>2924</v>
      </c>
      <c r="C472" s="37" t="s">
        <v>2943</v>
      </c>
      <c r="E472" s="39">
        <v>0.98799999999999999</v>
      </c>
      <c r="F472" s="39">
        <v>21</v>
      </c>
      <c r="G472" s="39">
        <f t="shared" si="77"/>
        <v>305</v>
      </c>
      <c r="H472" s="39">
        <v>6100</v>
      </c>
      <c r="I472" s="39" t="s">
        <v>4111</v>
      </c>
      <c r="J472" s="39" t="str">
        <f t="shared" si="78"/>
        <v>NO</v>
      </c>
      <c r="K472" s="39">
        <f t="shared" si="79"/>
        <v>0.32786885245901637</v>
      </c>
      <c r="L472" s="39" t="str">
        <f t="shared" si="80"/>
        <v>NO</v>
      </c>
      <c r="O472" s="39">
        <v>0</v>
      </c>
      <c r="R472" s="39">
        <v>0</v>
      </c>
      <c r="S472" s="39">
        <f t="shared" si="81"/>
        <v>0</v>
      </c>
      <c r="AB472" s="39" t="s">
        <v>4112</v>
      </c>
      <c r="AC472" s="39" t="s">
        <v>2925</v>
      </c>
      <c r="AD472" s="39">
        <f t="shared" si="82"/>
        <v>17</v>
      </c>
      <c r="AE472" s="39">
        <v>0</v>
      </c>
      <c r="AF472" s="39">
        <f t="shared" si="83"/>
        <v>1</v>
      </c>
      <c r="AG472" s="39">
        <v>8</v>
      </c>
      <c r="AH472" s="39">
        <f t="shared" si="84"/>
        <v>255</v>
      </c>
      <c r="AI472" s="39">
        <f t="shared" si="85"/>
        <v>-254</v>
      </c>
      <c r="AJ472" s="39">
        <f t="shared" si="86"/>
        <v>0</v>
      </c>
      <c r="AK472" s="39">
        <v>1</v>
      </c>
      <c r="AL472" s="39">
        <v>0.45400000000000001</v>
      </c>
      <c r="AM472" s="39">
        <v>0.51400000000000001</v>
      </c>
      <c r="AN472" s="39">
        <v>0.47699999999999998</v>
      </c>
      <c r="AO472" s="39">
        <f t="shared" si="87"/>
        <v>0</v>
      </c>
      <c r="AQ472" s="37" t="s">
        <v>2943</v>
      </c>
      <c r="AR472" s="39">
        <v>0</v>
      </c>
    </row>
    <row r="473" spans="1:44" ht="15" customHeight="1">
      <c r="A473" s="37" t="s">
        <v>2926</v>
      </c>
      <c r="B473" s="37" t="s">
        <v>2908</v>
      </c>
      <c r="C473" s="37" t="s">
        <v>2909</v>
      </c>
      <c r="E473" s="39">
        <v>0.999</v>
      </c>
      <c r="F473" s="39">
        <v>21</v>
      </c>
      <c r="G473" s="39">
        <f t="shared" si="77"/>
        <v>404</v>
      </c>
      <c r="H473" s="39" t="s">
        <v>4111</v>
      </c>
      <c r="I473" s="39" t="s">
        <v>4111</v>
      </c>
      <c r="J473" s="39" t="str">
        <f t="shared" si="78"/>
        <v>NO</v>
      </c>
      <c r="K473" s="39">
        <f t="shared" si="79"/>
        <v>1.4851485148514851</v>
      </c>
      <c r="L473" s="39" t="str">
        <f t="shared" si="80"/>
        <v>NO</v>
      </c>
      <c r="O473" s="39">
        <v>0</v>
      </c>
      <c r="R473" s="39">
        <v>0</v>
      </c>
      <c r="S473" s="39">
        <f t="shared" si="81"/>
        <v>0</v>
      </c>
      <c r="AB473" s="39" t="s">
        <v>4112</v>
      </c>
      <c r="AD473" s="39">
        <f t="shared" si="82"/>
        <v>0</v>
      </c>
      <c r="AE473" s="39">
        <v>0</v>
      </c>
      <c r="AF473" s="39">
        <f t="shared" si="83"/>
        <v>1</v>
      </c>
      <c r="AG473" s="39">
        <v>0</v>
      </c>
      <c r="AH473" s="39">
        <f t="shared" si="84"/>
        <v>1</v>
      </c>
      <c r="AI473" s="39">
        <f t="shared" si="85"/>
        <v>0</v>
      </c>
      <c r="AJ473" s="39">
        <f t="shared" si="86"/>
        <v>0</v>
      </c>
      <c r="AK473" s="39">
        <v>1</v>
      </c>
      <c r="AL473" s="39">
        <v>0.32500000000000001</v>
      </c>
      <c r="AM473" s="39">
        <v>0.46899999999999997</v>
      </c>
      <c r="AN473" s="39">
        <v>0.32100000000000001</v>
      </c>
      <c r="AO473" s="39">
        <f t="shared" si="87"/>
        <v>0</v>
      </c>
      <c r="AQ473" s="37" t="s">
        <v>2909</v>
      </c>
      <c r="AR473" s="39">
        <v>0</v>
      </c>
    </row>
    <row r="474" spans="1:44" ht="15" customHeight="1">
      <c r="A474" s="37" t="s">
        <v>2910</v>
      </c>
      <c r="B474" s="37" t="s">
        <v>2911</v>
      </c>
      <c r="C474" s="37" t="s">
        <v>2909</v>
      </c>
      <c r="E474" s="39">
        <v>0.999</v>
      </c>
      <c r="F474" s="39">
        <v>20</v>
      </c>
      <c r="G474" s="39">
        <f t="shared" si="77"/>
        <v>403</v>
      </c>
      <c r="H474" s="39" t="s">
        <v>4111</v>
      </c>
      <c r="I474" s="39">
        <v>647</v>
      </c>
      <c r="J474" s="39" t="str">
        <f t="shared" si="78"/>
        <v>NO</v>
      </c>
      <c r="K474" s="39">
        <f t="shared" si="79"/>
        <v>1.7369727047146402</v>
      </c>
      <c r="L474" s="39" t="str">
        <f t="shared" si="80"/>
        <v>NO</v>
      </c>
      <c r="O474" s="39">
        <v>0</v>
      </c>
      <c r="R474" s="39">
        <v>0</v>
      </c>
      <c r="S474" s="39">
        <f t="shared" si="81"/>
        <v>0</v>
      </c>
      <c r="AB474" s="39" t="s">
        <v>4112</v>
      </c>
      <c r="AD474" s="39">
        <f t="shared" si="82"/>
        <v>0</v>
      </c>
      <c r="AE474" s="39">
        <v>5</v>
      </c>
      <c r="AF474" s="39">
        <f t="shared" si="83"/>
        <v>146</v>
      </c>
      <c r="AG474" s="39">
        <v>2</v>
      </c>
      <c r="AH474" s="39">
        <f t="shared" si="84"/>
        <v>153</v>
      </c>
      <c r="AI474" s="39">
        <f t="shared" si="85"/>
        <v>-7</v>
      </c>
      <c r="AJ474" s="39">
        <f t="shared" si="86"/>
        <v>0</v>
      </c>
      <c r="AK474" s="39">
        <v>1</v>
      </c>
      <c r="AL474" s="39">
        <v>0.41799999999999998</v>
      </c>
      <c r="AM474" s="39">
        <v>0.45600000000000002</v>
      </c>
      <c r="AN474" s="39">
        <v>0.39600000000000002</v>
      </c>
      <c r="AO474" s="39">
        <f t="shared" si="87"/>
        <v>0</v>
      </c>
      <c r="AQ474" s="37" t="s">
        <v>2909</v>
      </c>
      <c r="AR474" s="39">
        <v>0</v>
      </c>
    </row>
    <row r="475" spans="1:44" ht="15" customHeight="1">
      <c r="A475" s="37" t="s">
        <v>2912</v>
      </c>
      <c r="B475" s="37" t="s">
        <v>2913</v>
      </c>
      <c r="C475" s="37" t="s">
        <v>2909</v>
      </c>
      <c r="E475" s="39">
        <v>1</v>
      </c>
      <c r="F475" s="39">
        <v>17</v>
      </c>
      <c r="G475" s="39">
        <f t="shared" si="77"/>
        <v>387</v>
      </c>
      <c r="H475" s="39">
        <v>1640</v>
      </c>
      <c r="I475" s="39">
        <v>4565</v>
      </c>
      <c r="J475" s="39" t="str">
        <f t="shared" si="78"/>
        <v>NO</v>
      </c>
      <c r="K475" s="39">
        <f t="shared" si="79"/>
        <v>1.8087855297157622</v>
      </c>
      <c r="L475" s="39" t="str">
        <f t="shared" si="80"/>
        <v>NO</v>
      </c>
      <c r="O475" s="39">
        <v>0</v>
      </c>
      <c r="R475" s="39">
        <v>0</v>
      </c>
      <c r="S475" s="39">
        <f t="shared" si="81"/>
        <v>0</v>
      </c>
      <c r="AB475" s="39" t="s">
        <v>4112</v>
      </c>
      <c r="AC475" s="39" t="s">
        <v>2914</v>
      </c>
      <c r="AD475" s="39">
        <f t="shared" si="82"/>
        <v>10</v>
      </c>
      <c r="AE475" s="39">
        <v>55</v>
      </c>
      <c r="AF475" s="39">
        <f t="shared" si="83"/>
        <v>332</v>
      </c>
      <c r="AG475" s="39">
        <v>100</v>
      </c>
      <c r="AH475" s="39">
        <f t="shared" si="84"/>
        <v>546</v>
      </c>
      <c r="AI475" s="39">
        <f t="shared" si="85"/>
        <v>-214</v>
      </c>
      <c r="AJ475" s="39">
        <f t="shared" si="86"/>
        <v>0</v>
      </c>
      <c r="AK475" s="39">
        <v>0</v>
      </c>
      <c r="AL475" s="39">
        <v>0.40400000000000003</v>
      </c>
      <c r="AM475" s="39">
        <v>0.47399999999999998</v>
      </c>
      <c r="AN475" s="39">
        <v>0.44700000000000001</v>
      </c>
      <c r="AO475" s="39">
        <f t="shared" si="87"/>
        <v>1</v>
      </c>
      <c r="AQ475" s="37" t="s">
        <v>2909</v>
      </c>
      <c r="AR475" s="39">
        <v>0</v>
      </c>
    </row>
    <row r="476" spans="1:44" ht="15" customHeight="1">
      <c r="A476" s="37" t="s">
        <v>2915</v>
      </c>
      <c r="B476" s="37" t="s">
        <v>2916</v>
      </c>
      <c r="C476" s="37" t="s">
        <v>2909</v>
      </c>
      <c r="D476" s="39">
        <v>0</v>
      </c>
      <c r="E476" s="39">
        <v>0</v>
      </c>
      <c r="G476" s="39">
        <f t="shared" si="77"/>
        <v>265</v>
      </c>
      <c r="H476" s="39">
        <v>330</v>
      </c>
      <c r="I476" s="39">
        <v>613</v>
      </c>
      <c r="J476" s="39" t="str">
        <f t="shared" si="78"/>
        <v>NO</v>
      </c>
      <c r="K476" s="39">
        <f t="shared" si="79"/>
        <v>0</v>
      </c>
      <c r="L476" s="39" t="str">
        <f t="shared" si="80"/>
        <v>NO</v>
      </c>
      <c r="O476" s="39">
        <v>0</v>
      </c>
      <c r="R476" s="39">
        <v>0</v>
      </c>
      <c r="S476" s="39">
        <f t="shared" si="81"/>
        <v>0</v>
      </c>
      <c r="AB476" s="39" t="s">
        <v>4112</v>
      </c>
      <c r="AD476" s="39">
        <f t="shared" si="82"/>
        <v>0</v>
      </c>
      <c r="AE476" s="39">
        <v>24</v>
      </c>
      <c r="AF476" s="39">
        <f t="shared" si="83"/>
        <v>243</v>
      </c>
      <c r="AG476" s="39">
        <v>2</v>
      </c>
      <c r="AH476" s="39">
        <f t="shared" si="84"/>
        <v>153</v>
      </c>
      <c r="AI476" s="39">
        <f t="shared" si="85"/>
        <v>90</v>
      </c>
      <c r="AJ476" s="39">
        <f t="shared" si="86"/>
        <v>1</v>
      </c>
      <c r="AK476" s="39">
        <v>0</v>
      </c>
      <c r="AL476" s="39">
        <v>0.44</v>
      </c>
      <c r="AM476" s="39">
        <v>0.47199999999999998</v>
      </c>
      <c r="AN476" s="39">
        <v>0.39</v>
      </c>
      <c r="AO476" s="39">
        <f t="shared" si="87"/>
        <v>1</v>
      </c>
      <c r="AQ476" s="37" t="s">
        <v>2909</v>
      </c>
      <c r="AR476" s="39">
        <v>1</v>
      </c>
    </row>
    <row r="477" spans="1:44" ht="15" customHeight="1">
      <c r="A477" s="37" t="s">
        <v>2917</v>
      </c>
      <c r="B477" s="37" t="s">
        <v>2918</v>
      </c>
      <c r="C477" s="37" t="s">
        <v>2909</v>
      </c>
      <c r="E477" s="39">
        <v>1</v>
      </c>
      <c r="F477" s="39">
        <v>23</v>
      </c>
      <c r="G477" s="39">
        <f t="shared" si="77"/>
        <v>372</v>
      </c>
      <c r="H477" s="39">
        <v>486</v>
      </c>
      <c r="I477" s="39">
        <v>740</v>
      </c>
      <c r="J477" s="39" t="str">
        <f t="shared" si="78"/>
        <v>NO</v>
      </c>
      <c r="K477" s="39">
        <f t="shared" si="79"/>
        <v>1.075268817204301</v>
      </c>
      <c r="L477" s="39" t="str">
        <f t="shared" si="80"/>
        <v>NO</v>
      </c>
      <c r="O477" s="39">
        <v>0</v>
      </c>
      <c r="R477" s="39">
        <v>0</v>
      </c>
      <c r="S477" s="39">
        <f t="shared" si="81"/>
        <v>0</v>
      </c>
      <c r="AB477" s="39" t="s">
        <v>4112</v>
      </c>
      <c r="AD477" s="39">
        <f t="shared" si="82"/>
        <v>0</v>
      </c>
      <c r="AE477" s="39">
        <v>1</v>
      </c>
      <c r="AF477" s="39">
        <f t="shared" si="83"/>
        <v>74</v>
      </c>
      <c r="AG477" s="39">
        <v>0</v>
      </c>
      <c r="AH477" s="39">
        <f t="shared" si="84"/>
        <v>1</v>
      </c>
      <c r="AI477" s="39">
        <f t="shared" si="85"/>
        <v>73</v>
      </c>
      <c r="AJ477" s="39">
        <f t="shared" si="86"/>
        <v>1</v>
      </c>
      <c r="AK477" s="39">
        <v>1</v>
      </c>
      <c r="AL477" s="39">
        <v>0.434</v>
      </c>
      <c r="AM477" s="39">
        <v>0.47699999999999998</v>
      </c>
      <c r="AN477" s="39">
        <v>0.38800000000000001</v>
      </c>
      <c r="AO477" s="39">
        <f t="shared" si="87"/>
        <v>0</v>
      </c>
      <c r="AQ477" s="37" t="s">
        <v>2909</v>
      </c>
      <c r="AR477" s="39">
        <v>1</v>
      </c>
    </row>
    <row r="478" spans="1:44" ht="15" customHeight="1">
      <c r="A478" s="37" t="s">
        <v>2898</v>
      </c>
      <c r="B478" s="37" t="s">
        <v>2899</v>
      </c>
      <c r="C478" s="37" t="s">
        <v>2909</v>
      </c>
      <c r="E478" s="39">
        <v>0.998</v>
      </c>
      <c r="F478" s="39">
        <v>23</v>
      </c>
      <c r="G478" s="39">
        <f t="shared" si="77"/>
        <v>379</v>
      </c>
      <c r="H478" s="39">
        <v>771</v>
      </c>
      <c r="I478" s="39">
        <v>31776</v>
      </c>
      <c r="J478" s="39" t="str">
        <f t="shared" si="78"/>
        <v>YES</v>
      </c>
      <c r="K478" s="39">
        <f t="shared" si="79"/>
        <v>0.52770448548812665</v>
      </c>
      <c r="L478" s="39" t="str">
        <f t="shared" si="80"/>
        <v>NO</v>
      </c>
      <c r="O478" s="39">
        <v>0</v>
      </c>
      <c r="R478" s="39">
        <v>0</v>
      </c>
      <c r="S478" s="39">
        <f t="shared" si="81"/>
        <v>0</v>
      </c>
      <c r="AB478" s="39" t="s">
        <v>4112</v>
      </c>
      <c r="AD478" s="39">
        <f t="shared" si="82"/>
        <v>0</v>
      </c>
      <c r="AE478" s="39">
        <v>53</v>
      </c>
      <c r="AF478" s="39">
        <f t="shared" si="83"/>
        <v>328</v>
      </c>
      <c r="AG478" s="39">
        <v>325</v>
      </c>
      <c r="AH478" s="39">
        <f t="shared" si="84"/>
        <v>776</v>
      </c>
      <c r="AI478" s="39">
        <f t="shared" si="85"/>
        <v>-448</v>
      </c>
      <c r="AJ478" s="39">
        <f t="shared" si="86"/>
        <v>0</v>
      </c>
      <c r="AK478" s="39">
        <v>1</v>
      </c>
      <c r="AL478" s="39">
        <v>0.40400000000000003</v>
      </c>
      <c r="AM478" s="39">
        <v>0.45200000000000001</v>
      </c>
      <c r="AN478" s="39">
        <v>0.317</v>
      </c>
      <c r="AO478" s="39">
        <f t="shared" si="87"/>
        <v>0</v>
      </c>
      <c r="AQ478" s="37" t="s">
        <v>2909</v>
      </c>
      <c r="AR478" s="39">
        <v>0</v>
      </c>
    </row>
    <row r="479" spans="1:44" ht="15" customHeight="1">
      <c r="A479" s="37" t="s">
        <v>2900</v>
      </c>
      <c r="B479" s="37" t="s">
        <v>2901</v>
      </c>
      <c r="C479" s="37" t="s">
        <v>2909</v>
      </c>
      <c r="E479" s="39">
        <v>0.999</v>
      </c>
      <c r="F479" s="39">
        <v>23</v>
      </c>
      <c r="G479" s="39">
        <f t="shared" si="77"/>
        <v>376</v>
      </c>
      <c r="H479" s="39">
        <v>1140</v>
      </c>
      <c r="I479" s="39">
        <v>2926</v>
      </c>
      <c r="J479" s="39" t="str">
        <f t="shared" si="78"/>
        <v>NO</v>
      </c>
      <c r="K479" s="39">
        <f t="shared" si="79"/>
        <v>0.53191489361702127</v>
      </c>
      <c r="L479" s="39" t="str">
        <f t="shared" si="80"/>
        <v>NO</v>
      </c>
      <c r="O479" s="39">
        <v>0</v>
      </c>
      <c r="R479" s="39">
        <v>0</v>
      </c>
      <c r="S479" s="39">
        <f t="shared" si="81"/>
        <v>0</v>
      </c>
      <c r="AB479" s="39" t="s">
        <v>4112</v>
      </c>
      <c r="AD479" s="39">
        <f t="shared" si="82"/>
        <v>0</v>
      </c>
      <c r="AE479" s="39">
        <v>37</v>
      </c>
      <c r="AF479" s="39">
        <f t="shared" si="83"/>
        <v>284</v>
      </c>
      <c r="AG479" s="39">
        <v>228</v>
      </c>
      <c r="AH479" s="39">
        <f t="shared" si="84"/>
        <v>711</v>
      </c>
      <c r="AI479" s="39">
        <f t="shared" si="85"/>
        <v>-427</v>
      </c>
      <c r="AJ479" s="39">
        <f t="shared" si="86"/>
        <v>0</v>
      </c>
      <c r="AK479" s="39">
        <v>1</v>
      </c>
      <c r="AL479" s="39">
        <v>0.40500000000000003</v>
      </c>
      <c r="AM479" s="39">
        <v>0.47699999999999998</v>
      </c>
      <c r="AN479" s="39">
        <v>0.48399999999999999</v>
      </c>
      <c r="AO479" s="39">
        <f t="shared" si="87"/>
        <v>0</v>
      </c>
      <c r="AQ479" s="37" t="s">
        <v>2909</v>
      </c>
      <c r="AR479" s="39">
        <v>0</v>
      </c>
    </row>
    <row r="480" spans="1:44" ht="15" customHeight="1">
      <c r="A480" s="37" t="s">
        <v>2902</v>
      </c>
      <c r="B480" s="37" t="s">
        <v>2903</v>
      </c>
      <c r="C480" s="37" t="s">
        <v>2904</v>
      </c>
      <c r="E480" s="39">
        <v>1</v>
      </c>
      <c r="F480" s="39">
        <v>16</v>
      </c>
      <c r="G480" s="39">
        <f t="shared" si="77"/>
        <v>352</v>
      </c>
      <c r="H480" s="39">
        <v>4080</v>
      </c>
      <c r="I480" s="39">
        <v>3325</v>
      </c>
      <c r="J480" s="39" t="str">
        <f t="shared" si="78"/>
        <v>NO</v>
      </c>
      <c r="K480" s="39">
        <f t="shared" si="79"/>
        <v>1.1363636363636365</v>
      </c>
      <c r="L480" s="39" t="str">
        <f t="shared" si="80"/>
        <v>NO</v>
      </c>
      <c r="O480" s="39">
        <v>3</v>
      </c>
      <c r="R480" s="39">
        <v>0</v>
      </c>
      <c r="S480" s="39">
        <f t="shared" si="81"/>
        <v>0</v>
      </c>
      <c r="AB480" s="39" t="s">
        <v>4112</v>
      </c>
      <c r="AD480" s="39">
        <f t="shared" si="82"/>
        <v>0</v>
      </c>
      <c r="AE480" s="39">
        <v>1672</v>
      </c>
      <c r="AF480" s="39">
        <f t="shared" si="83"/>
        <v>976</v>
      </c>
      <c r="AG480" s="39">
        <v>68</v>
      </c>
      <c r="AH480" s="39">
        <f t="shared" si="84"/>
        <v>481</v>
      </c>
      <c r="AI480" s="39">
        <f t="shared" si="85"/>
        <v>495</v>
      </c>
      <c r="AJ480" s="39">
        <f t="shared" si="86"/>
        <v>1</v>
      </c>
      <c r="AK480" s="39">
        <v>1</v>
      </c>
      <c r="AL480" s="39">
        <v>0.44500000000000001</v>
      </c>
      <c r="AM480" s="39">
        <v>0.50900000000000001</v>
      </c>
      <c r="AN480" s="39">
        <v>0.47299999999999998</v>
      </c>
      <c r="AO480" s="39">
        <f t="shared" si="87"/>
        <v>0</v>
      </c>
      <c r="AQ480" s="37" t="s">
        <v>2904</v>
      </c>
      <c r="AR480" s="39">
        <v>1</v>
      </c>
    </row>
    <row r="481" spans="1:44" ht="15" customHeight="1">
      <c r="A481" s="37" t="s">
        <v>2905</v>
      </c>
      <c r="B481" s="37" t="s">
        <v>2906</v>
      </c>
      <c r="C481" s="37" t="s">
        <v>2904</v>
      </c>
      <c r="E481" s="39">
        <v>1</v>
      </c>
      <c r="F481" s="39">
        <v>18</v>
      </c>
      <c r="G481" s="39">
        <f t="shared" si="77"/>
        <v>422</v>
      </c>
      <c r="H481" s="39">
        <v>1594</v>
      </c>
      <c r="I481" s="39">
        <v>7363</v>
      </c>
      <c r="J481" s="39" t="str">
        <f t="shared" si="78"/>
        <v>NO</v>
      </c>
      <c r="K481" s="39">
        <f t="shared" si="79"/>
        <v>1.8957345971563981</v>
      </c>
      <c r="L481" s="39" t="str">
        <f t="shared" si="80"/>
        <v>NO</v>
      </c>
      <c r="O481" s="39">
        <v>2</v>
      </c>
      <c r="R481" s="39">
        <v>0</v>
      </c>
      <c r="S481" s="39">
        <f t="shared" si="81"/>
        <v>0</v>
      </c>
      <c r="AB481" s="39" t="s">
        <v>4112</v>
      </c>
      <c r="AD481" s="39">
        <f t="shared" si="82"/>
        <v>0</v>
      </c>
      <c r="AE481" s="39">
        <v>4675</v>
      </c>
      <c r="AF481" s="39">
        <f t="shared" si="83"/>
        <v>1264</v>
      </c>
      <c r="AG481" s="39">
        <v>1971</v>
      </c>
      <c r="AH481" s="39">
        <f t="shared" si="84"/>
        <v>1150</v>
      </c>
      <c r="AI481" s="39">
        <f t="shared" si="85"/>
        <v>114</v>
      </c>
      <c r="AJ481" s="39">
        <f t="shared" si="86"/>
        <v>1</v>
      </c>
      <c r="AK481" s="39">
        <v>1</v>
      </c>
      <c r="AL481" s="39">
        <v>0.38900000000000001</v>
      </c>
      <c r="AM481" s="39">
        <v>0.51200000000000001</v>
      </c>
      <c r="AN481" s="39">
        <v>0.36499999999999999</v>
      </c>
      <c r="AO481" s="39">
        <f t="shared" si="87"/>
        <v>0</v>
      </c>
      <c r="AQ481" s="37" t="s">
        <v>2904</v>
      </c>
      <c r="AR481" s="39">
        <v>1</v>
      </c>
    </row>
    <row r="482" spans="1:44" ht="15" customHeight="1">
      <c r="A482" s="37" t="s">
        <v>2907</v>
      </c>
      <c r="B482" s="37" t="s">
        <v>2888</v>
      </c>
      <c r="C482" s="37" t="s">
        <v>2904</v>
      </c>
      <c r="E482" s="39">
        <v>0.998</v>
      </c>
      <c r="F482" s="39">
        <v>18</v>
      </c>
      <c r="G482" s="39">
        <f t="shared" si="77"/>
        <v>348</v>
      </c>
      <c r="J482" s="39" t="str">
        <f t="shared" si="78"/>
        <v>NO</v>
      </c>
      <c r="K482" s="39">
        <f t="shared" si="79"/>
        <v>1.1494252873563218</v>
      </c>
      <c r="L482" s="39" t="str">
        <f t="shared" si="80"/>
        <v>NO</v>
      </c>
      <c r="O482" s="39">
        <v>1</v>
      </c>
      <c r="R482" s="39">
        <v>0</v>
      </c>
      <c r="S482" s="39">
        <f t="shared" si="81"/>
        <v>0</v>
      </c>
      <c r="AB482" s="39" t="s">
        <v>4112</v>
      </c>
      <c r="AD482" s="39">
        <f t="shared" si="82"/>
        <v>0</v>
      </c>
      <c r="AE482" s="39">
        <v>3</v>
      </c>
      <c r="AF482" s="39">
        <f t="shared" si="83"/>
        <v>122</v>
      </c>
      <c r="AG482" s="39">
        <v>0</v>
      </c>
      <c r="AH482" s="39">
        <f t="shared" si="84"/>
        <v>1</v>
      </c>
      <c r="AI482" s="39">
        <f t="shared" si="85"/>
        <v>121</v>
      </c>
      <c r="AJ482" s="39">
        <f t="shared" si="86"/>
        <v>1</v>
      </c>
      <c r="AK482" s="39">
        <v>0</v>
      </c>
      <c r="AL482" s="39">
        <v>0</v>
      </c>
      <c r="AM482" s="39">
        <v>0</v>
      </c>
      <c r="AN482" s="39">
        <v>0</v>
      </c>
      <c r="AO482" s="39">
        <f t="shared" si="87"/>
        <v>1</v>
      </c>
      <c r="AQ482" s="37" t="s">
        <v>2904</v>
      </c>
      <c r="AR482" s="39">
        <v>1</v>
      </c>
    </row>
    <row r="483" spans="1:44" ht="15" customHeight="1">
      <c r="A483" s="37" t="s">
        <v>2889</v>
      </c>
      <c r="B483" s="37" t="s">
        <v>2890</v>
      </c>
      <c r="C483" s="37" t="s">
        <v>2904</v>
      </c>
      <c r="E483" s="39">
        <v>0.998</v>
      </c>
      <c r="F483" s="39">
        <v>18</v>
      </c>
      <c r="G483" s="39">
        <f t="shared" si="77"/>
        <v>321</v>
      </c>
      <c r="H483" s="39">
        <v>5670</v>
      </c>
      <c r="I483" s="39">
        <v>879</v>
      </c>
      <c r="J483" s="39" t="str">
        <f t="shared" si="78"/>
        <v>NO</v>
      </c>
      <c r="K483" s="39">
        <f t="shared" si="79"/>
        <v>1.2461059190031152</v>
      </c>
      <c r="L483" s="39" t="str">
        <f t="shared" si="80"/>
        <v>NO</v>
      </c>
      <c r="O483" s="39">
        <v>2</v>
      </c>
      <c r="R483" s="39">
        <v>0</v>
      </c>
      <c r="S483" s="39">
        <f t="shared" si="81"/>
        <v>0</v>
      </c>
      <c r="AB483" s="39" t="s">
        <v>4112</v>
      </c>
      <c r="AD483" s="39">
        <f t="shared" si="82"/>
        <v>0</v>
      </c>
      <c r="AE483" s="39">
        <v>0</v>
      </c>
      <c r="AF483" s="39">
        <f t="shared" si="83"/>
        <v>1</v>
      </c>
      <c r="AG483" s="39">
        <v>0</v>
      </c>
      <c r="AH483" s="39">
        <f t="shared" si="84"/>
        <v>1</v>
      </c>
      <c r="AI483" s="39">
        <f t="shared" si="85"/>
        <v>0</v>
      </c>
      <c r="AJ483" s="39">
        <f t="shared" si="86"/>
        <v>0</v>
      </c>
      <c r="AK483" s="39">
        <v>1</v>
      </c>
      <c r="AL483" s="39">
        <v>0.40799999999999997</v>
      </c>
      <c r="AM483" s="39">
        <v>0.495</v>
      </c>
      <c r="AN483" s="39">
        <v>0.38800000000000001</v>
      </c>
      <c r="AO483" s="39">
        <f t="shared" si="87"/>
        <v>0</v>
      </c>
      <c r="AQ483" s="37" t="s">
        <v>2904</v>
      </c>
      <c r="AR483" s="39">
        <v>0</v>
      </c>
    </row>
    <row r="484" spans="1:44" ht="15" customHeight="1">
      <c r="A484" s="37" t="s">
        <v>2891</v>
      </c>
      <c r="B484" s="37" t="s">
        <v>2892</v>
      </c>
      <c r="C484" s="37" t="s">
        <v>2904</v>
      </c>
      <c r="E484" s="39">
        <v>0.998</v>
      </c>
      <c r="F484" s="39">
        <v>22</v>
      </c>
      <c r="G484" s="39">
        <f t="shared" si="77"/>
        <v>400</v>
      </c>
      <c r="J484" s="39" t="str">
        <f t="shared" si="78"/>
        <v>NO</v>
      </c>
      <c r="K484" s="39">
        <f t="shared" si="79"/>
        <v>1</v>
      </c>
      <c r="L484" s="39" t="str">
        <f t="shared" si="80"/>
        <v>NO</v>
      </c>
      <c r="O484" s="39">
        <v>2</v>
      </c>
      <c r="R484" s="39">
        <v>0</v>
      </c>
      <c r="S484" s="39">
        <f t="shared" si="81"/>
        <v>0</v>
      </c>
      <c r="AB484" s="39" t="s">
        <v>4112</v>
      </c>
      <c r="AD484" s="39">
        <f t="shared" si="82"/>
        <v>0</v>
      </c>
      <c r="AE484" s="39">
        <v>0</v>
      </c>
      <c r="AF484" s="39">
        <f t="shared" si="83"/>
        <v>1</v>
      </c>
      <c r="AG484" s="39">
        <v>0</v>
      </c>
      <c r="AH484" s="39">
        <f t="shared" si="84"/>
        <v>1</v>
      </c>
      <c r="AI484" s="39">
        <f t="shared" si="85"/>
        <v>0</v>
      </c>
      <c r="AJ484" s="39">
        <f t="shared" si="86"/>
        <v>0</v>
      </c>
      <c r="AK484" s="39">
        <v>0</v>
      </c>
      <c r="AL484" s="39">
        <v>0</v>
      </c>
      <c r="AM484" s="39">
        <v>0</v>
      </c>
      <c r="AN484" s="39">
        <v>0</v>
      </c>
      <c r="AO484" s="39">
        <f t="shared" si="87"/>
        <v>1</v>
      </c>
      <c r="AQ484" s="37" t="s">
        <v>2904</v>
      </c>
      <c r="AR484" s="39">
        <v>0</v>
      </c>
    </row>
    <row r="485" spans="1:44" ht="15" customHeight="1">
      <c r="A485" s="37" t="s">
        <v>2893</v>
      </c>
      <c r="B485" s="37" t="s">
        <v>2894</v>
      </c>
      <c r="C485" s="37" t="s">
        <v>2904</v>
      </c>
      <c r="E485" s="39">
        <v>0.998</v>
      </c>
      <c r="F485" s="39">
        <v>22</v>
      </c>
      <c r="G485" s="39">
        <f t="shared" si="77"/>
        <v>380</v>
      </c>
      <c r="H485" s="39">
        <v>541</v>
      </c>
      <c r="I485" s="39">
        <v>1045</v>
      </c>
      <c r="J485" s="39" t="str">
        <f t="shared" si="78"/>
        <v>NO</v>
      </c>
      <c r="K485" s="39">
        <f t="shared" si="79"/>
        <v>1.0526315789473684</v>
      </c>
      <c r="L485" s="39" t="str">
        <f t="shared" si="80"/>
        <v>NO</v>
      </c>
      <c r="O485" s="39">
        <v>2</v>
      </c>
      <c r="R485" s="39">
        <v>0</v>
      </c>
      <c r="S485" s="39">
        <f t="shared" si="81"/>
        <v>0</v>
      </c>
      <c r="AB485" s="39" t="s">
        <v>4112</v>
      </c>
      <c r="AD485" s="39">
        <f t="shared" si="82"/>
        <v>0</v>
      </c>
      <c r="AE485" s="39">
        <v>0</v>
      </c>
      <c r="AF485" s="39">
        <f t="shared" si="83"/>
        <v>1</v>
      </c>
      <c r="AG485" s="39">
        <v>0</v>
      </c>
      <c r="AH485" s="39">
        <f t="shared" si="84"/>
        <v>1</v>
      </c>
      <c r="AI485" s="39">
        <f t="shared" si="85"/>
        <v>0</v>
      </c>
      <c r="AJ485" s="39">
        <f t="shared" si="86"/>
        <v>0</v>
      </c>
      <c r="AK485" s="39">
        <v>1</v>
      </c>
      <c r="AL485" s="39">
        <v>0.45800000000000002</v>
      </c>
      <c r="AM485" s="39">
        <v>0.45100000000000001</v>
      </c>
      <c r="AN485" s="39">
        <v>0.42199999999999999</v>
      </c>
      <c r="AO485" s="39">
        <f t="shared" si="87"/>
        <v>0</v>
      </c>
      <c r="AQ485" s="37" t="s">
        <v>2904</v>
      </c>
      <c r="AR485" s="39">
        <v>0</v>
      </c>
    </row>
    <row r="486" spans="1:44" ht="15" customHeight="1">
      <c r="A486" s="37" t="s">
        <v>2895</v>
      </c>
      <c r="B486" s="37" t="s">
        <v>2896</v>
      </c>
      <c r="C486" s="37" t="s">
        <v>2904</v>
      </c>
      <c r="E486" s="39">
        <v>0.999</v>
      </c>
      <c r="F486" s="39">
        <v>16</v>
      </c>
      <c r="G486" s="39">
        <f t="shared" si="77"/>
        <v>374</v>
      </c>
      <c r="H486" s="39">
        <v>1888</v>
      </c>
      <c r="I486" s="39">
        <v>6149</v>
      </c>
      <c r="J486" s="39" t="str">
        <f t="shared" si="78"/>
        <v>NO</v>
      </c>
      <c r="K486" s="39">
        <f t="shared" si="79"/>
        <v>1.3368983957219251</v>
      </c>
      <c r="L486" s="39" t="str">
        <f t="shared" si="80"/>
        <v>NO</v>
      </c>
      <c r="O486" s="39">
        <v>1</v>
      </c>
      <c r="R486" s="39">
        <v>0</v>
      </c>
      <c r="S486" s="39">
        <f t="shared" si="81"/>
        <v>0</v>
      </c>
      <c r="AB486" s="39" t="s">
        <v>4112</v>
      </c>
      <c r="AD486" s="39">
        <f t="shared" si="82"/>
        <v>0</v>
      </c>
      <c r="AE486" s="39">
        <v>9101</v>
      </c>
      <c r="AF486" s="39">
        <f t="shared" si="83"/>
        <v>1358</v>
      </c>
      <c r="AG486" s="39">
        <v>0</v>
      </c>
      <c r="AH486" s="39">
        <f t="shared" si="84"/>
        <v>1</v>
      </c>
      <c r="AI486" s="39">
        <f t="shared" si="85"/>
        <v>1357</v>
      </c>
      <c r="AJ486" s="39">
        <f t="shared" si="86"/>
        <v>1</v>
      </c>
      <c r="AK486" s="39">
        <v>1</v>
      </c>
      <c r="AL486" s="39">
        <v>0.41399999999999998</v>
      </c>
      <c r="AM486" s="39">
        <v>0.45300000000000001</v>
      </c>
      <c r="AN486" s="39">
        <v>0.38700000000000001</v>
      </c>
      <c r="AO486" s="39">
        <f t="shared" si="87"/>
        <v>0</v>
      </c>
      <c r="AQ486" s="37" t="s">
        <v>2904</v>
      </c>
      <c r="AR486" s="39">
        <v>1</v>
      </c>
    </row>
    <row r="487" spans="1:44" ht="15" customHeight="1">
      <c r="A487" s="37" t="s">
        <v>2897</v>
      </c>
      <c r="B487" s="37" t="s">
        <v>2877</v>
      </c>
      <c r="C487" s="37" t="s">
        <v>2878</v>
      </c>
      <c r="E487" s="39">
        <v>1</v>
      </c>
      <c r="F487" s="39">
        <v>20</v>
      </c>
      <c r="G487" s="39">
        <f t="shared" si="77"/>
        <v>289</v>
      </c>
      <c r="H487" s="39">
        <v>3622</v>
      </c>
      <c r="I487" s="39">
        <v>510</v>
      </c>
      <c r="J487" s="39" t="str">
        <f t="shared" si="78"/>
        <v>NO</v>
      </c>
      <c r="K487" s="39">
        <f t="shared" si="79"/>
        <v>0.69204152249134943</v>
      </c>
      <c r="L487" s="39" t="str">
        <f t="shared" si="80"/>
        <v>NO</v>
      </c>
      <c r="O487" s="39">
        <v>2</v>
      </c>
      <c r="R487" s="39">
        <v>0</v>
      </c>
      <c r="S487" s="39">
        <f t="shared" si="81"/>
        <v>1</v>
      </c>
      <c r="U487" s="39" t="s">
        <v>2879</v>
      </c>
      <c r="AB487" s="39" t="s">
        <v>4112</v>
      </c>
      <c r="AD487" s="39">
        <f t="shared" si="82"/>
        <v>0</v>
      </c>
      <c r="AE487" s="39">
        <v>22</v>
      </c>
      <c r="AF487" s="39">
        <f t="shared" si="83"/>
        <v>238</v>
      </c>
      <c r="AG487" s="39">
        <v>26</v>
      </c>
      <c r="AH487" s="39">
        <f t="shared" si="84"/>
        <v>357</v>
      </c>
      <c r="AI487" s="39">
        <f t="shared" si="85"/>
        <v>-119</v>
      </c>
      <c r="AJ487" s="39">
        <f t="shared" si="86"/>
        <v>0</v>
      </c>
      <c r="AK487" s="39">
        <v>1</v>
      </c>
      <c r="AL487" s="39">
        <v>0.45300000000000001</v>
      </c>
      <c r="AM487" s="39">
        <v>0.439</v>
      </c>
      <c r="AN487" s="39">
        <v>0.44700000000000001</v>
      </c>
      <c r="AO487" s="39">
        <f t="shared" si="87"/>
        <v>0</v>
      </c>
      <c r="AQ487" s="37" t="s">
        <v>2878</v>
      </c>
      <c r="AR487" s="39">
        <v>0</v>
      </c>
    </row>
    <row r="488" spans="1:44" ht="15" customHeight="1">
      <c r="A488" s="37" t="s">
        <v>2880</v>
      </c>
      <c r="B488" s="37" t="s">
        <v>2881</v>
      </c>
      <c r="C488" s="37" t="s">
        <v>2878</v>
      </c>
      <c r="E488" s="39">
        <v>0.98499999999999999</v>
      </c>
      <c r="F488" s="39">
        <v>17</v>
      </c>
      <c r="G488" s="39">
        <f t="shared" si="77"/>
        <v>448</v>
      </c>
      <c r="H488" s="39">
        <v>3790</v>
      </c>
      <c r="I488" s="39" t="s">
        <v>4111</v>
      </c>
      <c r="J488" s="39" t="str">
        <f t="shared" si="78"/>
        <v>NO</v>
      </c>
      <c r="K488" s="39">
        <f t="shared" si="79"/>
        <v>0.8928571428571429</v>
      </c>
      <c r="L488" s="39" t="str">
        <f t="shared" si="80"/>
        <v>NO</v>
      </c>
      <c r="O488" s="39">
        <v>2</v>
      </c>
      <c r="R488" s="39">
        <v>0</v>
      </c>
      <c r="S488" s="39">
        <f t="shared" si="81"/>
        <v>1</v>
      </c>
      <c r="U488" s="39" t="s">
        <v>3743</v>
      </c>
      <c r="AB488" s="39" t="s">
        <v>4112</v>
      </c>
      <c r="AD488" s="39">
        <f t="shared" si="82"/>
        <v>0</v>
      </c>
      <c r="AE488" s="39">
        <v>7635</v>
      </c>
      <c r="AF488" s="39">
        <f t="shared" si="83"/>
        <v>1336</v>
      </c>
      <c r="AG488" s="39">
        <v>1139</v>
      </c>
      <c r="AH488" s="39">
        <f t="shared" si="84"/>
        <v>1048</v>
      </c>
      <c r="AI488" s="39">
        <f t="shared" si="85"/>
        <v>288</v>
      </c>
      <c r="AJ488" s="39">
        <f t="shared" si="86"/>
        <v>1</v>
      </c>
      <c r="AK488" s="39">
        <v>1</v>
      </c>
      <c r="AL488" s="39">
        <v>0.441</v>
      </c>
      <c r="AM488" s="39">
        <v>0.43</v>
      </c>
      <c r="AN488" s="39">
        <v>0.26300000000000001</v>
      </c>
      <c r="AO488" s="39">
        <f t="shared" si="87"/>
        <v>0</v>
      </c>
      <c r="AQ488" s="37" t="s">
        <v>2878</v>
      </c>
      <c r="AR488" s="39">
        <v>1</v>
      </c>
    </row>
    <row r="489" spans="1:44" ht="15" customHeight="1">
      <c r="A489" s="37" t="s">
        <v>2882</v>
      </c>
      <c r="B489" s="37" t="s">
        <v>2883</v>
      </c>
      <c r="C489" s="37" t="s">
        <v>2878</v>
      </c>
      <c r="E489" s="39">
        <v>0.999</v>
      </c>
      <c r="F489" s="39">
        <v>19</v>
      </c>
      <c r="G489" s="39">
        <f t="shared" si="77"/>
        <v>426</v>
      </c>
      <c r="H489" s="39">
        <v>530</v>
      </c>
      <c r="I489" s="39">
        <v>4252</v>
      </c>
      <c r="J489" s="39" t="str">
        <f t="shared" si="78"/>
        <v>NO</v>
      </c>
      <c r="K489" s="39">
        <f t="shared" si="79"/>
        <v>1.6431924882629108</v>
      </c>
      <c r="L489" s="39" t="str">
        <f t="shared" si="80"/>
        <v>NO</v>
      </c>
      <c r="O489" s="39">
        <v>6</v>
      </c>
      <c r="R489" s="39">
        <v>0</v>
      </c>
      <c r="S489" s="39">
        <f t="shared" si="81"/>
        <v>0</v>
      </c>
      <c r="AB489" s="39" t="s">
        <v>4112</v>
      </c>
      <c r="AD489" s="39">
        <f t="shared" si="82"/>
        <v>0</v>
      </c>
      <c r="AE489" s="39">
        <v>7956</v>
      </c>
      <c r="AF489" s="39">
        <f t="shared" si="83"/>
        <v>1338</v>
      </c>
      <c r="AG489" s="39">
        <v>13796</v>
      </c>
      <c r="AH489" s="39">
        <f t="shared" si="84"/>
        <v>1378</v>
      </c>
      <c r="AI489" s="39">
        <f t="shared" si="85"/>
        <v>-40</v>
      </c>
      <c r="AJ489" s="39">
        <f t="shared" si="86"/>
        <v>0</v>
      </c>
      <c r="AK489" s="39">
        <v>1</v>
      </c>
      <c r="AL489" s="39">
        <v>0.504</v>
      </c>
      <c r="AM489" s="39">
        <v>0.47499999999999998</v>
      </c>
      <c r="AN489" s="39">
        <v>0.374</v>
      </c>
      <c r="AO489" s="39">
        <f t="shared" si="87"/>
        <v>0</v>
      </c>
      <c r="AQ489" s="37" t="s">
        <v>2878</v>
      </c>
      <c r="AR489" s="39">
        <v>0</v>
      </c>
    </row>
    <row r="490" spans="1:44" ht="15" customHeight="1">
      <c r="A490" s="37" t="s">
        <v>2884</v>
      </c>
      <c r="B490" s="37" t="s">
        <v>2885</v>
      </c>
      <c r="C490" s="37" t="s">
        <v>2878</v>
      </c>
      <c r="E490" s="39">
        <v>1</v>
      </c>
      <c r="F490" s="39">
        <v>21</v>
      </c>
      <c r="G490" s="39">
        <f t="shared" si="77"/>
        <v>590</v>
      </c>
      <c r="H490" s="39">
        <v>1967</v>
      </c>
      <c r="I490" s="39">
        <v>2655</v>
      </c>
      <c r="J490" s="39" t="str">
        <f t="shared" si="78"/>
        <v>NO</v>
      </c>
      <c r="K490" s="39">
        <f t="shared" si="79"/>
        <v>1.1864406779661016</v>
      </c>
      <c r="L490" s="39" t="str">
        <f t="shared" si="80"/>
        <v>NO</v>
      </c>
      <c r="O490" s="39">
        <v>3</v>
      </c>
      <c r="R490" s="39">
        <v>0</v>
      </c>
      <c r="S490" s="39">
        <f t="shared" si="81"/>
        <v>0</v>
      </c>
      <c r="AB490" s="39" t="s">
        <v>4112</v>
      </c>
      <c r="AC490" s="39" t="s">
        <v>2886</v>
      </c>
      <c r="AD490" s="39">
        <f t="shared" si="82"/>
        <v>5</v>
      </c>
      <c r="AE490" s="39">
        <v>4080</v>
      </c>
      <c r="AF490" s="39">
        <f t="shared" si="83"/>
        <v>1234</v>
      </c>
      <c r="AG490" s="39">
        <v>4973</v>
      </c>
      <c r="AH490" s="39">
        <f t="shared" si="84"/>
        <v>1285</v>
      </c>
      <c r="AI490" s="39">
        <f t="shared" si="85"/>
        <v>-51</v>
      </c>
      <c r="AJ490" s="39">
        <f t="shared" si="86"/>
        <v>0</v>
      </c>
      <c r="AK490" s="39">
        <v>1</v>
      </c>
      <c r="AL490" s="39">
        <v>0.47399999999999998</v>
      </c>
      <c r="AM490" s="39">
        <v>0.497</v>
      </c>
      <c r="AN490" s="39">
        <v>0.31</v>
      </c>
      <c r="AO490" s="39">
        <f t="shared" si="87"/>
        <v>0</v>
      </c>
      <c r="AQ490" s="37" t="s">
        <v>2878</v>
      </c>
      <c r="AR490" s="39">
        <v>0</v>
      </c>
    </row>
    <row r="491" spans="1:44" ht="15" customHeight="1">
      <c r="A491" s="37" t="s">
        <v>2887</v>
      </c>
      <c r="B491" s="37" t="s">
        <v>2870</v>
      </c>
      <c r="C491" s="37" t="s">
        <v>2878</v>
      </c>
      <c r="E491" s="39">
        <v>0.999</v>
      </c>
      <c r="F491" s="39">
        <v>17</v>
      </c>
      <c r="G491" s="39">
        <f t="shared" si="77"/>
        <v>420</v>
      </c>
      <c r="H491" s="39">
        <v>2614</v>
      </c>
      <c r="I491" s="39" t="s">
        <v>4111</v>
      </c>
      <c r="J491" s="39" t="str">
        <f t="shared" si="78"/>
        <v>NO</v>
      </c>
      <c r="K491" s="39">
        <f t="shared" si="79"/>
        <v>1.1904761904761905</v>
      </c>
      <c r="L491" s="39" t="str">
        <f t="shared" si="80"/>
        <v>NO</v>
      </c>
      <c r="O491" s="39">
        <v>3</v>
      </c>
      <c r="R491" s="39">
        <v>0</v>
      </c>
      <c r="S491" s="39">
        <f t="shared" si="81"/>
        <v>0</v>
      </c>
      <c r="AB491" s="39" t="s">
        <v>4112</v>
      </c>
      <c r="AD491" s="39">
        <f t="shared" si="82"/>
        <v>0</v>
      </c>
      <c r="AE491" s="39">
        <v>1656</v>
      </c>
      <c r="AF491" s="39">
        <f t="shared" si="83"/>
        <v>972</v>
      </c>
      <c r="AG491" s="39">
        <v>332</v>
      </c>
      <c r="AH491" s="39">
        <f t="shared" si="84"/>
        <v>781</v>
      </c>
      <c r="AI491" s="39">
        <f t="shared" si="85"/>
        <v>191</v>
      </c>
      <c r="AJ491" s="39">
        <f t="shared" si="86"/>
        <v>1</v>
      </c>
      <c r="AK491" s="39">
        <v>1</v>
      </c>
      <c r="AL491" s="39">
        <v>0.496</v>
      </c>
      <c r="AM491" s="39">
        <v>0.49399999999999999</v>
      </c>
      <c r="AN491" s="39">
        <v>0.35</v>
      </c>
      <c r="AO491" s="39">
        <f t="shared" si="87"/>
        <v>0</v>
      </c>
      <c r="AQ491" s="37" t="s">
        <v>2878</v>
      </c>
      <c r="AR491" s="39">
        <v>1</v>
      </c>
    </row>
    <row r="492" spans="1:44" ht="15" customHeight="1">
      <c r="A492" s="37" t="s">
        <v>2871</v>
      </c>
      <c r="B492" s="37" t="s">
        <v>2872</v>
      </c>
      <c r="C492" s="37" t="s">
        <v>2878</v>
      </c>
      <c r="D492" s="39">
        <v>0</v>
      </c>
      <c r="E492" s="39">
        <v>0</v>
      </c>
      <c r="G492" s="39">
        <f t="shared" si="77"/>
        <v>688</v>
      </c>
      <c r="H492" s="39">
        <v>1100</v>
      </c>
      <c r="I492" s="39">
        <v>5993</v>
      </c>
      <c r="J492" s="39" t="str">
        <f t="shared" si="78"/>
        <v>NO</v>
      </c>
      <c r="K492" s="39">
        <f t="shared" si="79"/>
        <v>0.87209302325581395</v>
      </c>
      <c r="L492" s="39" t="str">
        <f t="shared" si="80"/>
        <v>NO</v>
      </c>
      <c r="O492" s="39">
        <v>10</v>
      </c>
      <c r="R492" s="39">
        <v>0</v>
      </c>
      <c r="S492" s="39">
        <f t="shared" si="81"/>
        <v>1</v>
      </c>
      <c r="AB492" s="39" t="s">
        <v>2873</v>
      </c>
      <c r="AC492" s="39"/>
      <c r="AD492" s="39">
        <f t="shared" si="82"/>
        <v>0</v>
      </c>
      <c r="AE492" s="39">
        <v>520</v>
      </c>
      <c r="AF492" s="39">
        <f t="shared" si="83"/>
        <v>644</v>
      </c>
      <c r="AG492" s="39">
        <v>801</v>
      </c>
      <c r="AH492" s="39">
        <f t="shared" si="84"/>
        <v>957</v>
      </c>
      <c r="AI492" s="39">
        <f t="shared" si="85"/>
        <v>-313</v>
      </c>
      <c r="AJ492" s="39">
        <f t="shared" si="86"/>
        <v>0</v>
      </c>
      <c r="AK492" s="39">
        <v>0</v>
      </c>
      <c r="AL492" s="39">
        <v>0.39500000000000002</v>
      </c>
      <c r="AM492" s="39">
        <v>0.48199999999999998</v>
      </c>
      <c r="AN492" s="39">
        <v>0.376</v>
      </c>
      <c r="AO492" s="39">
        <f t="shared" si="87"/>
        <v>1</v>
      </c>
      <c r="AQ492" s="37" t="s">
        <v>2878</v>
      </c>
      <c r="AR492" s="39">
        <v>0</v>
      </c>
    </row>
    <row r="493" spans="1:44" ht="15" customHeight="1">
      <c r="A493" s="37" t="s">
        <v>2874</v>
      </c>
      <c r="B493" s="37" t="s">
        <v>2875</v>
      </c>
      <c r="C493" s="37" t="s">
        <v>2878</v>
      </c>
      <c r="D493" s="39">
        <v>0</v>
      </c>
      <c r="E493" s="39">
        <v>0</v>
      </c>
      <c r="G493" s="39">
        <f t="shared" si="77"/>
        <v>540</v>
      </c>
      <c r="H493" s="39">
        <v>590</v>
      </c>
      <c r="I493" s="39">
        <v>2955</v>
      </c>
      <c r="J493" s="39" t="str">
        <f t="shared" si="78"/>
        <v>NO</v>
      </c>
      <c r="K493" s="39">
        <f t="shared" si="79"/>
        <v>1.4814814814814814</v>
      </c>
      <c r="L493" s="39" t="str">
        <f t="shared" si="80"/>
        <v>NO</v>
      </c>
      <c r="O493" s="39">
        <v>1</v>
      </c>
      <c r="R493" s="39">
        <v>0</v>
      </c>
      <c r="S493" s="39">
        <f t="shared" si="81"/>
        <v>0</v>
      </c>
      <c r="AB493" s="39" t="s">
        <v>4112</v>
      </c>
      <c r="AD493" s="39">
        <f t="shared" si="82"/>
        <v>0</v>
      </c>
      <c r="AE493" s="39">
        <v>2524</v>
      </c>
      <c r="AF493" s="39">
        <f t="shared" si="83"/>
        <v>1107</v>
      </c>
      <c r="AG493" s="39">
        <v>2296</v>
      </c>
      <c r="AH493" s="39">
        <f t="shared" si="84"/>
        <v>1171</v>
      </c>
      <c r="AI493" s="39">
        <f t="shared" si="85"/>
        <v>-64</v>
      </c>
      <c r="AJ493" s="39">
        <f t="shared" si="86"/>
        <v>0</v>
      </c>
      <c r="AK493" s="39">
        <v>0</v>
      </c>
      <c r="AL493" s="39">
        <v>0.51100000000000001</v>
      </c>
      <c r="AM493" s="39">
        <v>0.48499999999999999</v>
      </c>
      <c r="AN493" s="39">
        <v>0.42199999999999999</v>
      </c>
      <c r="AO493" s="39">
        <f t="shared" si="87"/>
        <v>1</v>
      </c>
      <c r="AQ493" s="37" t="s">
        <v>2878</v>
      </c>
      <c r="AR493" s="39">
        <v>0</v>
      </c>
    </row>
    <row r="494" spans="1:44" ht="15" customHeight="1">
      <c r="A494" s="37" t="s">
        <v>2876</v>
      </c>
      <c r="B494" s="37" t="s">
        <v>2857</v>
      </c>
      <c r="C494" s="37" t="s">
        <v>2858</v>
      </c>
      <c r="E494" s="39">
        <v>0.999</v>
      </c>
      <c r="F494" s="39">
        <v>17</v>
      </c>
      <c r="G494" s="39">
        <f t="shared" si="77"/>
        <v>248</v>
      </c>
      <c r="H494" s="39">
        <v>3970</v>
      </c>
      <c r="I494" s="39">
        <v>1805</v>
      </c>
      <c r="J494" s="39" t="str">
        <f t="shared" si="78"/>
        <v>NO</v>
      </c>
      <c r="K494" s="39">
        <f t="shared" si="79"/>
        <v>0.40322580645161288</v>
      </c>
      <c r="L494" s="39" t="str">
        <f t="shared" si="80"/>
        <v>NO</v>
      </c>
      <c r="O494" s="39">
        <v>1</v>
      </c>
      <c r="R494" s="39">
        <v>0</v>
      </c>
      <c r="S494" s="39">
        <f t="shared" si="81"/>
        <v>0</v>
      </c>
      <c r="AB494" s="39" t="s">
        <v>4112</v>
      </c>
      <c r="AD494" s="39">
        <f t="shared" si="82"/>
        <v>0</v>
      </c>
      <c r="AE494" s="39">
        <v>330</v>
      </c>
      <c r="AF494" s="39">
        <f t="shared" si="83"/>
        <v>550</v>
      </c>
      <c r="AG494" s="39">
        <v>28</v>
      </c>
      <c r="AH494" s="39">
        <f t="shared" si="84"/>
        <v>371</v>
      </c>
      <c r="AI494" s="39">
        <f t="shared" si="85"/>
        <v>179</v>
      </c>
      <c r="AJ494" s="39">
        <f t="shared" si="86"/>
        <v>1</v>
      </c>
      <c r="AK494" s="39">
        <v>1</v>
      </c>
      <c r="AL494" s="39">
        <v>0.43099999999999999</v>
      </c>
      <c r="AM494" s="39">
        <v>0.47</v>
      </c>
      <c r="AN494" s="39">
        <v>0.41399999999999998</v>
      </c>
      <c r="AO494" s="39">
        <f t="shared" si="87"/>
        <v>0</v>
      </c>
      <c r="AQ494" s="37" t="s">
        <v>2858</v>
      </c>
      <c r="AR494" s="39">
        <v>1</v>
      </c>
    </row>
    <row r="495" spans="1:44" ht="15" customHeight="1">
      <c r="A495" s="37" t="s">
        <v>2859</v>
      </c>
      <c r="B495" s="37" t="s">
        <v>2860</v>
      </c>
      <c r="C495" s="37" t="s">
        <v>2858</v>
      </c>
      <c r="D495" s="39">
        <v>0</v>
      </c>
      <c r="E495" s="39">
        <v>0</v>
      </c>
      <c r="G495" s="39">
        <f t="shared" si="77"/>
        <v>279</v>
      </c>
      <c r="H495" s="39">
        <v>3421</v>
      </c>
      <c r="I495" s="39">
        <v>6739</v>
      </c>
      <c r="J495" s="39" t="str">
        <f t="shared" si="78"/>
        <v>NO</v>
      </c>
      <c r="K495" s="39">
        <f t="shared" si="79"/>
        <v>0.71684587813620071</v>
      </c>
      <c r="L495" s="39" t="str">
        <f t="shared" si="80"/>
        <v>NO</v>
      </c>
      <c r="O495" s="39">
        <v>1</v>
      </c>
      <c r="R495" s="39">
        <v>0</v>
      </c>
      <c r="S495" s="39">
        <f t="shared" si="81"/>
        <v>0</v>
      </c>
      <c r="AB495" s="39" t="s">
        <v>4112</v>
      </c>
      <c r="AD495" s="39">
        <f t="shared" si="82"/>
        <v>0</v>
      </c>
      <c r="AE495" s="39">
        <v>1104</v>
      </c>
      <c r="AF495" s="39">
        <f t="shared" si="83"/>
        <v>845</v>
      </c>
      <c r="AG495" s="39">
        <v>81</v>
      </c>
      <c r="AH495" s="39">
        <f t="shared" si="84"/>
        <v>509</v>
      </c>
      <c r="AI495" s="39">
        <f t="shared" si="85"/>
        <v>336</v>
      </c>
      <c r="AJ495" s="39">
        <f t="shared" si="86"/>
        <v>1</v>
      </c>
      <c r="AK495" s="39">
        <v>0</v>
      </c>
      <c r="AL495" s="39">
        <v>0.49399999999999999</v>
      </c>
      <c r="AM495" s="39">
        <v>0.44800000000000001</v>
      </c>
      <c r="AN495" s="39">
        <v>0.39100000000000001</v>
      </c>
      <c r="AO495" s="39">
        <f t="shared" si="87"/>
        <v>1</v>
      </c>
      <c r="AQ495" s="37" t="s">
        <v>2858</v>
      </c>
      <c r="AR495" s="39">
        <v>1</v>
      </c>
    </row>
    <row r="496" spans="1:44" ht="15" customHeight="1">
      <c r="A496" s="37" t="s">
        <v>2861</v>
      </c>
      <c r="B496" s="37" t="s">
        <v>2862</v>
      </c>
      <c r="C496" s="37" t="s">
        <v>2858</v>
      </c>
      <c r="E496" s="39">
        <v>0.999</v>
      </c>
      <c r="F496" s="39">
        <v>21</v>
      </c>
      <c r="G496" s="39">
        <f t="shared" si="77"/>
        <v>241</v>
      </c>
      <c r="H496" s="39" t="s">
        <v>4111</v>
      </c>
      <c r="I496" s="39" t="s">
        <v>4111</v>
      </c>
      <c r="J496" s="39" t="str">
        <f t="shared" si="78"/>
        <v>NO</v>
      </c>
      <c r="K496" s="39">
        <f t="shared" si="79"/>
        <v>1.2448132780082988</v>
      </c>
      <c r="L496" s="39" t="str">
        <f t="shared" si="80"/>
        <v>NO</v>
      </c>
      <c r="O496" s="39">
        <v>1</v>
      </c>
      <c r="R496" s="39">
        <v>0</v>
      </c>
      <c r="S496" s="39">
        <f t="shared" si="81"/>
        <v>0</v>
      </c>
      <c r="AB496" s="39" t="s">
        <v>4112</v>
      </c>
      <c r="AD496" s="39">
        <f t="shared" si="82"/>
        <v>0</v>
      </c>
      <c r="AE496" s="39">
        <v>2093</v>
      </c>
      <c r="AF496" s="39">
        <f t="shared" si="83"/>
        <v>1054</v>
      </c>
      <c r="AG496" s="39">
        <v>95</v>
      </c>
      <c r="AH496" s="39">
        <f t="shared" si="84"/>
        <v>538</v>
      </c>
      <c r="AI496" s="39">
        <f t="shared" si="85"/>
        <v>516</v>
      </c>
      <c r="AJ496" s="39">
        <f t="shared" si="86"/>
        <v>1</v>
      </c>
      <c r="AK496" s="39">
        <v>1</v>
      </c>
      <c r="AL496" s="39">
        <v>0.44800000000000001</v>
      </c>
      <c r="AM496" s="39">
        <v>0.441</v>
      </c>
      <c r="AN496" s="39">
        <v>0.39</v>
      </c>
      <c r="AO496" s="39">
        <f t="shared" si="87"/>
        <v>0</v>
      </c>
      <c r="AQ496" s="37" t="s">
        <v>2858</v>
      </c>
      <c r="AR496" s="39">
        <v>1</v>
      </c>
    </row>
    <row r="497" spans="1:44" ht="15" customHeight="1">
      <c r="A497" s="37" t="s">
        <v>2863</v>
      </c>
      <c r="B497" s="37" t="s">
        <v>2864</v>
      </c>
      <c r="C497" s="37" t="s">
        <v>2858</v>
      </c>
      <c r="D497" s="39">
        <v>0</v>
      </c>
      <c r="E497" s="39">
        <v>0</v>
      </c>
      <c r="G497" s="39">
        <f t="shared" si="77"/>
        <v>222</v>
      </c>
      <c r="H497" s="39">
        <v>1884</v>
      </c>
      <c r="I497" s="39">
        <v>4838</v>
      </c>
      <c r="J497" s="39" t="str">
        <f t="shared" si="78"/>
        <v>NO</v>
      </c>
      <c r="K497" s="39">
        <f t="shared" si="79"/>
        <v>0.90090090090090091</v>
      </c>
      <c r="L497" s="39" t="str">
        <f t="shared" si="80"/>
        <v>NO</v>
      </c>
      <c r="O497" s="39">
        <v>1</v>
      </c>
      <c r="R497" s="39">
        <v>0</v>
      </c>
      <c r="S497" s="39">
        <f t="shared" si="81"/>
        <v>0</v>
      </c>
      <c r="AB497" s="39" t="s">
        <v>4112</v>
      </c>
      <c r="AD497" s="39">
        <f t="shared" si="82"/>
        <v>0</v>
      </c>
      <c r="AE497" s="39">
        <v>19</v>
      </c>
      <c r="AF497" s="39">
        <f t="shared" si="83"/>
        <v>226</v>
      </c>
      <c r="AG497" s="39">
        <v>192</v>
      </c>
      <c r="AH497" s="39">
        <f t="shared" si="84"/>
        <v>676</v>
      </c>
      <c r="AI497" s="39">
        <f t="shared" si="85"/>
        <v>-450</v>
      </c>
      <c r="AJ497" s="39">
        <f t="shared" si="86"/>
        <v>0</v>
      </c>
      <c r="AK497" s="39">
        <v>0</v>
      </c>
      <c r="AL497" s="39">
        <v>0.41799999999999998</v>
      </c>
      <c r="AM497" s="39">
        <v>0.432</v>
      </c>
      <c r="AN497" s="39">
        <v>0.42299999999999999</v>
      </c>
      <c r="AO497" s="39">
        <f t="shared" si="87"/>
        <v>1</v>
      </c>
      <c r="AQ497" s="37" t="s">
        <v>2858</v>
      </c>
      <c r="AR497" s="39">
        <v>0</v>
      </c>
    </row>
    <row r="498" spans="1:44" ht="15" customHeight="1">
      <c r="A498" s="37" t="s">
        <v>2865</v>
      </c>
      <c r="B498" s="37" t="s">
        <v>2866</v>
      </c>
      <c r="C498" s="37" t="s">
        <v>2858</v>
      </c>
      <c r="E498" s="39">
        <v>0.99299999999999999</v>
      </c>
      <c r="F498" s="39">
        <v>15</v>
      </c>
      <c r="G498" s="39">
        <f t="shared" si="77"/>
        <v>247</v>
      </c>
      <c r="H498" s="39">
        <v>4900</v>
      </c>
      <c r="I498" s="39">
        <v>3606</v>
      </c>
      <c r="J498" s="39" t="str">
        <f t="shared" si="78"/>
        <v>NO</v>
      </c>
      <c r="K498" s="39">
        <f t="shared" si="79"/>
        <v>0.80971659919028338</v>
      </c>
      <c r="L498" s="39" t="str">
        <f t="shared" si="80"/>
        <v>NO</v>
      </c>
      <c r="O498" s="39">
        <v>1</v>
      </c>
      <c r="R498" s="39">
        <v>0</v>
      </c>
      <c r="S498" s="39">
        <f t="shared" si="81"/>
        <v>0</v>
      </c>
      <c r="AB498" s="39" t="s">
        <v>4112</v>
      </c>
      <c r="AD498" s="39">
        <f t="shared" si="82"/>
        <v>0</v>
      </c>
      <c r="AE498" s="39">
        <v>6</v>
      </c>
      <c r="AF498" s="39">
        <f t="shared" si="83"/>
        <v>157</v>
      </c>
      <c r="AG498" s="39">
        <v>188</v>
      </c>
      <c r="AH498" s="39">
        <f t="shared" si="84"/>
        <v>673</v>
      </c>
      <c r="AI498" s="39">
        <f t="shared" si="85"/>
        <v>-516</v>
      </c>
      <c r="AJ498" s="39">
        <f t="shared" si="86"/>
        <v>0</v>
      </c>
      <c r="AK498" s="39">
        <v>1</v>
      </c>
      <c r="AL498" s="39">
        <v>0.438</v>
      </c>
      <c r="AM498" s="39">
        <v>0.47899999999999998</v>
      </c>
      <c r="AN498" s="39">
        <v>0.42899999999999999</v>
      </c>
      <c r="AO498" s="39">
        <f t="shared" si="87"/>
        <v>0</v>
      </c>
      <c r="AQ498" s="37" t="s">
        <v>2858</v>
      </c>
      <c r="AR498" s="39">
        <v>0</v>
      </c>
    </row>
    <row r="499" spans="1:44" ht="15" customHeight="1">
      <c r="A499" s="37" t="s">
        <v>2867</v>
      </c>
      <c r="B499" s="37" t="s">
        <v>2868</v>
      </c>
      <c r="C499" s="37" t="s">
        <v>2858</v>
      </c>
      <c r="E499" s="39">
        <v>0.998</v>
      </c>
      <c r="F499" s="39">
        <v>18</v>
      </c>
      <c r="G499" s="39">
        <f t="shared" si="77"/>
        <v>244</v>
      </c>
      <c r="H499" s="39">
        <v>20805</v>
      </c>
      <c r="I499" s="39">
        <v>70</v>
      </c>
      <c r="J499" s="39" t="str">
        <f t="shared" si="78"/>
        <v>YES</v>
      </c>
      <c r="K499" s="39">
        <f t="shared" si="79"/>
        <v>0.4098360655737705</v>
      </c>
      <c r="L499" s="39" t="str">
        <f t="shared" si="80"/>
        <v>NO</v>
      </c>
      <c r="O499" s="39">
        <v>1</v>
      </c>
      <c r="R499" s="39">
        <v>0</v>
      </c>
      <c r="S499" s="39">
        <f t="shared" si="81"/>
        <v>0</v>
      </c>
      <c r="AB499" s="39" t="s">
        <v>4112</v>
      </c>
      <c r="AD499" s="39">
        <f t="shared" si="82"/>
        <v>0</v>
      </c>
      <c r="AE499" s="39">
        <v>291</v>
      </c>
      <c r="AF499" s="39">
        <f t="shared" si="83"/>
        <v>537</v>
      </c>
      <c r="AG499" s="39">
        <v>11</v>
      </c>
      <c r="AH499" s="39">
        <f t="shared" si="84"/>
        <v>283</v>
      </c>
      <c r="AI499" s="39">
        <f t="shared" si="85"/>
        <v>254</v>
      </c>
      <c r="AJ499" s="39">
        <f t="shared" si="86"/>
        <v>1</v>
      </c>
      <c r="AK499" s="39">
        <v>1</v>
      </c>
      <c r="AL499" s="39">
        <v>0.436</v>
      </c>
      <c r="AM499" s="39">
        <v>0.51600000000000001</v>
      </c>
      <c r="AN499" s="39">
        <v>0.47</v>
      </c>
      <c r="AO499" s="39">
        <f t="shared" si="87"/>
        <v>0</v>
      </c>
      <c r="AQ499" s="37" t="s">
        <v>2858</v>
      </c>
      <c r="AR499" s="39">
        <v>1</v>
      </c>
    </row>
    <row r="500" spans="1:44" ht="15" customHeight="1">
      <c r="A500" s="37" t="s">
        <v>2869</v>
      </c>
      <c r="B500" s="37" t="s">
        <v>2850</v>
      </c>
      <c r="C500" s="37" t="s">
        <v>2858</v>
      </c>
      <c r="E500" s="39">
        <v>0.997</v>
      </c>
      <c r="F500" s="39">
        <v>22</v>
      </c>
      <c r="G500" s="39">
        <f t="shared" si="77"/>
        <v>420</v>
      </c>
      <c r="H500" s="39">
        <v>740</v>
      </c>
      <c r="I500" s="39">
        <v>4693</v>
      </c>
      <c r="J500" s="39" t="str">
        <f t="shared" si="78"/>
        <v>NO</v>
      </c>
      <c r="K500" s="39">
        <f t="shared" si="79"/>
        <v>1.1904761904761905</v>
      </c>
      <c r="L500" s="39" t="str">
        <f t="shared" si="80"/>
        <v>NO</v>
      </c>
      <c r="O500" s="39">
        <v>2</v>
      </c>
      <c r="R500" s="39">
        <v>0</v>
      </c>
      <c r="S500" s="39">
        <f t="shared" si="81"/>
        <v>0</v>
      </c>
      <c r="AB500" s="39" t="s">
        <v>4112</v>
      </c>
      <c r="AD500" s="39">
        <f t="shared" si="82"/>
        <v>0</v>
      </c>
      <c r="AE500" s="39">
        <v>0</v>
      </c>
      <c r="AF500" s="39">
        <f t="shared" si="83"/>
        <v>1</v>
      </c>
      <c r="AG500" s="39">
        <v>173</v>
      </c>
      <c r="AH500" s="39">
        <f t="shared" si="84"/>
        <v>656</v>
      </c>
      <c r="AI500" s="39">
        <f t="shared" si="85"/>
        <v>-655</v>
      </c>
      <c r="AJ500" s="39">
        <f t="shared" si="86"/>
        <v>0</v>
      </c>
      <c r="AK500" s="39">
        <v>0</v>
      </c>
      <c r="AL500" s="39">
        <v>0.42299999999999999</v>
      </c>
      <c r="AM500" s="39">
        <v>0.46200000000000002</v>
      </c>
      <c r="AN500" s="39">
        <v>0.44600000000000001</v>
      </c>
      <c r="AO500" s="39">
        <f t="shared" si="87"/>
        <v>1</v>
      </c>
      <c r="AQ500" s="37" t="s">
        <v>2858</v>
      </c>
      <c r="AR500" s="39">
        <v>0</v>
      </c>
    </row>
    <row r="501" spans="1:44" ht="15" customHeight="1">
      <c r="A501" s="37" t="s">
        <v>2851</v>
      </c>
      <c r="B501" s="37" t="s">
        <v>2852</v>
      </c>
      <c r="C501" s="37" t="s">
        <v>2853</v>
      </c>
      <c r="E501" s="39">
        <v>0.99299999999999999</v>
      </c>
      <c r="F501" s="39">
        <v>20</v>
      </c>
      <c r="G501" s="39">
        <f t="shared" si="77"/>
        <v>478</v>
      </c>
      <c r="H501" s="39">
        <v>649</v>
      </c>
      <c r="I501" s="39">
        <v>654</v>
      </c>
      <c r="J501" s="39" t="str">
        <f t="shared" si="78"/>
        <v>NO</v>
      </c>
      <c r="K501" s="39">
        <f t="shared" si="79"/>
        <v>1.8828451882845187</v>
      </c>
      <c r="L501" s="39" t="str">
        <f t="shared" si="80"/>
        <v>NO</v>
      </c>
      <c r="O501" s="39">
        <v>1</v>
      </c>
      <c r="R501" s="39">
        <v>0</v>
      </c>
      <c r="S501" s="39">
        <f t="shared" si="81"/>
        <v>0</v>
      </c>
      <c r="AB501" s="39" t="s">
        <v>4112</v>
      </c>
      <c r="AD501" s="39">
        <f t="shared" si="82"/>
        <v>0</v>
      </c>
      <c r="AE501" s="39">
        <v>171</v>
      </c>
      <c r="AF501" s="39">
        <f t="shared" si="83"/>
        <v>453</v>
      </c>
      <c r="AG501" s="39">
        <v>2</v>
      </c>
      <c r="AH501" s="39">
        <f t="shared" si="84"/>
        <v>153</v>
      </c>
      <c r="AI501" s="39">
        <f t="shared" si="85"/>
        <v>300</v>
      </c>
      <c r="AJ501" s="39">
        <f t="shared" si="86"/>
        <v>1</v>
      </c>
      <c r="AK501" s="39">
        <v>1</v>
      </c>
      <c r="AL501" s="39">
        <v>0.42499999999999999</v>
      </c>
      <c r="AM501" s="39">
        <v>0.47199999999999998</v>
      </c>
      <c r="AN501" s="39">
        <v>0.44600000000000001</v>
      </c>
      <c r="AO501" s="39">
        <f t="shared" si="87"/>
        <v>0</v>
      </c>
      <c r="AQ501" s="37" t="s">
        <v>2853</v>
      </c>
      <c r="AR501" s="39">
        <v>1</v>
      </c>
    </row>
    <row r="502" spans="1:44" ht="15" customHeight="1">
      <c r="A502" s="37" t="s">
        <v>2854</v>
      </c>
      <c r="B502" s="37" t="s">
        <v>2855</v>
      </c>
      <c r="C502" s="37" t="s">
        <v>2853</v>
      </c>
      <c r="E502" s="39">
        <v>0.999</v>
      </c>
      <c r="F502" s="39">
        <v>22</v>
      </c>
      <c r="G502" s="39">
        <f t="shared" si="77"/>
        <v>492</v>
      </c>
      <c r="H502" s="39">
        <v>5</v>
      </c>
      <c r="I502" s="39">
        <v>1191</v>
      </c>
      <c r="J502" s="39" t="str">
        <f t="shared" si="78"/>
        <v>NO</v>
      </c>
      <c r="K502" s="39">
        <f t="shared" si="79"/>
        <v>1.4227642276422765</v>
      </c>
      <c r="L502" s="39" t="str">
        <f t="shared" si="80"/>
        <v>NO</v>
      </c>
      <c r="O502" s="39">
        <v>1</v>
      </c>
      <c r="R502" s="39">
        <v>0</v>
      </c>
      <c r="S502" s="39">
        <f t="shared" si="81"/>
        <v>0</v>
      </c>
      <c r="AB502" s="39" t="s">
        <v>4112</v>
      </c>
      <c r="AD502" s="39">
        <f t="shared" si="82"/>
        <v>0</v>
      </c>
      <c r="AE502" s="39">
        <v>430</v>
      </c>
      <c r="AF502" s="39">
        <f t="shared" si="83"/>
        <v>603</v>
      </c>
      <c r="AG502" s="39">
        <v>1012</v>
      </c>
      <c r="AH502" s="39">
        <f t="shared" si="84"/>
        <v>1013</v>
      </c>
      <c r="AI502" s="39">
        <f t="shared" si="85"/>
        <v>-410</v>
      </c>
      <c r="AJ502" s="39">
        <f t="shared" si="86"/>
        <v>0</v>
      </c>
      <c r="AK502" s="39">
        <v>0</v>
      </c>
      <c r="AL502" s="39">
        <v>0.45600000000000002</v>
      </c>
      <c r="AM502" s="39">
        <v>0.45200000000000001</v>
      </c>
      <c r="AN502" s="39">
        <v>0.29399999999999998</v>
      </c>
      <c r="AO502" s="39">
        <f t="shared" si="87"/>
        <v>1</v>
      </c>
      <c r="AQ502" s="37" t="s">
        <v>2853</v>
      </c>
      <c r="AR502" s="39">
        <v>0</v>
      </c>
    </row>
    <row r="503" spans="1:44" ht="15" customHeight="1">
      <c r="A503" s="37" t="s">
        <v>2856</v>
      </c>
      <c r="B503" s="37" t="s">
        <v>2844</v>
      </c>
      <c r="C503" s="37" t="s">
        <v>2853</v>
      </c>
      <c r="E503" s="39">
        <v>0.999</v>
      </c>
      <c r="F503" s="39">
        <v>18</v>
      </c>
      <c r="G503" s="39">
        <f t="shared" si="77"/>
        <v>578</v>
      </c>
      <c r="H503" s="39">
        <v>2663</v>
      </c>
      <c r="I503" s="39">
        <v>1333</v>
      </c>
      <c r="J503" s="39" t="str">
        <f t="shared" si="78"/>
        <v>NO</v>
      </c>
      <c r="K503" s="39">
        <f t="shared" si="79"/>
        <v>1.5570934256055362</v>
      </c>
      <c r="L503" s="39" t="str">
        <f t="shared" si="80"/>
        <v>NO</v>
      </c>
      <c r="O503" s="39">
        <v>1</v>
      </c>
      <c r="R503" s="39">
        <v>0</v>
      </c>
      <c r="S503" s="39">
        <f t="shared" si="81"/>
        <v>0</v>
      </c>
      <c r="AB503" s="39" t="s">
        <v>4112</v>
      </c>
      <c r="AD503" s="39">
        <f t="shared" si="82"/>
        <v>0</v>
      </c>
      <c r="AE503" s="39">
        <v>3680</v>
      </c>
      <c r="AF503" s="39">
        <f t="shared" si="83"/>
        <v>1203</v>
      </c>
      <c r="AG503" s="39">
        <v>1745</v>
      </c>
      <c r="AH503" s="39">
        <f t="shared" si="84"/>
        <v>1128</v>
      </c>
      <c r="AI503" s="39">
        <f t="shared" si="85"/>
        <v>75</v>
      </c>
      <c r="AJ503" s="39">
        <f t="shared" si="86"/>
        <v>1</v>
      </c>
      <c r="AK503" s="39">
        <v>1</v>
      </c>
      <c r="AL503" s="39">
        <v>0.34100000000000003</v>
      </c>
      <c r="AM503" s="39">
        <v>0.46500000000000002</v>
      </c>
      <c r="AN503" s="39">
        <v>0.39400000000000002</v>
      </c>
      <c r="AO503" s="39">
        <f t="shared" si="87"/>
        <v>0</v>
      </c>
      <c r="AQ503" s="37" t="s">
        <v>2853</v>
      </c>
      <c r="AR503" s="39">
        <v>1</v>
      </c>
    </row>
    <row r="504" spans="1:44" ht="15" customHeight="1">
      <c r="A504" s="37" t="s">
        <v>2845</v>
      </c>
      <c r="B504" s="37" t="s">
        <v>2846</v>
      </c>
      <c r="C504" s="37" t="s">
        <v>2853</v>
      </c>
      <c r="E504" s="39">
        <v>0.999</v>
      </c>
      <c r="F504" s="39">
        <v>18</v>
      </c>
      <c r="G504" s="39">
        <f t="shared" si="77"/>
        <v>547</v>
      </c>
      <c r="H504" s="39">
        <v>330</v>
      </c>
      <c r="I504" s="39">
        <v>2663</v>
      </c>
      <c r="J504" s="39" t="str">
        <f t="shared" si="78"/>
        <v>NO</v>
      </c>
      <c r="K504" s="39">
        <f t="shared" si="79"/>
        <v>2.0109689213893969</v>
      </c>
      <c r="L504" s="39" t="str">
        <f t="shared" si="80"/>
        <v>NO</v>
      </c>
      <c r="O504" s="39">
        <v>2</v>
      </c>
      <c r="R504" s="39">
        <v>0</v>
      </c>
      <c r="S504" s="39">
        <f t="shared" si="81"/>
        <v>0</v>
      </c>
      <c r="AB504" s="39" t="s">
        <v>4112</v>
      </c>
      <c r="AD504" s="39">
        <f t="shared" si="82"/>
        <v>0</v>
      </c>
      <c r="AE504" s="39">
        <v>13295</v>
      </c>
      <c r="AF504" s="39">
        <f t="shared" si="83"/>
        <v>1387</v>
      </c>
      <c r="AG504" s="39">
        <v>9820</v>
      </c>
      <c r="AH504" s="39">
        <f t="shared" si="84"/>
        <v>1349</v>
      </c>
      <c r="AI504" s="39">
        <f t="shared" si="85"/>
        <v>38</v>
      </c>
      <c r="AJ504" s="39">
        <f t="shared" si="86"/>
        <v>1</v>
      </c>
      <c r="AK504" s="39">
        <v>1</v>
      </c>
      <c r="AL504" s="39">
        <v>0.48699999999999999</v>
      </c>
      <c r="AM504" s="39">
        <v>0.48</v>
      </c>
      <c r="AN504" s="39">
        <v>0.36899999999999999</v>
      </c>
      <c r="AO504" s="39">
        <f t="shared" si="87"/>
        <v>0</v>
      </c>
      <c r="AQ504" s="37" t="s">
        <v>2853</v>
      </c>
      <c r="AR504" s="39">
        <v>1</v>
      </c>
    </row>
    <row r="505" spans="1:44" ht="15" customHeight="1">
      <c r="A505" s="37" t="s">
        <v>2847</v>
      </c>
      <c r="B505" s="37" t="s">
        <v>2848</v>
      </c>
      <c r="C505" s="37" t="s">
        <v>2853</v>
      </c>
      <c r="E505" s="39">
        <v>1</v>
      </c>
      <c r="F505" s="39">
        <v>19</v>
      </c>
      <c r="G505" s="39">
        <f t="shared" si="77"/>
        <v>672</v>
      </c>
      <c r="H505" s="39">
        <v>3660</v>
      </c>
      <c r="I505" s="39" t="s">
        <v>4111</v>
      </c>
      <c r="J505" s="39" t="str">
        <f t="shared" si="78"/>
        <v>NO</v>
      </c>
      <c r="K505" s="39">
        <f t="shared" si="79"/>
        <v>1.6369047619047619</v>
      </c>
      <c r="L505" s="39" t="str">
        <f t="shared" si="80"/>
        <v>NO</v>
      </c>
      <c r="O505" s="39">
        <v>1</v>
      </c>
      <c r="R505" s="39">
        <v>0</v>
      </c>
      <c r="S505" s="39">
        <f t="shared" si="81"/>
        <v>0</v>
      </c>
      <c r="AB505" s="39" t="s">
        <v>4112</v>
      </c>
      <c r="AD505" s="39">
        <f t="shared" si="82"/>
        <v>0</v>
      </c>
      <c r="AE505" s="39">
        <v>3285</v>
      </c>
      <c r="AF505" s="39">
        <f t="shared" si="83"/>
        <v>1170</v>
      </c>
      <c r="AG505" s="39">
        <v>9510</v>
      </c>
      <c r="AH505" s="39">
        <f t="shared" si="84"/>
        <v>1347</v>
      </c>
      <c r="AI505" s="39">
        <f t="shared" si="85"/>
        <v>-177</v>
      </c>
      <c r="AJ505" s="39">
        <f t="shared" si="86"/>
        <v>0</v>
      </c>
      <c r="AK505" s="39">
        <v>1</v>
      </c>
      <c r="AL505" s="39">
        <v>0.44400000000000001</v>
      </c>
      <c r="AM505" s="39">
        <v>0.48399999999999999</v>
      </c>
      <c r="AN505" s="39">
        <v>0.42499999999999999</v>
      </c>
      <c r="AO505" s="39">
        <f t="shared" si="87"/>
        <v>0</v>
      </c>
      <c r="AQ505" s="37" t="s">
        <v>2853</v>
      </c>
      <c r="AR505" s="39">
        <v>0</v>
      </c>
    </row>
    <row r="506" spans="1:44" ht="15" customHeight="1">
      <c r="A506" s="37" t="s">
        <v>2849</v>
      </c>
      <c r="B506" s="37" t="s">
        <v>2836</v>
      </c>
      <c r="C506" s="37" t="s">
        <v>2853</v>
      </c>
      <c r="E506" s="39">
        <v>0.996</v>
      </c>
      <c r="F506" s="39">
        <v>36</v>
      </c>
      <c r="G506" s="39">
        <f t="shared" si="77"/>
        <v>646</v>
      </c>
      <c r="H506" s="39">
        <v>188</v>
      </c>
      <c r="I506" s="39">
        <v>2565</v>
      </c>
      <c r="J506" s="39" t="str">
        <f t="shared" si="78"/>
        <v>NO</v>
      </c>
      <c r="K506" s="39">
        <f t="shared" si="79"/>
        <v>1.0835913312693499</v>
      </c>
      <c r="L506" s="39" t="str">
        <f t="shared" si="80"/>
        <v>NO</v>
      </c>
      <c r="O506" s="39">
        <v>1</v>
      </c>
      <c r="R506" s="39">
        <v>0</v>
      </c>
      <c r="S506" s="39">
        <f t="shared" si="81"/>
        <v>0</v>
      </c>
      <c r="AB506" s="39" t="s">
        <v>4112</v>
      </c>
      <c r="AD506" s="39">
        <f t="shared" si="82"/>
        <v>0</v>
      </c>
      <c r="AE506" s="39">
        <v>3735</v>
      </c>
      <c r="AF506" s="39">
        <f t="shared" si="83"/>
        <v>1209</v>
      </c>
      <c r="AG506" s="39">
        <v>3852</v>
      </c>
      <c r="AH506" s="39">
        <f t="shared" si="84"/>
        <v>1255</v>
      </c>
      <c r="AI506" s="39">
        <f t="shared" si="85"/>
        <v>-46</v>
      </c>
      <c r="AJ506" s="39">
        <f t="shared" si="86"/>
        <v>0</v>
      </c>
      <c r="AK506" s="39">
        <v>0</v>
      </c>
      <c r="AL506" s="39">
        <v>0.432</v>
      </c>
      <c r="AM506" s="39">
        <v>0.48099999999999998</v>
      </c>
      <c r="AN506" s="39">
        <v>0.52800000000000002</v>
      </c>
      <c r="AO506" s="39">
        <f t="shared" si="87"/>
        <v>1</v>
      </c>
      <c r="AQ506" s="37" t="s">
        <v>2853</v>
      </c>
      <c r="AR506" s="39">
        <v>0</v>
      </c>
    </row>
    <row r="507" spans="1:44" ht="15" customHeight="1">
      <c r="A507" s="37" t="s">
        <v>2837</v>
      </c>
      <c r="B507" s="37" t="s">
        <v>2838</v>
      </c>
      <c r="C507" s="37" t="s">
        <v>2853</v>
      </c>
      <c r="E507" s="39">
        <v>0.996</v>
      </c>
      <c r="F507" s="39">
        <v>18</v>
      </c>
      <c r="G507" s="39">
        <f t="shared" si="77"/>
        <v>560</v>
      </c>
      <c r="H507" s="39" t="s">
        <v>4111</v>
      </c>
      <c r="I507" s="39">
        <v>1708</v>
      </c>
      <c r="J507" s="39" t="str">
        <f t="shared" si="78"/>
        <v>NO</v>
      </c>
      <c r="K507" s="39">
        <f t="shared" si="79"/>
        <v>1.25</v>
      </c>
      <c r="L507" s="39" t="str">
        <f t="shared" si="80"/>
        <v>NO</v>
      </c>
      <c r="O507" s="39">
        <v>1</v>
      </c>
      <c r="R507" s="39">
        <v>0</v>
      </c>
      <c r="S507" s="39">
        <f t="shared" si="81"/>
        <v>0</v>
      </c>
      <c r="AB507" s="39" t="s">
        <v>4112</v>
      </c>
      <c r="AD507" s="39">
        <f t="shared" si="82"/>
        <v>0</v>
      </c>
      <c r="AE507" s="39">
        <v>4343</v>
      </c>
      <c r="AF507" s="39">
        <f t="shared" si="83"/>
        <v>1246</v>
      </c>
      <c r="AG507" s="39">
        <v>1711</v>
      </c>
      <c r="AH507" s="39">
        <f t="shared" si="84"/>
        <v>1122</v>
      </c>
      <c r="AI507" s="39">
        <f t="shared" si="85"/>
        <v>124</v>
      </c>
      <c r="AJ507" s="39">
        <f t="shared" si="86"/>
        <v>1</v>
      </c>
      <c r="AK507" s="39">
        <v>0</v>
      </c>
      <c r="AL507" s="39">
        <v>0.46800000000000003</v>
      </c>
      <c r="AM507" s="39">
        <v>0.47699999999999998</v>
      </c>
      <c r="AN507" s="39">
        <v>0.40200000000000002</v>
      </c>
      <c r="AO507" s="39">
        <f t="shared" si="87"/>
        <v>1</v>
      </c>
      <c r="AQ507" s="37" t="s">
        <v>2853</v>
      </c>
      <c r="AR507" s="39">
        <v>1</v>
      </c>
    </row>
    <row r="508" spans="1:44" ht="15" customHeight="1">
      <c r="A508" s="37" t="s">
        <v>2839</v>
      </c>
      <c r="B508" s="37" t="s">
        <v>2840</v>
      </c>
      <c r="C508" s="37" t="s">
        <v>2841</v>
      </c>
      <c r="E508" s="39">
        <v>0.93799999999999994</v>
      </c>
      <c r="F508" s="39">
        <v>22</v>
      </c>
      <c r="G508" s="39">
        <f t="shared" si="77"/>
        <v>667</v>
      </c>
      <c r="H508" s="39">
        <v>2880</v>
      </c>
      <c r="I508" s="39">
        <v>142</v>
      </c>
      <c r="J508" s="39" t="str">
        <f t="shared" si="78"/>
        <v>NO</v>
      </c>
      <c r="K508" s="39">
        <f t="shared" si="79"/>
        <v>1.9490254872563719</v>
      </c>
      <c r="L508" s="39" t="str">
        <f t="shared" si="80"/>
        <v>NO</v>
      </c>
      <c r="O508" s="39">
        <v>4</v>
      </c>
      <c r="R508" s="39">
        <v>0</v>
      </c>
      <c r="S508" s="39">
        <f t="shared" si="81"/>
        <v>1</v>
      </c>
      <c r="U508" s="39" t="s">
        <v>2842</v>
      </c>
      <c r="AB508" s="39" t="s">
        <v>4112</v>
      </c>
      <c r="AD508" s="39">
        <f t="shared" si="82"/>
        <v>0</v>
      </c>
      <c r="AE508" s="39">
        <v>1127</v>
      </c>
      <c r="AF508" s="39">
        <f t="shared" si="83"/>
        <v>849</v>
      </c>
      <c r="AG508" s="39">
        <v>1736</v>
      </c>
      <c r="AH508" s="39">
        <f t="shared" si="84"/>
        <v>1126</v>
      </c>
      <c r="AI508" s="39">
        <f t="shared" si="85"/>
        <v>-277</v>
      </c>
      <c r="AJ508" s="39">
        <f t="shared" si="86"/>
        <v>0</v>
      </c>
      <c r="AK508" s="39">
        <v>1</v>
      </c>
      <c r="AL508" s="39">
        <v>0.45400000000000001</v>
      </c>
      <c r="AM508" s="39">
        <v>0.44600000000000001</v>
      </c>
      <c r="AN508" s="39">
        <v>0.47499999999999998</v>
      </c>
      <c r="AO508" s="39">
        <f t="shared" si="87"/>
        <v>0</v>
      </c>
      <c r="AQ508" s="37" t="s">
        <v>2841</v>
      </c>
      <c r="AR508" s="39">
        <v>0</v>
      </c>
    </row>
    <row r="509" spans="1:44" ht="15" customHeight="1">
      <c r="A509" s="37" t="s">
        <v>2843</v>
      </c>
      <c r="B509" s="37" t="s">
        <v>2827</v>
      </c>
      <c r="C509" s="37" t="s">
        <v>2841</v>
      </c>
      <c r="D509" s="39">
        <v>0</v>
      </c>
      <c r="E509" s="39">
        <v>0</v>
      </c>
      <c r="G509" s="39">
        <f t="shared" si="77"/>
        <v>611</v>
      </c>
      <c r="H509" s="39">
        <v>7646</v>
      </c>
      <c r="I509" s="39">
        <v>217</v>
      </c>
      <c r="J509" s="39" t="str">
        <f t="shared" si="78"/>
        <v>NO</v>
      </c>
      <c r="K509" s="39">
        <f t="shared" si="79"/>
        <v>1.800327332242226</v>
      </c>
      <c r="L509" s="39" t="str">
        <f t="shared" si="80"/>
        <v>NO</v>
      </c>
      <c r="O509" s="39">
        <v>3</v>
      </c>
      <c r="R509" s="39">
        <v>0</v>
      </c>
      <c r="S509" s="39">
        <f t="shared" si="81"/>
        <v>2</v>
      </c>
      <c r="U509" s="39" t="s">
        <v>2828</v>
      </c>
      <c r="V509" s="39" t="s">
        <v>2829</v>
      </c>
      <c r="AB509" s="39" t="s">
        <v>4112</v>
      </c>
      <c r="AD509" s="39">
        <f t="shared" si="82"/>
        <v>0</v>
      </c>
      <c r="AE509" s="39">
        <v>941</v>
      </c>
      <c r="AF509" s="39">
        <f t="shared" si="83"/>
        <v>800</v>
      </c>
      <c r="AG509" s="39">
        <v>615</v>
      </c>
      <c r="AH509" s="39">
        <f t="shared" si="84"/>
        <v>902</v>
      </c>
      <c r="AI509" s="39">
        <f t="shared" si="85"/>
        <v>-102</v>
      </c>
      <c r="AJ509" s="39">
        <f t="shared" si="86"/>
        <v>0</v>
      </c>
      <c r="AK509" s="39">
        <v>0</v>
      </c>
      <c r="AL509" s="39">
        <v>0.42599999999999999</v>
      </c>
      <c r="AM509" s="39">
        <v>0.443</v>
      </c>
      <c r="AN509" s="39">
        <v>0.48799999999999999</v>
      </c>
      <c r="AO509" s="39">
        <f t="shared" si="87"/>
        <v>1</v>
      </c>
      <c r="AQ509" s="37" t="s">
        <v>2841</v>
      </c>
      <c r="AR509" s="39">
        <v>0</v>
      </c>
    </row>
    <row r="510" spans="1:44" ht="15" customHeight="1">
      <c r="A510" s="37" t="s">
        <v>2830</v>
      </c>
      <c r="B510" s="37" t="s">
        <v>2831</v>
      </c>
      <c r="C510" s="37" t="s">
        <v>2841</v>
      </c>
      <c r="E510" s="39">
        <v>1</v>
      </c>
      <c r="F510" s="39">
        <v>20</v>
      </c>
      <c r="G510" s="39">
        <f t="shared" si="77"/>
        <v>537</v>
      </c>
      <c r="H510" s="39">
        <v>2644</v>
      </c>
      <c r="I510" s="39">
        <v>2101</v>
      </c>
      <c r="J510" s="39" t="str">
        <f t="shared" si="78"/>
        <v>NO</v>
      </c>
      <c r="K510" s="39">
        <f t="shared" si="79"/>
        <v>2.2346368715083798</v>
      </c>
      <c r="L510" s="39" t="str">
        <f t="shared" si="80"/>
        <v>NO</v>
      </c>
      <c r="O510" s="39">
        <v>2</v>
      </c>
      <c r="R510" s="39">
        <v>0</v>
      </c>
      <c r="S510" s="39">
        <f t="shared" si="81"/>
        <v>1</v>
      </c>
      <c r="W510" s="39" t="s">
        <v>2832</v>
      </c>
      <c r="AB510" s="39" t="s">
        <v>4112</v>
      </c>
      <c r="AD510" s="39">
        <f t="shared" si="82"/>
        <v>0</v>
      </c>
      <c r="AE510" s="39">
        <v>178</v>
      </c>
      <c r="AF510" s="39">
        <f t="shared" si="83"/>
        <v>458</v>
      </c>
      <c r="AG510" s="39">
        <v>1975</v>
      </c>
      <c r="AH510" s="39">
        <f t="shared" si="84"/>
        <v>1151</v>
      </c>
      <c r="AI510" s="39">
        <f t="shared" si="85"/>
        <v>-693</v>
      </c>
      <c r="AJ510" s="39">
        <f t="shared" si="86"/>
        <v>0</v>
      </c>
      <c r="AK510" s="39">
        <v>1</v>
      </c>
      <c r="AL510" s="39">
        <v>0.436</v>
      </c>
      <c r="AM510" s="39">
        <v>0.45200000000000001</v>
      </c>
      <c r="AN510" s="39">
        <v>0.435</v>
      </c>
      <c r="AO510" s="39">
        <f t="shared" si="87"/>
        <v>0</v>
      </c>
      <c r="AQ510" s="37" t="s">
        <v>2841</v>
      </c>
      <c r="AR510" s="39">
        <v>0</v>
      </c>
    </row>
    <row r="511" spans="1:44" ht="15" customHeight="1">
      <c r="A511" s="37" t="s">
        <v>2833</v>
      </c>
      <c r="B511" s="37" t="s">
        <v>2834</v>
      </c>
      <c r="C511" s="37" t="s">
        <v>2841</v>
      </c>
      <c r="E511" s="39">
        <v>0.99</v>
      </c>
      <c r="F511" s="39">
        <v>18</v>
      </c>
      <c r="G511" s="39">
        <f t="shared" si="77"/>
        <v>509</v>
      </c>
      <c r="H511" s="39" t="s">
        <v>4111</v>
      </c>
      <c r="I511" s="39">
        <v>355</v>
      </c>
      <c r="J511" s="39" t="str">
        <f t="shared" si="78"/>
        <v>NO</v>
      </c>
      <c r="K511" s="39">
        <f t="shared" si="79"/>
        <v>1.768172888015717</v>
      </c>
      <c r="L511" s="39" t="str">
        <f t="shared" si="80"/>
        <v>NO</v>
      </c>
      <c r="O511" s="39">
        <v>3</v>
      </c>
      <c r="R511" s="39">
        <v>0</v>
      </c>
      <c r="S511" s="39">
        <f t="shared" si="81"/>
        <v>1</v>
      </c>
      <c r="U511" s="39" t="s">
        <v>3447</v>
      </c>
      <c r="AB511" s="39" t="s">
        <v>4112</v>
      </c>
      <c r="AD511" s="39">
        <f t="shared" si="82"/>
        <v>0</v>
      </c>
      <c r="AE511" s="39">
        <v>99</v>
      </c>
      <c r="AF511" s="39">
        <f t="shared" si="83"/>
        <v>391</v>
      </c>
      <c r="AG511" s="39">
        <v>505</v>
      </c>
      <c r="AH511" s="39">
        <f t="shared" si="84"/>
        <v>866</v>
      </c>
      <c r="AI511" s="39">
        <f t="shared" si="85"/>
        <v>-475</v>
      </c>
      <c r="AJ511" s="39">
        <f t="shared" si="86"/>
        <v>0</v>
      </c>
      <c r="AK511" s="39">
        <v>1</v>
      </c>
      <c r="AL511" s="39">
        <v>0.33600000000000002</v>
      </c>
      <c r="AM511" s="39">
        <v>0.46</v>
      </c>
      <c r="AN511" s="39">
        <v>0.47</v>
      </c>
      <c r="AO511" s="39">
        <f t="shared" si="87"/>
        <v>0</v>
      </c>
      <c r="AQ511" s="37" t="s">
        <v>2841</v>
      </c>
      <c r="AR511" s="39">
        <v>0</v>
      </c>
    </row>
    <row r="512" spans="1:44" ht="15" customHeight="1">
      <c r="A512" s="37" t="s">
        <v>2835</v>
      </c>
      <c r="B512" s="37" t="s">
        <v>2817</v>
      </c>
      <c r="C512" s="37" t="s">
        <v>2841</v>
      </c>
      <c r="D512" s="39">
        <v>0</v>
      </c>
      <c r="E512" s="39">
        <v>0</v>
      </c>
      <c r="G512" s="39">
        <f t="shared" si="77"/>
        <v>382</v>
      </c>
      <c r="H512" s="39">
        <v>1705</v>
      </c>
      <c r="I512" s="39">
        <v>465</v>
      </c>
      <c r="J512" s="39" t="str">
        <f t="shared" si="78"/>
        <v>NO</v>
      </c>
      <c r="K512" s="39">
        <f t="shared" si="79"/>
        <v>1.5706806282722514</v>
      </c>
      <c r="L512" s="39" t="str">
        <f t="shared" si="80"/>
        <v>NO</v>
      </c>
      <c r="O512" s="39">
        <v>2</v>
      </c>
      <c r="R512" s="39">
        <v>0</v>
      </c>
      <c r="S512" s="39">
        <f t="shared" si="81"/>
        <v>0</v>
      </c>
      <c r="AB512" s="39" t="s">
        <v>4112</v>
      </c>
      <c r="AD512" s="39">
        <f t="shared" si="82"/>
        <v>0</v>
      </c>
      <c r="AE512" s="39">
        <v>127</v>
      </c>
      <c r="AF512" s="39">
        <f t="shared" si="83"/>
        <v>420</v>
      </c>
      <c r="AG512" s="39">
        <v>71</v>
      </c>
      <c r="AH512" s="39">
        <f t="shared" si="84"/>
        <v>486</v>
      </c>
      <c r="AI512" s="39">
        <f t="shared" si="85"/>
        <v>-66</v>
      </c>
      <c r="AJ512" s="39">
        <f t="shared" si="86"/>
        <v>0</v>
      </c>
      <c r="AK512" s="39">
        <v>0</v>
      </c>
      <c r="AL512" s="39">
        <v>0.42799999999999999</v>
      </c>
      <c r="AM512" s="39">
        <v>0.47499999999999998</v>
      </c>
      <c r="AN512" s="39">
        <v>0.42899999999999999</v>
      </c>
      <c r="AO512" s="39">
        <f t="shared" si="87"/>
        <v>1</v>
      </c>
      <c r="AQ512" s="37" t="s">
        <v>2841</v>
      </c>
      <c r="AR512" s="39">
        <v>0</v>
      </c>
    </row>
    <row r="513" spans="1:44" ht="15" customHeight="1">
      <c r="A513" s="37" t="s">
        <v>2818</v>
      </c>
      <c r="B513" s="37" t="s">
        <v>2819</v>
      </c>
      <c r="C513" s="37" t="s">
        <v>2841</v>
      </c>
      <c r="D513" s="39">
        <v>0</v>
      </c>
      <c r="E513" s="39">
        <v>0</v>
      </c>
      <c r="G513" s="39">
        <f t="shared" si="77"/>
        <v>343</v>
      </c>
      <c r="H513" s="39">
        <v>8220</v>
      </c>
      <c r="I513" s="39">
        <v>2898</v>
      </c>
      <c r="J513" s="39" t="str">
        <f t="shared" si="78"/>
        <v>NO</v>
      </c>
      <c r="K513" s="39">
        <f t="shared" si="79"/>
        <v>1.749271137026239</v>
      </c>
      <c r="L513" s="39" t="str">
        <f t="shared" si="80"/>
        <v>NO</v>
      </c>
      <c r="O513" s="39">
        <v>1</v>
      </c>
      <c r="R513" s="39">
        <v>0</v>
      </c>
      <c r="S513" s="39">
        <f t="shared" si="81"/>
        <v>0</v>
      </c>
      <c r="AB513" s="39" t="s">
        <v>4112</v>
      </c>
      <c r="AD513" s="39">
        <f t="shared" si="82"/>
        <v>0</v>
      </c>
      <c r="AE513" s="39">
        <v>1016</v>
      </c>
      <c r="AF513" s="39">
        <f t="shared" si="83"/>
        <v>819</v>
      </c>
      <c r="AG513" s="39">
        <v>8007</v>
      </c>
      <c r="AH513" s="39">
        <f t="shared" si="84"/>
        <v>1329</v>
      </c>
      <c r="AI513" s="39">
        <f t="shared" si="85"/>
        <v>-510</v>
      </c>
      <c r="AJ513" s="39">
        <f t="shared" si="86"/>
        <v>0</v>
      </c>
      <c r="AK513" s="39">
        <v>0</v>
      </c>
      <c r="AL513" s="39">
        <v>0.39700000000000002</v>
      </c>
      <c r="AM513" s="39">
        <v>0.47199999999999998</v>
      </c>
      <c r="AN513" s="39">
        <v>0.40400000000000003</v>
      </c>
      <c r="AO513" s="39">
        <f t="shared" si="87"/>
        <v>1</v>
      </c>
      <c r="AQ513" s="37" t="s">
        <v>2841</v>
      </c>
      <c r="AR513" s="39">
        <v>0</v>
      </c>
    </row>
    <row r="514" spans="1:44" ht="15" customHeight="1">
      <c r="A514" s="37" t="s">
        <v>2820</v>
      </c>
      <c r="B514" s="37" t="s">
        <v>2821</v>
      </c>
      <c r="C514" s="37" t="s">
        <v>2841</v>
      </c>
      <c r="E514" s="39">
        <v>1</v>
      </c>
      <c r="F514" s="39">
        <v>21</v>
      </c>
      <c r="G514" s="39">
        <f t="shared" si="77"/>
        <v>508</v>
      </c>
      <c r="H514" s="39">
        <v>1051</v>
      </c>
      <c r="I514" s="39">
        <v>447</v>
      </c>
      <c r="J514" s="39" t="str">
        <f t="shared" si="78"/>
        <v>NO</v>
      </c>
      <c r="K514" s="39">
        <f t="shared" si="79"/>
        <v>1.9685039370078741</v>
      </c>
      <c r="L514" s="39" t="str">
        <f t="shared" si="80"/>
        <v>NO</v>
      </c>
      <c r="O514" s="39">
        <v>4</v>
      </c>
      <c r="R514" s="39">
        <v>0</v>
      </c>
      <c r="S514" s="39">
        <f t="shared" si="81"/>
        <v>1</v>
      </c>
      <c r="V514" s="39" t="s">
        <v>2822</v>
      </c>
      <c r="AB514" s="39" t="s">
        <v>4112</v>
      </c>
      <c r="AD514" s="39">
        <f t="shared" si="82"/>
        <v>0</v>
      </c>
      <c r="AE514" s="39">
        <v>17</v>
      </c>
      <c r="AF514" s="39">
        <f t="shared" si="83"/>
        <v>220</v>
      </c>
      <c r="AG514" s="39">
        <v>132</v>
      </c>
      <c r="AH514" s="39">
        <f t="shared" si="84"/>
        <v>605</v>
      </c>
      <c r="AI514" s="39">
        <f t="shared" si="85"/>
        <v>-385</v>
      </c>
      <c r="AJ514" s="39">
        <f t="shared" si="86"/>
        <v>0</v>
      </c>
      <c r="AK514" s="39">
        <v>1</v>
      </c>
      <c r="AL514" s="39">
        <v>0.45200000000000001</v>
      </c>
      <c r="AM514" s="39">
        <v>0.45200000000000001</v>
      </c>
      <c r="AN514" s="39">
        <v>0.45400000000000001</v>
      </c>
      <c r="AO514" s="39">
        <f t="shared" si="87"/>
        <v>0</v>
      </c>
      <c r="AQ514" s="37" t="s">
        <v>2841</v>
      </c>
      <c r="AR514" s="39">
        <v>0</v>
      </c>
    </row>
    <row r="515" spans="1:44" ht="15" customHeight="1">
      <c r="A515" s="37" t="s">
        <v>2823</v>
      </c>
      <c r="B515" s="37" t="s">
        <v>2824</v>
      </c>
      <c r="C515" s="37" t="s">
        <v>2825</v>
      </c>
      <c r="E515" s="39">
        <v>0.99099999999999999</v>
      </c>
      <c r="F515" s="39">
        <v>18</v>
      </c>
      <c r="G515" s="39">
        <f t="shared" ref="G515:G578" si="88">LEN(B515)</f>
        <v>334</v>
      </c>
      <c r="H515" s="39">
        <v>13110</v>
      </c>
      <c r="I515" s="39" t="s">
        <v>4111</v>
      </c>
      <c r="J515" s="39" t="str">
        <f t="shared" ref="J515:J578" si="89">IF(AND(OR(H515&gt;=10000,I515&gt;=10000),H515&lt;&gt;"NA",I515&lt;&gt;"NA"),"YES","NO")</f>
        <v>NO</v>
      </c>
      <c r="K515" s="39">
        <f t="shared" ref="K515:K578" si="90">(100/G515)*(LEN(B515)-LEN(SUBSTITUTE(B515,"C","")))</f>
        <v>1.4970059880239519</v>
      </c>
      <c r="L515" s="39" t="str">
        <f t="shared" ref="L515:L578" si="91">IF(AND(K515&gt;3,G515&lt;150),"YES","NO")</f>
        <v>NO</v>
      </c>
      <c r="O515" s="39">
        <v>1</v>
      </c>
      <c r="R515" s="39">
        <v>0</v>
      </c>
      <c r="S515" s="39">
        <f t="shared" ref="S515:S578" si="92">SUM(IF(U515=0,0,1),IF(V515=0,0,1),IF(W515=0,0,1),IF(X515=0,0,1),IF(Y515=0,0,1),IF(Z515=0,0,1),IF(AA515=0,0,1),IF(AB515="No NLS",0,1))</f>
        <v>0</v>
      </c>
      <c r="AB515" s="39" t="s">
        <v>4112</v>
      </c>
      <c r="AD515" s="39">
        <f t="shared" ref="AD515:AD578" si="93">IF(AC515="",0,(LEN(AC515)-LEN(SUBSTITUTE(AC515,"#","")))+1)</f>
        <v>0</v>
      </c>
      <c r="AE515" s="39">
        <v>3122</v>
      </c>
      <c r="AF515" s="39">
        <f t="shared" ref="AF515:AF578" si="94">RANK(AE515,$AE$3:$AE$1464,1)</f>
        <v>1165</v>
      </c>
      <c r="AG515" s="39">
        <v>112</v>
      </c>
      <c r="AH515" s="39">
        <f t="shared" ref="AH515:AH578" si="95">RANK(AG515,$AG$3:$AG$1464,1)</f>
        <v>569</v>
      </c>
      <c r="AI515" s="39">
        <f t="shared" ref="AI515:AI578" si="96">AF515-AH515</f>
        <v>596</v>
      </c>
      <c r="AJ515" s="39">
        <f t="shared" ref="AJ515:AJ578" si="97">IF(AI515&gt;0,1,0)</f>
        <v>1</v>
      </c>
      <c r="AK515" s="39">
        <v>1</v>
      </c>
      <c r="AL515" s="39">
        <v>0.45200000000000001</v>
      </c>
      <c r="AM515" s="39">
        <v>0.498</v>
      </c>
      <c r="AN515" s="39">
        <v>0.45400000000000001</v>
      </c>
      <c r="AO515" s="39">
        <f t="shared" ref="AO515:AO578" si="98">IF(AK515=1,0,1)</f>
        <v>0</v>
      </c>
      <c r="AQ515" s="37" t="s">
        <v>2825</v>
      </c>
      <c r="AR515" s="39">
        <v>1</v>
      </c>
    </row>
    <row r="516" spans="1:44" ht="15" customHeight="1">
      <c r="A516" s="37" t="s">
        <v>2826</v>
      </c>
      <c r="B516" s="37" t="s">
        <v>2808</v>
      </c>
      <c r="C516" s="37" t="s">
        <v>2825</v>
      </c>
      <c r="E516" s="39">
        <v>0.999</v>
      </c>
      <c r="F516" s="39">
        <v>18</v>
      </c>
      <c r="G516" s="39">
        <f t="shared" si="88"/>
        <v>334</v>
      </c>
      <c r="H516" s="39">
        <v>689</v>
      </c>
      <c r="I516" s="39">
        <v>1976</v>
      </c>
      <c r="J516" s="39" t="str">
        <f t="shared" si="89"/>
        <v>NO</v>
      </c>
      <c r="K516" s="39">
        <f t="shared" si="90"/>
        <v>1.1976047904191616</v>
      </c>
      <c r="L516" s="39" t="str">
        <f t="shared" si="91"/>
        <v>NO</v>
      </c>
      <c r="O516" s="39">
        <v>1</v>
      </c>
      <c r="R516" s="39">
        <v>0</v>
      </c>
      <c r="S516" s="39">
        <f t="shared" si="92"/>
        <v>0</v>
      </c>
      <c r="AB516" s="39" t="s">
        <v>4112</v>
      </c>
      <c r="AD516" s="39">
        <f t="shared" si="93"/>
        <v>0</v>
      </c>
      <c r="AE516" s="39">
        <v>513</v>
      </c>
      <c r="AF516" s="39">
        <f t="shared" si="94"/>
        <v>640</v>
      </c>
      <c r="AG516" s="39">
        <v>7</v>
      </c>
      <c r="AH516" s="39">
        <f t="shared" si="95"/>
        <v>238</v>
      </c>
      <c r="AI516" s="39">
        <f t="shared" si="96"/>
        <v>402</v>
      </c>
      <c r="AJ516" s="39">
        <f t="shared" si="97"/>
        <v>1</v>
      </c>
      <c r="AK516" s="39">
        <v>1</v>
      </c>
      <c r="AL516" s="39">
        <v>0.45200000000000001</v>
      </c>
      <c r="AM516" s="39">
        <v>0.44900000000000001</v>
      </c>
      <c r="AN516" s="39">
        <v>0.47899999999999998</v>
      </c>
      <c r="AO516" s="39">
        <f t="shared" si="98"/>
        <v>0</v>
      </c>
      <c r="AQ516" s="37" t="s">
        <v>2825</v>
      </c>
      <c r="AR516" s="39">
        <v>1</v>
      </c>
    </row>
    <row r="517" spans="1:44" ht="15" customHeight="1">
      <c r="A517" s="37" t="s">
        <v>2809</v>
      </c>
      <c r="B517" s="37" t="s">
        <v>2810</v>
      </c>
      <c r="C517" s="37" t="s">
        <v>2825</v>
      </c>
      <c r="E517" s="39">
        <v>0.996</v>
      </c>
      <c r="F517" s="39">
        <v>18</v>
      </c>
      <c r="G517" s="39">
        <f t="shared" si="88"/>
        <v>422</v>
      </c>
      <c r="H517" s="39" t="s">
        <v>4111</v>
      </c>
      <c r="I517" s="39">
        <v>825</v>
      </c>
      <c r="J517" s="39" t="str">
        <f t="shared" si="89"/>
        <v>NO</v>
      </c>
      <c r="K517" s="39">
        <f t="shared" si="90"/>
        <v>1.1848341232227488</v>
      </c>
      <c r="L517" s="39" t="str">
        <f t="shared" si="91"/>
        <v>NO</v>
      </c>
      <c r="O517" s="39">
        <v>1</v>
      </c>
      <c r="R517" s="39">
        <v>0</v>
      </c>
      <c r="S517" s="39">
        <f t="shared" si="92"/>
        <v>0</v>
      </c>
      <c r="AB517" s="39" t="s">
        <v>4112</v>
      </c>
      <c r="AD517" s="39">
        <f t="shared" si="93"/>
        <v>0</v>
      </c>
      <c r="AE517" s="39">
        <v>7</v>
      </c>
      <c r="AF517" s="39">
        <f t="shared" si="94"/>
        <v>167</v>
      </c>
      <c r="AG517" s="39">
        <v>62</v>
      </c>
      <c r="AH517" s="39">
        <f t="shared" si="95"/>
        <v>464</v>
      </c>
      <c r="AI517" s="39">
        <f t="shared" si="96"/>
        <v>-297</v>
      </c>
      <c r="AJ517" s="39">
        <f t="shared" si="97"/>
        <v>0</v>
      </c>
      <c r="AK517" s="39">
        <v>1</v>
      </c>
      <c r="AL517" s="39">
        <v>0.41</v>
      </c>
      <c r="AM517" s="39">
        <v>0.47099999999999997</v>
      </c>
      <c r="AN517" s="39">
        <v>0.378</v>
      </c>
      <c r="AO517" s="39">
        <f t="shared" si="98"/>
        <v>0</v>
      </c>
      <c r="AQ517" s="37" t="s">
        <v>2825</v>
      </c>
      <c r="AR517" s="39">
        <v>0</v>
      </c>
    </row>
    <row r="518" spans="1:44" ht="15" customHeight="1">
      <c r="A518" s="37" t="s">
        <v>2811</v>
      </c>
      <c r="B518" s="37" t="s">
        <v>2812</v>
      </c>
      <c r="C518" s="37" t="s">
        <v>2825</v>
      </c>
      <c r="E518" s="39">
        <v>0.98399999999999999</v>
      </c>
      <c r="F518" s="39">
        <v>20</v>
      </c>
      <c r="G518" s="39">
        <f t="shared" si="88"/>
        <v>392</v>
      </c>
      <c r="H518" s="39">
        <v>528</v>
      </c>
      <c r="I518" s="39">
        <v>4252</v>
      </c>
      <c r="J518" s="39" t="str">
        <f t="shared" si="89"/>
        <v>NO</v>
      </c>
      <c r="K518" s="39">
        <f t="shared" si="90"/>
        <v>1.2755102040816326</v>
      </c>
      <c r="L518" s="39" t="str">
        <f t="shared" si="91"/>
        <v>NO</v>
      </c>
      <c r="O518" s="39">
        <v>1</v>
      </c>
      <c r="R518" s="39">
        <v>0</v>
      </c>
      <c r="S518" s="39">
        <f t="shared" si="92"/>
        <v>0</v>
      </c>
      <c r="AB518" s="39" t="s">
        <v>4112</v>
      </c>
      <c r="AD518" s="39">
        <f t="shared" si="93"/>
        <v>0</v>
      </c>
      <c r="AE518" s="39">
        <v>3797</v>
      </c>
      <c r="AF518" s="39">
        <f t="shared" si="94"/>
        <v>1215</v>
      </c>
      <c r="AG518" s="39">
        <v>107</v>
      </c>
      <c r="AH518" s="39">
        <f t="shared" si="95"/>
        <v>556</v>
      </c>
      <c r="AI518" s="39">
        <f t="shared" si="96"/>
        <v>659</v>
      </c>
      <c r="AJ518" s="39">
        <f t="shared" si="97"/>
        <v>1</v>
      </c>
      <c r="AK518" s="39">
        <v>1</v>
      </c>
      <c r="AL518" s="39">
        <v>0.432</v>
      </c>
      <c r="AM518" s="39">
        <v>0.438</v>
      </c>
      <c r="AN518" s="39">
        <v>0.42199999999999999</v>
      </c>
      <c r="AO518" s="39">
        <f t="shared" si="98"/>
        <v>0</v>
      </c>
      <c r="AQ518" s="37" t="s">
        <v>2825</v>
      </c>
      <c r="AR518" s="39">
        <v>1</v>
      </c>
    </row>
    <row r="519" spans="1:44" ht="15" customHeight="1">
      <c r="A519" s="37" t="s">
        <v>2813</v>
      </c>
      <c r="B519" s="37" t="s">
        <v>2814</v>
      </c>
      <c r="C519" s="37" t="s">
        <v>2825</v>
      </c>
      <c r="E519" s="39">
        <v>0.97799999999999998</v>
      </c>
      <c r="F519" s="39">
        <v>17</v>
      </c>
      <c r="G519" s="39">
        <f t="shared" si="88"/>
        <v>492</v>
      </c>
      <c r="H519" s="39">
        <v>510</v>
      </c>
      <c r="I519" s="39">
        <v>896</v>
      </c>
      <c r="J519" s="39" t="str">
        <f t="shared" si="89"/>
        <v>NO</v>
      </c>
      <c r="K519" s="39">
        <f t="shared" si="90"/>
        <v>1.8292682926829267</v>
      </c>
      <c r="L519" s="39" t="str">
        <f t="shared" si="91"/>
        <v>NO</v>
      </c>
      <c r="O519" s="39">
        <v>3</v>
      </c>
      <c r="R519" s="39">
        <v>0</v>
      </c>
      <c r="S519" s="39">
        <f t="shared" si="92"/>
        <v>1</v>
      </c>
      <c r="U519" s="39" t="s">
        <v>2815</v>
      </c>
      <c r="AB519" s="39" t="s">
        <v>4112</v>
      </c>
      <c r="AD519" s="39">
        <f t="shared" si="93"/>
        <v>0</v>
      </c>
      <c r="AE519" s="39">
        <v>577</v>
      </c>
      <c r="AF519" s="39">
        <f t="shared" si="94"/>
        <v>675</v>
      </c>
      <c r="AG519" s="39">
        <v>1017</v>
      </c>
      <c r="AH519" s="39">
        <f t="shared" si="95"/>
        <v>1015</v>
      </c>
      <c r="AI519" s="39">
        <f t="shared" si="96"/>
        <v>-340</v>
      </c>
      <c r="AJ519" s="39">
        <f t="shared" si="97"/>
        <v>0</v>
      </c>
      <c r="AK519" s="39">
        <v>1</v>
      </c>
      <c r="AL519" s="39">
        <v>0.45800000000000002</v>
      </c>
      <c r="AM519" s="39">
        <v>0.442</v>
      </c>
      <c r="AN519" s="39">
        <v>0.40799999999999997</v>
      </c>
      <c r="AO519" s="39">
        <f t="shared" si="98"/>
        <v>0</v>
      </c>
      <c r="AQ519" s="37" t="s">
        <v>2825</v>
      </c>
      <c r="AR519" s="39">
        <v>0</v>
      </c>
    </row>
    <row r="520" spans="1:44" ht="15" customHeight="1">
      <c r="A520" s="37" t="s">
        <v>2816</v>
      </c>
      <c r="B520" s="37" t="s">
        <v>2798</v>
      </c>
      <c r="C520" s="37" t="s">
        <v>2825</v>
      </c>
      <c r="E520" s="39">
        <v>0.96699999999999997</v>
      </c>
      <c r="F520" s="39">
        <v>15</v>
      </c>
      <c r="G520" s="39">
        <f t="shared" si="88"/>
        <v>426</v>
      </c>
      <c r="H520" s="39">
        <v>550</v>
      </c>
      <c r="I520" s="39">
        <v>940</v>
      </c>
      <c r="J520" s="39" t="str">
        <f t="shared" si="89"/>
        <v>NO</v>
      </c>
      <c r="K520" s="39">
        <f t="shared" si="90"/>
        <v>1.6431924882629108</v>
      </c>
      <c r="L520" s="39" t="str">
        <f t="shared" si="91"/>
        <v>NO</v>
      </c>
      <c r="O520" s="39">
        <v>1</v>
      </c>
      <c r="R520" s="39">
        <v>0</v>
      </c>
      <c r="S520" s="39">
        <f t="shared" si="92"/>
        <v>0</v>
      </c>
      <c r="AB520" s="39" t="s">
        <v>4112</v>
      </c>
      <c r="AD520" s="39">
        <f t="shared" si="93"/>
        <v>0</v>
      </c>
      <c r="AE520" s="39">
        <v>28</v>
      </c>
      <c r="AF520" s="39">
        <f t="shared" si="94"/>
        <v>263</v>
      </c>
      <c r="AG520" s="39">
        <v>56</v>
      </c>
      <c r="AH520" s="39">
        <f t="shared" si="95"/>
        <v>442</v>
      </c>
      <c r="AI520" s="39">
        <f t="shared" si="96"/>
        <v>-179</v>
      </c>
      <c r="AJ520" s="39">
        <f t="shared" si="97"/>
        <v>0</v>
      </c>
      <c r="AK520" s="39">
        <v>0</v>
      </c>
      <c r="AL520" s="39">
        <v>0.43099999999999999</v>
      </c>
      <c r="AM520" s="39">
        <v>0.45500000000000002</v>
      </c>
      <c r="AN520" s="39">
        <v>0.436</v>
      </c>
      <c r="AO520" s="39">
        <f t="shared" si="98"/>
        <v>1</v>
      </c>
      <c r="AQ520" s="37" t="s">
        <v>2825</v>
      </c>
      <c r="AR520" s="39">
        <v>0</v>
      </c>
    </row>
    <row r="521" spans="1:44" ht="15" customHeight="1">
      <c r="A521" s="37" t="s">
        <v>2799</v>
      </c>
      <c r="B521" s="37" t="s">
        <v>2800</v>
      </c>
      <c r="C521" s="37" t="s">
        <v>2825</v>
      </c>
      <c r="D521" s="39">
        <v>0</v>
      </c>
      <c r="E521" s="39">
        <v>0</v>
      </c>
      <c r="G521" s="39">
        <f t="shared" si="88"/>
        <v>325</v>
      </c>
      <c r="J521" s="39" t="str">
        <f t="shared" si="89"/>
        <v>NO</v>
      </c>
      <c r="K521" s="39">
        <f t="shared" si="90"/>
        <v>1.8461538461538463</v>
      </c>
      <c r="L521" s="39" t="str">
        <f t="shared" si="91"/>
        <v>NO</v>
      </c>
      <c r="O521" s="39">
        <v>1</v>
      </c>
      <c r="R521" s="39">
        <v>0</v>
      </c>
      <c r="S521" s="39">
        <f t="shared" si="92"/>
        <v>0</v>
      </c>
      <c r="AB521" s="39" t="s">
        <v>4112</v>
      </c>
      <c r="AD521" s="39">
        <f t="shared" si="93"/>
        <v>0</v>
      </c>
      <c r="AE521" s="39">
        <v>0</v>
      </c>
      <c r="AF521" s="39">
        <f t="shared" si="94"/>
        <v>1</v>
      </c>
      <c r="AG521" s="39">
        <v>0</v>
      </c>
      <c r="AH521" s="39">
        <f t="shared" si="95"/>
        <v>1</v>
      </c>
      <c r="AI521" s="39">
        <f t="shared" si="96"/>
        <v>0</v>
      </c>
      <c r="AJ521" s="39">
        <f t="shared" si="97"/>
        <v>0</v>
      </c>
      <c r="AK521" s="39">
        <v>0</v>
      </c>
      <c r="AL521" s="39">
        <v>0</v>
      </c>
      <c r="AM521" s="39">
        <v>0</v>
      </c>
      <c r="AN521" s="39">
        <v>0</v>
      </c>
      <c r="AO521" s="39">
        <f t="shared" si="98"/>
        <v>1</v>
      </c>
      <c r="AQ521" s="37" t="s">
        <v>2825</v>
      </c>
      <c r="AR521" s="39">
        <v>0</v>
      </c>
    </row>
    <row r="522" spans="1:44" ht="15" customHeight="1">
      <c r="A522" s="37" t="s">
        <v>2801</v>
      </c>
      <c r="B522" s="37" t="s">
        <v>2802</v>
      </c>
      <c r="C522" s="37" t="s">
        <v>2803</v>
      </c>
      <c r="E522" s="39">
        <v>0.999</v>
      </c>
      <c r="F522" s="39">
        <v>22</v>
      </c>
      <c r="G522" s="39">
        <f t="shared" si="88"/>
        <v>479</v>
      </c>
      <c r="H522" s="39">
        <v>100</v>
      </c>
      <c r="I522" s="39">
        <v>94</v>
      </c>
      <c r="J522" s="39" t="str">
        <f t="shared" si="89"/>
        <v>NO</v>
      </c>
      <c r="K522" s="39">
        <f t="shared" si="90"/>
        <v>1.2526096033402923</v>
      </c>
      <c r="L522" s="39" t="str">
        <f t="shared" si="91"/>
        <v>NO</v>
      </c>
      <c r="O522" s="39">
        <v>2</v>
      </c>
      <c r="R522" s="39">
        <v>0</v>
      </c>
      <c r="S522" s="39">
        <f t="shared" si="92"/>
        <v>0</v>
      </c>
      <c r="AB522" s="39" t="s">
        <v>4112</v>
      </c>
      <c r="AC522" s="39" t="s">
        <v>2804</v>
      </c>
      <c r="AD522" s="39">
        <f t="shared" si="93"/>
        <v>3</v>
      </c>
      <c r="AE522" s="39">
        <v>6324</v>
      </c>
      <c r="AF522" s="39">
        <f t="shared" si="94"/>
        <v>1309</v>
      </c>
      <c r="AG522" s="39">
        <v>4525</v>
      </c>
      <c r="AH522" s="39">
        <f t="shared" si="95"/>
        <v>1271</v>
      </c>
      <c r="AI522" s="39">
        <f t="shared" si="96"/>
        <v>38</v>
      </c>
      <c r="AJ522" s="39">
        <f t="shared" si="97"/>
        <v>1</v>
      </c>
      <c r="AK522" s="39">
        <v>1</v>
      </c>
      <c r="AL522" s="39">
        <v>0.46800000000000003</v>
      </c>
      <c r="AM522" s="39">
        <v>0.46800000000000003</v>
      </c>
      <c r="AN522" s="39">
        <v>0.49099999999999999</v>
      </c>
      <c r="AO522" s="39">
        <f t="shared" si="98"/>
        <v>0</v>
      </c>
      <c r="AQ522" s="37" t="s">
        <v>2803</v>
      </c>
      <c r="AR522" s="39">
        <v>1</v>
      </c>
    </row>
    <row r="523" spans="1:44" ht="15" customHeight="1">
      <c r="A523" s="37" t="s">
        <v>2805</v>
      </c>
      <c r="B523" s="37" t="s">
        <v>2806</v>
      </c>
      <c r="C523" s="37" t="s">
        <v>2803</v>
      </c>
      <c r="E523" s="39">
        <v>0.999</v>
      </c>
      <c r="F523" s="39">
        <v>21</v>
      </c>
      <c r="G523" s="39">
        <f t="shared" si="88"/>
        <v>380</v>
      </c>
      <c r="H523" s="39">
        <v>7511</v>
      </c>
      <c r="I523" s="39">
        <v>26</v>
      </c>
      <c r="J523" s="39" t="str">
        <f t="shared" si="89"/>
        <v>NO</v>
      </c>
      <c r="K523" s="39">
        <f t="shared" si="90"/>
        <v>1.0526315789473684</v>
      </c>
      <c r="L523" s="39" t="str">
        <f t="shared" si="91"/>
        <v>NO</v>
      </c>
      <c r="O523" s="39">
        <v>4</v>
      </c>
      <c r="R523" s="39">
        <v>0</v>
      </c>
      <c r="S523" s="39">
        <f t="shared" si="92"/>
        <v>0</v>
      </c>
      <c r="AB523" s="39" t="s">
        <v>4112</v>
      </c>
      <c r="AD523" s="39">
        <f t="shared" si="93"/>
        <v>0</v>
      </c>
      <c r="AE523" s="39">
        <v>5703</v>
      </c>
      <c r="AF523" s="39">
        <f t="shared" si="94"/>
        <v>1296</v>
      </c>
      <c r="AG523" s="39">
        <v>6949</v>
      </c>
      <c r="AH523" s="39">
        <f t="shared" si="95"/>
        <v>1314</v>
      </c>
      <c r="AI523" s="39">
        <f t="shared" si="96"/>
        <v>-18</v>
      </c>
      <c r="AJ523" s="39">
        <f t="shared" si="97"/>
        <v>0</v>
      </c>
      <c r="AK523" s="39">
        <v>1</v>
      </c>
      <c r="AL523" s="39">
        <v>0.374</v>
      </c>
      <c r="AM523" s="39">
        <v>0.46300000000000002</v>
      </c>
      <c r="AN523" s="39">
        <v>0.47</v>
      </c>
      <c r="AO523" s="39">
        <f t="shared" si="98"/>
        <v>0</v>
      </c>
      <c r="AQ523" s="37" t="s">
        <v>2803</v>
      </c>
      <c r="AR523" s="39">
        <v>0</v>
      </c>
    </row>
    <row r="524" spans="1:44" ht="15" customHeight="1">
      <c r="A524" s="37" t="s">
        <v>2807</v>
      </c>
      <c r="B524" s="37" t="s">
        <v>2790</v>
      </c>
      <c r="C524" s="37" t="s">
        <v>2803</v>
      </c>
      <c r="E524" s="39">
        <v>1</v>
      </c>
      <c r="F524" s="39">
        <v>17</v>
      </c>
      <c r="G524" s="39">
        <f t="shared" si="88"/>
        <v>519</v>
      </c>
      <c r="H524" s="39">
        <v>2980</v>
      </c>
      <c r="I524" s="39" t="s">
        <v>4111</v>
      </c>
      <c r="J524" s="39" t="str">
        <f t="shared" si="89"/>
        <v>NO</v>
      </c>
      <c r="K524" s="39">
        <f t="shared" si="90"/>
        <v>1.1560693641618498</v>
      </c>
      <c r="L524" s="39" t="str">
        <f t="shared" si="91"/>
        <v>NO</v>
      </c>
      <c r="O524" s="39">
        <v>3</v>
      </c>
      <c r="R524" s="39">
        <v>0</v>
      </c>
      <c r="S524" s="39">
        <f t="shared" si="92"/>
        <v>0</v>
      </c>
      <c r="AB524" s="39" t="s">
        <v>4112</v>
      </c>
      <c r="AD524" s="39">
        <f t="shared" si="93"/>
        <v>0</v>
      </c>
      <c r="AE524" s="39">
        <v>30176</v>
      </c>
      <c r="AF524" s="39">
        <f t="shared" si="94"/>
        <v>1430</v>
      </c>
      <c r="AG524" s="39">
        <v>17596</v>
      </c>
      <c r="AH524" s="39">
        <f t="shared" si="95"/>
        <v>1394</v>
      </c>
      <c r="AI524" s="39">
        <f t="shared" si="96"/>
        <v>36</v>
      </c>
      <c r="AJ524" s="39">
        <f t="shared" si="97"/>
        <v>1</v>
      </c>
      <c r="AK524" s="39">
        <v>1</v>
      </c>
      <c r="AL524" s="39">
        <v>0.49399999999999999</v>
      </c>
      <c r="AM524" s="39">
        <v>0.48399999999999999</v>
      </c>
      <c r="AN524" s="39">
        <v>0.185</v>
      </c>
      <c r="AO524" s="39">
        <f t="shared" si="98"/>
        <v>0</v>
      </c>
      <c r="AQ524" s="37" t="s">
        <v>2803</v>
      </c>
      <c r="AR524" s="39">
        <v>1</v>
      </c>
    </row>
    <row r="525" spans="1:44" ht="15" customHeight="1">
      <c r="A525" s="37" t="s">
        <v>2791</v>
      </c>
      <c r="B525" s="37" t="s">
        <v>2792</v>
      </c>
      <c r="C525" s="37" t="s">
        <v>2803</v>
      </c>
      <c r="E525" s="39">
        <v>0.999</v>
      </c>
      <c r="F525" s="39">
        <v>19</v>
      </c>
      <c r="G525" s="39">
        <f t="shared" si="88"/>
        <v>719</v>
      </c>
      <c r="H525" s="39">
        <v>260</v>
      </c>
      <c r="I525" s="39">
        <v>1600</v>
      </c>
      <c r="J525" s="39" t="str">
        <f t="shared" si="89"/>
        <v>NO</v>
      </c>
      <c r="K525" s="39">
        <f t="shared" si="90"/>
        <v>1.2517385257301807</v>
      </c>
      <c r="L525" s="39" t="str">
        <f t="shared" si="91"/>
        <v>NO</v>
      </c>
      <c r="O525" s="39">
        <v>3</v>
      </c>
      <c r="R525" s="39">
        <v>0</v>
      </c>
      <c r="S525" s="39">
        <f t="shared" si="92"/>
        <v>0</v>
      </c>
      <c r="AB525" s="39" t="s">
        <v>4112</v>
      </c>
      <c r="AC525" s="39" t="s">
        <v>2793</v>
      </c>
      <c r="AD525" s="39">
        <f t="shared" si="93"/>
        <v>3</v>
      </c>
      <c r="AE525" s="39">
        <v>5540</v>
      </c>
      <c r="AF525" s="39">
        <f t="shared" si="94"/>
        <v>1292</v>
      </c>
      <c r="AG525" s="39">
        <v>5595</v>
      </c>
      <c r="AH525" s="39">
        <f t="shared" si="95"/>
        <v>1299</v>
      </c>
      <c r="AI525" s="39">
        <f t="shared" si="96"/>
        <v>-7</v>
      </c>
      <c r="AJ525" s="39">
        <f t="shared" si="97"/>
        <v>0</v>
      </c>
      <c r="AK525" s="39">
        <v>0</v>
      </c>
      <c r="AL525" s="39">
        <v>0.44800000000000001</v>
      </c>
      <c r="AM525" s="39">
        <v>0.46700000000000003</v>
      </c>
      <c r="AN525" s="39">
        <v>0.51400000000000001</v>
      </c>
      <c r="AO525" s="39">
        <f t="shared" si="98"/>
        <v>1</v>
      </c>
      <c r="AQ525" s="37" t="s">
        <v>2803</v>
      </c>
      <c r="AR525" s="39">
        <v>0</v>
      </c>
    </row>
    <row r="526" spans="1:44" ht="15" customHeight="1">
      <c r="A526" s="37" t="s">
        <v>2794</v>
      </c>
      <c r="B526" s="37" t="s">
        <v>2795</v>
      </c>
      <c r="C526" s="37" t="s">
        <v>2803</v>
      </c>
      <c r="D526" s="39">
        <v>0</v>
      </c>
      <c r="E526" s="39">
        <v>0</v>
      </c>
      <c r="G526" s="39">
        <f t="shared" si="88"/>
        <v>366</v>
      </c>
      <c r="H526" s="39">
        <v>7870</v>
      </c>
      <c r="I526" s="39">
        <v>12975</v>
      </c>
      <c r="J526" s="39" t="str">
        <f t="shared" si="89"/>
        <v>YES</v>
      </c>
      <c r="K526" s="39">
        <f t="shared" si="90"/>
        <v>0.81967213114754101</v>
      </c>
      <c r="L526" s="39" t="str">
        <f t="shared" si="91"/>
        <v>NO</v>
      </c>
      <c r="O526" s="39">
        <v>4</v>
      </c>
      <c r="R526" s="39">
        <v>0</v>
      </c>
      <c r="S526" s="39">
        <f t="shared" si="92"/>
        <v>0</v>
      </c>
      <c r="AB526" s="39" t="s">
        <v>4112</v>
      </c>
      <c r="AC526" s="39" t="s">
        <v>2796</v>
      </c>
      <c r="AD526" s="39">
        <f t="shared" si="93"/>
        <v>3</v>
      </c>
      <c r="AE526" s="39">
        <v>3394</v>
      </c>
      <c r="AF526" s="39">
        <f t="shared" si="94"/>
        <v>1178</v>
      </c>
      <c r="AG526" s="39">
        <v>976</v>
      </c>
      <c r="AH526" s="39">
        <f t="shared" si="95"/>
        <v>1006</v>
      </c>
      <c r="AI526" s="39">
        <f t="shared" si="96"/>
        <v>172</v>
      </c>
      <c r="AJ526" s="39">
        <f t="shared" si="97"/>
        <v>1</v>
      </c>
      <c r="AK526" s="39">
        <v>0</v>
      </c>
      <c r="AL526" s="39">
        <v>0.45700000000000002</v>
      </c>
      <c r="AM526" s="39">
        <v>0.443</v>
      </c>
      <c r="AN526" s="39">
        <v>0.41599999999999998</v>
      </c>
      <c r="AO526" s="39">
        <f t="shared" si="98"/>
        <v>1</v>
      </c>
      <c r="AQ526" s="37" t="s">
        <v>2803</v>
      </c>
      <c r="AR526" s="39">
        <v>1</v>
      </c>
    </row>
    <row r="527" spans="1:44" ht="15" customHeight="1">
      <c r="A527" s="37" t="s">
        <v>2797</v>
      </c>
      <c r="B527" s="37" t="s">
        <v>2781</v>
      </c>
      <c r="C527" s="37" t="s">
        <v>2803</v>
      </c>
      <c r="D527" s="39">
        <v>0</v>
      </c>
      <c r="E527" s="39">
        <v>0</v>
      </c>
      <c r="G527" s="39">
        <f t="shared" si="88"/>
        <v>327</v>
      </c>
      <c r="H527" s="39">
        <v>558</v>
      </c>
      <c r="I527" s="39">
        <v>2428</v>
      </c>
      <c r="J527" s="39" t="str">
        <f t="shared" si="89"/>
        <v>NO</v>
      </c>
      <c r="K527" s="39">
        <f t="shared" si="90"/>
        <v>0.6116207951070336</v>
      </c>
      <c r="L527" s="39" t="str">
        <f t="shared" si="91"/>
        <v>NO</v>
      </c>
      <c r="O527" s="39">
        <v>2</v>
      </c>
      <c r="R527" s="39">
        <v>0</v>
      </c>
      <c r="S527" s="39">
        <f t="shared" si="92"/>
        <v>0</v>
      </c>
      <c r="AB527" s="39" t="s">
        <v>4112</v>
      </c>
      <c r="AD527" s="39">
        <f t="shared" si="93"/>
        <v>0</v>
      </c>
      <c r="AE527" s="39">
        <v>2156</v>
      </c>
      <c r="AF527" s="39">
        <f t="shared" si="94"/>
        <v>1059</v>
      </c>
      <c r="AG527" s="39">
        <v>2127</v>
      </c>
      <c r="AH527" s="39">
        <f t="shared" si="95"/>
        <v>1164</v>
      </c>
      <c r="AI527" s="39">
        <f t="shared" si="96"/>
        <v>-105</v>
      </c>
      <c r="AJ527" s="39">
        <f t="shared" si="97"/>
        <v>0</v>
      </c>
      <c r="AK527" s="39">
        <v>0</v>
      </c>
      <c r="AL527" s="39">
        <v>0.439</v>
      </c>
      <c r="AM527" s="39">
        <v>0.498</v>
      </c>
      <c r="AN527" s="39">
        <v>0.46200000000000002</v>
      </c>
      <c r="AO527" s="39">
        <f t="shared" si="98"/>
        <v>1</v>
      </c>
      <c r="AQ527" s="37" t="s">
        <v>2803</v>
      </c>
      <c r="AR527" s="39">
        <v>0</v>
      </c>
    </row>
    <row r="528" spans="1:44" ht="15" customHeight="1">
      <c r="A528" s="37" t="s">
        <v>2782</v>
      </c>
      <c r="B528" s="37" t="s">
        <v>2783</v>
      </c>
      <c r="C528" s="37" t="s">
        <v>2803</v>
      </c>
      <c r="D528" s="39">
        <v>0</v>
      </c>
      <c r="E528" s="39">
        <v>0</v>
      </c>
      <c r="G528" s="39">
        <f t="shared" si="88"/>
        <v>800</v>
      </c>
      <c r="H528" s="39" t="s">
        <v>4111</v>
      </c>
      <c r="I528" s="39">
        <v>478</v>
      </c>
      <c r="J528" s="39" t="str">
        <f t="shared" si="89"/>
        <v>NO</v>
      </c>
      <c r="K528" s="39">
        <f t="shared" si="90"/>
        <v>1.875</v>
      </c>
      <c r="L528" s="39" t="str">
        <f t="shared" si="91"/>
        <v>NO</v>
      </c>
      <c r="O528" s="39">
        <v>4</v>
      </c>
      <c r="R528" s="39">
        <v>0</v>
      </c>
      <c r="S528" s="39">
        <f t="shared" si="92"/>
        <v>1</v>
      </c>
      <c r="W528" s="39" t="s">
        <v>3364</v>
      </c>
      <c r="AB528" s="39" t="s">
        <v>4112</v>
      </c>
      <c r="AC528" s="39" t="s">
        <v>2784</v>
      </c>
      <c r="AD528" s="39">
        <f t="shared" si="93"/>
        <v>3</v>
      </c>
      <c r="AE528" s="39">
        <v>1843</v>
      </c>
      <c r="AF528" s="39">
        <f t="shared" si="94"/>
        <v>1004</v>
      </c>
      <c r="AG528" s="39">
        <v>2590</v>
      </c>
      <c r="AH528" s="39">
        <f t="shared" si="95"/>
        <v>1193</v>
      </c>
      <c r="AI528" s="39">
        <f t="shared" si="96"/>
        <v>-189</v>
      </c>
      <c r="AJ528" s="39">
        <f t="shared" si="97"/>
        <v>0</v>
      </c>
      <c r="AK528" s="39">
        <v>0</v>
      </c>
      <c r="AL528" s="39">
        <v>0.47899999999999998</v>
      </c>
      <c r="AM528" s="39">
        <v>0.499</v>
      </c>
      <c r="AN528" s="39">
        <v>0.47699999999999998</v>
      </c>
      <c r="AO528" s="39">
        <f t="shared" si="98"/>
        <v>1</v>
      </c>
      <c r="AQ528" s="37" t="s">
        <v>2803</v>
      </c>
      <c r="AR528" s="39">
        <v>0</v>
      </c>
    </row>
    <row r="529" spans="1:44" ht="15" customHeight="1">
      <c r="A529" s="37" t="s">
        <v>2785</v>
      </c>
      <c r="B529" s="37" t="s">
        <v>2786</v>
      </c>
      <c r="C529" s="37" t="s">
        <v>2787</v>
      </c>
      <c r="E529" s="39">
        <v>0.999</v>
      </c>
      <c r="F529" s="39">
        <v>16</v>
      </c>
      <c r="G529" s="39">
        <f t="shared" si="88"/>
        <v>388</v>
      </c>
      <c r="H529" s="39">
        <v>3442</v>
      </c>
      <c r="I529" s="39">
        <v>9682</v>
      </c>
      <c r="J529" s="39" t="str">
        <f t="shared" si="89"/>
        <v>NO</v>
      </c>
      <c r="K529" s="39">
        <f t="shared" si="90"/>
        <v>0.25773195876288657</v>
      </c>
      <c r="L529" s="39" t="str">
        <f t="shared" si="91"/>
        <v>NO</v>
      </c>
      <c r="O529" s="39">
        <v>2</v>
      </c>
      <c r="R529" s="39">
        <v>0</v>
      </c>
      <c r="S529" s="39">
        <f t="shared" si="92"/>
        <v>1</v>
      </c>
      <c r="W529" s="39" t="s">
        <v>2788</v>
      </c>
      <c r="AB529" s="39" t="s">
        <v>4112</v>
      </c>
      <c r="AD529" s="39">
        <f t="shared" si="93"/>
        <v>0</v>
      </c>
      <c r="AE529" s="39">
        <v>126</v>
      </c>
      <c r="AF529" s="39">
        <f t="shared" si="94"/>
        <v>418</v>
      </c>
      <c r="AG529" s="39">
        <v>105</v>
      </c>
      <c r="AH529" s="39">
        <f t="shared" si="95"/>
        <v>555</v>
      </c>
      <c r="AI529" s="39">
        <f t="shared" si="96"/>
        <v>-137</v>
      </c>
      <c r="AJ529" s="39">
        <f t="shared" si="97"/>
        <v>0</v>
      </c>
      <c r="AK529" s="39">
        <v>1</v>
      </c>
      <c r="AL529" s="39">
        <v>0.48299999999999998</v>
      </c>
      <c r="AM529" s="39">
        <v>0.47899999999999998</v>
      </c>
      <c r="AN529" s="39">
        <v>0.40699999999999997</v>
      </c>
      <c r="AO529" s="39">
        <f t="shared" si="98"/>
        <v>0</v>
      </c>
      <c r="AQ529" s="37" t="s">
        <v>2787</v>
      </c>
      <c r="AR529" s="39">
        <v>0</v>
      </c>
    </row>
    <row r="530" spans="1:44" ht="15" customHeight="1">
      <c r="A530" s="37" t="s">
        <v>2789</v>
      </c>
      <c r="B530" s="37" t="s">
        <v>2773</v>
      </c>
      <c r="C530" s="37" t="s">
        <v>2787</v>
      </c>
      <c r="D530" s="39">
        <v>0</v>
      </c>
      <c r="E530" s="39">
        <v>0</v>
      </c>
      <c r="G530" s="39">
        <f t="shared" si="88"/>
        <v>364</v>
      </c>
      <c r="H530" s="39">
        <v>14720</v>
      </c>
      <c r="I530" s="39" t="s">
        <v>4111</v>
      </c>
      <c r="J530" s="39" t="str">
        <f t="shared" si="89"/>
        <v>NO</v>
      </c>
      <c r="K530" s="39">
        <f t="shared" si="90"/>
        <v>0.27472527472527475</v>
      </c>
      <c r="L530" s="39" t="str">
        <f t="shared" si="91"/>
        <v>NO</v>
      </c>
      <c r="O530" s="39">
        <v>2</v>
      </c>
      <c r="R530" s="39">
        <v>0</v>
      </c>
      <c r="S530" s="39">
        <f t="shared" si="92"/>
        <v>0</v>
      </c>
      <c r="AB530" s="39" t="s">
        <v>4112</v>
      </c>
      <c r="AD530" s="39">
        <f t="shared" si="93"/>
        <v>0</v>
      </c>
      <c r="AE530" s="39">
        <v>2305</v>
      </c>
      <c r="AF530" s="39">
        <f t="shared" si="94"/>
        <v>1081</v>
      </c>
      <c r="AG530" s="39">
        <v>375</v>
      </c>
      <c r="AH530" s="39">
        <f t="shared" si="95"/>
        <v>807</v>
      </c>
      <c r="AI530" s="39">
        <f t="shared" si="96"/>
        <v>274</v>
      </c>
      <c r="AJ530" s="39">
        <f t="shared" si="97"/>
        <v>1</v>
      </c>
      <c r="AK530" s="39">
        <v>0</v>
      </c>
      <c r="AL530" s="39">
        <v>0.442</v>
      </c>
      <c r="AM530" s="39">
        <v>0.43</v>
      </c>
      <c r="AN530" s="39">
        <v>0.45200000000000001</v>
      </c>
      <c r="AO530" s="39">
        <f t="shared" si="98"/>
        <v>1</v>
      </c>
      <c r="AQ530" s="37" t="s">
        <v>2787</v>
      </c>
      <c r="AR530" s="39">
        <v>1</v>
      </c>
    </row>
    <row r="531" spans="1:44" ht="15" customHeight="1">
      <c r="A531" s="37" t="s">
        <v>2774</v>
      </c>
      <c r="B531" s="37" t="s">
        <v>2775</v>
      </c>
      <c r="C531" s="37" t="s">
        <v>2787</v>
      </c>
      <c r="D531" s="39">
        <v>0</v>
      </c>
      <c r="E531" s="39">
        <v>0</v>
      </c>
      <c r="G531" s="39">
        <f t="shared" si="88"/>
        <v>492</v>
      </c>
      <c r="H531" s="39">
        <v>3036</v>
      </c>
      <c r="I531" s="39" t="s">
        <v>4111</v>
      </c>
      <c r="J531" s="39" t="str">
        <f t="shared" si="89"/>
        <v>NO</v>
      </c>
      <c r="K531" s="39">
        <f t="shared" si="90"/>
        <v>1.2195121951219512</v>
      </c>
      <c r="L531" s="39" t="str">
        <f t="shared" si="91"/>
        <v>NO</v>
      </c>
      <c r="O531" s="39">
        <v>2</v>
      </c>
      <c r="R531" s="39">
        <v>0</v>
      </c>
      <c r="S531" s="39">
        <f t="shared" si="92"/>
        <v>0</v>
      </c>
      <c r="AB531" s="39" t="s">
        <v>4112</v>
      </c>
      <c r="AD531" s="39">
        <f t="shared" si="93"/>
        <v>0</v>
      </c>
      <c r="AE531" s="39">
        <v>5462</v>
      </c>
      <c r="AF531" s="39">
        <f t="shared" si="94"/>
        <v>1291</v>
      </c>
      <c r="AG531" s="39">
        <v>3325</v>
      </c>
      <c r="AH531" s="39">
        <f t="shared" si="95"/>
        <v>1235</v>
      </c>
      <c r="AI531" s="39">
        <f t="shared" si="96"/>
        <v>56</v>
      </c>
      <c r="AJ531" s="39">
        <f t="shared" si="97"/>
        <v>1</v>
      </c>
      <c r="AK531" s="39">
        <v>0</v>
      </c>
      <c r="AL531" s="39">
        <v>0.41099999999999998</v>
      </c>
      <c r="AM531" s="39">
        <v>0.45200000000000001</v>
      </c>
      <c r="AN531" s="39">
        <v>0.112</v>
      </c>
      <c r="AO531" s="39">
        <f t="shared" si="98"/>
        <v>1</v>
      </c>
      <c r="AQ531" s="37" t="s">
        <v>2787</v>
      </c>
      <c r="AR531" s="39">
        <v>1</v>
      </c>
    </row>
    <row r="532" spans="1:44" ht="15" customHeight="1">
      <c r="A532" s="37" t="s">
        <v>2776</v>
      </c>
      <c r="B532" s="37" t="s">
        <v>2777</v>
      </c>
      <c r="C532" s="37" t="s">
        <v>2787</v>
      </c>
      <c r="D532" s="39">
        <v>0</v>
      </c>
      <c r="E532" s="39">
        <v>0</v>
      </c>
      <c r="G532" s="39">
        <f t="shared" si="88"/>
        <v>399</v>
      </c>
      <c r="H532" s="39">
        <v>1950</v>
      </c>
      <c r="I532" s="39">
        <v>264</v>
      </c>
      <c r="J532" s="39" t="str">
        <f t="shared" si="89"/>
        <v>NO</v>
      </c>
      <c r="K532" s="39">
        <f t="shared" si="90"/>
        <v>2.0050125313283207</v>
      </c>
      <c r="L532" s="39" t="str">
        <f t="shared" si="91"/>
        <v>NO</v>
      </c>
      <c r="O532" s="39">
        <v>1</v>
      </c>
      <c r="R532" s="39">
        <v>0</v>
      </c>
      <c r="S532" s="39">
        <f t="shared" si="92"/>
        <v>0</v>
      </c>
      <c r="AB532" s="39" t="s">
        <v>4112</v>
      </c>
      <c r="AD532" s="39">
        <f t="shared" si="93"/>
        <v>0</v>
      </c>
      <c r="AE532" s="39">
        <v>1016</v>
      </c>
      <c r="AF532" s="39">
        <f t="shared" si="94"/>
        <v>819</v>
      </c>
      <c r="AG532" s="39">
        <v>755</v>
      </c>
      <c r="AH532" s="39">
        <f t="shared" si="95"/>
        <v>941</v>
      </c>
      <c r="AI532" s="39">
        <f t="shared" si="96"/>
        <v>-122</v>
      </c>
      <c r="AJ532" s="39">
        <f t="shared" si="97"/>
        <v>0</v>
      </c>
      <c r="AK532" s="39">
        <v>0</v>
      </c>
      <c r="AL532" s="39">
        <v>0.48</v>
      </c>
      <c r="AM532" s="39">
        <v>0.45700000000000002</v>
      </c>
      <c r="AN532" s="39">
        <v>0.47799999999999998</v>
      </c>
      <c r="AO532" s="39">
        <f t="shared" si="98"/>
        <v>1</v>
      </c>
      <c r="AQ532" s="37" t="s">
        <v>2787</v>
      </c>
      <c r="AR532" s="39">
        <v>0</v>
      </c>
    </row>
    <row r="533" spans="1:44" ht="15" customHeight="1">
      <c r="A533" s="37" t="s">
        <v>2778</v>
      </c>
      <c r="B533" s="37" t="s">
        <v>2779</v>
      </c>
      <c r="C533" s="37" t="s">
        <v>2787</v>
      </c>
      <c r="D533" s="39">
        <v>0</v>
      </c>
      <c r="E533" s="39">
        <v>0</v>
      </c>
      <c r="G533" s="39">
        <f t="shared" si="88"/>
        <v>478</v>
      </c>
      <c r="H533" s="39">
        <v>445</v>
      </c>
      <c r="I533" s="39">
        <v>4515</v>
      </c>
      <c r="J533" s="39" t="str">
        <f t="shared" si="89"/>
        <v>NO</v>
      </c>
      <c r="K533" s="39">
        <f t="shared" si="90"/>
        <v>1.8828451882845187</v>
      </c>
      <c r="L533" s="39" t="str">
        <f t="shared" si="91"/>
        <v>NO</v>
      </c>
      <c r="O533" s="39">
        <v>3</v>
      </c>
      <c r="R533" s="39">
        <v>0</v>
      </c>
      <c r="S533" s="39">
        <f t="shared" si="92"/>
        <v>1</v>
      </c>
      <c r="U533" s="39" t="s">
        <v>3287</v>
      </c>
      <c r="AB533" s="39" t="s">
        <v>4112</v>
      </c>
      <c r="AD533" s="39">
        <f t="shared" si="93"/>
        <v>0</v>
      </c>
      <c r="AE533" s="39">
        <v>3490</v>
      </c>
      <c r="AF533" s="39">
        <f t="shared" si="94"/>
        <v>1189</v>
      </c>
      <c r="AG533" s="39">
        <v>742</v>
      </c>
      <c r="AH533" s="39">
        <f t="shared" si="95"/>
        <v>940</v>
      </c>
      <c r="AI533" s="39">
        <f t="shared" si="96"/>
        <v>249</v>
      </c>
      <c r="AJ533" s="39">
        <f t="shared" si="97"/>
        <v>1</v>
      </c>
      <c r="AK533" s="39">
        <v>0</v>
      </c>
      <c r="AL533" s="39">
        <v>0.439</v>
      </c>
      <c r="AM533" s="39">
        <v>0.48399999999999999</v>
      </c>
      <c r="AN533" s="39">
        <v>0.29099999999999998</v>
      </c>
      <c r="AO533" s="39">
        <f t="shared" si="98"/>
        <v>1</v>
      </c>
      <c r="AQ533" s="37" t="s">
        <v>2787</v>
      </c>
      <c r="AR533" s="39">
        <v>1</v>
      </c>
    </row>
    <row r="534" spans="1:44" ht="15" customHeight="1">
      <c r="A534" s="37" t="s">
        <v>2780</v>
      </c>
      <c r="B534" s="37" t="s">
        <v>2763</v>
      </c>
      <c r="C534" s="37" t="s">
        <v>2787</v>
      </c>
      <c r="D534" s="39">
        <v>0</v>
      </c>
      <c r="E534" s="39">
        <v>0</v>
      </c>
      <c r="G534" s="39">
        <f t="shared" si="88"/>
        <v>420</v>
      </c>
      <c r="H534" s="39">
        <v>1100</v>
      </c>
      <c r="I534" s="39" t="s">
        <v>4111</v>
      </c>
      <c r="J534" s="39" t="str">
        <f t="shared" si="89"/>
        <v>NO</v>
      </c>
      <c r="K534" s="39">
        <f t="shared" si="90"/>
        <v>0.95238095238095233</v>
      </c>
      <c r="L534" s="39" t="str">
        <f t="shared" si="91"/>
        <v>NO</v>
      </c>
      <c r="O534" s="39">
        <v>1</v>
      </c>
      <c r="R534" s="39">
        <v>0</v>
      </c>
      <c r="S534" s="39">
        <f t="shared" si="92"/>
        <v>1</v>
      </c>
      <c r="Z534" s="39" t="s">
        <v>2764</v>
      </c>
      <c r="AB534" s="39" t="s">
        <v>4112</v>
      </c>
      <c r="AD534" s="39">
        <f t="shared" si="93"/>
        <v>0</v>
      </c>
      <c r="AE534" s="39">
        <v>1068</v>
      </c>
      <c r="AF534" s="39">
        <f t="shared" si="94"/>
        <v>835</v>
      </c>
      <c r="AG534" s="39">
        <v>1041</v>
      </c>
      <c r="AH534" s="39">
        <f t="shared" si="95"/>
        <v>1022</v>
      </c>
      <c r="AI534" s="39">
        <f t="shared" si="96"/>
        <v>-187</v>
      </c>
      <c r="AJ534" s="39">
        <f t="shared" si="97"/>
        <v>0</v>
      </c>
      <c r="AK534" s="39">
        <v>0</v>
      </c>
      <c r="AL534" s="39">
        <v>0.49</v>
      </c>
      <c r="AM534" s="39">
        <v>0.50600000000000001</v>
      </c>
      <c r="AN534" s="39">
        <v>0.40500000000000003</v>
      </c>
      <c r="AO534" s="39">
        <f t="shared" si="98"/>
        <v>1</v>
      </c>
      <c r="AQ534" s="37" t="s">
        <v>2787</v>
      </c>
      <c r="AR534" s="39">
        <v>0</v>
      </c>
    </row>
    <row r="535" spans="1:44" ht="15" customHeight="1">
      <c r="A535" s="37" t="s">
        <v>2765</v>
      </c>
      <c r="B535" s="37" t="s">
        <v>2766</v>
      </c>
      <c r="C535" s="37" t="s">
        <v>2787</v>
      </c>
      <c r="D535" s="39">
        <v>0</v>
      </c>
      <c r="E535" s="39">
        <v>0</v>
      </c>
      <c r="G535" s="39">
        <f t="shared" si="88"/>
        <v>285</v>
      </c>
      <c r="H535" s="39">
        <v>747</v>
      </c>
      <c r="I535" s="39">
        <v>2245</v>
      </c>
      <c r="J535" s="39" t="str">
        <f t="shared" si="89"/>
        <v>NO</v>
      </c>
      <c r="K535" s="39">
        <f t="shared" si="90"/>
        <v>2.807017543859649</v>
      </c>
      <c r="L535" s="39" t="str">
        <f t="shared" si="91"/>
        <v>NO</v>
      </c>
      <c r="O535" s="39">
        <v>1</v>
      </c>
      <c r="R535" s="39">
        <v>0</v>
      </c>
      <c r="S535" s="39">
        <f t="shared" si="92"/>
        <v>0</v>
      </c>
      <c r="AB535" s="39" t="s">
        <v>4112</v>
      </c>
      <c r="AD535" s="39">
        <f t="shared" si="93"/>
        <v>0</v>
      </c>
      <c r="AE535" s="39">
        <v>1257</v>
      </c>
      <c r="AF535" s="39">
        <f t="shared" si="94"/>
        <v>887</v>
      </c>
      <c r="AG535" s="39">
        <v>986</v>
      </c>
      <c r="AH535" s="39">
        <f t="shared" si="95"/>
        <v>1009</v>
      </c>
      <c r="AI535" s="39">
        <f t="shared" si="96"/>
        <v>-122</v>
      </c>
      <c r="AJ535" s="39">
        <f t="shared" si="97"/>
        <v>0</v>
      </c>
      <c r="AK535" s="39">
        <v>0</v>
      </c>
      <c r="AL535" s="39">
        <v>0.41499999999999998</v>
      </c>
      <c r="AM535" s="39">
        <v>0.47199999999999998</v>
      </c>
      <c r="AN535" s="39">
        <v>0.41299999999999998</v>
      </c>
      <c r="AO535" s="39">
        <f t="shared" si="98"/>
        <v>1</v>
      </c>
      <c r="AQ535" s="37" t="s">
        <v>2787</v>
      </c>
      <c r="AR535" s="39">
        <v>0</v>
      </c>
    </row>
    <row r="536" spans="1:44" ht="15" customHeight="1">
      <c r="A536" s="37" t="s">
        <v>2767</v>
      </c>
      <c r="B536" s="37" t="s">
        <v>2768</v>
      </c>
      <c r="C536" s="37" t="s">
        <v>2769</v>
      </c>
      <c r="E536" s="39">
        <v>0.999</v>
      </c>
      <c r="F536" s="39">
        <v>21</v>
      </c>
      <c r="G536" s="39">
        <f t="shared" si="88"/>
        <v>400</v>
      </c>
      <c r="H536" s="39" t="s">
        <v>4111</v>
      </c>
      <c r="I536" s="39">
        <v>4871</v>
      </c>
      <c r="J536" s="39" t="str">
        <f t="shared" si="89"/>
        <v>NO</v>
      </c>
      <c r="K536" s="39">
        <f t="shared" si="90"/>
        <v>0.25</v>
      </c>
      <c r="L536" s="39" t="str">
        <f t="shared" si="91"/>
        <v>NO</v>
      </c>
      <c r="O536" s="39">
        <v>2</v>
      </c>
      <c r="R536" s="39">
        <v>0</v>
      </c>
      <c r="S536" s="39">
        <f t="shared" si="92"/>
        <v>0</v>
      </c>
      <c r="AB536" s="39" t="s">
        <v>4112</v>
      </c>
      <c r="AD536" s="39">
        <f t="shared" si="93"/>
        <v>0</v>
      </c>
      <c r="AE536" s="39">
        <v>14632</v>
      </c>
      <c r="AF536" s="39">
        <f t="shared" si="94"/>
        <v>1396</v>
      </c>
      <c r="AG536" s="39">
        <v>107</v>
      </c>
      <c r="AH536" s="39">
        <f t="shared" si="95"/>
        <v>556</v>
      </c>
      <c r="AI536" s="39">
        <f t="shared" si="96"/>
        <v>840</v>
      </c>
      <c r="AJ536" s="39">
        <f t="shared" si="97"/>
        <v>1</v>
      </c>
      <c r="AK536" s="39">
        <v>1</v>
      </c>
      <c r="AL536" s="39">
        <v>0.44500000000000001</v>
      </c>
      <c r="AM536" s="39">
        <v>0.48699999999999999</v>
      </c>
      <c r="AN536" s="39">
        <v>0.46800000000000003</v>
      </c>
      <c r="AO536" s="39">
        <f t="shared" si="98"/>
        <v>0</v>
      </c>
      <c r="AQ536" s="37" t="s">
        <v>2769</v>
      </c>
      <c r="AR536" s="39">
        <v>1</v>
      </c>
    </row>
    <row r="537" spans="1:44" ht="15" customHeight="1">
      <c r="A537" s="37" t="s">
        <v>2770</v>
      </c>
      <c r="B537" s="37" t="s">
        <v>2771</v>
      </c>
      <c r="C537" s="37" t="s">
        <v>2769</v>
      </c>
      <c r="E537" s="39">
        <v>1</v>
      </c>
      <c r="F537" s="39">
        <v>20</v>
      </c>
      <c r="G537" s="39">
        <f t="shared" si="88"/>
        <v>412</v>
      </c>
      <c r="H537" s="39">
        <v>2697</v>
      </c>
      <c r="I537" s="39">
        <v>681</v>
      </c>
      <c r="J537" s="39" t="str">
        <f t="shared" si="89"/>
        <v>NO</v>
      </c>
      <c r="K537" s="39">
        <f t="shared" si="90"/>
        <v>0.970873786407767</v>
      </c>
      <c r="L537" s="39" t="str">
        <f t="shared" si="91"/>
        <v>NO</v>
      </c>
      <c r="O537" s="39">
        <v>2</v>
      </c>
      <c r="R537" s="39">
        <v>0</v>
      </c>
      <c r="S537" s="39">
        <f t="shared" si="92"/>
        <v>0</v>
      </c>
      <c r="AB537" s="39" t="s">
        <v>4112</v>
      </c>
      <c r="AD537" s="39">
        <f t="shared" si="93"/>
        <v>0</v>
      </c>
      <c r="AE537" s="39">
        <v>6921</v>
      </c>
      <c r="AF537" s="39">
        <f t="shared" si="94"/>
        <v>1322</v>
      </c>
      <c r="AG537" s="39">
        <v>2</v>
      </c>
      <c r="AH537" s="39">
        <f t="shared" si="95"/>
        <v>153</v>
      </c>
      <c r="AI537" s="39">
        <f t="shared" si="96"/>
        <v>1169</v>
      </c>
      <c r="AJ537" s="39">
        <f t="shared" si="97"/>
        <v>1</v>
      </c>
      <c r="AK537" s="39">
        <v>1</v>
      </c>
      <c r="AL537" s="39">
        <v>0.432</v>
      </c>
      <c r="AM537" s="39">
        <v>0.47</v>
      </c>
      <c r="AN537" s="39">
        <v>0.36499999999999999</v>
      </c>
      <c r="AO537" s="39">
        <f t="shared" si="98"/>
        <v>0</v>
      </c>
      <c r="AQ537" s="37" t="s">
        <v>2769</v>
      </c>
      <c r="AR537" s="39">
        <v>1</v>
      </c>
    </row>
    <row r="538" spans="1:44" ht="15" customHeight="1">
      <c r="A538" s="37" t="s">
        <v>2772</v>
      </c>
      <c r="B538" s="37" t="s">
        <v>2756</v>
      </c>
      <c r="C538" s="37" t="s">
        <v>2769</v>
      </c>
      <c r="E538" s="39">
        <v>0.996</v>
      </c>
      <c r="F538" s="39">
        <v>22</v>
      </c>
      <c r="G538" s="39">
        <f t="shared" si="88"/>
        <v>421</v>
      </c>
      <c r="H538" s="39">
        <v>3123</v>
      </c>
      <c r="I538" s="39">
        <v>6046</v>
      </c>
      <c r="J538" s="39" t="str">
        <f t="shared" si="89"/>
        <v>NO</v>
      </c>
      <c r="K538" s="39">
        <f t="shared" si="90"/>
        <v>0.47505938242280282</v>
      </c>
      <c r="L538" s="39" t="str">
        <f t="shared" si="91"/>
        <v>NO</v>
      </c>
      <c r="O538" s="39">
        <v>2</v>
      </c>
      <c r="R538" s="39">
        <v>0</v>
      </c>
      <c r="S538" s="39">
        <f t="shared" si="92"/>
        <v>0</v>
      </c>
      <c r="AB538" s="39" t="s">
        <v>4112</v>
      </c>
      <c r="AD538" s="39">
        <f t="shared" si="93"/>
        <v>0</v>
      </c>
      <c r="AE538" s="39">
        <v>8680</v>
      </c>
      <c r="AF538" s="39">
        <f t="shared" si="94"/>
        <v>1351</v>
      </c>
      <c r="AG538" s="39">
        <v>3317</v>
      </c>
      <c r="AH538" s="39">
        <f t="shared" si="95"/>
        <v>1234</v>
      </c>
      <c r="AI538" s="39">
        <f t="shared" si="96"/>
        <v>117</v>
      </c>
      <c r="AJ538" s="39">
        <f t="shared" si="97"/>
        <v>1</v>
      </c>
      <c r="AK538" s="39">
        <v>1</v>
      </c>
      <c r="AL538" s="39">
        <v>0.54900000000000004</v>
      </c>
      <c r="AM538" s="39">
        <v>0.49199999999999999</v>
      </c>
      <c r="AN538" s="39">
        <v>0.48099999999999998</v>
      </c>
      <c r="AO538" s="39">
        <f t="shared" si="98"/>
        <v>0</v>
      </c>
      <c r="AQ538" s="37" t="s">
        <v>2769</v>
      </c>
      <c r="AR538" s="39">
        <v>1</v>
      </c>
    </row>
    <row r="539" spans="1:44" ht="15" customHeight="1">
      <c r="A539" s="37" t="s">
        <v>2757</v>
      </c>
      <c r="B539" s="37" t="s">
        <v>2758</v>
      </c>
      <c r="C539" s="37" t="s">
        <v>2769</v>
      </c>
      <c r="E539" s="39">
        <v>0.99299999999999999</v>
      </c>
      <c r="F539" s="39">
        <v>20</v>
      </c>
      <c r="G539" s="39">
        <f t="shared" si="88"/>
        <v>469</v>
      </c>
      <c r="H539" s="39">
        <v>1446</v>
      </c>
      <c r="I539" s="39">
        <v>17490</v>
      </c>
      <c r="J539" s="39" t="str">
        <f t="shared" si="89"/>
        <v>YES</v>
      </c>
      <c r="K539" s="39">
        <f t="shared" si="90"/>
        <v>0</v>
      </c>
      <c r="L539" s="39" t="str">
        <f t="shared" si="91"/>
        <v>NO</v>
      </c>
      <c r="O539" s="39">
        <v>2</v>
      </c>
      <c r="R539" s="39">
        <v>0</v>
      </c>
      <c r="S539" s="39">
        <f t="shared" si="92"/>
        <v>0</v>
      </c>
      <c r="AB539" s="39" t="s">
        <v>4112</v>
      </c>
      <c r="AC539" s="39" t="s">
        <v>2759</v>
      </c>
      <c r="AD539" s="39">
        <f t="shared" si="93"/>
        <v>2</v>
      </c>
      <c r="AE539" s="39">
        <v>1418</v>
      </c>
      <c r="AF539" s="39">
        <f t="shared" si="94"/>
        <v>929</v>
      </c>
      <c r="AG539" s="39">
        <v>1071</v>
      </c>
      <c r="AH539" s="39">
        <f t="shared" si="95"/>
        <v>1031</v>
      </c>
      <c r="AI539" s="39">
        <f t="shared" si="96"/>
        <v>-102</v>
      </c>
      <c r="AJ539" s="39">
        <f t="shared" si="97"/>
        <v>0</v>
      </c>
      <c r="AK539" s="39">
        <v>1</v>
      </c>
      <c r="AL539" s="39">
        <v>0.41599999999999998</v>
      </c>
      <c r="AM539" s="39">
        <v>0.45800000000000002</v>
      </c>
      <c r="AN539" s="39">
        <v>0.41</v>
      </c>
      <c r="AO539" s="39">
        <f t="shared" si="98"/>
        <v>0</v>
      </c>
      <c r="AQ539" s="37" t="s">
        <v>2769</v>
      </c>
      <c r="AR539" s="39">
        <v>0</v>
      </c>
    </row>
    <row r="540" spans="1:44" ht="15" customHeight="1">
      <c r="A540" s="37" t="s">
        <v>2760</v>
      </c>
      <c r="B540" s="37" t="s">
        <v>2761</v>
      </c>
      <c r="C540" s="37" t="s">
        <v>2769</v>
      </c>
      <c r="E540" s="39">
        <v>1</v>
      </c>
      <c r="F540" s="39">
        <v>16</v>
      </c>
      <c r="G540" s="39">
        <f t="shared" si="88"/>
        <v>529</v>
      </c>
      <c r="H540" s="39">
        <v>1650</v>
      </c>
      <c r="I540" s="39">
        <v>409</v>
      </c>
      <c r="J540" s="39" t="str">
        <f t="shared" si="89"/>
        <v>NO</v>
      </c>
      <c r="K540" s="39">
        <f t="shared" si="90"/>
        <v>0.56710775047258977</v>
      </c>
      <c r="L540" s="39" t="str">
        <f t="shared" si="91"/>
        <v>NO</v>
      </c>
      <c r="O540" s="39">
        <v>2</v>
      </c>
      <c r="R540" s="39">
        <v>0</v>
      </c>
      <c r="S540" s="39">
        <f t="shared" si="92"/>
        <v>0</v>
      </c>
      <c r="AB540" s="39" t="s">
        <v>4112</v>
      </c>
      <c r="AD540" s="39">
        <f t="shared" si="93"/>
        <v>0</v>
      </c>
      <c r="AE540" s="39">
        <v>54144</v>
      </c>
      <c r="AF540" s="39">
        <f t="shared" si="94"/>
        <v>1452</v>
      </c>
      <c r="AG540" s="39">
        <v>29150</v>
      </c>
      <c r="AH540" s="39">
        <f t="shared" si="95"/>
        <v>1422</v>
      </c>
      <c r="AI540" s="39">
        <f t="shared" si="96"/>
        <v>30</v>
      </c>
      <c r="AJ540" s="39">
        <f t="shared" si="97"/>
        <v>1</v>
      </c>
      <c r="AK540" s="39">
        <v>1</v>
      </c>
      <c r="AL540" s="39">
        <v>0.54200000000000004</v>
      </c>
      <c r="AM540" s="39">
        <v>0.50600000000000001</v>
      </c>
      <c r="AN540" s="39">
        <v>0.47</v>
      </c>
      <c r="AO540" s="39">
        <f t="shared" si="98"/>
        <v>0</v>
      </c>
      <c r="AQ540" s="37" t="s">
        <v>2769</v>
      </c>
      <c r="AR540" s="39">
        <v>1</v>
      </c>
    </row>
    <row r="541" spans="1:44" ht="15" customHeight="1">
      <c r="A541" s="37" t="s">
        <v>2762</v>
      </c>
      <c r="B541" s="37" t="s">
        <v>2744</v>
      </c>
      <c r="C541" s="37" t="s">
        <v>2769</v>
      </c>
      <c r="E541" s="39">
        <v>0.99199999999999999</v>
      </c>
      <c r="F541" s="39">
        <v>15</v>
      </c>
      <c r="G541" s="39">
        <f t="shared" si="88"/>
        <v>557</v>
      </c>
      <c r="H541" s="39" t="s">
        <v>4111</v>
      </c>
      <c r="I541" s="39">
        <v>3591</v>
      </c>
      <c r="J541" s="39" t="str">
        <f t="shared" si="89"/>
        <v>NO</v>
      </c>
      <c r="K541" s="39">
        <f t="shared" si="90"/>
        <v>0.53859964093357271</v>
      </c>
      <c r="L541" s="39" t="str">
        <f t="shared" si="91"/>
        <v>NO</v>
      </c>
      <c r="O541" s="39">
        <v>1</v>
      </c>
      <c r="R541" s="39">
        <v>0</v>
      </c>
      <c r="S541" s="39">
        <f t="shared" si="92"/>
        <v>0</v>
      </c>
      <c r="AB541" s="39" t="s">
        <v>4112</v>
      </c>
      <c r="AC541" s="39" t="s">
        <v>2745</v>
      </c>
      <c r="AD541" s="39">
        <f t="shared" si="93"/>
        <v>4</v>
      </c>
      <c r="AE541" s="39">
        <v>2</v>
      </c>
      <c r="AF541" s="39">
        <f t="shared" si="94"/>
        <v>101</v>
      </c>
      <c r="AG541" s="39">
        <v>0</v>
      </c>
      <c r="AH541" s="39">
        <f t="shared" si="95"/>
        <v>1</v>
      </c>
      <c r="AI541" s="39">
        <f t="shared" si="96"/>
        <v>100</v>
      </c>
      <c r="AJ541" s="39">
        <f t="shared" si="97"/>
        <v>1</v>
      </c>
      <c r="AK541" s="39">
        <v>1</v>
      </c>
      <c r="AL541" s="39">
        <v>0.40600000000000003</v>
      </c>
      <c r="AM541" s="39">
        <v>0.45600000000000002</v>
      </c>
      <c r="AN541" s="39">
        <v>0.39</v>
      </c>
      <c r="AO541" s="39">
        <f t="shared" si="98"/>
        <v>0</v>
      </c>
      <c r="AQ541" s="37" t="s">
        <v>2769</v>
      </c>
      <c r="AR541" s="39">
        <v>1</v>
      </c>
    </row>
    <row r="542" spans="1:44" ht="15" customHeight="1">
      <c r="A542" s="37" t="s">
        <v>2746</v>
      </c>
      <c r="B542" s="37" t="s">
        <v>2747</v>
      </c>
      <c r="C542" s="37" t="s">
        <v>2748</v>
      </c>
      <c r="E542" s="39">
        <v>0.99099999999999999</v>
      </c>
      <c r="F542" s="39">
        <v>19</v>
      </c>
      <c r="G542" s="39">
        <f t="shared" si="88"/>
        <v>291</v>
      </c>
      <c r="H542" s="39">
        <v>7985</v>
      </c>
      <c r="I542" s="39">
        <v>1259</v>
      </c>
      <c r="J542" s="39" t="str">
        <f t="shared" si="89"/>
        <v>NO</v>
      </c>
      <c r="K542" s="39">
        <f t="shared" si="90"/>
        <v>1.3745704467353952</v>
      </c>
      <c r="L542" s="39" t="str">
        <f t="shared" si="91"/>
        <v>NO</v>
      </c>
      <c r="O542" s="39">
        <v>1</v>
      </c>
      <c r="R542" s="39">
        <v>0</v>
      </c>
      <c r="S542" s="39">
        <f t="shared" si="92"/>
        <v>0</v>
      </c>
      <c r="AB542" s="39" t="s">
        <v>4112</v>
      </c>
      <c r="AD542" s="39">
        <f t="shared" si="93"/>
        <v>0</v>
      </c>
      <c r="AE542" s="39">
        <v>69</v>
      </c>
      <c r="AF542" s="39">
        <f t="shared" si="94"/>
        <v>359</v>
      </c>
      <c r="AG542" s="39">
        <v>98</v>
      </c>
      <c r="AH542" s="39">
        <f t="shared" si="95"/>
        <v>543</v>
      </c>
      <c r="AI542" s="39">
        <f t="shared" si="96"/>
        <v>-184</v>
      </c>
      <c r="AJ542" s="39">
        <f t="shared" si="97"/>
        <v>0</v>
      </c>
      <c r="AK542" s="39">
        <v>1</v>
      </c>
      <c r="AL542" s="39">
        <v>0.46600000000000003</v>
      </c>
      <c r="AM542" s="39">
        <v>0.47799999999999998</v>
      </c>
      <c r="AN542" s="39">
        <v>0.44</v>
      </c>
      <c r="AO542" s="39">
        <f t="shared" si="98"/>
        <v>0</v>
      </c>
      <c r="AQ542" s="37" t="s">
        <v>2748</v>
      </c>
      <c r="AR542" s="39">
        <v>0</v>
      </c>
    </row>
    <row r="543" spans="1:44" ht="15" customHeight="1">
      <c r="A543" s="37" t="s">
        <v>2749</v>
      </c>
      <c r="B543" s="37" t="s">
        <v>2750</v>
      </c>
      <c r="C543" s="37" t="s">
        <v>2748</v>
      </c>
      <c r="E543" s="39">
        <v>0.98299999999999998</v>
      </c>
      <c r="F543" s="39">
        <v>19</v>
      </c>
      <c r="G543" s="39">
        <f t="shared" si="88"/>
        <v>297</v>
      </c>
      <c r="H543" s="39">
        <v>3930</v>
      </c>
      <c r="I543" s="39">
        <v>3244</v>
      </c>
      <c r="J543" s="39" t="str">
        <f t="shared" si="89"/>
        <v>NO</v>
      </c>
      <c r="K543" s="39">
        <f t="shared" si="90"/>
        <v>2.0202020202020203</v>
      </c>
      <c r="L543" s="39" t="str">
        <f t="shared" si="91"/>
        <v>NO</v>
      </c>
      <c r="O543" s="39">
        <v>1</v>
      </c>
      <c r="R543" s="39">
        <v>0</v>
      </c>
      <c r="S543" s="39">
        <f t="shared" si="92"/>
        <v>0</v>
      </c>
      <c r="AB543" s="39" t="s">
        <v>4112</v>
      </c>
      <c r="AD543" s="39">
        <f t="shared" si="93"/>
        <v>0</v>
      </c>
      <c r="AE543" s="39">
        <v>48</v>
      </c>
      <c r="AF543" s="39">
        <f t="shared" si="94"/>
        <v>315</v>
      </c>
      <c r="AG543" s="39">
        <v>15</v>
      </c>
      <c r="AH543" s="39">
        <f t="shared" si="95"/>
        <v>306</v>
      </c>
      <c r="AI543" s="39">
        <f t="shared" si="96"/>
        <v>9</v>
      </c>
      <c r="AJ543" s="39">
        <f t="shared" si="97"/>
        <v>1</v>
      </c>
      <c r="AK543" s="39">
        <v>0</v>
      </c>
      <c r="AL543" s="39">
        <v>0.47399999999999998</v>
      </c>
      <c r="AM543" s="39">
        <v>0.46899999999999997</v>
      </c>
      <c r="AN543" s="39">
        <v>0.437</v>
      </c>
      <c r="AO543" s="39">
        <f t="shared" si="98"/>
        <v>1</v>
      </c>
      <c r="AQ543" s="37" t="s">
        <v>2748</v>
      </c>
      <c r="AR543" s="39">
        <v>1</v>
      </c>
    </row>
    <row r="544" spans="1:44" ht="15" customHeight="1">
      <c r="A544" s="37" t="s">
        <v>2751</v>
      </c>
      <c r="B544" s="37" t="s">
        <v>2752</v>
      </c>
      <c r="C544" s="37" t="s">
        <v>2748</v>
      </c>
      <c r="E544" s="39">
        <v>0.995</v>
      </c>
      <c r="F544" s="39">
        <v>22</v>
      </c>
      <c r="G544" s="39">
        <f t="shared" si="88"/>
        <v>228</v>
      </c>
      <c r="H544" s="39">
        <v>13378</v>
      </c>
      <c r="I544" s="39">
        <v>529</v>
      </c>
      <c r="J544" s="39" t="str">
        <f t="shared" si="89"/>
        <v>YES</v>
      </c>
      <c r="K544" s="39">
        <f t="shared" si="90"/>
        <v>2.6315789473684208</v>
      </c>
      <c r="L544" s="39" t="str">
        <f t="shared" si="91"/>
        <v>NO</v>
      </c>
      <c r="O544" s="39">
        <v>1</v>
      </c>
      <c r="R544" s="39">
        <v>0</v>
      </c>
      <c r="S544" s="39">
        <f t="shared" si="92"/>
        <v>0</v>
      </c>
      <c r="AB544" s="39" t="s">
        <v>4112</v>
      </c>
      <c r="AD544" s="39">
        <f t="shared" si="93"/>
        <v>0</v>
      </c>
      <c r="AE544" s="39">
        <v>7</v>
      </c>
      <c r="AF544" s="39">
        <f t="shared" si="94"/>
        <v>167</v>
      </c>
      <c r="AG544" s="39">
        <v>44</v>
      </c>
      <c r="AH544" s="39">
        <f t="shared" si="95"/>
        <v>418</v>
      </c>
      <c r="AI544" s="39">
        <f t="shared" si="96"/>
        <v>-251</v>
      </c>
      <c r="AJ544" s="39">
        <f t="shared" si="97"/>
        <v>0</v>
      </c>
      <c r="AK544" s="39">
        <v>1</v>
      </c>
      <c r="AL544" s="39">
        <v>0.44600000000000001</v>
      </c>
      <c r="AM544" s="39">
        <v>0.47199999999999998</v>
      </c>
      <c r="AN544" s="39">
        <v>0.42799999999999999</v>
      </c>
      <c r="AO544" s="39">
        <f t="shared" si="98"/>
        <v>0</v>
      </c>
      <c r="AQ544" s="37" t="s">
        <v>2748</v>
      </c>
      <c r="AR544" s="39">
        <v>0</v>
      </c>
    </row>
    <row r="545" spans="1:44" ht="15" customHeight="1">
      <c r="A545" s="37" t="s">
        <v>2753</v>
      </c>
      <c r="B545" s="37" t="s">
        <v>2754</v>
      </c>
      <c r="C545" s="37" t="s">
        <v>2748</v>
      </c>
      <c r="E545" s="39">
        <v>1</v>
      </c>
      <c r="F545" s="39">
        <v>18</v>
      </c>
      <c r="G545" s="39">
        <f t="shared" si="88"/>
        <v>272</v>
      </c>
      <c r="H545" s="39" t="s">
        <v>4111</v>
      </c>
      <c r="I545" s="39">
        <v>204</v>
      </c>
      <c r="J545" s="39" t="str">
        <f t="shared" si="89"/>
        <v>NO</v>
      </c>
      <c r="K545" s="39">
        <f t="shared" si="90"/>
        <v>1.4705882352941178</v>
      </c>
      <c r="L545" s="39" t="str">
        <f t="shared" si="91"/>
        <v>NO</v>
      </c>
      <c r="O545" s="39">
        <v>1</v>
      </c>
      <c r="R545" s="39">
        <v>0</v>
      </c>
      <c r="S545" s="39">
        <f t="shared" si="92"/>
        <v>0</v>
      </c>
      <c r="AB545" s="39" t="s">
        <v>4112</v>
      </c>
      <c r="AD545" s="39">
        <f t="shared" si="93"/>
        <v>0</v>
      </c>
      <c r="AE545" s="39">
        <v>55</v>
      </c>
      <c r="AF545" s="39">
        <f t="shared" si="94"/>
        <v>332</v>
      </c>
      <c r="AG545" s="39">
        <v>735</v>
      </c>
      <c r="AH545" s="39">
        <f t="shared" si="95"/>
        <v>939</v>
      </c>
      <c r="AI545" s="39">
        <f t="shared" si="96"/>
        <v>-607</v>
      </c>
      <c r="AJ545" s="39">
        <f t="shared" si="97"/>
        <v>0</v>
      </c>
      <c r="AK545" s="39">
        <v>1</v>
      </c>
      <c r="AL545" s="39">
        <v>0.45900000000000002</v>
      </c>
      <c r="AM545" s="39">
        <v>0.496</v>
      </c>
      <c r="AN545" s="39">
        <v>0.443</v>
      </c>
      <c r="AO545" s="39">
        <f t="shared" si="98"/>
        <v>0</v>
      </c>
      <c r="AQ545" s="37" t="s">
        <v>2748</v>
      </c>
      <c r="AR545" s="39">
        <v>0</v>
      </c>
    </row>
    <row r="546" spans="1:44" ht="15" customHeight="1">
      <c r="A546" s="37" t="s">
        <v>2755</v>
      </c>
      <c r="B546" s="37" t="s">
        <v>2735</v>
      </c>
      <c r="C546" s="37" t="s">
        <v>2748</v>
      </c>
      <c r="E546" s="39">
        <v>0.99299999999999999</v>
      </c>
      <c r="F546" s="39">
        <v>20</v>
      </c>
      <c r="G546" s="39">
        <f t="shared" si="88"/>
        <v>382</v>
      </c>
      <c r="H546" s="39">
        <v>11133</v>
      </c>
      <c r="I546" s="39">
        <v>7641</v>
      </c>
      <c r="J546" s="39" t="str">
        <f t="shared" si="89"/>
        <v>YES</v>
      </c>
      <c r="K546" s="39">
        <f t="shared" si="90"/>
        <v>1.5706806282722514</v>
      </c>
      <c r="L546" s="39" t="str">
        <f t="shared" si="91"/>
        <v>NO</v>
      </c>
      <c r="O546" s="39">
        <v>1</v>
      </c>
      <c r="R546" s="39">
        <v>0</v>
      </c>
      <c r="S546" s="39">
        <f t="shared" si="92"/>
        <v>0</v>
      </c>
      <c r="AB546" s="39" t="s">
        <v>4112</v>
      </c>
      <c r="AC546" s="39" t="s">
        <v>2736</v>
      </c>
      <c r="AD546" s="39">
        <f t="shared" si="93"/>
        <v>14</v>
      </c>
      <c r="AE546" s="39">
        <v>14578</v>
      </c>
      <c r="AF546" s="39">
        <f t="shared" si="94"/>
        <v>1395</v>
      </c>
      <c r="AG546" s="39">
        <v>647</v>
      </c>
      <c r="AH546" s="39">
        <f t="shared" si="95"/>
        <v>913</v>
      </c>
      <c r="AI546" s="39">
        <f t="shared" si="96"/>
        <v>482</v>
      </c>
      <c r="AJ546" s="39">
        <f t="shared" si="97"/>
        <v>1</v>
      </c>
      <c r="AK546" s="39">
        <v>1</v>
      </c>
      <c r="AL546" s="39">
        <v>0.48299999999999998</v>
      </c>
      <c r="AM546" s="39">
        <v>0.48399999999999999</v>
      </c>
      <c r="AN546" s="39">
        <v>0.43099999999999999</v>
      </c>
      <c r="AO546" s="39">
        <f t="shared" si="98"/>
        <v>0</v>
      </c>
      <c r="AQ546" s="37" t="s">
        <v>2748</v>
      </c>
      <c r="AR546" s="39">
        <v>1</v>
      </c>
    </row>
    <row r="547" spans="1:44" ht="15" customHeight="1">
      <c r="A547" s="37" t="s">
        <v>2737</v>
      </c>
      <c r="B547" s="37" t="s">
        <v>2738</v>
      </c>
      <c r="C547" s="37" t="s">
        <v>2748</v>
      </c>
      <c r="E547" s="39">
        <v>0.997</v>
      </c>
      <c r="F547" s="39">
        <v>24</v>
      </c>
      <c r="G547" s="39">
        <f t="shared" si="88"/>
        <v>253</v>
      </c>
      <c r="H547" s="39">
        <v>2673</v>
      </c>
      <c r="I547" s="39" t="s">
        <v>4111</v>
      </c>
      <c r="J547" s="39" t="str">
        <f t="shared" si="89"/>
        <v>NO</v>
      </c>
      <c r="K547" s="39">
        <f t="shared" si="90"/>
        <v>3.1620553359683794</v>
      </c>
      <c r="L547" s="39" t="str">
        <f t="shared" si="91"/>
        <v>NO</v>
      </c>
      <c r="O547" s="39">
        <v>1</v>
      </c>
      <c r="R547" s="39">
        <v>0</v>
      </c>
      <c r="S547" s="39">
        <f t="shared" si="92"/>
        <v>0</v>
      </c>
      <c r="AB547" s="39" t="s">
        <v>4112</v>
      </c>
      <c r="AC547" s="39" t="s">
        <v>2739</v>
      </c>
      <c r="AD547" s="39">
        <f t="shared" si="93"/>
        <v>2</v>
      </c>
      <c r="AE547" s="39">
        <v>17974</v>
      </c>
      <c r="AF547" s="39">
        <f t="shared" si="94"/>
        <v>1414</v>
      </c>
      <c r="AG547" s="39">
        <v>3630</v>
      </c>
      <c r="AH547" s="39">
        <f t="shared" si="95"/>
        <v>1248</v>
      </c>
      <c r="AI547" s="39">
        <f t="shared" si="96"/>
        <v>166</v>
      </c>
      <c r="AJ547" s="39">
        <f t="shared" si="97"/>
        <v>1</v>
      </c>
      <c r="AK547" s="39">
        <v>0</v>
      </c>
      <c r="AL547" s="39">
        <v>0.495</v>
      </c>
      <c r="AM547" s="39">
        <v>0.47</v>
      </c>
      <c r="AN547" s="39">
        <v>0.39300000000000002</v>
      </c>
      <c r="AO547" s="39">
        <f t="shared" si="98"/>
        <v>1</v>
      </c>
      <c r="AQ547" s="37" t="s">
        <v>2748</v>
      </c>
      <c r="AR547" s="39">
        <v>1</v>
      </c>
    </row>
    <row r="548" spans="1:44" ht="15" customHeight="1">
      <c r="A548" s="37" t="s">
        <v>2740</v>
      </c>
      <c r="B548" s="37" t="s">
        <v>2741</v>
      </c>
      <c r="C548" s="37" t="s">
        <v>2742</v>
      </c>
      <c r="E548" s="39">
        <v>1</v>
      </c>
      <c r="F548" s="39">
        <v>21</v>
      </c>
      <c r="G548" s="39">
        <f t="shared" si="88"/>
        <v>529</v>
      </c>
      <c r="H548" s="39">
        <v>851</v>
      </c>
      <c r="I548" s="39">
        <v>1791</v>
      </c>
      <c r="J548" s="39" t="str">
        <f t="shared" si="89"/>
        <v>NO</v>
      </c>
      <c r="K548" s="39">
        <f t="shared" si="90"/>
        <v>0.3780718336483932</v>
      </c>
      <c r="L548" s="39" t="str">
        <f t="shared" si="91"/>
        <v>NO</v>
      </c>
      <c r="O548" s="39">
        <v>1</v>
      </c>
      <c r="R548" s="39">
        <v>0</v>
      </c>
      <c r="S548" s="39">
        <f t="shared" si="92"/>
        <v>0</v>
      </c>
      <c r="AB548" s="39" t="s">
        <v>4112</v>
      </c>
      <c r="AD548" s="39">
        <f t="shared" si="93"/>
        <v>0</v>
      </c>
      <c r="AE548" s="39">
        <v>8953</v>
      </c>
      <c r="AF548" s="39">
        <f t="shared" si="94"/>
        <v>1355</v>
      </c>
      <c r="AG548" s="39">
        <v>7642</v>
      </c>
      <c r="AH548" s="39">
        <f t="shared" si="95"/>
        <v>1325</v>
      </c>
      <c r="AI548" s="39">
        <f t="shared" si="96"/>
        <v>30</v>
      </c>
      <c r="AJ548" s="39">
        <f t="shared" si="97"/>
        <v>1</v>
      </c>
      <c r="AK548" s="39">
        <v>1</v>
      </c>
      <c r="AL548" s="39">
        <v>0.49399999999999999</v>
      </c>
      <c r="AM548" s="39">
        <v>0.46</v>
      </c>
      <c r="AN548" s="39">
        <v>0.45300000000000001</v>
      </c>
      <c r="AO548" s="39">
        <f t="shared" si="98"/>
        <v>0</v>
      </c>
      <c r="AQ548" s="37" t="s">
        <v>2742</v>
      </c>
      <c r="AR548" s="39">
        <v>1</v>
      </c>
    </row>
    <row r="549" spans="1:44" ht="15" customHeight="1">
      <c r="A549" s="37" t="s">
        <v>2743</v>
      </c>
      <c r="B549" s="37" t="s">
        <v>2731</v>
      </c>
      <c r="C549" s="37" t="s">
        <v>2742</v>
      </c>
      <c r="D549" s="39">
        <v>0</v>
      </c>
      <c r="E549" s="39">
        <v>0</v>
      </c>
      <c r="G549" s="39">
        <f t="shared" si="88"/>
        <v>604</v>
      </c>
      <c r="H549" s="39">
        <v>455</v>
      </c>
      <c r="I549" s="39">
        <v>23791</v>
      </c>
      <c r="J549" s="39" t="str">
        <f t="shared" si="89"/>
        <v>YES</v>
      </c>
      <c r="K549" s="39">
        <f t="shared" si="90"/>
        <v>0.99337748344370869</v>
      </c>
      <c r="L549" s="39" t="str">
        <f t="shared" si="91"/>
        <v>NO</v>
      </c>
      <c r="O549" s="39">
        <v>1</v>
      </c>
      <c r="R549" s="39">
        <v>0</v>
      </c>
      <c r="S549" s="39">
        <f t="shared" si="92"/>
        <v>0</v>
      </c>
      <c r="AB549" s="39" t="s">
        <v>4112</v>
      </c>
      <c r="AD549" s="39">
        <f t="shared" si="93"/>
        <v>0</v>
      </c>
      <c r="AE549" s="39">
        <v>1587</v>
      </c>
      <c r="AF549" s="39">
        <f t="shared" si="94"/>
        <v>959</v>
      </c>
      <c r="AG549" s="39">
        <v>937</v>
      </c>
      <c r="AH549" s="39">
        <f t="shared" si="95"/>
        <v>992</v>
      </c>
      <c r="AI549" s="39">
        <f t="shared" si="96"/>
        <v>-33</v>
      </c>
      <c r="AJ549" s="39">
        <f t="shared" si="97"/>
        <v>0</v>
      </c>
      <c r="AK549" s="39">
        <v>0</v>
      </c>
      <c r="AL549" s="39">
        <v>0.45800000000000002</v>
      </c>
      <c r="AM549" s="39">
        <v>0.49</v>
      </c>
      <c r="AN549" s="39">
        <v>0.40200000000000002</v>
      </c>
      <c r="AO549" s="39">
        <f t="shared" si="98"/>
        <v>1</v>
      </c>
      <c r="AQ549" s="37" t="s">
        <v>2742</v>
      </c>
      <c r="AR549" s="39">
        <v>0</v>
      </c>
    </row>
    <row r="550" spans="1:44" ht="15" customHeight="1">
      <c r="A550" s="37" t="s">
        <v>2732</v>
      </c>
      <c r="B550" s="37" t="s">
        <v>2733</v>
      </c>
      <c r="C550" s="37" t="s">
        <v>2742</v>
      </c>
      <c r="D550" s="39">
        <v>0</v>
      </c>
      <c r="E550" s="39">
        <v>0</v>
      </c>
      <c r="G550" s="39">
        <f t="shared" si="88"/>
        <v>624</v>
      </c>
      <c r="H550" s="39">
        <v>253</v>
      </c>
      <c r="I550" s="39" t="s">
        <v>4111</v>
      </c>
      <c r="J550" s="39" t="str">
        <f t="shared" si="89"/>
        <v>NO</v>
      </c>
      <c r="K550" s="39">
        <f t="shared" si="90"/>
        <v>0.96153846153846168</v>
      </c>
      <c r="L550" s="39" t="str">
        <f t="shared" si="91"/>
        <v>NO</v>
      </c>
      <c r="O550" s="39">
        <v>1</v>
      </c>
      <c r="R550" s="39">
        <v>0</v>
      </c>
      <c r="S550" s="39">
        <f t="shared" si="92"/>
        <v>0</v>
      </c>
      <c r="AB550" s="39" t="s">
        <v>4112</v>
      </c>
      <c r="AD550" s="39">
        <f t="shared" si="93"/>
        <v>0</v>
      </c>
      <c r="AE550" s="39">
        <v>1198</v>
      </c>
      <c r="AF550" s="39">
        <f t="shared" si="94"/>
        <v>874</v>
      </c>
      <c r="AG550" s="39">
        <v>645</v>
      </c>
      <c r="AH550" s="39">
        <f t="shared" si="95"/>
        <v>912</v>
      </c>
      <c r="AI550" s="39">
        <f t="shared" si="96"/>
        <v>-38</v>
      </c>
      <c r="AJ550" s="39">
        <f t="shared" si="97"/>
        <v>0</v>
      </c>
      <c r="AK550" s="39">
        <v>0</v>
      </c>
      <c r="AL550" s="39">
        <v>0</v>
      </c>
      <c r="AM550" s="39">
        <v>0</v>
      </c>
      <c r="AN550" s="39">
        <v>0</v>
      </c>
      <c r="AO550" s="39">
        <f t="shared" si="98"/>
        <v>1</v>
      </c>
      <c r="AQ550" s="37" t="s">
        <v>2742</v>
      </c>
      <c r="AR550" s="39">
        <v>0</v>
      </c>
    </row>
    <row r="551" spans="1:44" ht="15" customHeight="1">
      <c r="A551" s="37" t="s">
        <v>2734</v>
      </c>
      <c r="B551" s="37" t="s">
        <v>2725</v>
      </c>
      <c r="C551" s="37" t="s">
        <v>2742</v>
      </c>
      <c r="D551" s="39">
        <v>0</v>
      </c>
      <c r="E551" s="39">
        <v>0</v>
      </c>
      <c r="G551" s="39">
        <f t="shared" si="88"/>
        <v>731</v>
      </c>
      <c r="H551" s="39">
        <v>167</v>
      </c>
      <c r="I551" s="39">
        <v>823</v>
      </c>
      <c r="J551" s="39" t="str">
        <f t="shared" si="89"/>
        <v>NO</v>
      </c>
      <c r="K551" s="39">
        <f t="shared" si="90"/>
        <v>0.27359781121751026</v>
      </c>
      <c r="L551" s="39" t="str">
        <f t="shared" si="91"/>
        <v>NO</v>
      </c>
      <c r="O551" s="39">
        <v>1</v>
      </c>
      <c r="R551" s="39">
        <v>0</v>
      </c>
      <c r="S551" s="39">
        <f t="shared" si="92"/>
        <v>1</v>
      </c>
      <c r="AB551" s="39" t="s">
        <v>2726</v>
      </c>
      <c r="AD551" s="39">
        <f t="shared" si="93"/>
        <v>0</v>
      </c>
      <c r="AE551" s="39">
        <v>1903</v>
      </c>
      <c r="AF551" s="39">
        <f t="shared" si="94"/>
        <v>1018</v>
      </c>
      <c r="AG551" s="39">
        <v>1668</v>
      </c>
      <c r="AH551" s="39">
        <f t="shared" si="95"/>
        <v>1114</v>
      </c>
      <c r="AI551" s="39">
        <f t="shared" si="96"/>
        <v>-96</v>
      </c>
      <c r="AJ551" s="39">
        <f t="shared" si="97"/>
        <v>0</v>
      </c>
      <c r="AK551" s="39">
        <v>0</v>
      </c>
      <c r="AL551" s="39">
        <v>0.42699999999999999</v>
      </c>
      <c r="AM551" s="39">
        <v>0.48499999999999999</v>
      </c>
      <c r="AN551" s="39">
        <v>0.47399999999999998</v>
      </c>
      <c r="AO551" s="39">
        <f t="shared" si="98"/>
        <v>1</v>
      </c>
      <c r="AQ551" s="37" t="s">
        <v>2742</v>
      </c>
      <c r="AR551" s="39">
        <v>0</v>
      </c>
    </row>
    <row r="552" spans="1:44" ht="15" customHeight="1">
      <c r="A552" s="37" t="s">
        <v>2727</v>
      </c>
      <c r="B552" s="37" t="s">
        <v>2728</v>
      </c>
      <c r="C552" s="37" t="s">
        <v>2742</v>
      </c>
      <c r="D552" s="39">
        <v>0</v>
      </c>
      <c r="E552" s="39">
        <v>0</v>
      </c>
      <c r="G552" s="39">
        <f t="shared" si="88"/>
        <v>299</v>
      </c>
      <c r="H552" s="39">
        <v>2109</v>
      </c>
      <c r="I552" s="39">
        <v>996</v>
      </c>
      <c r="J552" s="39" t="str">
        <f t="shared" si="89"/>
        <v>NO</v>
      </c>
      <c r="K552" s="39">
        <f t="shared" si="90"/>
        <v>1.3377926421404682</v>
      </c>
      <c r="L552" s="39" t="str">
        <f t="shared" si="91"/>
        <v>NO</v>
      </c>
      <c r="O552" s="39">
        <v>1</v>
      </c>
      <c r="R552" s="39">
        <v>0</v>
      </c>
      <c r="S552" s="39">
        <f t="shared" si="92"/>
        <v>0</v>
      </c>
      <c r="AB552" s="39" t="s">
        <v>4112</v>
      </c>
      <c r="AD552" s="39">
        <f t="shared" si="93"/>
        <v>0</v>
      </c>
      <c r="AE552" s="39">
        <v>1242</v>
      </c>
      <c r="AF552" s="39">
        <f t="shared" si="94"/>
        <v>882</v>
      </c>
      <c r="AG552" s="39">
        <v>1224</v>
      </c>
      <c r="AH552" s="39">
        <f t="shared" si="95"/>
        <v>1064</v>
      </c>
      <c r="AI552" s="39">
        <f t="shared" si="96"/>
        <v>-182</v>
      </c>
      <c r="AJ552" s="39">
        <f t="shared" si="97"/>
        <v>0</v>
      </c>
      <c r="AK552" s="39">
        <v>0</v>
      </c>
      <c r="AL552" s="39">
        <v>0.44800000000000001</v>
      </c>
      <c r="AM552" s="39">
        <v>0.44400000000000001</v>
      </c>
      <c r="AN552" s="39">
        <v>0.436</v>
      </c>
      <c r="AO552" s="39">
        <f t="shared" si="98"/>
        <v>1</v>
      </c>
      <c r="AQ552" s="37" t="s">
        <v>2742</v>
      </c>
      <c r="AR552" s="39">
        <v>0</v>
      </c>
    </row>
    <row r="553" spans="1:44" ht="15" customHeight="1">
      <c r="A553" s="37" t="s">
        <v>2729</v>
      </c>
      <c r="B553" s="37" t="s">
        <v>2730</v>
      </c>
      <c r="C553" s="37" t="s">
        <v>2742</v>
      </c>
      <c r="D553" s="39">
        <v>0</v>
      </c>
      <c r="E553" s="39">
        <v>0</v>
      </c>
      <c r="G553" s="39">
        <f t="shared" si="88"/>
        <v>900</v>
      </c>
      <c r="H553" s="39">
        <v>1125</v>
      </c>
      <c r="I553" s="39">
        <v>2640</v>
      </c>
      <c r="J553" s="39" t="str">
        <f t="shared" si="89"/>
        <v>NO</v>
      </c>
      <c r="K553" s="39">
        <f t="shared" si="90"/>
        <v>0.88888888888888884</v>
      </c>
      <c r="L553" s="39" t="str">
        <f t="shared" si="91"/>
        <v>NO</v>
      </c>
      <c r="O553" s="39">
        <v>1</v>
      </c>
      <c r="R553" s="39">
        <v>0</v>
      </c>
      <c r="S553" s="39">
        <f t="shared" si="92"/>
        <v>0</v>
      </c>
      <c r="AB553" s="39" t="s">
        <v>4112</v>
      </c>
      <c r="AD553" s="39">
        <f t="shared" si="93"/>
        <v>0</v>
      </c>
      <c r="AE553" s="39">
        <v>2466</v>
      </c>
      <c r="AF553" s="39">
        <f t="shared" si="94"/>
        <v>1100</v>
      </c>
      <c r="AG553" s="39">
        <v>1352</v>
      </c>
      <c r="AH553" s="39">
        <f t="shared" si="95"/>
        <v>1083</v>
      </c>
      <c r="AI553" s="39">
        <f t="shared" si="96"/>
        <v>17</v>
      </c>
      <c r="AJ553" s="39">
        <f t="shared" si="97"/>
        <v>1</v>
      </c>
      <c r="AK553" s="39">
        <v>0</v>
      </c>
      <c r="AL553" s="39">
        <v>0.40500000000000003</v>
      </c>
      <c r="AM553" s="39">
        <v>0.49399999999999999</v>
      </c>
      <c r="AN553" s="39">
        <v>0.38900000000000001</v>
      </c>
      <c r="AO553" s="39">
        <f t="shared" si="98"/>
        <v>1</v>
      </c>
      <c r="AQ553" s="37" t="s">
        <v>2742</v>
      </c>
      <c r="AR553" s="39">
        <v>1</v>
      </c>
    </row>
    <row r="554" spans="1:44" ht="15" customHeight="1">
      <c r="A554" s="37" t="s">
        <v>2715</v>
      </c>
      <c r="B554" s="37" t="s">
        <v>2716</v>
      </c>
      <c r="C554" s="37" t="s">
        <v>2717</v>
      </c>
      <c r="E554" s="39">
        <v>0.95299999999999996</v>
      </c>
      <c r="F554" s="39">
        <v>18</v>
      </c>
      <c r="G554" s="39">
        <f t="shared" si="88"/>
        <v>396</v>
      </c>
      <c r="H554" s="39">
        <v>2681</v>
      </c>
      <c r="I554" s="39">
        <v>4136</v>
      </c>
      <c r="J554" s="39" t="str">
        <f t="shared" si="89"/>
        <v>NO</v>
      </c>
      <c r="K554" s="39">
        <f t="shared" si="90"/>
        <v>0.50505050505050508</v>
      </c>
      <c r="L554" s="39" t="str">
        <f t="shared" si="91"/>
        <v>NO</v>
      </c>
      <c r="O554" s="39">
        <v>2</v>
      </c>
      <c r="R554" s="39">
        <v>0</v>
      </c>
      <c r="S554" s="39">
        <f t="shared" si="92"/>
        <v>0</v>
      </c>
      <c r="AB554" s="39" t="s">
        <v>4112</v>
      </c>
      <c r="AD554" s="39">
        <f t="shared" si="93"/>
        <v>0</v>
      </c>
      <c r="AE554" s="39">
        <v>21039</v>
      </c>
      <c r="AF554" s="39">
        <f t="shared" si="94"/>
        <v>1416</v>
      </c>
      <c r="AG554" s="39">
        <v>31</v>
      </c>
      <c r="AH554" s="39">
        <f t="shared" si="95"/>
        <v>385</v>
      </c>
      <c r="AI554" s="39">
        <f t="shared" si="96"/>
        <v>1031</v>
      </c>
      <c r="AJ554" s="39">
        <f t="shared" si="97"/>
        <v>1</v>
      </c>
      <c r="AK554" s="39">
        <v>1</v>
      </c>
      <c r="AL554" s="39">
        <v>0.45400000000000001</v>
      </c>
      <c r="AM554" s="39">
        <v>0.46700000000000003</v>
      </c>
      <c r="AN554" s="39">
        <v>0.376</v>
      </c>
      <c r="AO554" s="39">
        <f t="shared" si="98"/>
        <v>0</v>
      </c>
      <c r="AQ554" s="37" t="s">
        <v>2717</v>
      </c>
      <c r="AR554" s="39">
        <v>1</v>
      </c>
    </row>
    <row r="555" spans="1:44" ht="15" customHeight="1">
      <c r="A555" s="37" t="s">
        <v>2718</v>
      </c>
      <c r="B555" s="37" t="s">
        <v>2719</v>
      </c>
      <c r="C555" s="37" t="s">
        <v>2717</v>
      </c>
      <c r="D555" s="39">
        <v>0</v>
      </c>
      <c r="E555" s="39">
        <v>0</v>
      </c>
      <c r="G555" s="39">
        <f t="shared" si="88"/>
        <v>374</v>
      </c>
      <c r="H555" s="39">
        <v>1561</v>
      </c>
      <c r="I555" s="39">
        <v>2020</v>
      </c>
      <c r="J555" s="39" t="str">
        <f t="shared" si="89"/>
        <v>NO</v>
      </c>
      <c r="K555" s="39">
        <f t="shared" si="90"/>
        <v>1.3368983957219251</v>
      </c>
      <c r="L555" s="39" t="str">
        <f t="shared" si="91"/>
        <v>NO</v>
      </c>
      <c r="O555" s="39">
        <v>2</v>
      </c>
      <c r="R555" s="39">
        <v>0</v>
      </c>
      <c r="S555" s="39">
        <f t="shared" si="92"/>
        <v>0</v>
      </c>
      <c r="AB555" s="39" t="s">
        <v>4112</v>
      </c>
      <c r="AD555" s="39">
        <f t="shared" si="93"/>
        <v>0</v>
      </c>
      <c r="AE555" s="39">
        <v>15</v>
      </c>
      <c r="AF555" s="39">
        <f t="shared" si="94"/>
        <v>213</v>
      </c>
      <c r="AG555" s="39">
        <v>81</v>
      </c>
      <c r="AH555" s="39">
        <f t="shared" si="95"/>
        <v>509</v>
      </c>
      <c r="AI555" s="39">
        <f t="shared" si="96"/>
        <v>-296</v>
      </c>
      <c r="AJ555" s="39">
        <f t="shared" si="97"/>
        <v>0</v>
      </c>
      <c r="AK555" s="39">
        <v>0</v>
      </c>
      <c r="AL555" s="39">
        <v>0.42499999999999999</v>
      </c>
      <c r="AM555" s="39">
        <v>0.432</v>
      </c>
      <c r="AN555" s="39">
        <v>0.437</v>
      </c>
      <c r="AO555" s="39">
        <f t="shared" si="98"/>
        <v>1</v>
      </c>
      <c r="AQ555" s="37" t="s">
        <v>2717</v>
      </c>
      <c r="AR555" s="39">
        <v>0</v>
      </c>
    </row>
    <row r="556" spans="1:44" ht="15" customHeight="1">
      <c r="A556" s="37" t="s">
        <v>2720</v>
      </c>
      <c r="B556" s="37" t="s">
        <v>2721</v>
      </c>
      <c r="C556" s="37" t="s">
        <v>2717</v>
      </c>
      <c r="D556" s="39">
        <v>0</v>
      </c>
      <c r="E556" s="39">
        <v>0</v>
      </c>
      <c r="G556" s="39">
        <f t="shared" si="88"/>
        <v>372</v>
      </c>
      <c r="H556" s="39">
        <v>2350</v>
      </c>
      <c r="I556" s="39">
        <v>3347</v>
      </c>
      <c r="J556" s="39" t="str">
        <f t="shared" si="89"/>
        <v>NO</v>
      </c>
      <c r="K556" s="39">
        <f t="shared" si="90"/>
        <v>1.075268817204301</v>
      </c>
      <c r="L556" s="39" t="str">
        <f t="shared" si="91"/>
        <v>NO</v>
      </c>
      <c r="O556" s="39">
        <v>2</v>
      </c>
      <c r="R556" s="39">
        <v>0</v>
      </c>
      <c r="S556" s="39">
        <f t="shared" si="92"/>
        <v>1</v>
      </c>
      <c r="U556" s="39" t="s">
        <v>3701</v>
      </c>
      <c r="AB556" s="39" t="s">
        <v>4112</v>
      </c>
      <c r="AD556" s="39">
        <f t="shared" si="93"/>
        <v>0</v>
      </c>
      <c r="AE556" s="39">
        <v>11</v>
      </c>
      <c r="AF556" s="39">
        <f t="shared" si="94"/>
        <v>191</v>
      </c>
      <c r="AG556" s="39">
        <v>6</v>
      </c>
      <c r="AH556" s="39">
        <f t="shared" si="95"/>
        <v>226</v>
      </c>
      <c r="AI556" s="39">
        <f t="shared" si="96"/>
        <v>-35</v>
      </c>
      <c r="AJ556" s="39">
        <f t="shared" si="97"/>
        <v>0</v>
      </c>
      <c r="AK556" s="39">
        <v>0</v>
      </c>
      <c r="AL556" s="39">
        <v>0.433</v>
      </c>
      <c r="AM556" s="39">
        <v>0.46</v>
      </c>
      <c r="AN556" s="39">
        <v>0.41699999999999998</v>
      </c>
      <c r="AO556" s="39">
        <f t="shared" si="98"/>
        <v>1</v>
      </c>
      <c r="AQ556" s="37" t="s">
        <v>2717</v>
      </c>
      <c r="AR556" s="39">
        <v>0</v>
      </c>
    </row>
    <row r="557" spans="1:44" ht="15" customHeight="1">
      <c r="A557" s="37" t="s">
        <v>2722</v>
      </c>
      <c r="B557" s="37" t="s">
        <v>2723</v>
      </c>
      <c r="C557" s="37" t="s">
        <v>2717</v>
      </c>
      <c r="D557" s="39">
        <v>0</v>
      </c>
      <c r="E557" s="39">
        <v>0</v>
      </c>
      <c r="G557" s="39">
        <f t="shared" si="88"/>
        <v>453</v>
      </c>
      <c r="H557" s="39">
        <v>3197</v>
      </c>
      <c r="I557" s="39">
        <v>380</v>
      </c>
      <c r="J557" s="39" t="str">
        <f t="shared" si="89"/>
        <v>NO</v>
      </c>
      <c r="K557" s="39">
        <f t="shared" si="90"/>
        <v>2.4282560706401766</v>
      </c>
      <c r="L557" s="39" t="str">
        <f t="shared" si="91"/>
        <v>NO</v>
      </c>
      <c r="O557" s="39">
        <v>4</v>
      </c>
      <c r="R557" s="39">
        <v>0</v>
      </c>
      <c r="S557" s="39">
        <f t="shared" si="92"/>
        <v>0</v>
      </c>
      <c r="AB557" s="39" t="s">
        <v>4112</v>
      </c>
      <c r="AD557" s="39">
        <f t="shared" si="93"/>
        <v>0</v>
      </c>
      <c r="AE557" s="39">
        <v>49</v>
      </c>
      <c r="AF557" s="39">
        <f t="shared" si="94"/>
        <v>318</v>
      </c>
      <c r="AG557" s="39">
        <v>488</v>
      </c>
      <c r="AH557" s="39">
        <f t="shared" si="95"/>
        <v>860</v>
      </c>
      <c r="AI557" s="39">
        <f t="shared" si="96"/>
        <v>-542</v>
      </c>
      <c r="AJ557" s="39">
        <f t="shared" si="97"/>
        <v>0</v>
      </c>
      <c r="AK557" s="39">
        <v>0</v>
      </c>
      <c r="AL557" s="39">
        <v>0.46700000000000003</v>
      </c>
      <c r="AM557" s="39">
        <v>0.48499999999999999</v>
      </c>
      <c r="AN557" s="39">
        <v>0.46300000000000002</v>
      </c>
      <c r="AO557" s="39">
        <f t="shared" si="98"/>
        <v>1</v>
      </c>
      <c r="AQ557" s="37" t="s">
        <v>2717</v>
      </c>
      <c r="AR557" s="39">
        <v>0</v>
      </c>
    </row>
    <row r="558" spans="1:44" ht="15" customHeight="1">
      <c r="A558" s="37" t="s">
        <v>2724</v>
      </c>
      <c r="B558" s="37" t="s">
        <v>2707</v>
      </c>
      <c r="C558" s="37" t="s">
        <v>2717</v>
      </c>
      <c r="D558" s="39">
        <v>0</v>
      </c>
      <c r="E558" s="39">
        <v>0</v>
      </c>
      <c r="G558" s="39">
        <f t="shared" si="88"/>
        <v>450</v>
      </c>
      <c r="H558" s="39" t="s">
        <v>4111</v>
      </c>
      <c r="I558" s="39">
        <v>108</v>
      </c>
      <c r="J558" s="39" t="str">
        <f t="shared" si="89"/>
        <v>NO</v>
      </c>
      <c r="K558" s="39">
        <f t="shared" si="90"/>
        <v>2.8888888888888888</v>
      </c>
      <c r="L558" s="39" t="str">
        <f t="shared" si="91"/>
        <v>NO</v>
      </c>
      <c r="O558" s="39">
        <v>4</v>
      </c>
      <c r="R558" s="39">
        <v>0</v>
      </c>
      <c r="S558" s="39">
        <f t="shared" si="92"/>
        <v>0</v>
      </c>
      <c r="AB558" s="39" t="s">
        <v>4112</v>
      </c>
      <c r="AD558" s="39">
        <f t="shared" si="93"/>
        <v>0</v>
      </c>
      <c r="AE558" s="39">
        <v>203</v>
      </c>
      <c r="AF558" s="39">
        <f t="shared" si="94"/>
        <v>475</v>
      </c>
      <c r="AG558" s="39">
        <v>1757</v>
      </c>
      <c r="AH558" s="39">
        <f t="shared" si="95"/>
        <v>1129</v>
      </c>
      <c r="AI558" s="39">
        <f t="shared" si="96"/>
        <v>-654</v>
      </c>
      <c r="AJ558" s="39">
        <f t="shared" si="97"/>
        <v>0</v>
      </c>
      <c r="AK558" s="39">
        <v>0</v>
      </c>
      <c r="AL558" s="39">
        <v>0.44900000000000001</v>
      </c>
      <c r="AM558" s="39">
        <v>0.45400000000000001</v>
      </c>
      <c r="AN558" s="39">
        <v>0.44900000000000001</v>
      </c>
      <c r="AO558" s="39">
        <f t="shared" si="98"/>
        <v>1</v>
      </c>
      <c r="AQ558" s="37" t="s">
        <v>2717</v>
      </c>
      <c r="AR558" s="39">
        <v>0</v>
      </c>
    </row>
    <row r="559" spans="1:44" ht="15" customHeight="1">
      <c r="A559" s="37" t="s">
        <v>2708</v>
      </c>
      <c r="B559" s="37" t="s">
        <v>2709</v>
      </c>
      <c r="C559" s="37" t="s">
        <v>2717</v>
      </c>
      <c r="D559" s="39">
        <v>0</v>
      </c>
      <c r="E559" s="39">
        <v>0</v>
      </c>
      <c r="G559" s="39">
        <f t="shared" si="88"/>
        <v>356</v>
      </c>
      <c r="H559" s="39">
        <v>230</v>
      </c>
      <c r="I559" s="39">
        <v>550</v>
      </c>
      <c r="J559" s="39" t="str">
        <f t="shared" si="89"/>
        <v>NO</v>
      </c>
      <c r="K559" s="39">
        <f t="shared" si="90"/>
        <v>2.5280898876404496</v>
      </c>
      <c r="L559" s="39" t="str">
        <f t="shared" si="91"/>
        <v>NO</v>
      </c>
      <c r="O559" s="39">
        <v>2</v>
      </c>
      <c r="R559" s="39">
        <v>0</v>
      </c>
      <c r="S559" s="39">
        <f t="shared" si="92"/>
        <v>1</v>
      </c>
      <c r="U559" s="39" t="s">
        <v>2710</v>
      </c>
      <c r="AB559" s="39" t="s">
        <v>4112</v>
      </c>
      <c r="AD559" s="39">
        <f t="shared" si="93"/>
        <v>0</v>
      </c>
      <c r="AE559" s="39">
        <v>1996</v>
      </c>
      <c r="AF559" s="39">
        <f t="shared" si="94"/>
        <v>1035</v>
      </c>
      <c r="AG559" s="39">
        <v>2021</v>
      </c>
      <c r="AH559" s="39">
        <f t="shared" si="95"/>
        <v>1158</v>
      </c>
      <c r="AI559" s="39">
        <f t="shared" si="96"/>
        <v>-123</v>
      </c>
      <c r="AJ559" s="39">
        <f t="shared" si="97"/>
        <v>0</v>
      </c>
      <c r="AK559" s="39">
        <v>0</v>
      </c>
      <c r="AL559" s="39">
        <v>0.46</v>
      </c>
      <c r="AM559" s="39">
        <v>0.45100000000000001</v>
      </c>
      <c r="AN559" s="39">
        <v>0.43099999999999999</v>
      </c>
      <c r="AO559" s="39">
        <f t="shared" si="98"/>
        <v>1</v>
      </c>
      <c r="AQ559" s="37" t="s">
        <v>2717</v>
      </c>
      <c r="AR559" s="39">
        <v>0</v>
      </c>
    </row>
    <row r="560" spans="1:44" ht="15" customHeight="1">
      <c r="A560" s="37" t="s">
        <v>2711</v>
      </c>
      <c r="B560" s="37" t="s">
        <v>2712</v>
      </c>
      <c r="C560" s="37" t="s">
        <v>2713</v>
      </c>
      <c r="E560" s="39">
        <v>0.98899999999999999</v>
      </c>
      <c r="F560" s="39">
        <v>19</v>
      </c>
      <c r="G560" s="39">
        <f t="shared" si="88"/>
        <v>323</v>
      </c>
      <c r="H560" s="39">
        <v>904</v>
      </c>
      <c r="I560" s="39">
        <v>5019</v>
      </c>
      <c r="J560" s="39" t="str">
        <f t="shared" si="89"/>
        <v>NO</v>
      </c>
      <c r="K560" s="39">
        <f t="shared" si="90"/>
        <v>2.7863777089783284</v>
      </c>
      <c r="L560" s="39" t="str">
        <f t="shared" si="91"/>
        <v>NO</v>
      </c>
      <c r="O560" s="39">
        <v>4</v>
      </c>
      <c r="R560" s="39">
        <v>0</v>
      </c>
      <c r="S560" s="39">
        <f t="shared" si="92"/>
        <v>0</v>
      </c>
      <c r="AB560" s="39" t="s">
        <v>4112</v>
      </c>
      <c r="AD560" s="39">
        <f t="shared" si="93"/>
        <v>0</v>
      </c>
      <c r="AE560" s="39">
        <v>1273</v>
      </c>
      <c r="AF560" s="39">
        <f t="shared" si="94"/>
        <v>892</v>
      </c>
      <c r="AG560" s="39">
        <v>1052</v>
      </c>
      <c r="AH560" s="39">
        <f t="shared" si="95"/>
        <v>1025</v>
      </c>
      <c r="AI560" s="39">
        <f t="shared" si="96"/>
        <v>-133</v>
      </c>
      <c r="AJ560" s="39">
        <f t="shared" si="97"/>
        <v>0</v>
      </c>
      <c r="AK560" s="39">
        <v>1</v>
      </c>
      <c r="AL560" s="39">
        <v>0.45500000000000002</v>
      </c>
      <c r="AM560" s="39">
        <v>0.53100000000000003</v>
      </c>
      <c r="AN560" s="39">
        <v>0.40600000000000003</v>
      </c>
      <c r="AO560" s="39">
        <f t="shared" si="98"/>
        <v>0</v>
      </c>
      <c r="AQ560" s="37" t="s">
        <v>2713</v>
      </c>
      <c r="AR560" s="39">
        <v>0</v>
      </c>
    </row>
    <row r="561" spans="1:44" ht="15" customHeight="1">
      <c r="A561" s="37" t="s">
        <v>2714</v>
      </c>
      <c r="B561" s="37" t="s">
        <v>2706</v>
      </c>
      <c r="C561" s="37" t="s">
        <v>2713</v>
      </c>
      <c r="E561" s="39">
        <v>0.999</v>
      </c>
      <c r="F561" s="39">
        <v>21</v>
      </c>
      <c r="G561" s="39">
        <f t="shared" si="88"/>
        <v>3999</v>
      </c>
      <c r="H561" s="39">
        <v>79</v>
      </c>
      <c r="I561" s="39">
        <v>281</v>
      </c>
      <c r="J561" s="39" t="str">
        <f t="shared" si="89"/>
        <v>NO</v>
      </c>
      <c r="K561" s="39">
        <f t="shared" si="90"/>
        <v>1.000250062515629</v>
      </c>
      <c r="L561" s="39" t="str">
        <f t="shared" si="91"/>
        <v>NO</v>
      </c>
      <c r="O561" s="39">
        <v>1</v>
      </c>
      <c r="R561" s="39">
        <v>0</v>
      </c>
      <c r="S561" s="39">
        <f t="shared" si="92"/>
        <v>1</v>
      </c>
      <c r="AB561" s="39" t="s">
        <v>2697</v>
      </c>
      <c r="AC561" s="39" t="s">
        <v>2698</v>
      </c>
      <c r="AD561" s="39">
        <f t="shared" si="93"/>
        <v>55</v>
      </c>
      <c r="AE561" s="39">
        <v>844</v>
      </c>
      <c r="AF561" s="39">
        <f t="shared" si="94"/>
        <v>772</v>
      </c>
      <c r="AG561" s="39">
        <v>964</v>
      </c>
      <c r="AH561" s="39">
        <f t="shared" si="95"/>
        <v>1003</v>
      </c>
      <c r="AI561" s="39">
        <f t="shared" si="96"/>
        <v>-231</v>
      </c>
      <c r="AJ561" s="39">
        <f t="shared" si="97"/>
        <v>0</v>
      </c>
      <c r="AK561" s="39">
        <v>1</v>
      </c>
      <c r="AL561" s="39">
        <v>0.47299999999999998</v>
      </c>
      <c r="AM561" s="39">
        <v>0.48699999999999999</v>
      </c>
      <c r="AN561" s="39">
        <v>0.503</v>
      </c>
      <c r="AO561" s="39">
        <f t="shared" si="98"/>
        <v>0</v>
      </c>
      <c r="AQ561" s="37" t="s">
        <v>2713</v>
      </c>
      <c r="AR561" s="39">
        <v>0</v>
      </c>
    </row>
    <row r="562" spans="1:44" ht="15" customHeight="1">
      <c r="A562" s="37" t="s">
        <v>2699</v>
      </c>
      <c r="B562" s="37" t="s">
        <v>2700</v>
      </c>
      <c r="C562" s="37" t="s">
        <v>2713</v>
      </c>
      <c r="E562" s="39">
        <v>0.999</v>
      </c>
      <c r="F562" s="39">
        <v>21</v>
      </c>
      <c r="G562" s="39">
        <f t="shared" si="88"/>
        <v>331</v>
      </c>
      <c r="H562" s="39">
        <v>14215</v>
      </c>
      <c r="I562" s="39">
        <v>664</v>
      </c>
      <c r="J562" s="39" t="str">
        <f t="shared" si="89"/>
        <v>YES</v>
      </c>
      <c r="K562" s="39">
        <f t="shared" si="90"/>
        <v>2.416918429003021</v>
      </c>
      <c r="L562" s="39" t="str">
        <f t="shared" si="91"/>
        <v>NO</v>
      </c>
      <c r="O562" s="39">
        <v>5</v>
      </c>
      <c r="R562" s="39">
        <v>0</v>
      </c>
      <c r="S562" s="39">
        <f t="shared" si="92"/>
        <v>0</v>
      </c>
      <c r="AB562" s="39" t="s">
        <v>4112</v>
      </c>
      <c r="AD562" s="39">
        <f t="shared" si="93"/>
        <v>0</v>
      </c>
      <c r="AE562" s="39">
        <v>137</v>
      </c>
      <c r="AF562" s="39">
        <f t="shared" si="94"/>
        <v>430</v>
      </c>
      <c r="AG562" s="39">
        <v>14</v>
      </c>
      <c r="AH562" s="39">
        <f t="shared" si="95"/>
        <v>305</v>
      </c>
      <c r="AI562" s="39">
        <f t="shared" si="96"/>
        <v>125</v>
      </c>
      <c r="AJ562" s="39">
        <f t="shared" si="97"/>
        <v>1</v>
      </c>
      <c r="AK562" s="39">
        <v>0</v>
      </c>
      <c r="AL562" s="39">
        <v>0.46100000000000002</v>
      </c>
      <c r="AM562" s="39">
        <v>0.45100000000000001</v>
      </c>
      <c r="AN562" s="39">
        <v>0.42199999999999999</v>
      </c>
      <c r="AO562" s="39">
        <f t="shared" si="98"/>
        <v>1</v>
      </c>
      <c r="AQ562" s="37" t="s">
        <v>2713</v>
      </c>
      <c r="AR562" s="39">
        <v>1</v>
      </c>
    </row>
    <row r="563" spans="1:44" ht="15" customHeight="1">
      <c r="A563" s="37" t="s">
        <v>2701</v>
      </c>
      <c r="B563" s="37" t="s">
        <v>2702</v>
      </c>
      <c r="C563" s="37" t="s">
        <v>2713</v>
      </c>
      <c r="E563" s="39">
        <v>0.996</v>
      </c>
      <c r="F563" s="39">
        <v>22</v>
      </c>
      <c r="G563" s="39">
        <f t="shared" si="88"/>
        <v>326</v>
      </c>
      <c r="H563" s="39">
        <v>2181</v>
      </c>
      <c r="I563" s="39">
        <v>994</v>
      </c>
      <c r="J563" s="39" t="str">
        <f t="shared" si="89"/>
        <v>NO</v>
      </c>
      <c r="K563" s="39">
        <f t="shared" si="90"/>
        <v>2.7607361963190185</v>
      </c>
      <c r="L563" s="39" t="str">
        <f t="shared" si="91"/>
        <v>NO</v>
      </c>
      <c r="O563" s="39">
        <v>5</v>
      </c>
      <c r="R563" s="39">
        <v>0</v>
      </c>
      <c r="S563" s="39">
        <f t="shared" si="92"/>
        <v>0</v>
      </c>
      <c r="AB563" s="39" t="s">
        <v>4112</v>
      </c>
      <c r="AD563" s="39">
        <f t="shared" si="93"/>
        <v>0</v>
      </c>
      <c r="AE563" s="39">
        <v>242</v>
      </c>
      <c r="AF563" s="39">
        <f t="shared" si="94"/>
        <v>502</v>
      </c>
      <c r="AG563" s="39">
        <v>177</v>
      </c>
      <c r="AH563" s="39">
        <f t="shared" si="95"/>
        <v>663</v>
      </c>
      <c r="AI563" s="39">
        <f t="shared" si="96"/>
        <v>-161</v>
      </c>
      <c r="AJ563" s="39">
        <f t="shared" si="97"/>
        <v>0</v>
      </c>
      <c r="AK563" s="39">
        <v>0</v>
      </c>
      <c r="AL563" s="39">
        <v>0.38</v>
      </c>
      <c r="AM563" s="39">
        <v>0.45800000000000002</v>
      </c>
      <c r="AN563" s="39">
        <v>0.48899999999999999</v>
      </c>
      <c r="AO563" s="39">
        <f t="shared" si="98"/>
        <v>1</v>
      </c>
      <c r="AQ563" s="37" t="s">
        <v>2713</v>
      </c>
      <c r="AR563" s="39">
        <v>0</v>
      </c>
    </row>
    <row r="564" spans="1:44" ht="15" customHeight="1">
      <c r="A564" s="37" t="s">
        <v>2703</v>
      </c>
      <c r="B564" s="37" t="s">
        <v>2704</v>
      </c>
      <c r="C564" s="37" t="s">
        <v>2713</v>
      </c>
      <c r="E564" s="39">
        <v>0.997</v>
      </c>
      <c r="F564" s="39">
        <v>22</v>
      </c>
      <c r="G564" s="39">
        <f t="shared" si="88"/>
        <v>323</v>
      </c>
      <c r="H564" s="39">
        <v>4500</v>
      </c>
      <c r="I564" s="39">
        <v>1499</v>
      </c>
      <c r="J564" s="39" t="str">
        <f t="shared" si="89"/>
        <v>NO</v>
      </c>
      <c r="K564" s="39">
        <f t="shared" si="90"/>
        <v>2.7863777089783284</v>
      </c>
      <c r="L564" s="39" t="str">
        <f t="shared" si="91"/>
        <v>NO</v>
      </c>
      <c r="O564" s="39">
        <v>5</v>
      </c>
      <c r="R564" s="39">
        <v>0</v>
      </c>
      <c r="S564" s="39">
        <f t="shared" si="92"/>
        <v>0</v>
      </c>
      <c r="AB564" s="39" t="s">
        <v>4112</v>
      </c>
      <c r="AD564" s="39">
        <f t="shared" si="93"/>
        <v>0</v>
      </c>
      <c r="AE564" s="39">
        <v>0</v>
      </c>
      <c r="AF564" s="39">
        <f t="shared" si="94"/>
        <v>1</v>
      </c>
      <c r="AG564" s="39">
        <v>0</v>
      </c>
      <c r="AH564" s="39">
        <f t="shared" si="95"/>
        <v>1</v>
      </c>
      <c r="AI564" s="39">
        <f t="shared" si="96"/>
        <v>0</v>
      </c>
      <c r="AJ564" s="39">
        <f t="shared" si="97"/>
        <v>0</v>
      </c>
      <c r="AK564" s="39">
        <v>1</v>
      </c>
      <c r="AL564" s="39">
        <v>0.41799999999999998</v>
      </c>
      <c r="AM564" s="39">
        <v>0.48099999999999998</v>
      </c>
      <c r="AN564" s="39">
        <v>0.48299999999999998</v>
      </c>
      <c r="AO564" s="39">
        <f t="shared" si="98"/>
        <v>0</v>
      </c>
      <c r="AQ564" s="37" t="s">
        <v>2713</v>
      </c>
      <c r="AR564" s="39">
        <v>0</v>
      </c>
    </row>
    <row r="565" spans="1:44" ht="15" customHeight="1">
      <c r="A565" s="37" t="s">
        <v>2705</v>
      </c>
      <c r="B565" s="37" t="s">
        <v>2690</v>
      </c>
      <c r="C565" s="37" t="s">
        <v>2713</v>
      </c>
      <c r="D565" s="39">
        <v>0</v>
      </c>
      <c r="E565" s="39">
        <v>0</v>
      </c>
      <c r="G565" s="39">
        <f t="shared" si="88"/>
        <v>362</v>
      </c>
      <c r="H565" s="39" t="s">
        <v>4111</v>
      </c>
      <c r="I565" s="39">
        <v>7690</v>
      </c>
      <c r="J565" s="39" t="str">
        <f t="shared" si="89"/>
        <v>NO</v>
      </c>
      <c r="K565" s="39">
        <f t="shared" si="90"/>
        <v>2.2099447513812156</v>
      </c>
      <c r="L565" s="39" t="str">
        <f t="shared" si="91"/>
        <v>NO</v>
      </c>
      <c r="O565" s="39">
        <v>7</v>
      </c>
      <c r="R565" s="39">
        <v>0</v>
      </c>
      <c r="S565" s="39">
        <f t="shared" si="92"/>
        <v>0</v>
      </c>
      <c r="AB565" s="39" t="s">
        <v>4112</v>
      </c>
      <c r="AD565" s="39">
        <f t="shared" si="93"/>
        <v>0</v>
      </c>
      <c r="AE565" s="39">
        <v>1430</v>
      </c>
      <c r="AF565" s="39">
        <f t="shared" si="94"/>
        <v>932</v>
      </c>
      <c r="AG565" s="39">
        <v>714</v>
      </c>
      <c r="AH565" s="39">
        <f t="shared" si="95"/>
        <v>930</v>
      </c>
      <c r="AI565" s="39">
        <f t="shared" si="96"/>
        <v>2</v>
      </c>
      <c r="AJ565" s="39">
        <f t="shared" si="97"/>
        <v>1</v>
      </c>
      <c r="AK565" s="39">
        <v>0</v>
      </c>
      <c r="AL565" s="39">
        <v>0.47399999999999998</v>
      </c>
      <c r="AM565" s="39">
        <v>0.443</v>
      </c>
      <c r="AN565" s="39">
        <v>0.45700000000000002</v>
      </c>
      <c r="AO565" s="39">
        <f t="shared" si="98"/>
        <v>1</v>
      </c>
      <c r="AQ565" s="37" t="s">
        <v>2713</v>
      </c>
      <c r="AR565" s="39">
        <v>1</v>
      </c>
    </row>
    <row r="566" spans="1:44" ht="15" customHeight="1">
      <c r="A566" s="37" t="s">
        <v>2691</v>
      </c>
      <c r="B566" s="37" t="s">
        <v>2692</v>
      </c>
      <c r="C566" s="37" t="s">
        <v>2693</v>
      </c>
      <c r="E566" s="39">
        <v>0.997</v>
      </c>
      <c r="F566" s="39">
        <v>18</v>
      </c>
      <c r="G566" s="39">
        <f t="shared" si="88"/>
        <v>738</v>
      </c>
      <c r="H566" s="39">
        <v>2620</v>
      </c>
      <c r="I566" s="39" t="s">
        <v>4111</v>
      </c>
      <c r="J566" s="39" t="str">
        <f t="shared" si="89"/>
        <v>NO</v>
      </c>
      <c r="K566" s="39">
        <f t="shared" si="90"/>
        <v>0.94850948509485089</v>
      </c>
      <c r="L566" s="39" t="str">
        <f t="shared" si="91"/>
        <v>NO</v>
      </c>
      <c r="O566" s="39">
        <v>4</v>
      </c>
      <c r="R566" s="39">
        <v>0</v>
      </c>
      <c r="S566" s="39">
        <f t="shared" si="92"/>
        <v>0</v>
      </c>
      <c r="AB566" s="39" t="s">
        <v>4112</v>
      </c>
      <c r="AD566" s="39">
        <f t="shared" si="93"/>
        <v>0</v>
      </c>
      <c r="AE566" s="39">
        <v>3</v>
      </c>
      <c r="AF566" s="39">
        <f t="shared" si="94"/>
        <v>122</v>
      </c>
      <c r="AG566" s="39">
        <v>61</v>
      </c>
      <c r="AH566" s="39">
        <f t="shared" si="95"/>
        <v>459</v>
      </c>
      <c r="AI566" s="39">
        <f t="shared" si="96"/>
        <v>-337</v>
      </c>
      <c r="AJ566" s="39">
        <f t="shared" si="97"/>
        <v>0</v>
      </c>
      <c r="AK566" s="39">
        <v>1</v>
      </c>
      <c r="AL566" s="39">
        <v>0</v>
      </c>
      <c r="AM566" s="39">
        <v>0</v>
      </c>
      <c r="AN566" s="39">
        <v>0</v>
      </c>
      <c r="AO566" s="39">
        <f t="shared" si="98"/>
        <v>0</v>
      </c>
      <c r="AQ566" s="37" t="s">
        <v>2693</v>
      </c>
      <c r="AR566" s="39">
        <v>0</v>
      </c>
    </row>
    <row r="567" spans="1:44" ht="15" customHeight="1">
      <c r="A567" s="37" t="s">
        <v>2694</v>
      </c>
      <c r="B567" s="37" t="s">
        <v>2695</v>
      </c>
      <c r="C567" s="37" t="s">
        <v>2693</v>
      </c>
      <c r="D567" s="39">
        <v>0</v>
      </c>
      <c r="E567" s="39">
        <v>0</v>
      </c>
      <c r="G567" s="39">
        <f t="shared" si="88"/>
        <v>663</v>
      </c>
      <c r="H567" s="39">
        <v>1760</v>
      </c>
      <c r="I567" s="39">
        <v>18</v>
      </c>
      <c r="J567" s="39" t="str">
        <f t="shared" si="89"/>
        <v>NO</v>
      </c>
      <c r="K567" s="39">
        <f t="shared" si="90"/>
        <v>0.90497737556561075</v>
      </c>
      <c r="L567" s="39" t="str">
        <f t="shared" si="91"/>
        <v>NO</v>
      </c>
      <c r="O567" s="39">
        <v>2</v>
      </c>
      <c r="R567" s="39">
        <v>0</v>
      </c>
      <c r="S567" s="39">
        <f t="shared" si="92"/>
        <v>0</v>
      </c>
      <c r="AB567" s="39" t="s">
        <v>4112</v>
      </c>
      <c r="AD567" s="39">
        <f t="shared" si="93"/>
        <v>0</v>
      </c>
      <c r="AE567" s="39">
        <v>79</v>
      </c>
      <c r="AF567" s="39">
        <f t="shared" si="94"/>
        <v>371</v>
      </c>
      <c r="AG567" s="39">
        <v>13</v>
      </c>
      <c r="AH567" s="39">
        <f t="shared" si="95"/>
        <v>299</v>
      </c>
      <c r="AI567" s="39">
        <f t="shared" si="96"/>
        <v>72</v>
      </c>
      <c r="AJ567" s="39">
        <f t="shared" si="97"/>
        <v>1</v>
      </c>
      <c r="AK567" s="39">
        <v>0</v>
      </c>
      <c r="AL567" s="39">
        <v>0.42399999999999999</v>
      </c>
      <c r="AM567" s="39">
        <v>0.45800000000000002</v>
      </c>
      <c r="AN567" s="39">
        <v>0.45400000000000001</v>
      </c>
      <c r="AO567" s="39">
        <f t="shared" si="98"/>
        <v>1</v>
      </c>
      <c r="AQ567" s="37" t="s">
        <v>2693</v>
      </c>
      <c r="AR567" s="39">
        <v>1</v>
      </c>
    </row>
    <row r="568" spans="1:44" ht="15" customHeight="1">
      <c r="A568" s="37" t="s">
        <v>2696</v>
      </c>
      <c r="B568" s="37" t="s">
        <v>2683</v>
      </c>
      <c r="C568" s="37" t="s">
        <v>2693</v>
      </c>
      <c r="E568" s="39">
        <v>1</v>
      </c>
      <c r="F568" s="39">
        <v>17</v>
      </c>
      <c r="G568" s="39">
        <f t="shared" si="88"/>
        <v>792</v>
      </c>
      <c r="H568" s="39">
        <v>5445</v>
      </c>
      <c r="I568" s="39">
        <v>3070</v>
      </c>
      <c r="J568" s="39" t="str">
        <f t="shared" si="89"/>
        <v>NO</v>
      </c>
      <c r="K568" s="39">
        <f t="shared" si="90"/>
        <v>1.6414141414141414</v>
      </c>
      <c r="L568" s="39" t="str">
        <f t="shared" si="91"/>
        <v>NO</v>
      </c>
      <c r="O568" s="39">
        <v>2</v>
      </c>
      <c r="R568" s="39">
        <v>0</v>
      </c>
      <c r="S568" s="39">
        <f t="shared" si="92"/>
        <v>1</v>
      </c>
      <c r="Z568" s="39" t="s">
        <v>2684</v>
      </c>
      <c r="AB568" s="39" t="s">
        <v>4112</v>
      </c>
      <c r="AC568" s="39" t="s">
        <v>2685</v>
      </c>
      <c r="AD568" s="39">
        <f t="shared" si="93"/>
        <v>3</v>
      </c>
      <c r="AE568" s="39">
        <v>4660</v>
      </c>
      <c r="AF568" s="39">
        <f t="shared" si="94"/>
        <v>1263</v>
      </c>
      <c r="AG568" s="39">
        <v>4307</v>
      </c>
      <c r="AH568" s="39">
        <f t="shared" si="95"/>
        <v>1268</v>
      </c>
      <c r="AI568" s="39">
        <f t="shared" si="96"/>
        <v>-5</v>
      </c>
      <c r="AJ568" s="39">
        <f t="shared" si="97"/>
        <v>0</v>
      </c>
      <c r="AK568" s="39">
        <v>1</v>
      </c>
      <c r="AL568" s="39">
        <v>0.45200000000000001</v>
      </c>
      <c r="AM568" s="39">
        <v>0.443</v>
      </c>
      <c r="AN568" s="39">
        <v>0.38800000000000001</v>
      </c>
      <c r="AO568" s="39">
        <f t="shared" si="98"/>
        <v>0</v>
      </c>
      <c r="AQ568" s="37" t="s">
        <v>2693</v>
      </c>
      <c r="AR568" s="39">
        <v>0</v>
      </c>
    </row>
    <row r="569" spans="1:44" ht="15" customHeight="1">
      <c r="A569" s="37" t="s">
        <v>2686</v>
      </c>
      <c r="B569" s="37" t="s">
        <v>2687</v>
      </c>
      <c r="C569" s="37" t="s">
        <v>2693</v>
      </c>
      <c r="E569" s="39">
        <v>0.999</v>
      </c>
      <c r="F569" s="39">
        <v>18</v>
      </c>
      <c r="G569" s="39">
        <f t="shared" si="88"/>
        <v>810</v>
      </c>
      <c r="H569" s="39">
        <v>5400</v>
      </c>
      <c r="I569" s="39">
        <v>6549</v>
      </c>
      <c r="J569" s="39" t="str">
        <f t="shared" si="89"/>
        <v>NO</v>
      </c>
      <c r="K569" s="39">
        <f t="shared" si="90"/>
        <v>0.86419753086419748</v>
      </c>
      <c r="L569" s="39" t="str">
        <f t="shared" si="91"/>
        <v>NO</v>
      </c>
      <c r="O569" s="39">
        <v>2</v>
      </c>
      <c r="R569" s="39">
        <v>0</v>
      </c>
      <c r="S569" s="39">
        <f t="shared" si="92"/>
        <v>1</v>
      </c>
      <c r="U569" s="39" t="s">
        <v>3701</v>
      </c>
      <c r="AB569" s="39" t="s">
        <v>4112</v>
      </c>
      <c r="AC569" s="39" t="s">
        <v>2688</v>
      </c>
      <c r="AD569" s="39">
        <f t="shared" si="93"/>
        <v>7</v>
      </c>
      <c r="AE569" s="39">
        <v>10</v>
      </c>
      <c r="AF569" s="39">
        <f t="shared" si="94"/>
        <v>185</v>
      </c>
      <c r="AG569" s="39">
        <v>61</v>
      </c>
      <c r="AH569" s="39">
        <f t="shared" si="95"/>
        <v>459</v>
      </c>
      <c r="AI569" s="39">
        <f t="shared" si="96"/>
        <v>-274</v>
      </c>
      <c r="AJ569" s="39">
        <f t="shared" si="97"/>
        <v>0</v>
      </c>
      <c r="AK569" s="39">
        <v>1</v>
      </c>
      <c r="AL569" s="39">
        <v>0.46600000000000003</v>
      </c>
      <c r="AM569" s="39">
        <v>0.46700000000000003</v>
      </c>
      <c r="AN569" s="39">
        <v>0.42499999999999999</v>
      </c>
      <c r="AO569" s="39">
        <f t="shared" si="98"/>
        <v>0</v>
      </c>
      <c r="AQ569" s="37" t="s">
        <v>2693</v>
      </c>
      <c r="AR569" s="39">
        <v>0</v>
      </c>
    </row>
    <row r="570" spans="1:44" ht="15" customHeight="1">
      <c r="A570" s="37" t="s">
        <v>2689</v>
      </c>
      <c r="B570" s="37" t="s">
        <v>2678</v>
      </c>
      <c r="C570" s="37" t="s">
        <v>2693</v>
      </c>
      <c r="E570" s="39">
        <v>0.999</v>
      </c>
      <c r="F570" s="39">
        <v>22</v>
      </c>
      <c r="G570" s="39">
        <f t="shared" si="88"/>
        <v>936</v>
      </c>
      <c r="H570" s="39">
        <v>1671</v>
      </c>
      <c r="I570" s="39">
        <v>3464</v>
      </c>
      <c r="J570" s="39" t="str">
        <f t="shared" si="89"/>
        <v>NO</v>
      </c>
      <c r="K570" s="39">
        <f t="shared" si="90"/>
        <v>2.1367521367521367</v>
      </c>
      <c r="L570" s="39" t="str">
        <f t="shared" si="91"/>
        <v>NO</v>
      </c>
      <c r="O570" s="39">
        <v>2</v>
      </c>
      <c r="R570" s="39">
        <v>0</v>
      </c>
      <c r="S570" s="39">
        <f t="shared" si="92"/>
        <v>1</v>
      </c>
      <c r="U570" s="39" t="s">
        <v>3243</v>
      </c>
      <c r="AB570" s="39" t="s">
        <v>4112</v>
      </c>
      <c r="AD570" s="39">
        <f t="shared" si="93"/>
        <v>0</v>
      </c>
      <c r="AE570" s="39">
        <v>3778</v>
      </c>
      <c r="AF570" s="39">
        <f t="shared" si="94"/>
        <v>1213</v>
      </c>
      <c r="AG570" s="39">
        <v>25047</v>
      </c>
      <c r="AH570" s="39">
        <f t="shared" si="95"/>
        <v>1417</v>
      </c>
      <c r="AI570" s="39">
        <f t="shared" si="96"/>
        <v>-204</v>
      </c>
      <c r="AJ570" s="39">
        <f t="shared" si="97"/>
        <v>0</v>
      </c>
      <c r="AK570" s="39">
        <v>1</v>
      </c>
      <c r="AL570" s="39">
        <v>0.439</v>
      </c>
      <c r="AM570" s="39">
        <v>0.44800000000000001</v>
      </c>
      <c r="AN570" s="39">
        <v>0.41899999999999998</v>
      </c>
      <c r="AO570" s="39">
        <f t="shared" si="98"/>
        <v>0</v>
      </c>
      <c r="AQ570" s="37" t="s">
        <v>2693</v>
      </c>
      <c r="AR570" s="39">
        <v>0</v>
      </c>
    </row>
    <row r="571" spans="1:44" ht="15" customHeight="1">
      <c r="A571" s="37" t="s">
        <v>2679</v>
      </c>
      <c r="B571" s="37" t="s">
        <v>2680</v>
      </c>
      <c r="C571" s="37" t="s">
        <v>2693</v>
      </c>
      <c r="D571" s="39">
        <v>0</v>
      </c>
      <c r="E571" s="39">
        <v>0</v>
      </c>
      <c r="G571" s="39">
        <f t="shared" si="88"/>
        <v>846</v>
      </c>
      <c r="H571" s="39">
        <v>1230</v>
      </c>
      <c r="I571" s="39">
        <v>267</v>
      </c>
      <c r="J571" s="39" t="str">
        <f t="shared" si="89"/>
        <v>NO</v>
      </c>
      <c r="K571" s="39">
        <f t="shared" si="90"/>
        <v>1.773049645390071</v>
      </c>
      <c r="L571" s="39" t="str">
        <f t="shared" si="91"/>
        <v>NO</v>
      </c>
      <c r="O571" s="39">
        <v>3</v>
      </c>
      <c r="R571" s="39">
        <v>0</v>
      </c>
      <c r="S571" s="39">
        <f t="shared" si="92"/>
        <v>1</v>
      </c>
      <c r="U571" s="39" t="s">
        <v>2681</v>
      </c>
      <c r="AB571" s="39" t="s">
        <v>4112</v>
      </c>
      <c r="AD571" s="39">
        <f t="shared" si="93"/>
        <v>0</v>
      </c>
      <c r="AE571" s="39">
        <v>541</v>
      </c>
      <c r="AF571" s="39">
        <f t="shared" si="94"/>
        <v>655</v>
      </c>
      <c r="AG571" s="39">
        <v>2865</v>
      </c>
      <c r="AH571" s="39">
        <f t="shared" si="95"/>
        <v>1207</v>
      </c>
      <c r="AI571" s="39">
        <f t="shared" si="96"/>
        <v>-552</v>
      </c>
      <c r="AJ571" s="39">
        <f t="shared" si="97"/>
        <v>0</v>
      </c>
      <c r="AK571" s="39">
        <v>0</v>
      </c>
      <c r="AL571" s="39">
        <v>0.42699999999999999</v>
      </c>
      <c r="AM571" s="39">
        <v>0.46</v>
      </c>
      <c r="AN571" s="39">
        <v>0.42799999999999999</v>
      </c>
      <c r="AO571" s="39">
        <f t="shared" si="98"/>
        <v>1</v>
      </c>
      <c r="AQ571" s="37" t="s">
        <v>2693</v>
      </c>
      <c r="AR571" s="39">
        <v>0</v>
      </c>
    </row>
    <row r="572" spans="1:44" ht="15" customHeight="1">
      <c r="A572" s="37" t="s">
        <v>2682</v>
      </c>
      <c r="B572" s="37" t="s">
        <v>2667</v>
      </c>
      <c r="C572" s="37" t="s">
        <v>2668</v>
      </c>
      <c r="E572" s="39">
        <v>0.999</v>
      </c>
      <c r="F572" s="39">
        <v>21</v>
      </c>
      <c r="G572" s="39">
        <f t="shared" si="88"/>
        <v>335</v>
      </c>
      <c r="H572" s="39">
        <v>2901</v>
      </c>
      <c r="I572" s="39">
        <v>276</v>
      </c>
      <c r="J572" s="39" t="str">
        <f t="shared" si="89"/>
        <v>NO</v>
      </c>
      <c r="K572" s="39">
        <f t="shared" si="90"/>
        <v>2.08955223880597</v>
      </c>
      <c r="L572" s="39" t="str">
        <f t="shared" si="91"/>
        <v>NO</v>
      </c>
      <c r="O572" s="39">
        <v>1</v>
      </c>
      <c r="R572" s="39">
        <v>0</v>
      </c>
      <c r="S572" s="39">
        <f t="shared" si="92"/>
        <v>0</v>
      </c>
      <c r="AB572" s="39" t="s">
        <v>4112</v>
      </c>
      <c r="AD572" s="39">
        <f t="shared" si="93"/>
        <v>0</v>
      </c>
      <c r="AE572" s="39">
        <v>372</v>
      </c>
      <c r="AF572" s="39">
        <f t="shared" si="94"/>
        <v>575</v>
      </c>
      <c r="AG572" s="39">
        <v>22</v>
      </c>
      <c r="AH572" s="39">
        <f t="shared" si="95"/>
        <v>342</v>
      </c>
      <c r="AI572" s="39">
        <f t="shared" si="96"/>
        <v>233</v>
      </c>
      <c r="AJ572" s="39">
        <f t="shared" si="97"/>
        <v>1</v>
      </c>
      <c r="AK572" s="39">
        <v>1</v>
      </c>
      <c r="AL572" s="39">
        <v>0.41299999999999998</v>
      </c>
      <c r="AM572" s="39">
        <v>0.44</v>
      </c>
      <c r="AN572" s="39">
        <v>0.44700000000000001</v>
      </c>
      <c r="AO572" s="39">
        <f t="shared" si="98"/>
        <v>0</v>
      </c>
      <c r="AQ572" s="37" t="s">
        <v>2668</v>
      </c>
      <c r="AR572" s="39">
        <v>1</v>
      </c>
    </row>
    <row r="573" spans="1:44" ht="15" customHeight="1">
      <c r="A573" s="37" t="s">
        <v>2669</v>
      </c>
      <c r="B573" s="37" t="s">
        <v>2670</v>
      </c>
      <c r="C573" s="37" t="s">
        <v>2668</v>
      </c>
      <c r="E573" s="39">
        <v>0.95299999999999996</v>
      </c>
      <c r="F573" s="39">
        <v>22</v>
      </c>
      <c r="G573" s="39">
        <f t="shared" si="88"/>
        <v>330</v>
      </c>
      <c r="H573" s="39">
        <v>3140</v>
      </c>
      <c r="I573" s="39">
        <v>3555</v>
      </c>
      <c r="J573" s="39" t="str">
        <f t="shared" si="89"/>
        <v>NO</v>
      </c>
      <c r="K573" s="39">
        <f t="shared" si="90"/>
        <v>1.8181818181818183</v>
      </c>
      <c r="L573" s="39" t="str">
        <f t="shared" si="91"/>
        <v>NO</v>
      </c>
      <c r="O573" s="39">
        <v>1</v>
      </c>
      <c r="R573" s="39">
        <v>0</v>
      </c>
      <c r="S573" s="39">
        <f t="shared" si="92"/>
        <v>0</v>
      </c>
      <c r="AB573" s="39" t="s">
        <v>4112</v>
      </c>
      <c r="AD573" s="39">
        <f t="shared" si="93"/>
        <v>0</v>
      </c>
      <c r="AE573" s="39">
        <v>277</v>
      </c>
      <c r="AF573" s="39">
        <f t="shared" si="94"/>
        <v>526</v>
      </c>
      <c r="AG573" s="39">
        <v>138</v>
      </c>
      <c r="AH573" s="39">
        <f t="shared" si="95"/>
        <v>618</v>
      </c>
      <c r="AI573" s="39">
        <f t="shared" si="96"/>
        <v>-92</v>
      </c>
      <c r="AJ573" s="39">
        <f t="shared" si="97"/>
        <v>0</v>
      </c>
      <c r="AK573" s="39">
        <v>1</v>
      </c>
      <c r="AL573" s="39">
        <v>0.38400000000000001</v>
      </c>
      <c r="AM573" s="39">
        <v>0.45600000000000002</v>
      </c>
      <c r="AN573" s="39">
        <v>0.36499999999999999</v>
      </c>
      <c r="AO573" s="39">
        <f t="shared" si="98"/>
        <v>0</v>
      </c>
      <c r="AQ573" s="37" t="s">
        <v>2668</v>
      </c>
      <c r="AR573" s="39">
        <v>0</v>
      </c>
    </row>
    <row r="574" spans="1:44" ht="15" customHeight="1">
      <c r="A574" s="37" t="s">
        <v>2671</v>
      </c>
      <c r="B574" s="37" t="s">
        <v>2672</v>
      </c>
      <c r="C574" s="37" t="s">
        <v>2668</v>
      </c>
      <c r="E574" s="39">
        <v>0.98099999999999998</v>
      </c>
      <c r="F574" s="39">
        <v>16</v>
      </c>
      <c r="G574" s="39">
        <f t="shared" si="88"/>
        <v>325</v>
      </c>
      <c r="H574" s="39">
        <v>1620</v>
      </c>
      <c r="I574" s="39">
        <v>228</v>
      </c>
      <c r="J574" s="39" t="str">
        <f t="shared" si="89"/>
        <v>NO</v>
      </c>
      <c r="K574" s="39">
        <f t="shared" si="90"/>
        <v>0.61538461538461542</v>
      </c>
      <c r="L574" s="39" t="str">
        <f t="shared" si="91"/>
        <v>NO</v>
      </c>
      <c r="O574" s="39">
        <v>2</v>
      </c>
      <c r="R574" s="39">
        <v>0</v>
      </c>
      <c r="S574" s="39">
        <f t="shared" si="92"/>
        <v>1</v>
      </c>
      <c r="W574" s="39" t="s">
        <v>2979</v>
      </c>
      <c r="AB574" s="39" t="s">
        <v>4112</v>
      </c>
      <c r="AD574" s="39">
        <f t="shared" si="93"/>
        <v>0</v>
      </c>
      <c r="AE574" s="39">
        <v>22410</v>
      </c>
      <c r="AF574" s="39">
        <f t="shared" si="94"/>
        <v>1419</v>
      </c>
      <c r="AG574" s="39">
        <v>94222</v>
      </c>
      <c r="AH574" s="39">
        <f t="shared" si="95"/>
        <v>1452</v>
      </c>
      <c r="AI574" s="39">
        <f t="shared" si="96"/>
        <v>-33</v>
      </c>
      <c r="AJ574" s="39">
        <f t="shared" si="97"/>
        <v>0</v>
      </c>
      <c r="AK574" s="39">
        <v>0</v>
      </c>
      <c r="AL574" s="39">
        <v>0.46700000000000003</v>
      </c>
      <c r="AM574" s="39">
        <v>0.44500000000000001</v>
      </c>
      <c r="AN574" s="39">
        <v>0.47299999999999998</v>
      </c>
      <c r="AO574" s="39">
        <f t="shared" si="98"/>
        <v>1</v>
      </c>
      <c r="AQ574" s="37" t="s">
        <v>2668</v>
      </c>
      <c r="AR574" s="39">
        <v>0</v>
      </c>
    </row>
    <row r="575" spans="1:44" ht="15" customHeight="1">
      <c r="A575" s="37" t="s">
        <v>2673</v>
      </c>
      <c r="B575" s="37" t="s">
        <v>2674</v>
      </c>
      <c r="C575" s="37" t="s">
        <v>2668</v>
      </c>
      <c r="E575" s="39">
        <v>0.999</v>
      </c>
      <c r="F575" s="39">
        <v>16</v>
      </c>
      <c r="G575" s="39">
        <f t="shared" si="88"/>
        <v>348</v>
      </c>
      <c r="H575" s="39">
        <v>612</v>
      </c>
      <c r="I575" s="39" t="s">
        <v>4111</v>
      </c>
      <c r="J575" s="39" t="str">
        <f t="shared" si="89"/>
        <v>NO</v>
      </c>
      <c r="K575" s="39">
        <f t="shared" si="90"/>
        <v>0.57471264367816088</v>
      </c>
      <c r="L575" s="39" t="str">
        <f t="shared" si="91"/>
        <v>NO</v>
      </c>
      <c r="O575" s="39">
        <v>2</v>
      </c>
      <c r="R575" s="39">
        <v>0</v>
      </c>
      <c r="S575" s="39">
        <f t="shared" si="92"/>
        <v>0</v>
      </c>
      <c r="AB575" s="39" t="s">
        <v>4112</v>
      </c>
      <c r="AD575" s="39">
        <f t="shared" si="93"/>
        <v>0</v>
      </c>
      <c r="AE575" s="39">
        <v>6322</v>
      </c>
      <c r="AF575" s="39">
        <f t="shared" si="94"/>
        <v>1308</v>
      </c>
      <c r="AG575" s="39">
        <v>6699</v>
      </c>
      <c r="AH575" s="39">
        <f t="shared" si="95"/>
        <v>1309</v>
      </c>
      <c r="AI575" s="39">
        <f t="shared" si="96"/>
        <v>-1</v>
      </c>
      <c r="AJ575" s="39">
        <f t="shared" si="97"/>
        <v>0</v>
      </c>
      <c r="AK575" s="39">
        <v>1</v>
      </c>
      <c r="AL575" s="39">
        <v>0.42699999999999999</v>
      </c>
      <c r="AM575" s="39">
        <v>0.44400000000000001</v>
      </c>
      <c r="AN575" s="39">
        <v>0.39800000000000002</v>
      </c>
      <c r="AO575" s="39">
        <f t="shared" si="98"/>
        <v>0</v>
      </c>
      <c r="AQ575" s="37" t="s">
        <v>2668</v>
      </c>
      <c r="AR575" s="39">
        <v>0</v>
      </c>
    </row>
    <row r="576" spans="1:44" ht="15" customHeight="1">
      <c r="A576" s="37" t="s">
        <v>2675</v>
      </c>
      <c r="B576" s="37" t="s">
        <v>2676</v>
      </c>
      <c r="C576" s="37" t="s">
        <v>2668</v>
      </c>
      <c r="E576" s="39">
        <v>0.998</v>
      </c>
      <c r="F576" s="39">
        <v>19</v>
      </c>
      <c r="G576" s="39">
        <f t="shared" si="88"/>
        <v>323</v>
      </c>
      <c r="H576" s="39">
        <v>576</v>
      </c>
      <c r="I576" s="39">
        <v>339</v>
      </c>
      <c r="J576" s="39" t="str">
        <f t="shared" si="89"/>
        <v>NO</v>
      </c>
      <c r="K576" s="39">
        <f t="shared" si="90"/>
        <v>0.61919504643962853</v>
      </c>
      <c r="L576" s="39" t="str">
        <f t="shared" si="91"/>
        <v>NO</v>
      </c>
      <c r="O576" s="39">
        <v>1</v>
      </c>
      <c r="R576" s="39">
        <v>0</v>
      </c>
      <c r="S576" s="39">
        <f t="shared" si="92"/>
        <v>1</v>
      </c>
      <c r="U576" s="39" t="s">
        <v>2992</v>
      </c>
      <c r="AB576" s="39" t="s">
        <v>4112</v>
      </c>
      <c r="AD576" s="39">
        <f t="shared" si="93"/>
        <v>0</v>
      </c>
      <c r="AE576" s="39">
        <v>6074</v>
      </c>
      <c r="AF576" s="39">
        <f t="shared" si="94"/>
        <v>1303</v>
      </c>
      <c r="AG576" s="39">
        <v>1200</v>
      </c>
      <c r="AH576" s="39">
        <f t="shared" si="95"/>
        <v>1056</v>
      </c>
      <c r="AI576" s="39">
        <f t="shared" si="96"/>
        <v>247</v>
      </c>
      <c r="AJ576" s="39">
        <f t="shared" si="97"/>
        <v>1</v>
      </c>
      <c r="AK576" s="39">
        <v>1</v>
      </c>
      <c r="AL576" s="39">
        <v>0.438</v>
      </c>
      <c r="AM576" s="39">
        <v>0.439</v>
      </c>
      <c r="AN576" s="39">
        <v>0.4</v>
      </c>
      <c r="AO576" s="39">
        <f t="shared" si="98"/>
        <v>0</v>
      </c>
      <c r="AQ576" s="37" t="s">
        <v>2668</v>
      </c>
      <c r="AR576" s="39">
        <v>1</v>
      </c>
    </row>
    <row r="577" spans="1:44" ht="15" customHeight="1">
      <c r="A577" s="37" t="s">
        <v>2677</v>
      </c>
      <c r="B577" s="37" t="s">
        <v>2654</v>
      </c>
      <c r="C577" s="37" t="s">
        <v>2668</v>
      </c>
      <c r="E577" s="39">
        <v>0.98</v>
      </c>
      <c r="F577" s="39">
        <v>26</v>
      </c>
      <c r="G577" s="39">
        <f t="shared" si="88"/>
        <v>400</v>
      </c>
      <c r="H577" s="39">
        <v>960</v>
      </c>
      <c r="I577" s="39">
        <v>46</v>
      </c>
      <c r="J577" s="39" t="str">
        <f t="shared" si="89"/>
        <v>NO</v>
      </c>
      <c r="K577" s="39">
        <f t="shared" si="90"/>
        <v>1</v>
      </c>
      <c r="L577" s="39" t="str">
        <f t="shared" si="91"/>
        <v>NO</v>
      </c>
      <c r="O577" s="39">
        <v>2</v>
      </c>
      <c r="R577" s="39">
        <v>0</v>
      </c>
      <c r="S577" s="39">
        <f t="shared" si="92"/>
        <v>0</v>
      </c>
      <c r="AB577" s="39" t="s">
        <v>4112</v>
      </c>
      <c r="AC577" s="39" t="s">
        <v>2655</v>
      </c>
      <c r="AD577" s="39">
        <f t="shared" si="93"/>
        <v>2</v>
      </c>
      <c r="AE577" s="39">
        <v>1312</v>
      </c>
      <c r="AF577" s="39">
        <f t="shared" si="94"/>
        <v>899</v>
      </c>
      <c r="AG577" s="39">
        <v>3</v>
      </c>
      <c r="AH577" s="39">
        <f t="shared" si="95"/>
        <v>179</v>
      </c>
      <c r="AI577" s="39">
        <f t="shared" si="96"/>
        <v>720</v>
      </c>
      <c r="AJ577" s="39">
        <f t="shared" si="97"/>
        <v>1</v>
      </c>
      <c r="AK577" s="39">
        <v>1</v>
      </c>
      <c r="AL577" s="39">
        <v>0.46</v>
      </c>
      <c r="AM577" s="39">
        <v>0.42199999999999999</v>
      </c>
      <c r="AN577" s="39">
        <v>0.441</v>
      </c>
      <c r="AO577" s="39">
        <f t="shared" si="98"/>
        <v>0</v>
      </c>
      <c r="AQ577" s="37" t="s">
        <v>2668</v>
      </c>
      <c r="AR577" s="39">
        <v>1</v>
      </c>
    </row>
    <row r="578" spans="1:44" ht="15" customHeight="1">
      <c r="A578" s="37" t="s">
        <v>2656</v>
      </c>
      <c r="B578" s="37" t="s">
        <v>2657</v>
      </c>
      <c r="C578" s="37" t="s">
        <v>2658</v>
      </c>
      <c r="E578" s="39">
        <v>1</v>
      </c>
      <c r="F578" s="39">
        <v>17</v>
      </c>
      <c r="G578" s="39">
        <f t="shared" si="88"/>
        <v>254</v>
      </c>
      <c r="H578" s="39" t="s">
        <v>4111</v>
      </c>
      <c r="I578" s="39" t="s">
        <v>4111</v>
      </c>
      <c r="J578" s="39" t="str">
        <f t="shared" si="89"/>
        <v>NO</v>
      </c>
      <c r="K578" s="39">
        <f t="shared" si="90"/>
        <v>1.5748031496062993</v>
      </c>
      <c r="L578" s="39" t="str">
        <f t="shared" si="91"/>
        <v>NO</v>
      </c>
      <c r="O578" s="39">
        <v>2</v>
      </c>
      <c r="R578" s="39">
        <v>0</v>
      </c>
      <c r="S578" s="39">
        <f t="shared" si="92"/>
        <v>1</v>
      </c>
      <c r="U578" s="39" t="s">
        <v>2659</v>
      </c>
      <c r="AB578" s="39" t="s">
        <v>4112</v>
      </c>
      <c r="AD578" s="39">
        <f t="shared" si="93"/>
        <v>0</v>
      </c>
      <c r="AE578" s="39">
        <v>1984</v>
      </c>
      <c r="AF578" s="39">
        <f t="shared" si="94"/>
        <v>1031</v>
      </c>
      <c r="AG578" s="39">
        <v>6</v>
      </c>
      <c r="AH578" s="39">
        <f t="shared" si="95"/>
        <v>226</v>
      </c>
      <c r="AI578" s="39">
        <f t="shared" si="96"/>
        <v>805</v>
      </c>
      <c r="AJ578" s="39">
        <f t="shared" si="97"/>
        <v>1</v>
      </c>
      <c r="AK578" s="39">
        <v>1</v>
      </c>
      <c r="AL578" s="39">
        <v>0.43099999999999999</v>
      </c>
      <c r="AM578" s="39">
        <v>0.52800000000000002</v>
      </c>
      <c r="AN578" s="39">
        <v>0.39700000000000002</v>
      </c>
      <c r="AO578" s="39">
        <f t="shared" si="98"/>
        <v>0</v>
      </c>
      <c r="AQ578" s="37" t="s">
        <v>2658</v>
      </c>
      <c r="AR578" s="39">
        <v>1</v>
      </c>
    </row>
    <row r="579" spans="1:44" ht="15" customHeight="1">
      <c r="A579" s="37" t="s">
        <v>2660</v>
      </c>
      <c r="B579" s="37" t="s">
        <v>2661</v>
      </c>
      <c r="C579" s="37" t="s">
        <v>2658</v>
      </c>
      <c r="E579" s="39">
        <v>0.998</v>
      </c>
      <c r="F579" s="39">
        <v>19</v>
      </c>
      <c r="G579" s="39">
        <f t="shared" ref="G579:G642" si="99">LEN(B579)</f>
        <v>425</v>
      </c>
      <c r="H579" s="39">
        <v>4018</v>
      </c>
      <c r="I579" s="39">
        <v>368</v>
      </c>
      <c r="J579" s="39" t="str">
        <f t="shared" ref="J579:J642" si="100">IF(AND(OR(H579&gt;=10000,I579&gt;=10000),H579&lt;&gt;"NA",I579&lt;&gt;"NA"),"YES","NO")</f>
        <v>NO</v>
      </c>
      <c r="K579" s="39">
        <f t="shared" ref="K579:K642" si="101">(100/G579)*(LEN(B579)-LEN(SUBSTITUTE(B579,"C","")))</f>
        <v>5.4117647058823533</v>
      </c>
      <c r="L579" s="39" t="str">
        <f t="shared" ref="L579:L642" si="102">IF(AND(K579&gt;3,G579&lt;150),"YES","NO")</f>
        <v>NO</v>
      </c>
      <c r="O579" s="39">
        <v>6</v>
      </c>
      <c r="R579" s="39">
        <v>0</v>
      </c>
      <c r="S579" s="39">
        <f t="shared" ref="S579:S642" si="103">SUM(IF(U579=0,0,1),IF(V579=0,0,1),IF(W579=0,0,1),IF(X579=0,0,1),IF(Y579=0,0,1),IF(Z579=0,0,1),IF(AA579=0,0,1),IF(AB579="No NLS",0,1))</f>
        <v>1</v>
      </c>
      <c r="U579" s="39" t="s">
        <v>2662</v>
      </c>
      <c r="AB579" s="39" t="s">
        <v>4112</v>
      </c>
      <c r="AC579" s="39" t="s">
        <v>2663</v>
      </c>
      <c r="AD579" s="39">
        <f t="shared" ref="AD579:AD642" si="104">IF(AC579="",0,(LEN(AC579)-LEN(SUBSTITUTE(AC579,"#","")))+1)</f>
        <v>6</v>
      </c>
      <c r="AE579" s="39">
        <v>6188</v>
      </c>
      <c r="AF579" s="39">
        <f t="shared" ref="AF579:AF642" si="105">RANK(AE579,$AE$3:$AE$1464,1)</f>
        <v>1306</v>
      </c>
      <c r="AG579" s="39">
        <v>1507</v>
      </c>
      <c r="AH579" s="39">
        <f t="shared" ref="AH579:AH642" si="106">RANK(AG579,$AG$3:$AG$1464,1)</f>
        <v>1105</v>
      </c>
      <c r="AI579" s="39">
        <f t="shared" ref="AI579:AI642" si="107">AF579-AH579</f>
        <v>201</v>
      </c>
      <c r="AJ579" s="39">
        <f t="shared" ref="AJ579:AJ642" si="108">IF(AI579&gt;0,1,0)</f>
        <v>1</v>
      </c>
      <c r="AK579" s="39">
        <v>1</v>
      </c>
      <c r="AL579" s="39">
        <v>0.47</v>
      </c>
      <c r="AM579" s="39">
        <v>0.47</v>
      </c>
      <c r="AN579" s="39">
        <v>0.46400000000000002</v>
      </c>
      <c r="AO579" s="39">
        <f t="shared" ref="AO579:AO642" si="109">IF(AK579=1,0,1)</f>
        <v>0</v>
      </c>
      <c r="AQ579" s="37" t="s">
        <v>2658</v>
      </c>
      <c r="AR579" s="39">
        <v>1</v>
      </c>
    </row>
    <row r="580" spans="1:44" ht="15" customHeight="1">
      <c r="A580" s="37" t="s">
        <v>2664</v>
      </c>
      <c r="B580" s="37" t="s">
        <v>2665</v>
      </c>
      <c r="C580" s="37" t="s">
        <v>2658</v>
      </c>
      <c r="D580" s="39">
        <v>0</v>
      </c>
      <c r="E580" s="39">
        <v>0</v>
      </c>
      <c r="G580" s="39">
        <f t="shared" si="99"/>
        <v>368</v>
      </c>
      <c r="H580" s="39">
        <v>2710</v>
      </c>
      <c r="I580" s="39">
        <v>10142</v>
      </c>
      <c r="J580" s="39" t="str">
        <f t="shared" si="100"/>
        <v>YES</v>
      </c>
      <c r="K580" s="39">
        <f t="shared" si="101"/>
        <v>5.9782608695652169</v>
      </c>
      <c r="L580" s="39" t="str">
        <f t="shared" si="102"/>
        <v>NO</v>
      </c>
      <c r="O580" s="39">
        <v>6</v>
      </c>
      <c r="R580" s="39">
        <v>0</v>
      </c>
      <c r="S580" s="39">
        <f t="shared" si="103"/>
        <v>1</v>
      </c>
      <c r="U580" s="39" t="s">
        <v>3301</v>
      </c>
      <c r="AB580" s="39" t="s">
        <v>4112</v>
      </c>
      <c r="AD580" s="39">
        <f t="shared" si="104"/>
        <v>0</v>
      </c>
      <c r="AE580" s="39">
        <v>38</v>
      </c>
      <c r="AF580" s="39">
        <f t="shared" si="105"/>
        <v>289</v>
      </c>
      <c r="AG580" s="39">
        <v>404</v>
      </c>
      <c r="AH580" s="39">
        <f t="shared" si="106"/>
        <v>818</v>
      </c>
      <c r="AI580" s="39">
        <f t="shared" si="107"/>
        <v>-529</v>
      </c>
      <c r="AJ580" s="39">
        <f t="shared" si="108"/>
        <v>0</v>
      </c>
      <c r="AK580" s="39">
        <v>0</v>
      </c>
      <c r="AL580" s="39">
        <v>0.41699999999999998</v>
      </c>
      <c r="AM580" s="39">
        <v>0.442</v>
      </c>
      <c r="AN580" s="39">
        <v>0.42699999999999999</v>
      </c>
      <c r="AO580" s="39">
        <f t="shared" si="109"/>
        <v>1</v>
      </c>
      <c r="AQ580" s="37" t="s">
        <v>2658</v>
      </c>
      <c r="AR580" s="39">
        <v>0</v>
      </c>
    </row>
    <row r="581" spans="1:44" ht="15" customHeight="1">
      <c r="A581" s="37" t="s">
        <v>2666</v>
      </c>
      <c r="B581" s="37" t="s">
        <v>2647</v>
      </c>
      <c r="C581" s="37" t="s">
        <v>2658</v>
      </c>
      <c r="E581" s="39">
        <v>0.99399999999999999</v>
      </c>
      <c r="F581" s="39">
        <v>19</v>
      </c>
      <c r="G581" s="39">
        <f t="shared" si="99"/>
        <v>478</v>
      </c>
      <c r="H581" s="39">
        <v>4939</v>
      </c>
      <c r="I581" s="39">
        <v>6716</v>
      </c>
      <c r="J581" s="39" t="str">
        <f t="shared" si="100"/>
        <v>NO</v>
      </c>
      <c r="K581" s="39">
        <f t="shared" si="101"/>
        <v>5.8577405857740583</v>
      </c>
      <c r="L581" s="39" t="str">
        <f t="shared" si="102"/>
        <v>NO</v>
      </c>
      <c r="O581" s="39">
        <v>9</v>
      </c>
      <c r="R581" s="39">
        <v>0</v>
      </c>
      <c r="S581" s="39">
        <f t="shared" si="103"/>
        <v>0</v>
      </c>
      <c r="AB581" s="39" t="s">
        <v>4112</v>
      </c>
      <c r="AD581" s="39">
        <f t="shared" si="104"/>
        <v>0</v>
      </c>
      <c r="AE581" s="39">
        <v>23818</v>
      </c>
      <c r="AF581" s="39">
        <f t="shared" si="105"/>
        <v>1424</v>
      </c>
      <c r="AG581" s="39">
        <v>60088</v>
      </c>
      <c r="AH581" s="39">
        <f t="shared" si="106"/>
        <v>1445</v>
      </c>
      <c r="AI581" s="39">
        <f t="shared" si="107"/>
        <v>-21</v>
      </c>
      <c r="AJ581" s="39">
        <f t="shared" si="108"/>
        <v>0</v>
      </c>
      <c r="AK581" s="39">
        <v>1</v>
      </c>
      <c r="AL581" s="39">
        <v>0.48699999999999999</v>
      </c>
      <c r="AM581" s="39">
        <v>0.46200000000000002</v>
      </c>
      <c r="AN581" s="39">
        <v>0.45400000000000001</v>
      </c>
      <c r="AO581" s="39">
        <f t="shared" si="109"/>
        <v>0</v>
      </c>
      <c r="AQ581" s="37" t="s">
        <v>2658</v>
      </c>
      <c r="AR581" s="39">
        <v>0</v>
      </c>
    </row>
    <row r="582" spans="1:44" ht="15" customHeight="1">
      <c r="A582" s="37" t="s">
        <v>2648</v>
      </c>
      <c r="B582" s="37" t="s">
        <v>2649</v>
      </c>
      <c r="C582" s="37" t="s">
        <v>2658</v>
      </c>
      <c r="D582" s="39">
        <v>0</v>
      </c>
      <c r="E582" s="39">
        <v>0</v>
      </c>
      <c r="G582" s="39">
        <f t="shared" si="99"/>
        <v>366</v>
      </c>
      <c r="H582" s="39">
        <v>3240</v>
      </c>
      <c r="I582" s="39">
        <v>2251</v>
      </c>
      <c r="J582" s="39" t="str">
        <f t="shared" si="100"/>
        <v>NO</v>
      </c>
      <c r="K582" s="39">
        <f t="shared" si="101"/>
        <v>4.3715846994535523</v>
      </c>
      <c r="L582" s="39" t="str">
        <f t="shared" si="102"/>
        <v>NO</v>
      </c>
      <c r="O582" s="39">
        <v>6</v>
      </c>
      <c r="R582" s="39">
        <v>0</v>
      </c>
      <c r="S582" s="39">
        <f t="shared" si="103"/>
        <v>1</v>
      </c>
      <c r="U582" s="39" t="s">
        <v>2650</v>
      </c>
      <c r="AB582" s="39" t="s">
        <v>4112</v>
      </c>
      <c r="AD582" s="39">
        <f t="shared" si="104"/>
        <v>0</v>
      </c>
      <c r="AE582" s="39">
        <v>15</v>
      </c>
      <c r="AF582" s="39">
        <f t="shared" si="105"/>
        <v>213</v>
      </c>
      <c r="AG582" s="39">
        <v>47</v>
      </c>
      <c r="AH582" s="39">
        <f t="shared" si="106"/>
        <v>425</v>
      </c>
      <c r="AI582" s="39">
        <f t="shared" si="107"/>
        <v>-212</v>
      </c>
      <c r="AJ582" s="39">
        <f t="shared" si="108"/>
        <v>0</v>
      </c>
      <c r="AK582" s="39">
        <v>0</v>
      </c>
      <c r="AL582" s="39">
        <v>0.49199999999999999</v>
      </c>
      <c r="AM582" s="39">
        <v>0.46100000000000002</v>
      </c>
      <c r="AN582" s="39">
        <v>0.41299999999999998</v>
      </c>
      <c r="AO582" s="39">
        <f t="shared" si="109"/>
        <v>1</v>
      </c>
      <c r="AQ582" s="37" t="s">
        <v>2658</v>
      </c>
      <c r="AR582" s="39">
        <v>0</v>
      </c>
    </row>
    <row r="583" spans="1:44" ht="15" customHeight="1">
      <c r="A583" s="37" t="s">
        <v>2651</v>
      </c>
      <c r="B583" s="37" t="s">
        <v>2652</v>
      </c>
      <c r="C583" s="37" t="s">
        <v>2658</v>
      </c>
      <c r="E583" s="39">
        <v>1</v>
      </c>
      <c r="F583" s="39">
        <v>21</v>
      </c>
      <c r="G583" s="39">
        <f t="shared" si="99"/>
        <v>780</v>
      </c>
      <c r="H583" s="39">
        <v>8840</v>
      </c>
      <c r="I583" s="39">
        <v>1396</v>
      </c>
      <c r="J583" s="39" t="str">
        <f t="shared" si="100"/>
        <v>NO</v>
      </c>
      <c r="K583" s="39">
        <f t="shared" si="101"/>
        <v>1.5384615384615383</v>
      </c>
      <c r="L583" s="39" t="str">
        <f t="shared" si="102"/>
        <v>NO</v>
      </c>
      <c r="O583" s="39">
        <v>4</v>
      </c>
      <c r="R583" s="39">
        <v>0</v>
      </c>
      <c r="S583" s="39">
        <f t="shared" si="103"/>
        <v>1</v>
      </c>
      <c r="U583" s="39" t="s">
        <v>3836</v>
      </c>
      <c r="AB583" s="39" t="s">
        <v>4112</v>
      </c>
      <c r="AD583" s="39">
        <f t="shared" si="104"/>
        <v>0</v>
      </c>
      <c r="AE583" s="39">
        <v>9221</v>
      </c>
      <c r="AF583" s="39">
        <f t="shared" si="105"/>
        <v>1360</v>
      </c>
      <c r="AG583" s="39">
        <v>18875</v>
      </c>
      <c r="AH583" s="39">
        <f t="shared" si="106"/>
        <v>1399</v>
      </c>
      <c r="AI583" s="39">
        <f t="shared" si="107"/>
        <v>-39</v>
      </c>
      <c r="AJ583" s="39">
        <f t="shared" si="108"/>
        <v>0</v>
      </c>
      <c r="AK583" s="39">
        <v>1</v>
      </c>
      <c r="AL583" s="39">
        <v>0.44400000000000001</v>
      </c>
      <c r="AM583" s="39">
        <v>0.47599999999999998</v>
      </c>
      <c r="AN583" s="39">
        <v>0.441</v>
      </c>
      <c r="AO583" s="39">
        <f t="shared" si="109"/>
        <v>0</v>
      </c>
      <c r="AQ583" s="37" t="s">
        <v>2658</v>
      </c>
      <c r="AR583" s="39">
        <v>0</v>
      </c>
    </row>
    <row r="584" spans="1:44" ht="15" customHeight="1">
      <c r="A584" s="37" t="s">
        <v>2653</v>
      </c>
      <c r="B584" s="37" t="s">
        <v>2641</v>
      </c>
      <c r="C584" s="37" t="s">
        <v>2642</v>
      </c>
      <c r="E584" s="39">
        <v>1</v>
      </c>
      <c r="F584" s="39">
        <v>21</v>
      </c>
      <c r="G584" s="39">
        <f t="shared" si="99"/>
        <v>688</v>
      </c>
      <c r="H584" s="39" t="s">
        <v>4111</v>
      </c>
      <c r="I584" s="39">
        <v>1285</v>
      </c>
      <c r="J584" s="39" t="str">
        <f t="shared" si="100"/>
        <v>NO</v>
      </c>
      <c r="K584" s="39">
        <f t="shared" si="101"/>
        <v>1.1627906976744187</v>
      </c>
      <c r="L584" s="39" t="str">
        <f t="shared" si="102"/>
        <v>NO</v>
      </c>
      <c r="O584" s="39">
        <v>4</v>
      </c>
      <c r="R584" s="39">
        <v>0</v>
      </c>
      <c r="S584" s="39">
        <f t="shared" si="103"/>
        <v>1</v>
      </c>
      <c r="W584" s="39" t="s">
        <v>2643</v>
      </c>
      <c r="AB584" s="39" t="s">
        <v>4112</v>
      </c>
      <c r="AD584" s="39">
        <f t="shared" si="104"/>
        <v>0</v>
      </c>
      <c r="AE584" s="39">
        <v>763</v>
      </c>
      <c r="AF584" s="39">
        <f t="shared" si="105"/>
        <v>749</v>
      </c>
      <c r="AG584" s="39">
        <v>9003</v>
      </c>
      <c r="AH584" s="39">
        <f t="shared" si="106"/>
        <v>1341</v>
      </c>
      <c r="AI584" s="39">
        <f t="shared" si="107"/>
        <v>-592</v>
      </c>
      <c r="AJ584" s="39">
        <f t="shared" si="108"/>
        <v>0</v>
      </c>
      <c r="AK584" s="39">
        <v>1</v>
      </c>
      <c r="AL584" s="39">
        <v>0.29699999999999999</v>
      </c>
      <c r="AM584" s="39">
        <v>0.44</v>
      </c>
      <c r="AN584" s="39">
        <v>0.41699999999999998</v>
      </c>
      <c r="AO584" s="39">
        <f t="shared" si="109"/>
        <v>0</v>
      </c>
      <c r="AQ584" s="37" t="s">
        <v>2642</v>
      </c>
      <c r="AR584" s="39">
        <v>0</v>
      </c>
    </row>
    <row r="585" spans="1:44" ht="15" customHeight="1">
      <c r="A585" s="37" t="s">
        <v>2644</v>
      </c>
      <c r="B585" s="37" t="s">
        <v>2645</v>
      </c>
      <c r="C585" s="37" t="s">
        <v>2642</v>
      </c>
      <c r="E585" s="39">
        <v>0.996</v>
      </c>
      <c r="F585" s="39">
        <v>23</v>
      </c>
      <c r="G585" s="39">
        <f t="shared" si="99"/>
        <v>755</v>
      </c>
      <c r="H585" s="39">
        <v>1510</v>
      </c>
      <c r="I585" s="39">
        <v>1085</v>
      </c>
      <c r="J585" s="39" t="str">
        <f t="shared" si="100"/>
        <v>NO</v>
      </c>
      <c r="K585" s="39">
        <f t="shared" si="101"/>
        <v>1.3245033112582782</v>
      </c>
      <c r="L585" s="39" t="str">
        <f t="shared" si="102"/>
        <v>NO</v>
      </c>
      <c r="O585" s="39">
        <v>3</v>
      </c>
      <c r="R585" s="39">
        <v>0</v>
      </c>
      <c r="S585" s="39">
        <f t="shared" si="103"/>
        <v>0</v>
      </c>
      <c r="AB585" s="39" t="s">
        <v>4112</v>
      </c>
      <c r="AD585" s="39">
        <f t="shared" si="104"/>
        <v>0</v>
      </c>
      <c r="AE585" s="39">
        <v>0</v>
      </c>
      <c r="AF585" s="39">
        <f t="shared" si="105"/>
        <v>1</v>
      </c>
      <c r="AG585" s="39">
        <v>0</v>
      </c>
      <c r="AH585" s="39">
        <f t="shared" si="106"/>
        <v>1</v>
      </c>
      <c r="AI585" s="39">
        <f t="shared" si="107"/>
        <v>0</v>
      </c>
      <c r="AJ585" s="39">
        <f t="shared" si="108"/>
        <v>0</v>
      </c>
      <c r="AK585" s="39">
        <v>1</v>
      </c>
      <c r="AL585" s="39">
        <v>0.4</v>
      </c>
      <c r="AM585" s="39">
        <v>0.432</v>
      </c>
      <c r="AN585" s="39">
        <v>0.45100000000000001</v>
      </c>
      <c r="AO585" s="39">
        <f t="shared" si="109"/>
        <v>0</v>
      </c>
      <c r="AQ585" s="37" t="s">
        <v>2642</v>
      </c>
      <c r="AR585" s="39">
        <v>0</v>
      </c>
    </row>
    <row r="586" spans="1:44" ht="15" customHeight="1">
      <c r="A586" s="37" t="s">
        <v>2646</v>
      </c>
      <c r="B586" s="37" t="s">
        <v>2637</v>
      </c>
      <c r="C586" s="37" t="s">
        <v>2642</v>
      </c>
      <c r="E586" s="39">
        <v>0.996</v>
      </c>
      <c r="F586" s="39">
        <v>23</v>
      </c>
      <c r="G586" s="39">
        <f t="shared" si="99"/>
        <v>767</v>
      </c>
      <c r="J586" s="39" t="str">
        <f t="shared" si="100"/>
        <v>NO</v>
      </c>
      <c r="K586" s="39">
        <f t="shared" si="101"/>
        <v>1.3037809647979139</v>
      </c>
      <c r="L586" s="39" t="str">
        <f t="shared" si="102"/>
        <v>NO</v>
      </c>
      <c r="O586" s="39">
        <v>3</v>
      </c>
      <c r="R586" s="39">
        <v>0</v>
      </c>
      <c r="S586" s="39">
        <f t="shared" si="103"/>
        <v>0</v>
      </c>
      <c r="AB586" s="39" t="s">
        <v>4112</v>
      </c>
      <c r="AD586" s="39">
        <f t="shared" si="104"/>
        <v>0</v>
      </c>
      <c r="AE586" s="39">
        <v>0</v>
      </c>
      <c r="AF586" s="39">
        <f t="shared" si="105"/>
        <v>1</v>
      </c>
      <c r="AG586" s="39">
        <v>0</v>
      </c>
      <c r="AH586" s="39">
        <f t="shared" si="106"/>
        <v>1</v>
      </c>
      <c r="AI586" s="39">
        <f t="shared" si="107"/>
        <v>0</v>
      </c>
      <c r="AJ586" s="39">
        <f t="shared" si="108"/>
        <v>0</v>
      </c>
      <c r="AK586" s="39">
        <v>0</v>
      </c>
      <c r="AL586" s="39">
        <v>0</v>
      </c>
      <c r="AM586" s="39">
        <v>0</v>
      </c>
      <c r="AN586" s="39">
        <v>0</v>
      </c>
      <c r="AO586" s="39">
        <f t="shared" si="109"/>
        <v>1</v>
      </c>
      <c r="AQ586" s="37" t="s">
        <v>2642</v>
      </c>
      <c r="AR586" s="39">
        <v>0</v>
      </c>
    </row>
    <row r="587" spans="1:44" ht="15" customHeight="1">
      <c r="A587" s="37" t="s">
        <v>2638</v>
      </c>
      <c r="B587" s="37" t="s">
        <v>2639</v>
      </c>
      <c r="C587" s="37" t="s">
        <v>2642</v>
      </c>
      <c r="E587" s="39">
        <v>0.98499999999999999</v>
      </c>
      <c r="F587" s="39">
        <v>23</v>
      </c>
      <c r="G587" s="39">
        <f t="shared" si="99"/>
        <v>808</v>
      </c>
      <c r="H587" s="39">
        <v>72</v>
      </c>
      <c r="I587" s="39">
        <v>1906</v>
      </c>
      <c r="J587" s="39" t="str">
        <f t="shared" si="100"/>
        <v>NO</v>
      </c>
      <c r="K587" s="39">
        <f t="shared" si="101"/>
        <v>1.113861386138614</v>
      </c>
      <c r="L587" s="39" t="str">
        <f t="shared" si="102"/>
        <v>NO</v>
      </c>
      <c r="O587" s="39">
        <v>5</v>
      </c>
      <c r="R587" s="39">
        <v>0</v>
      </c>
      <c r="S587" s="39">
        <f t="shared" si="103"/>
        <v>0</v>
      </c>
      <c r="AB587" s="39" t="s">
        <v>4112</v>
      </c>
      <c r="AD587" s="39">
        <f t="shared" si="104"/>
        <v>0</v>
      </c>
      <c r="AE587" s="39">
        <v>635</v>
      </c>
      <c r="AF587" s="39">
        <f t="shared" si="105"/>
        <v>699</v>
      </c>
      <c r="AG587" s="39">
        <v>1819</v>
      </c>
      <c r="AH587" s="39">
        <f t="shared" si="106"/>
        <v>1137</v>
      </c>
      <c r="AI587" s="39">
        <f t="shared" si="107"/>
        <v>-438</v>
      </c>
      <c r="AJ587" s="39">
        <f t="shared" si="108"/>
        <v>0</v>
      </c>
      <c r="AK587" s="39">
        <v>1</v>
      </c>
      <c r="AL587" s="39">
        <v>0.47099999999999997</v>
      </c>
      <c r="AM587" s="39">
        <v>0.48699999999999999</v>
      </c>
      <c r="AN587" s="39">
        <v>0.42099999999999999</v>
      </c>
      <c r="AO587" s="39">
        <f t="shared" si="109"/>
        <v>0</v>
      </c>
      <c r="AQ587" s="37" t="s">
        <v>2642</v>
      </c>
      <c r="AR587" s="39">
        <v>0</v>
      </c>
    </row>
    <row r="588" spans="1:44" ht="15" customHeight="1">
      <c r="A588" s="37" t="s">
        <v>2640</v>
      </c>
      <c r="B588" s="37" t="s">
        <v>2630</v>
      </c>
      <c r="C588" s="37" t="s">
        <v>2642</v>
      </c>
      <c r="E588" s="39">
        <v>0.90600000000000003</v>
      </c>
      <c r="F588" s="39">
        <v>22</v>
      </c>
      <c r="G588" s="39">
        <f t="shared" si="99"/>
        <v>695</v>
      </c>
      <c r="H588" s="39">
        <v>1310</v>
      </c>
      <c r="I588" s="39">
        <v>3049</v>
      </c>
      <c r="J588" s="39" t="str">
        <f t="shared" si="100"/>
        <v>NO</v>
      </c>
      <c r="K588" s="39">
        <f t="shared" si="101"/>
        <v>1.4388489208633093</v>
      </c>
      <c r="L588" s="39" t="str">
        <f t="shared" si="102"/>
        <v>NO</v>
      </c>
      <c r="O588" s="39">
        <v>3</v>
      </c>
      <c r="R588" s="39">
        <v>0</v>
      </c>
      <c r="S588" s="39">
        <f t="shared" si="103"/>
        <v>0</v>
      </c>
      <c r="AB588" s="39" t="s">
        <v>4112</v>
      </c>
      <c r="AD588" s="39">
        <f t="shared" si="104"/>
        <v>0</v>
      </c>
      <c r="AE588" s="39">
        <v>223</v>
      </c>
      <c r="AF588" s="39">
        <f t="shared" si="105"/>
        <v>485</v>
      </c>
      <c r="AG588" s="39">
        <v>1231</v>
      </c>
      <c r="AH588" s="39">
        <f t="shared" si="106"/>
        <v>1067</v>
      </c>
      <c r="AI588" s="39">
        <f t="shared" si="107"/>
        <v>-582</v>
      </c>
      <c r="AJ588" s="39">
        <f t="shared" si="108"/>
        <v>0</v>
      </c>
      <c r="AK588" s="39">
        <v>1</v>
      </c>
      <c r="AL588" s="39">
        <v>0.46899999999999997</v>
      </c>
      <c r="AM588" s="39">
        <v>0.46700000000000003</v>
      </c>
      <c r="AN588" s="39">
        <v>0.42899999999999999</v>
      </c>
      <c r="AO588" s="39">
        <f t="shared" si="109"/>
        <v>0</v>
      </c>
      <c r="AQ588" s="37" t="s">
        <v>2642</v>
      </c>
      <c r="AR588" s="39">
        <v>0</v>
      </c>
    </row>
    <row r="589" spans="1:44" ht="15" customHeight="1">
      <c r="A589" s="37" t="s">
        <v>2631</v>
      </c>
      <c r="B589" s="37" t="s">
        <v>2632</v>
      </c>
      <c r="C589" s="37" t="s">
        <v>2642</v>
      </c>
      <c r="E589" s="39">
        <v>0.995</v>
      </c>
      <c r="F589" s="39">
        <v>23</v>
      </c>
      <c r="G589" s="39">
        <f t="shared" si="99"/>
        <v>724</v>
      </c>
      <c r="H589" s="39">
        <v>1887</v>
      </c>
      <c r="I589" s="39">
        <v>4712</v>
      </c>
      <c r="J589" s="39" t="str">
        <f t="shared" si="100"/>
        <v>NO</v>
      </c>
      <c r="K589" s="39">
        <f t="shared" si="101"/>
        <v>1.3812154696132597</v>
      </c>
      <c r="L589" s="39" t="str">
        <f t="shared" si="102"/>
        <v>NO</v>
      </c>
      <c r="O589" s="39">
        <v>4</v>
      </c>
      <c r="R589" s="39">
        <v>0</v>
      </c>
      <c r="S589" s="39">
        <f t="shared" si="103"/>
        <v>0</v>
      </c>
      <c r="AB589" s="39" t="s">
        <v>4112</v>
      </c>
      <c r="AD589" s="39">
        <f t="shared" si="104"/>
        <v>0</v>
      </c>
      <c r="AE589" s="39">
        <v>2570</v>
      </c>
      <c r="AF589" s="39">
        <f t="shared" si="105"/>
        <v>1115</v>
      </c>
      <c r="AG589" s="39">
        <v>14155</v>
      </c>
      <c r="AH589" s="39">
        <f t="shared" si="106"/>
        <v>1381</v>
      </c>
      <c r="AI589" s="39">
        <f t="shared" si="107"/>
        <v>-266</v>
      </c>
      <c r="AJ589" s="39">
        <f t="shared" si="108"/>
        <v>0</v>
      </c>
      <c r="AK589" s="39">
        <v>1</v>
      </c>
      <c r="AL589" s="39">
        <v>0.40300000000000002</v>
      </c>
      <c r="AM589" s="39">
        <v>0.44800000000000001</v>
      </c>
      <c r="AN589" s="39">
        <v>0.36399999999999999</v>
      </c>
      <c r="AO589" s="39">
        <f t="shared" si="109"/>
        <v>0</v>
      </c>
      <c r="AQ589" s="37" t="s">
        <v>2642</v>
      </c>
      <c r="AR589" s="39">
        <v>0</v>
      </c>
    </row>
    <row r="590" spans="1:44" ht="15" customHeight="1">
      <c r="A590" s="37" t="s">
        <v>2633</v>
      </c>
      <c r="B590" s="37" t="s">
        <v>2634</v>
      </c>
      <c r="C590" s="37" t="s">
        <v>2635</v>
      </c>
      <c r="E590" s="39">
        <v>0.998</v>
      </c>
      <c r="F590" s="39">
        <v>16</v>
      </c>
      <c r="G590" s="39">
        <f t="shared" si="99"/>
        <v>447</v>
      </c>
      <c r="H590" s="39">
        <v>5241</v>
      </c>
      <c r="I590" s="39" t="s">
        <v>4111</v>
      </c>
      <c r="J590" s="39" t="str">
        <f t="shared" si="100"/>
        <v>NO</v>
      </c>
      <c r="K590" s="39">
        <f t="shared" si="101"/>
        <v>1.7897091722595078</v>
      </c>
      <c r="L590" s="39" t="str">
        <f t="shared" si="102"/>
        <v>NO</v>
      </c>
      <c r="O590" s="39">
        <v>1</v>
      </c>
      <c r="R590" s="39">
        <v>0</v>
      </c>
      <c r="S590" s="39">
        <f t="shared" si="103"/>
        <v>0</v>
      </c>
      <c r="AB590" s="39" t="s">
        <v>4112</v>
      </c>
      <c r="AD590" s="39">
        <f t="shared" si="104"/>
        <v>0</v>
      </c>
      <c r="AE590" s="39">
        <v>33339</v>
      </c>
      <c r="AF590" s="39">
        <f t="shared" si="105"/>
        <v>1435</v>
      </c>
      <c r="AG590" s="39">
        <v>87208</v>
      </c>
      <c r="AH590" s="39">
        <f t="shared" si="106"/>
        <v>1451</v>
      </c>
      <c r="AI590" s="39">
        <f t="shared" si="107"/>
        <v>-16</v>
      </c>
      <c r="AJ590" s="39">
        <f t="shared" si="108"/>
        <v>0</v>
      </c>
      <c r="AK590" s="39">
        <v>1</v>
      </c>
      <c r="AL590" s="39">
        <v>0.54</v>
      </c>
      <c r="AM590" s="39">
        <v>0.46400000000000002</v>
      </c>
      <c r="AN590" s="39">
        <v>0.215</v>
      </c>
      <c r="AO590" s="39">
        <f t="shared" si="109"/>
        <v>0</v>
      </c>
      <c r="AQ590" s="37" t="s">
        <v>2635</v>
      </c>
      <c r="AR590" s="39">
        <v>0</v>
      </c>
    </row>
    <row r="591" spans="1:44" ht="15" customHeight="1">
      <c r="A591" s="37" t="s">
        <v>2636</v>
      </c>
      <c r="B591" s="37" t="s">
        <v>2624</v>
      </c>
      <c r="C591" s="37" t="s">
        <v>2635</v>
      </c>
      <c r="E591" s="39">
        <v>1</v>
      </c>
      <c r="F591" s="39">
        <v>22</v>
      </c>
      <c r="G591" s="39">
        <f t="shared" si="99"/>
        <v>542</v>
      </c>
      <c r="H591" s="39">
        <v>897</v>
      </c>
      <c r="I591" s="39">
        <v>25042</v>
      </c>
      <c r="J591" s="39" t="str">
        <f t="shared" si="100"/>
        <v>YES</v>
      </c>
      <c r="K591" s="39">
        <f t="shared" si="101"/>
        <v>2.5830258302583027</v>
      </c>
      <c r="L591" s="39" t="str">
        <f t="shared" si="102"/>
        <v>NO</v>
      </c>
      <c r="O591" s="39">
        <v>2</v>
      </c>
      <c r="R591" s="39">
        <v>0</v>
      </c>
      <c r="S591" s="39">
        <f t="shared" si="103"/>
        <v>0</v>
      </c>
      <c r="AB591" s="39" t="s">
        <v>4112</v>
      </c>
      <c r="AD591" s="39">
        <f t="shared" si="104"/>
        <v>0</v>
      </c>
      <c r="AE591" s="39">
        <v>22428</v>
      </c>
      <c r="AF591" s="39">
        <f t="shared" si="105"/>
        <v>1420</v>
      </c>
      <c r="AG591" s="39">
        <v>41263</v>
      </c>
      <c r="AH591" s="39">
        <f t="shared" si="106"/>
        <v>1432</v>
      </c>
      <c r="AI591" s="39">
        <f t="shared" si="107"/>
        <v>-12</v>
      </c>
      <c r="AJ591" s="39">
        <f t="shared" si="108"/>
        <v>0</v>
      </c>
      <c r="AK591" s="39">
        <v>0</v>
      </c>
      <c r="AL591" s="39">
        <v>0.40300000000000002</v>
      </c>
      <c r="AM591" s="39">
        <v>0.45300000000000001</v>
      </c>
      <c r="AN591" s="39">
        <v>0.51100000000000001</v>
      </c>
      <c r="AO591" s="39">
        <f t="shared" si="109"/>
        <v>1</v>
      </c>
      <c r="AQ591" s="37" t="s">
        <v>2635</v>
      </c>
      <c r="AR591" s="39">
        <v>0</v>
      </c>
    </row>
    <row r="592" spans="1:44" ht="15" customHeight="1">
      <c r="A592" s="37" t="s">
        <v>2625</v>
      </c>
      <c r="B592" s="37" t="s">
        <v>2626</v>
      </c>
      <c r="C592" s="37" t="s">
        <v>2635</v>
      </c>
      <c r="E592" s="39">
        <v>0.999</v>
      </c>
      <c r="F592" s="39">
        <v>21</v>
      </c>
      <c r="G592" s="39">
        <f t="shared" si="99"/>
        <v>536</v>
      </c>
      <c r="H592" s="39">
        <v>3630</v>
      </c>
      <c r="I592" s="39">
        <v>999</v>
      </c>
      <c r="J592" s="39" t="str">
        <f t="shared" si="100"/>
        <v>NO</v>
      </c>
      <c r="K592" s="39">
        <f t="shared" si="101"/>
        <v>2.6119402985074629</v>
      </c>
      <c r="L592" s="39" t="str">
        <f t="shared" si="102"/>
        <v>NO</v>
      </c>
      <c r="O592" s="39">
        <v>2</v>
      </c>
      <c r="R592" s="39">
        <v>0</v>
      </c>
      <c r="S592" s="39">
        <f t="shared" si="103"/>
        <v>0</v>
      </c>
      <c r="AB592" s="39" t="s">
        <v>4112</v>
      </c>
      <c r="AD592" s="39">
        <f t="shared" si="104"/>
        <v>0</v>
      </c>
      <c r="AE592" s="39">
        <v>4917</v>
      </c>
      <c r="AF592" s="39">
        <f t="shared" si="105"/>
        <v>1274</v>
      </c>
      <c r="AG592" s="39">
        <v>501</v>
      </c>
      <c r="AH592" s="39">
        <f t="shared" si="106"/>
        <v>864</v>
      </c>
      <c r="AI592" s="39">
        <f t="shared" si="107"/>
        <v>410</v>
      </c>
      <c r="AJ592" s="39">
        <f t="shared" si="108"/>
        <v>1</v>
      </c>
      <c r="AK592" s="39">
        <v>0</v>
      </c>
      <c r="AL592" s="39">
        <v>0.495</v>
      </c>
      <c r="AM592" s="39">
        <v>0.496</v>
      </c>
      <c r="AN592" s="39">
        <v>0.316</v>
      </c>
      <c r="AO592" s="39">
        <f t="shared" si="109"/>
        <v>1</v>
      </c>
      <c r="AQ592" s="37" t="s">
        <v>2635</v>
      </c>
      <c r="AR592" s="39">
        <v>1</v>
      </c>
    </row>
    <row r="593" spans="1:44" ht="15" customHeight="1">
      <c r="A593" s="37" t="s">
        <v>2627</v>
      </c>
      <c r="B593" s="37" t="s">
        <v>2628</v>
      </c>
      <c r="C593" s="37" t="s">
        <v>2635</v>
      </c>
      <c r="E593" s="39">
        <v>0.98</v>
      </c>
      <c r="F593" s="39">
        <v>18</v>
      </c>
      <c r="G593" s="39">
        <f t="shared" si="99"/>
        <v>474</v>
      </c>
      <c r="H593" s="39">
        <v>446</v>
      </c>
      <c r="I593" s="39">
        <v>7456</v>
      </c>
      <c r="J593" s="39" t="str">
        <f t="shared" si="100"/>
        <v>NO</v>
      </c>
      <c r="K593" s="39">
        <f t="shared" si="101"/>
        <v>1.4767932489451476</v>
      </c>
      <c r="L593" s="39" t="str">
        <f t="shared" si="102"/>
        <v>NO</v>
      </c>
      <c r="O593" s="39">
        <v>1</v>
      </c>
      <c r="R593" s="39">
        <v>0</v>
      </c>
      <c r="S593" s="39">
        <f t="shared" si="103"/>
        <v>0</v>
      </c>
      <c r="AB593" s="39" t="s">
        <v>4112</v>
      </c>
      <c r="AD593" s="39">
        <f t="shared" si="104"/>
        <v>0</v>
      </c>
      <c r="AE593" s="39">
        <v>2416</v>
      </c>
      <c r="AF593" s="39">
        <f t="shared" si="105"/>
        <v>1095</v>
      </c>
      <c r="AG593" s="39">
        <v>2902</v>
      </c>
      <c r="AH593" s="39">
        <f t="shared" si="106"/>
        <v>1209</v>
      </c>
      <c r="AI593" s="39">
        <f t="shared" si="107"/>
        <v>-114</v>
      </c>
      <c r="AJ593" s="39">
        <f t="shared" si="108"/>
        <v>0</v>
      </c>
      <c r="AK593" s="39">
        <v>1</v>
      </c>
      <c r="AL593" s="39">
        <v>0.46400000000000002</v>
      </c>
      <c r="AM593" s="39">
        <v>0.45400000000000001</v>
      </c>
      <c r="AN593" s="39">
        <v>0.42199999999999999</v>
      </c>
      <c r="AO593" s="39">
        <f t="shared" si="109"/>
        <v>0</v>
      </c>
      <c r="AQ593" s="37" t="s">
        <v>2635</v>
      </c>
      <c r="AR593" s="39">
        <v>0</v>
      </c>
    </row>
    <row r="594" spans="1:44" ht="15" customHeight="1">
      <c r="A594" s="37" t="s">
        <v>2629</v>
      </c>
      <c r="B594" s="37" t="s">
        <v>2615</v>
      </c>
      <c r="C594" s="37" t="s">
        <v>2635</v>
      </c>
      <c r="E594" s="39">
        <v>0.97199999999999998</v>
      </c>
      <c r="F594" s="39">
        <v>21</v>
      </c>
      <c r="G594" s="39">
        <f t="shared" si="99"/>
        <v>449</v>
      </c>
      <c r="H594" s="39">
        <v>1125</v>
      </c>
      <c r="I594" s="39" t="s">
        <v>4111</v>
      </c>
      <c r="J594" s="39" t="str">
        <f t="shared" si="100"/>
        <v>NO</v>
      </c>
      <c r="K594" s="39">
        <f t="shared" si="101"/>
        <v>1.5590200445434299</v>
      </c>
      <c r="L594" s="39" t="str">
        <f t="shared" si="102"/>
        <v>NO</v>
      </c>
      <c r="O594" s="39">
        <v>1</v>
      </c>
      <c r="R594" s="39">
        <v>0</v>
      </c>
      <c r="S594" s="39">
        <f t="shared" si="103"/>
        <v>0</v>
      </c>
      <c r="AB594" s="39" t="s">
        <v>4112</v>
      </c>
      <c r="AD594" s="39">
        <f t="shared" si="104"/>
        <v>0</v>
      </c>
      <c r="AE594" s="39">
        <v>576</v>
      </c>
      <c r="AF594" s="39">
        <f t="shared" si="105"/>
        <v>674</v>
      </c>
      <c r="AG594" s="39">
        <v>288</v>
      </c>
      <c r="AH594" s="39">
        <f t="shared" si="106"/>
        <v>756</v>
      </c>
      <c r="AI594" s="39">
        <f t="shared" si="107"/>
        <v>-82</v>
      </c>
      <c r="AJ594" s="39">
        <f t="shared" si="108"/>
        <v>0</v>
      </c>
      <c r="AK594" s="39">
        <v>0</v>
      </c>
      <c r="AL594" s="39">
        <v>0.45</v>
      </c>
      <c r="AM594" s="39">
        <v>0.48</v>
      </c>
      <c r="AN594" s="39">
        <v>0.28100000000000003</v>
      </c>
      <c r="AO594" s="39">
        <f t="shared" si="109"/>
        <v>1</v>
      </c>
      <c r="AQ594" s="37" t="s">
        <v>2635</v>
      </c>
      <c r="AR594" s="39">
        <v>0</v>
      </c>
    </row>
    <row r="595" spans="1:44" ht="15" customHeight="1">
      <c r="A595" s="37" t="s">
        <v>2616</v>
      </c>
      <c r="B595" s="37" t="s">
        <v>2617</v>
      </c>
      <c r="C595" s="37" t="s">
        <v>2635</v>
      </c>
      <c r="E595" s="39">
        <v>0.999</v>
      </c>
      <c r="F595" s="39">
        <v>21</v>
      </c>
      <c r="G595" s="39">
        <f t="shared" si="99"/>
        <v>429</v>
      </c>
      <c r="H595" s="39">
        <v>571</v>
      </c>
      <c r="I595" s="39" t="s">
        <v>4111</v>
      </c>
      <c r="J595" s="39" t="str">
        <f t="shared" si="100"/>
        <v>NO</v>
      </c>
      <c r="K595" s="39">
        <f t="shared" si="101"/>
        <v>1.3986013986013985</v>
      </c>
      <c r="L595" s="39" t="str">
        <f t="shared" si="102"/>
        <v>NO</v>
      </c>
      <c r="O595" s="39">
        <v>1</v>
      </c>
      <c r="R595" s="39">
        <v>0</v>
      </c>
      <c r="S595" s="39">
        <f t="shared" si="103"/>
        <v>0</v>
      </c>
      <c r="AB595" s="39" t="s">
        <v>4112</v>
      </c>
      <c r="AC595" s="39" t="s">
        <v>2618</v>
      </c>
      <c r="AD595" s="39">
        <f t="shared" si="104"/>
        <v>3</v>
      </c>
      <c r="AE595" s="39">
        <v>7224</v>
      </c>
      <c r="AF595" s="39">
        <f t="shared" si="105"/>
        <v>1326</v>
      </c>
      <c r="AG595" s="39">
        <v>8836</v>
      </c>
      <c r="AH595" s="39">
        <f t="shared" si="106"/>
        <v>1338</v>
      </c>
      <c r="AI595" s="39">
        <f t="shared" si="107"/>
        <v>-12</v>
      </c>
      <c r="AJ595" s="39">
        <f t="shared" si="108"/>
        <v>0</v>
      </c>
      <c r="AK595" s="39">
        <v>1</v>
      </c>
      <c r="AL595" s="39">
        <v>0.47</v>
      </c>
      <c r="AM595" s="39">
        <v>0.46600000000000003</v>
      </c>
      <c r="AN595" s="39">
        <v>0.52400000000000002</v>
      </c>
      <c r="AO595" s="39">
        <f t="shared" si="109"/>
        <v>0</v>
      </c>
      <c r="AQ595" s="37" t="s">
        <v>2635</v>
      </c>
      <c r="AR595" s="39">
        <v>0</v>
      </c>
    </row>
    <row r="596" spans="1:44" ht="15" customHeight="1">
      <c r="A596" s="37" t="s">
        <v>2619</v>
      </c>
      <c r="B596" s="37" t="s">
        <v>2620</v>
      </c>
      <c r="C596" s="37" t="s">
        <v>2621</v>
      </c>
      <c r="E596" s="39">
        <v>1</v>
      </c>
      <c r="F596" s="39">
        <v>19</v>
      </c>
      <c r="G596" s="39">
        <f t="shared" si="99"/>
        <v>528</v>
      </c>
      <c r="H596" s="39">
        <v>4310</v>
      </c>
      <c r="I596" s="39">
        <v>7156</v>
      </c>
      <c r="J596" s="39" t="str">
        <f t="shared" si="100"/>
        <v>NO</v>
      </c>
      <c r="K596" s="39">
        <f t="shared" si="101"/>
        <v>1.893939393939394</v>
      </c>
      <c r="L596" s="39" t="str">
        <f t="shared" si="102"/>
        <v>NO</v>
      </c>
      <c r="O596" s="39">
        <v>1</v>
      </c>
      <c r="R596" s="39">
        <v>0</v>
      </c>
      <c r="S596" s="39">
        <f t="shared" si="103"/>
        <v>0</v>
      </c>
      <c r="AB596" s="39" t="s">
        <v>4112</v>
      </c>
      <c r="AC596" s="39" t="s">
        <v>2622</v>
      </c>
      <c r="AD596" s="39">
        <f t="shared" si="104"/>
        <v>5</v>
      </c>
      <c r="AE596" s="39">
        <v>30</v>
      </c>
      <c r="AF596" s="39">
        <f t="shared" si="105"/>
        <v>269</v>
      </c>
      <c r="AG596" s="39">
        <v>155</v>
      </c>
      <c r="AH596" s="39">
        <f t="shared" si="106"/>
        <v>631</v>
      </c>
      <c r="AI596" s="39">
        <f t="shared" si="107"/>
        <v>-362</v>
      </c>
      <c r="AJ596" s="39">
        <f t="shared" si="108"/>
        <v>0</v>
      </c>
      <c r="AK596" s="39">
        <v>1</v>
      </c>
      <c r="AL596" s="39">
        <v>0.41499999999999998</v>
      </c>
      <c r="AM596" s="39">
        <v>0.46600000000000003</v>
      </c>
      <c r="AN596" s="39">
        <v>0.45700000000000002</v>
      </c>
      <c r="AO596" s="39">
        <f t="shared" si="109"/>
        <v>0</v>
      </c>
      <c r="AQ596" s="37" t="s">
        <v>2621</v>
      </c>
      <c r="AR596" s="39">
        <v>0</v>
      </c>
    </row>
    <row r="597" spans="1:44" ht="15" customHeight="1">
      <c r="A597" s="37" t="s">
        <v>2623</v>
      </c>
      <c r="B597" s="37" t="s">
        <v>2607</v>
      </c>
      <c r="C597" s="37" t="s">
        <v>2621</v>
      </c>
      <c r="E597" s="39">
        <v>0.99299999999999999</v>
      </c>
      <c r="F597" s="39">
        <v>18</v>
      </c>
      <c r="G597" s="39">
        <f t="shared" si="99"/>
        <v>539</v>
      </c>
      <c r="H597" s="39">
        <v>7570</v>
      </c>
      <c r="I597" s="39">
        <v>5992</v>
      </c>
      <c r="J597" s="39" t="str">
        <f t="shared" si="100"/>
        <v>NO</v>
      </c>
      <c r="K597" s="39">
        <f t="shared" si="101"/>
        <v>1.8552875695732838</v>
      </c>
      <c r="L597" s="39" t="str">
        <f t="shared" si="102"/>
        <v>NO</v>
      </c>
      <c r="O597" s="39">
        <v>1</v>
      </c>
      <c r="R597" s="39">
        <v>0</v>
      </c>
      <c r="S597" s="39">
        <f t="shared" si="103"/>
        <v>1</v>
      </c>
      <c r="U597" s="39" t="s">
        <v>2608</v>
      </c>
      <c r="AB597" s="39" t="s">
        <v>4112</v>
      </c>
      <c r="AC597" s="39" t="s">
        <v>2609</v>
      </c>
      <c r="AD597" s="39">
        <f t="shared" si="104"/>
        <v>6</v>
      </c>
      <c r="AE597" s="39">
        <v>19</v>
      </c>
      <c r="AF597" s="39">
        <f t="shared" si="105"/>
        <v>226</v>
      </c>
      <c r="AG597" s="39">
        <v>4801</v>
      </c>
      <c r="AH597" s="39">
        <f t="shared" si="106"/>
        <v>1280</v>
      </c>
      <c r="AI597" s="39">
        <f t="shared" si="107"/>
        <v>-1054</v>
      </c>
      <c r="AJ597" s="39">
        <f t="shared" si="108"/>
        <v>0</v>
      </c>
      <c r="AK597" s="39">
        <v>1</v>
      </c>
      <c r="AL597" s="39">
        <v>0.42499999999999999</v>
      </c>
      <c r="AM597" s="39">
        <v>0.48099999999999998</v>
      </c>
      <c r="AN597" s="39">
        <v>0.32</v>
      </c>
      <c r="AO597" s="39">
        <f t="shared" si="109"/>
        <v>0</v>
      </c>
      <c r="AQ597" s="37" t="s">
        <v>2621</v>
      </c>
      <c r="AR597" s="39">
        <v>0</v>
      </c>
    </row>
    <row r="598" spans="1:44" ht="15" customHeight="1">
      <c r="A598" s="37" t="s">
        <v>2610</v>
      </c>
      <c r="B598" s="37" t="s">
        <v>2611</v>
      </c>
      <c r="C598" s="37" t="s">
        <v>2621</v>
      </c>
      <c r="D598" s="39">
        <v>0</v>
      </c>
      <c r="E598" s="39">
        <v>0</v>
      </c>
      <c r="G598" s="39">
        <f t="shared" si="99"/>
        <v>421</v>
      </c>
      <c r="H598" s="39">
        <v>2758</v>
      </c>
      <c r="I598" s="39" t="s">
        <v>4111</v>
      </c>
      <c r="J598" s="39" t="str">
        <f t="shared" si="100"/>
        <v>NO</v>
      </c>
      <c r="K598" s="39">
        <f t="shared" si="101"/>
        <v>2.3752969121140142</v>
      </c>
      <c r="L598" s="39" t="str">
        <f t="shared" si="102"/>
        <v>NO</v>
      </c>
      <c r="O598" s="39">
        <v>1</v>
      </c>
      <c r="R598" s="39">
        <v>0</v>
      </c>
      <c r="S598" s="39">
        <f t="shared" si="103"/>
        <v>0</v>
      </c>
      <c r="AB598" s="39" t="s">
        <v>4112</v>
      </c>
      <c r="AD598" s="39">
        <f t="shared" si="104"/>
        <v>0</v>
      </c>
      <c r="AE598" s="39">
        <v>1312</v>
      </c>
      <c r="AF598" s="39">
        <f t="shared" si="105"/>
        <v>899</v>
      </c>
      <c r="AG598" s="39">
        <v>1634</v>
      </c>
      <c r="AH598" s="39">
        <f t="shared" si="106"/>
        <v>1113</v>
      </c>
      <c r="AI598" s="39">
        <f t="shared" si="107"/>
        <v>-214</v>
      </c>
      <c r="AJ598" s="39">
        <f t="shared" si="108"/>
        <v>0</v>
      </c>
      <c r="AK598" s="39">
        <v>0</v>
      </c>
      <c r="AL598" s="39">
        <v>0.35599999999999998</v>
      </c>
      <c r="AM598" s="39">
        <v>0.48599999999999999</v>
      </c>
      <c r="AN598" s="39">
        <v>0.42</v>
      </c>
      <c r="AO598" s="39">
        <f t="shared" si="109"/>
        <v>1</v>
      </c>
      <c r="AQ598" s="37" t="s">
        <v>2621</v>
      </c>
      <c r="AR598" s="39">
        <v>0</v>
      </c>
    </row>
    <row r="599" spans="1:44" ht="15" customHeight="1">
      <c r="A599" s="37" t="s">
        <v>2612</v>
      </c>
      <c r="B599" s="37" t="s">
        <v>2613</v>
      </c>
      <c r="C599" s="37" t="s">
        <v>2621</v>
      </c>
      <c r="E599" s="39">
        <v>0.997</v>
      </c>
      <c r="F599" s="39">
        <v>14</v>
      </c>
      <c r="G599" s="39">
        <f t="shared" si="99"/>
        <v>536</v>
      </c>
      <c r="H599" s="39">
        <v>3481</v>
      </c>
      <c r="I599" s="39">
        <v>4443</v>
      </c>
      <c r="J599" s="39" t="str">
        <f t="shared" si="100"/>
        <v>NO</v>
      </c>
      <c r="K599" s="39">
        <f t="shared" si="101"/>
        <v>2.7985074626865671</v>
      </c>
      <c r="L599" s="39" t="str">
        <f t="shared" si="102"/>
        <v>NO</v>
      </c>
      <c r="O599" s="39">
        <v>1</v>
      </c>
      <c r="R599" s="39">
        <v>0</v>
      </c>
      <c r="S599" s="39">
        <f t="shared" si="103"/>
        <v>0</v>
      </c>
      <c r="AB599" s="39" t="s">
        <v>4112</v>
      </c>
      <c r="AD599" s="39">
        <f t="shared" si="104"/>
        <v>0</v>
      </c>
      <c r="AE599" s="39">
        <v>0</v>
      </c>
      <c r="AF599" s="39">
        <f t="shared" si="105"/>
        <v>1</v>
      </c>
      <c r="AG599" s="39">
        <v>0</v>
      </c>
      <c r="AH599" s="39">
        <f t="shared" si="106"/>
        <v>1</v>
      </c>
      <c r="AI599" s="39">
        <f t="shared" si="107"/>
        <v>0</v>
      </c>
      <c r="AJ599" s="39">
        <f t="shared" si="108"/>
        <v>0</v>
      </c>
      <c r="AK599" s="39">
        <v>1</v>
      </c>
      <c r="AL599" s="39">
        <v>0.43</v>
      </c>
      <c r="AM599" s="39">
        <v>0.45</v>
      </c>
      <c r="AN599" s="39">
        <v>0.371</v>
      </c>
      <c r="AO599" s="39">
        <f t="shared" si="109"/>
        <v>0</v>
      </c>
      <c r="AQ599" s="37" t="s">
        <v>2621</v>
      </c>
      <c r="AR599" s="39">
        <v>0</v>
      </c>
    </row>
    <row r="600" spans="1:44" ht="15" customHeight="1">
      <c r="A600" s="37" t="s">
        <v>2614</v>
      </c>
      <c r="B600" s="37" t="s">
        <v>2597</v>
      </c>
      <c r="C600" s="37" t="s">
        <v>2621</v>
      </c>
      <c r="E600" s="39">
        <v>0.997</v>
      </c>
      <c r="F600" s="39">
        <v>14</v>
      </c>
      <c r="G600" s="39">
        <f t="shared" si="99"/>
        <v>538</v>
      </c>
      <c r="J600" s="39" t="str">
        <f t="shared" si="100"/>
        <v>NO</v>
      </c>
      <c r="K600" s="39">
        <f t="shared" si="101"/>
        <v>2.7881040892193307</v>
      </c>
      <c r="L600" s="39" t="str">
        <f t="shared" si="102"/>
        <v>NO</v>
      </c>
      <c r="O600" s="39">
        <v>1</v>
      </c>
      <c r="R600" s="39">
        <v>0</v>
      </c>
      <c r="S600" s="39">
        <f t="shared" si="103"/>
        <v>0</v>
      </c>
      <c r="AB600" s="39" t="s">
        <v>4112</v>
      </c>
      <c r="AD600" s="39">
        <f t="shared" si="104"/>
        <v>0</v>
      </c>
      <c r="AE600" s="39">
        <v>0</v>
      </c>
      <c r="AF600" s="39">
        <f t="shared" si="105"/>
        <v>1</v>
      </c>
      <c r="AG600" s="39">
        <v>0</v>
      </c>
      <c r="AH600" s="39">
        <f t="shared" si="106"/>
        <v>1</v>
      </c>
      <c r="AI600" s="39">
        <f t="shared" si="107"/>
        <v>0</v>
      </c>
      <c r="AJ600" s="39">
        <f t="shared" si="108"/>
        <v>0</v>
      </c>
      <c r="AK600" s="39">
        <v>0</v>
      </c>
      <c r="AL600" s="39">
        <v>0</v>
      </c>
      <c r="AM600" s="39">
        <v>0</v>
      </c>
      <c r="AN600" s="39">
        <v>0</v>
      </c>
      <c r="AO600" s="39">
        <f t="shared" si="109"/>
        <v>1</v>
      </c>
      <c r="AQ600" s="37" t="s">
        <v>2621</v>
      </c>
      <c r="AR600" s="39">
        <v>0</v>
      </c>
    </row>
    <row r="601" spans="1:44" ht="15" customHeight="1">
      <c r="A601" s="37" t="s">
        <v>2598</v>
      </c>
      <c r="B601" s="37" t="s">
        <v>2599</v>
      </c>
      <c r="C601" s="37" t="s">
        <v>2621</v>
      </c>
      <c r="E601" s="39">
        <v>0.99299999999999999</v>
      </c>
      <c r="F601" s="39">
        <v>18</v>
      </c>
      <c r="G601" s="39">
        <f t="shared" si="99"/>
        <v>536</v>
      </c>
      <c r="H601" s="39">
        <v>6830</v>
      </c>
      <c r="I601" s="39">
        <v>4298</v>
      </c>
      <c r="J601" s="39" t="str">
        <f t="shared" si="100"/>
        <v>NO</v>
      </c>
      <c r="K601" s="39">
        <f t="shared" si="101"/>
        <v>2.6119402985074629</v>
      </c>
      <c r="L601" s="39" t="str">
        <f t="shared" si="102"/>
        <v>NO</v>
      </c>
      <c r="O601" s="39">
        <v>1</v>
      </c>
      <c r="R601" s="39">
        <v>0</v>
      </c>
      <c r="S601" s="39">
        <f t="shared" si="103"/>
        <v>0</v>
      </c>
      <c r="AB601" s="39" t="s">
        <v>4112</v>
      </c>
      <c r="AC601" s="39" t="s">
        <v>2600</v>
      </c>
      <c r="AD601" s="39">
        <f t="shared" si="104"/>
        <v>4</v>
      </c>
      <c r="AE601" s="39">
        <v>3025</v>
      </c>
      <c r="AF601" s="39">
        <f t="shared" si="105"/>
        <v>1159</v>
      </c>
      <c r="AG601" s="39">
        <v>104</v>
      </c>
      <c r="AH601" s="39">
        <f t="shared" si="106"/>
        <v>552</v>
      </c>
      <c r="AI601" s="39">
        <f t="shared" si="107"/>
        <v>607</v>
      </c>
      <c r="AJ601" s="39">
        <f t="shared" si="108"/>
        <v>1</v>
      </c>
      <c r="AK601" s="39">
        <v>1</v>
      </c>
      <c r="AL601" s="39">
        <v>0.41</v>
      </c>
      <c r="AM601" s="39">
        <v>0.45800000000000002</v>
      </c>
      <c r="AN601" s="39">
        <v>0.434</v>
      </c>
      <c r="AO601" s="39">
        <f t="shared" si="109"/>
        <v>0</v>
      </c>
      <c r="AQ601" s="37" t="s">
        <v>2621</v>
      </c>
      <c r="AR601" s="39">
        <v>1</v>
      </c>
    </row>
    <row r="602" spans="1:44" ht="15" customHeight="1">
      <c r="A602" s="37" t="s">
        <v>2601</v>
      </c>
      <c r="B602" s="37" t="s">
        <v>2602</v>
      </c>
      <c r="C602" s="37" t="s">
        <v>2603</v>
      </c>
      <c r="E602" s="39">
        <v>0.98799999999999999</v>
      </c>
      <c r="F602" s="39">
        <v>18</v>
      </c>
      <c r="G602" s="39">
        <f t="shared" si="99"/>
        <v>311</v>
      </c>
      <c r="H602" s="39">
        <v>340</v>
      </c>
      <c r="I602" s="39">
        <v>525</v>
      </c>
      <c r="J602" s="39" t="str">
        <f t="shared" si="100"/>
        <v>NO</v>
      </c>
      <c r="K602" s="39">
        <f t="shared" si="101"/>
        <v>1.607717041800643</v>
      </c>
      <c r="L602" s="39" t="str">
        <f t="shared" si="102"/>
        <v>NO</v>
      </c>
      <c r="O602" s="39">
        <v>3</v>
      </c>
      <c r="R602" s="39">
        <v>0</v>
      </c>
      <c r="S602" s="39">
        <f t="shared" si="103"/>
        <v>0</v>
      </c>
      <c r="AB602" s="39" t="s">
        <v>4112</v>
      </c>
      <c r="AD602" s="39">
        <f t="shared" si="104"/>
        <v>0</v>
      </c>
      <c r="AE602" s="39">
        <v>819</v>
      </c>
      <c r="AF602" s="39">
        <f t="shared" si="105"/>
        <v>761</v>
      </c>
      <c r="AG602" s="39">
        <v>949</v>
      </c>
      <c r="AH602" s="39">
        <f t="shared" si="106"/>
        <v>994</v>
      </c>
      <c r="AI602" s="39">
        <f t="shared" si="107"/>
        <v>-233</v>
      </c>
      <c r="AJ602" s="39">
        <f t="shared" si="108"/>
        <v>0</v>
      </c>
      <c r="AK602" s="39">
        <v>1</v>
      </c>
      <c r="AL602" s="39">
        <v>0.48199999999999998</v>
      </c>
      <c r="AM602" s="39">
        <v>0.47399999999999998</v>
      </c>
      <c r="AN602" s="39">
        <v>0.50700000000000001</v>
      </c>
      <c r="AO602" s="39">
        <f t="shared" si="109"/>
        <v>0</v>
      </c>
      <c r="AQ602" s="37" t="s">
        <v>2603</v>
      </c>
      <c r="AR602" s="39">
        <v>0</v>
      </c>
    </row>
    <row r="603" spans="1:44" ht="15" customHeight="1">
      <c r="A603" s="37" t="s">
        <v>2604</v>
      </c>
      <c r="B603" s="37" t="s">
        <v>2605</v>
      </c>
      <c r="C603" s="37" t="s">
        <v>2603</v>
      </c>
      <c r="D603" s="39">
        <v>0</v>
      </c>
      <c r="E603" s="39">
        <v>0</v>
      </c>
      <c r="G603" s="39">
        <f t="shared" si="99"/>
        <v>320</v>
      </c>
      <c r="J603" s="39" t="str">
        <f t="shared" si="100"/>
        <v>NO</v>
      </c>
      <c r="K603" s="39">
        <f t="shared" si="101"/>
        <v>0.9375</v>
      </c>
      <c r="L603" s="39" t="str">
        <f t="shared" si="102"/>
        <v>NO</v>
      </c>
      <c r="O603" s="39">
        <v>3</v>
      </c>
      <c r="R603" s="39">
        <v>0</v>
      </c>
      <c r="S603" s="39">
        <f t="shared" si="103"/>
        <v>0</v>
      </c>
      <c r="AB603" s="39" t="s">
        <v>4112</v>
      </c>
      <c r="AD603" s="39">
        <f t="shared" si="104"/>
        <v>0</v>
      </c>
      <c r="AE603" s="39">
        <v>13</v>
      </c>
      <c r="AF603" s="39">
        <f t="shared" si="105"/>
        <v>202</v>
      </c>
      <c r="AG603" s="39">
        <v>29</v>
      </c>
      <c r="AH603" s="39">
        <f t="shared" si="106"/>
        <v>377</v>
      </c>
      <c r="AI603" s="39">
        <f t="shared" si="107"/>
        <v>-175</v>
      </c>
      <c r="AJ603" s="39">
        <f t="shared" si="108"/>
        <v>0</v>
      </c>
      <c r="AK603" s="39">
        <v>0</v>
      </c>
      <c r="AL603" s="39">
        <v>0</v>
      </c>
      <c r="AM603" s="39">
        <v>0</v>
      </c>
      <c r="AN603" s="39">
        <v>0</v>
      </c>
      <c r="AO603" s="39">
        <f t="shared" si="109"/>
        <v>1</v>
      </c>
      <c r="AQ603" s="37" t="s">
        <v>2603</v>
      </c>
      <c r="AR603" s="39">
        <v>0</v>
      </c>
    </row>
    <row r="604" spans="1:44" ht="15" customHeight="1">
      <c r="A604" s="37" t="s">
        <v>2606</v>
      </c>
      <c r="B604" s="37" t="s">
        <v>2585</v>
      </c>
      <c r="C604" s="37" t="s">
        <v>2603</v>
      </c>
      <c r="D604" s="39">
        <v>0</v>
      </c>
      <c r="E604" s="39">
        <v>0</v>
      </c>
      <c r="G604" s="39">
        <f t="shared" si="99"/>
        <v>277</v>
      </c>
      <c r="H604" s="39">
        <v>410</v>
      </c>
      <c r="I604" s="39">
        <v>476</v>
      </c>
      <c r="J604" s="39" t="str">
        <f t="shared" si="100"/>
        <v>NO</v>
      </c>
      <c r="K604" s="39">
        <f t="shared" si="101"/>
        <v>0.36101083032490977</v>
      </c>
      <c r="L604" s="39" t="str">
        <f t="shared" si="102"/>
        <v>NO</v>
      </c>
      <c r="O604" s="39">
        <v>3</v>
      </c>
      <c r="R604" s="39">
        <v>0</v>
      </c>
      <c r="S604" s="39">
        <f t="shared" si="103"/>
        <v>0</v>
      </c>
      <c r="AB604" s="39" t="s">
        <v>4112</v>
      </c>
      <c r="AD604" s="39">
        <f t="shared" si="104"/>
        <v>0</v>
      </c>
      <c r="AE604" s="39">
        <v>0</v>
      </c>
      <c r="AF604" s="39">
        <f t="shared" si="105"/>
        <v>1</v>
      </c>
      <c r="AG604" s="39">
        <v>0</v>
      </c>
      <c r="AH604" s="39">
        <f t="shared" si="106"/>
        <v>1</v>
      </c>
      <c r="AI604" s="39">
        <f t="shared" si="107"/>
        <v>0</v>
      </c>
      <c r="AJ604" s="39">
        <f t="shared" si="108"/>
        <v>0</v>
      </c>
      <c r="AK604" s="39">
        <v>0</v>
      </c>
      <c r="AL604" s="39">
        <v>0.51600000000000001</v>
      </c>
      <c r="AM604" s="39">
        <v>0.502</v>
      </c>
      <c r="AN604" s="39">
        <v>0.437</v>
      </c>
      <c r="AO604" s="39">
        <f t="shared" si="109"/>
        <v>1</v>
      </c>
      <c r="AQ604" s="37" t="s">
        <v>2603</v>
      </c>
      <c r="AR604" s="39">
        <v>0</v>
      </c>
    </row>
    <row r="605" spans="1:44" ht="15" customHeight="1">
      <c r="A605" s="37" t="s">
        <v>2586</v>
      </c>
      <c r="B605" s="37" t="s">
        <v>2587</v>
      </c>
      <c r="C605" s="37" t="s">
        <v>2603</v>
      </c>
      <c r="D605" s="39">
        <v>0</v>
      </c>
      <c r="E605" s="39">
        <v>0</v>
      </c>
      <c r="G605" s="39">
        <f t="shared" si="99"/>
        <v>341</v>
      </c>
      <c r="H605" s="39">
        <v>3888</v>
      </c>
      <c r="I605" s="39">
        <v>110</v>
      </c>
      <c r="J605" s="39" t="str">
        <f t="shared" si="100"/>
        <v>NO</v>
      </c>
      <c r="K605" s="39">
        <f t="shared" si="101"/>
        <v>0.2932551319648094</v>
      </c>
      <c r="L605" s="39" t="str">
        <f t="shared" si="102"/>
        <v>NO</v>
      </c>
      <c r="O605" s="39">
        <v>3</v>
      </c>
      <c r="R605" s="39">
        <v>0</v>
      </c>
      <c r="S605" s="39">
        <f t="shared" si="103"/>
        <v>0</v>
      </c>
      <c r="AB605" s="39" t="s">
        <v>4112</v>
      </c>
      <c r="AD605" s="39">
        <f t="shared" si="104"/>
        <v>0</v>
      </c>
      <c r="AE605" s="39">
        <v>2410</v>
      </c>
      <c r="AF605" s="39">
        <f t="shared" si="105"/>
        <v>1094</v>
      </c>
      <c r="AG605" s="39">
        <v>1291</v>
      </c>
      <c r="AH605" s="39">
        <f t="shared" si="106"/>
        <v>1073</v>
      </c>
      <c r="AI605" s="39">
        <f t="shared" si="107"/>
        <v>21</v>
      </c>
      <c r="AJ605" s="39">
        <f t="shared" si="108"/>
        <v>1</v>
      </c>
      <c r="AK605" s="39">
        <v>0</v>
      </c>
      <c r="AL605" s="39">
        <v>0.496</v>
      </c>
      <c r="AM605" s="39">
        <v>0.47399999999999998</v>
      </c>
      <c r="AN605" s="39">
        <v>0.49</v>
      </c>
      <c r="AO605" s="39">
        <f t="shared" si="109"/>
        <v>1</v>
      </c>
      <c r="AQ605" s="37" t="s">
        <v>2603</v>
      </c>
      <c r="AR605" s="39">
        <v>1</v>
      </c>
    </row>
    <row r="606" spans="1:44" ht="15" customHeight="1">
      <c r="A606" s="37" t="s">
        <v>2588</v>
      </c>
      <c r="B606" s="37" t="s">
        <v>2589</v>
      </c>
      <c r="C606" s="37" t="s">
        <v>2603</v>
      </c>
      <c r="D606" s="39">
        <v>0</v>
      </c>
      <c r="E606" s="39">
        <v>0</v>
      </c>
      <c r="G606" s="39">
        <f t="shared" si="99"/>
        <v>343</v>
      </c>
      <c r="H606" s="39">
        <v>1540</v>
      </c>
      <c r="I606" s="39">
        <v>2440</v>
      </c>
      <c r="J606" s="39" t="str">
        <f t="shared" si="100"/>
        <v>NO</v>
      </c>
      <c r="K606" s="39">
        <f t="shared" si="101"/>
        <v>0.58309037900874638</v>
      </c>
      <c r="L606" s="39" t="str">
        <f t="shared" si="102"/>
        <v>NO</v>
      </c>
      <c r="O606" s="39">
        <v>3</v>
      </c>
      <c r="R606" s="39">
        <v>0</v>
      </c>
      <c r="S606" s="39">
        <f t="shared" si="103"/>
        <v>1</v>
      </c>
      <c r="V606" s="39" t="s">
        <v>2590</v>
      </c>
      <c r="AB606" s="39" t="s">
        <v>4112</v>
      </c>
      <c r="AD606" s="39">
        <f t="shared" si="104"/>
        <v>0</v>
      </c>
      <c r="AE606" s="39">
        <v>1826</v>
      </c>
      <c r="AF606" s="39">
        <f t="shared" si="105"/>
        <v>1000</v>
      </c>
      <c r="AG606" s="39">
        <v>1141</v>
      </c>
      <c r="AH606" s="39">
        <f t="shared" si="106"/>
        <v>1051</v>
      </c>
      <c r="AI606" s="39">
        <f t="shared" si="107"/>
        <v>-51</v>
      </c>
      <c r="AJ606" s="39">
        <f t="shared" si="108"/>
        <v>0</v>
      </c>
      <c r="AK606" s="39">
        <v>0</v>
      </c>
      <c r="AL606" s="39">
        <v>0.45300000000000001</v>
      </c>
      <c r="AM606" s="39">
        <v>0.49199999999999999</v>
      </c>
      <c r="AN606" s="39">
        <v>0.438</v>
      </c>
      <c r="AO606" s="39">
        <f t="shared" si="109"/>
        <v>1</v>
      </c>
      <c r="AQ606" s="37" t="s">
        <v>2603</v>
      </c>
      <c r="AR606" s="39">
        <v>0</v>
      </c>
    </row>
    <row r="607" spans="1:44" ht="15" customHeight="1">
      <c r="A607" s="37" t="s">
        <v>2591</v>
      </c>
      <c r="B607" s="37" t="s">
        <v>2592</v>
      </c>
      <c r="C607" s="37" t="s">
        <v>2603</v>
      </c>
      <c r="D607" s="39">
        <v>0</v>
      </c>
      <c r="E607" s="39">
        <v>0</v>
      </c>
      <c r="G607" s="39">
        <f t="shared" si="99"/>
        <v>331</v>
      </c>
      <c r="H607" s="39">
        <v>168</v>
      </c>
      <c r="I607" s="39">
        <v>992</v>
      </c>
      <c r="J607" s="39" t="str">
        <f t="shared" si="100"/>
        <v>NO</v>
      </c>
      <c r="K607" s="39">
        <f t="shared" si="101"/>
        <v>0</v>
      </c>
      <c r="L607" s="39" t="str">
        <f t="shared" si="102"/>
        <v>NO</v>
      </c>
      <c r="O607" s="39">
        <v>3</v>
      </c>
      <c r="R607" s="39">
        <v>0</v>
      </c>
      <c r="S607" s="39">
        <f t="shared" si="103"/>
        <v>0</v>
      </c>
      <c r="AB607" s="39" t="s">
        <v>4112</v>
      </c>
      <c r="AD607" s="39">
        <f t="shared" si="104"/>
        <v>0</v>
      </c>
      <c r="AE607" s="39">
        <v>656</v>
      </c>
      <c r="AF607" s="39">
        <f t="shared" si="105"/>
        <v>712</v>
      </c>
      <c r="AG607" s="39">
        <v>459</v>
      </c>
      <c r="AH607" s="39">
        <f t="shared" si="106"/>
        <v>847</v>
      </c>
      <c r="AI607" s="39">
        <f t="shared" si="107"/>
        <v>-135</v>
      </c>
      <c r="AJ607" s="39">
        <f t="shared" si="108"/>
        <v>0</v>
      </c>
      <c r="AK607" s="39">
        <v>0</v>
      </c>
      <c r="AL607" s="39">
        <v>0.42399999999999999</v>
      </c>
      <c r="AM607" s="39">
        <v>0.49299999999999999</v>
      </c>
      <c r="AN607" s="39">
        <v>0.47</v>
      </c>
      <c r="AO607" s="39">
        <f t="shared" si="109"/>
        <v>1</v>
      </c>
      <c r="AQ607" s="37" t="s">
        <v>2603</v>
      </c>
      <c r="AR607" s="39">
        <v>0</v>
      </c>
    </row>
    <row r="608" spans="1:44" ht="15" customHeight="1">
      <c r="A608" s="37" t="s">
        <v>2593</v>
      </c>
      <c r="B608" s="37" t="s">
        <v>2594</v>
      </c>
      <c r="C608" s="37" t="s">
        <v>2595</v>
      </c>
      <c r="E608" s="39">
        <v>0.999</v>
      </c>
      <c r="F608" s="39">
        <v>22</v>
      </c>
      <c r="G608" s="39">
        <f t="shared" si="99"/>
        <v>336</v>
      </c>
      <c r="H608" s="39">
        <v>2040</v>
      </c>
      <c r="I608" s="39">
        <v>605</v>
      </c>
      <c r="J608" s="39" t="str">
        <f t="shared" si="100"/>
        <v>NO</v>
      </c>
      <c r="K608" s="39">
        <f t="shared" si="101"/>
        <v>0.29761904761904762</v>
      </c>
      <c r="L608" s="39" t="str">
        <f t="shared" si="102"/>
        <v>NO</v>
      </c>
      <c r="O608" s="39">
        <v>2</v>
      </c>
      <c r="R608" s="39">
        <v>0</v>
      </c>
      <c r="S608" s="39">
        <f t="shared" si="103"/>
        <v>0</v>
      </c>
      <c r="AB608" s="39" t="s">
        <v>4112</v>
      </c>
      <c r="AD608" s="39">
        <f t="shared" si="104"/>
        <v>0</v>
      </c>
      <c r="AE608" s="39">
        <v>335</v>
      </c>
      <c r="AF608" s="39">
        <f t="shared" si="105"/>
        <v>555</v>
      </c>
      <c r="AG608" s="39">
        <v>60</v>
      </c>
      <c r="AH608" s="39">
        <f t="shared" si="106"/>
        <v>455</v>
      </c>
      <c r="AI608" s="39">
        <f t="shared" si="107"/>
        <v>100</v>
      </c>
      <c r="AJ608" s="39">
        <f t="shared" si="108"/>
        <v>1</v>
      </c>
      <c r="AK608" s="39">
        <v>1</v>
      </c>
      <c r="AL608" s="39">
        <v>0.41899999999999998</v>
      </c>
      <c r="AM608" s="39">
        <v>0.44400000000000001</v>
      </c>
      <c r="AN608" s="39">
        <v>0.44500000000000001</v>
      </c>
      <c r="AO608" s="39">
        <f t="shared" si="109"/>
        <v>0</v>
      </c>
      <c r="AQ608" s="37" t="s">
        <v>2595</v>
      </c>
      <c r="AR608" s="39">
        <v>1</v>
      </c>
    </row>
    <row r="609" spans="1:44" ht="15" customHeight="1">
      <c r="A609" s="37" t="s">
        <v>2596</v>
      </c>
      <c r="B609" s="37" t="s">
        <v>2576</v>
      </c>
      <c r="C609" s="37" t="s">
        <v>2595</v>
      </c>
      <c r="E609" s="39">
        <v>0.998</v>
      </c>
      <c r="F609" s="39">
        <v>23</v>
      </c>
      <c r="G609" s="39">
        <f t="shared" si="99"/>
        <v>350</v>
      </c>
      <c r="H609" s="39">
        <v>4093</v>
      </c>
      <c r="I609" s="39">
        <v>470</v>
      </c>
      <c r="J609" s="39" t="str">
        <f t="shared" si="100"/>
        <v>NO</v>
      </c>
      <c r="K609" s="39">
        <f t="shared" si="101"/>
        <v>0.2857142857142857</v>
      </c>
      <c r="L609" s="39" t="str">
        <f t="shared" si="102"/>
        <v>NO</v>
      </c>
      <c r="O609" s="39">
        <v>2</v>
      </c>
      <c r="R609" s="39">
        <v>0</v>
      </c>
      <c r="S609" s="39">
        <f t="shared" si="103"/>
        <v>1</v>
      </c>
      <c r="W609" s="39" t="s">
        <v>2577</v>
      </c>
      <c r="AB609" s="39" t="s">
        <v>4112</v>
      </c>
      <c r="AD609" s="39">
        <f t="shared" si="104"/>
        <v>0</v>
      </c>
      <c r="AE609" s="39">
        <v>277</v>
      </c>
      <c r="AF609" s="39">
        <f t="shared" si="105"/>
        <v>526</v>
      </c>
      <c r="AG609" s="39">
        <v>185</v>
      </c>
      <c r="AH609" s="39">
        <f t="shared" si="106"/>
        <v>670</v>
      </c>
      <c r="AI609" s="39">
        <f t="shared" si="107"/>
        <v>-144</v>
      </c>
      <c r="AJ609" s="39">
        <f t="shared" si="108"/>
        <v>0</v>
      </c>
      <c r="AK609" s="39">
        <v>1</v>
      </c>
      <c r="AL609" s="39">
        <v>0.378</v>
      </c>
      <c r="AM609" s="39">
        <v>0.53300000000000003</v>
      </c>
      <c r="AN609" s="39">
        <v>0.40400000000000003</v>
      </c>
      <c r="AO609" s="39">
        <f t="shared" si="109"/>
        <v>0</v>
      </c>
      <c r="AQ609" s="37" t="s">
        <v>2595</v>
      </c>
      <c r="AR609" s="39">
        <v>0</v>
      </c>
    </row>
    <row r="610" spans="1:44" ht="15" customHeight="1">
      <c r="A610" s="37" t="s">
        <v>2578</v>
      </c>
      <c r="B610" s="37" t="s">
        <v>2579</v>
      </c>
      <c r="C610" s="37" t="s">
        <v>2595</v>
      </c>
      <c r="E610" s="39">
        <v>1</v>
      </c>
      <c r="F610" s="39">
        <v>18</v>
      </c>
      <c r="G610" s="39">
        <f t="shared" si="99"/>
        <v>346</v>
      </c>
      <c r="H610" s="39">
        <v>2190</v>
      </c>
      <c r="I610" s="39">
        <v>471</v>
      </c>
      <c r="J610" s="39" t="str">
        <f t="shared" si="100"/>
        <v>NO</v>
      </c>
      <c r="K610" s="39">
        <f t="shared" si="101"/>
        <v>0.86705202312138741</v>
      </c>
      <c r="L610" s="39" t="str">
        <f t="shared" si="102"/>
        <v>NO</v>
      </c>
      <c r="O610" s="39">
        <v>2</v>
      </c>
      <c r="R610" s="39">
        <v>0</v>
      </c>
      <c r="S610" s="39">
        <f t="shared" si="103"/>
        <v>0</v>
      </c>
      <c r="AB610" s="39" t="s">
        <v>4112</v>
      </c>
      <c r="AD610" s="39">
        <f t="shared" si="104"/>
        <v>0</v>
      </c>
      <c r="AE610" s="39">
        <v>479</v>
      </c>
      <c r="AF610" s="39">
        <f t="shared" si="105"/>
        <v>630</v>
      </c>
      <c r="AG610" s="39">
        <v>6</v>
      </c>
      <c r="AH610" s="39">
        <f t="shared" si="106"/>
        <v>226</v>
      </c>
      <c r="AI610" s="39">
        <f t="shared" si="107"/>
        <v>404</v>
      </c>
      <c r="AJ610" s="39">
        <f t="shared" si="108"/>
        <v>1</v>
      </c>
      <c r="AK610" s="39">
        <v>1</v>
      </c>
      <c r="AL610" s="39">
        <v>0.40799999999999997</v>
      </c>
      <c r="AM610" s="39">
        <v>0.46800000000000003</v>
      </c>
      <c r="AN610" s="39">
        <v>0.46600000000000003</v>
      </c>
      <c r="AO610" s="39">
        <f t="shared" si="109"/>
        <v>0</v>
      </c>
      <c r="AQ610" s="37" t="s">
        <v>2595</v>
      </c>
      <c r="AR610" s="39">
        <v>1</v>
      </c>
    </row>
    <row r="611" spans="1:44" ht="15" customHeight="1">
      <c r="A611" s="37" t="s">
        <v>2580</v>
      </c>
      <c r="B611" s="37" t="s">
        <v>2581</v>
      </c>
      <c r="C611" s="37" t="s">
        <v>2595</v>
      </c>
      <c r="D611" s="39">
        <v>0</v>
      </c>
      <c r="E611" s="39">
        <v>0</v>
      </c>
      <c r="G611" s="39">
        <f t="shared" si="99"/>
        <v>327</v>
      </c>
      <c r="H611" s="39">
        <v>58</v>
      </c>
      <c r="I611" s="39">
        <v>85</v>
      </c>
      <c r="J611" s="39" t="str">
        <f t="shared" si="100"/>
        <v>NO</v>
      </c>
      <c r="K611" s="39">
        <f t="shared" si="101"/>
        <v>0.3058103975535168</v>
      </c>
      <c r="L611" s="39" t="str">
        <f t="shared" si="102"/>
        <v>NO</v>
      </c>
      <c r="O611" s="39">
        <v>2</v>
      </c>
      <c r="R611" s="39">
        <v>0</v>
      </c>
      <c r="S611" s="39">
        <f t="shared" si="103"/>
        <v>0</v>
      </c>
      <c r="AB611" s="39" t="s">
        <v>4112</v>
      </c>
      <c r="AD611" s="39">
        <f t="shared" si="104"/>
        <v>0</v>
      </c>
      <c r="AE611" s="39">
        <v>570</v>
      </c>
      <c r="AF611" s="39">
        <f t="shared" si="105"/>
        <v>671</v>
      </c>
      <c r="AG611" s="39">
        <v>0</v>
      </c>
      <c r="AH611" s="39">
        <f t="shared" si="106"/>
        <v>1</v>
      </c>
      <c r="AI611" s="39">
        <f t="shared" si="107"/>
        <v>670</v>
      </c>
      <c r="AJ611" s="39">
        <f t="shared" si="108"/>
        <v>1</v>
      </c>
      <c r="AK611" s="39">
        <v>0</v>
      </c>
      <c r="AL611" s="39">
        <v>0.434</v>
      </c>
      <c r="AM611" s="39">
        <v>0.47099999999999997</v>
      </c>
      <c r="AN611" s="39">
        <v>0.438</v>
      </c>
      <c r="AO611" s="39">
        <f t="shared" si="109"/>
        <v>1</v>
      </c>
      <c r="AQ611" s="37" t="s">
        <v>2595</v>
      </c>
      <c r="AR611" s="39">
        <v>1</v>
      </c>
    </row>
    <row r="612" spans="1:44" ht="15" customHeight="1">
      <c r="A612" s="37" t="s">
        <v>2582</v>
      </c>
      <c r="B612" s="37" t="s">
        <v>2583</v>
      </c>
      <c r="C612" s="37" t="s">
        <v>2595</v>
      </c>
      <c r="D612" s="39">
        <v>0</v>
      </c>
      <c r="E612" s="39">
        <v>0</v>
      </c>
      <c r="G612" s="39">
        <f t="shared" si="99"/>
        <v>321</v>
      </c>
      <c r="H612" s="39">
        <v>2341</v>
      </c>
      <c r="I612" s="39">
        <v>18929</v>
      </c>
      <c r="J612" s="39" t="str">
        <f t="shared" si="100"/>
        <v>YES</v>
      </c>
      <c r="K612" s="39">
        <f t="shared" si="101"/>
        <v>0.3115264797507788</v>
      </c>
      <c r="L612" s="39" t="str">
        <f t="shared" si="102"/>
        <v>NO</v>
      </c>
      <c r="O612" s="39">
        <v>1</v>
      </c>
      <c r="R612" s="39">
        <v>0</v>
      </c>
      <c r="S612" s="39">
        <f t="shared" si="103"/>
        <v>0</v>
      </c>
      <c r="AB612" s="39" t="s">
        <v>4112</v>
      </c>
      <c r="AD612" s="39">
        <f t="shared" si="104"/>
        <v>0</v>
      </c>
      <c r="AE612" s="39">
        <v>1</v>
      </c>
      <c r="AF612" s="39">
        <f t="shared" si="105"/>
        <v>74</v>
      </c>
      <c r="AG612" s="39">
        <v>5</v>
      </c>
      <c r="AH612" s="39">
        <f t="shared" si="106"/>
        <v>217</v>
      </c>
      <c r="AI612" s="39">
        <f t="shared" si="107"/>
        <v>-143</v>
      </c>
      <c r="AJ612" s="39">
        <f t="shared" si="108"/>
        <v>0</v>
      </c>
      <c r="AK612" s="39">
        <v>0</v>
      </c>
      <c r="AL612" s="39">
        <v>0.44</v>
      </c>
      <c r="AM612" s="39">
        <v>0.44500000000000001</v>
      </c>
      <c r="AN612" s="39">
        <v>0.42099999999999999</v>
      </c>
      <c r="AO612" s="39">
        <f t="shared" si="109"/>
        <v>1</v>
      </c>
      <c r="AQ612" s="37" t="s">
        <v>2595</v>
      </c>
      <c r="AR612" s="39">
        <v>0</v>
      </c>
    </row>
    <row r="613" spans="1:44" ht="15" customHeight="1">
      <c r="A613" s="37" t="s">
        <v>2584</v>
      </c>
      <c r="B613" s="37" t="s">
        <v>2570</v>
      </c>
      <c r="C613" s="37" t="s">
        <v>2595</v>
      </c>
      <c r="D613" s="39">
        <v>0</v>
      </c>
      <c r="E613" s="39">
        <v>0</v>
      </c>
      <c r="G613" s="39">
        <f t="shared" si="99"/>
        <v>585</v>
      </c>
      <c r="H613" s="39">
        <v>759</v>
      </c>
      <c r="I613" s="39">
        <v>4216</v>
      </c>
      <c r="J613" s="39" t="str">
        <f t="shared" si="100"/>
        <v>NO</v>
      </c>
      <c r="K613" s="39">
        <f t="shared" si="101"/>
        <v>1.0256410256410255</v>
      </c>
      <c r="L613" s="39" t="str">
        <f t="shared" si="102"/>
        <v>NO</v>
      </c>
      <c r="O613" s="39">
        <v>3</v>
      </c>
      <c r="R613" s="39">
        <v>0</v>
      </c>
      <c r="S613" s="39">
        <f t="shared" si="103"/>
        <v>0</v>
      </c>
      <c r="AB613" s="39" t="s">
        <v>4112</v>
      </c>
      <c r="AC613" s="39" t="s">
        <v>2571</v>
      </c>
      <c r="AD613" s="39">
        <f t="shared" si="104"/>
        <v>5</v>
      </c>
      <c r="AE613" s="39">
        <v>80</v>
      </c>
      <c r="AF613" s="39">
        <f t="shared" si="105"/>
        <v>372</v>
      </c>
      <c r="AG613" s="39">
        <v>109</v>
      </c>
      <c r="AH613" s="39">
        <f t="shared" si="106"/>
        <v>562</v>
      </c>
      <c r="AI613" s="39">
        <f t="shared" si="107"/>
        <v>-190</v>
      </c>
      <c r="AJ613" s="39">
        <f t="shared" si="108"/>
        <v>0</v>
      </c>
      <c r="AK613" s="39">
        <v>0</v>
      </c>
      <c r="AL613" s="39">
        <v>0.41299999999999998</v>
      </c>
      <c r="AM613" s="39">
        <v>0.51</v>
      </c>
      <c r="AN613" s="39">
        <v>0.40699999999999997</v>
      </c>
      <c r="AO613" s="39">
        <f t="shared" si="109"/>
        <v>1</v>
      </c>
      <c r="AQ613" s="37" t="s">
        <v>2595</v>
      </c>
      <c r="AR613" s="39">
        <v>0</v>
      </c>
    </row>
    <row r="614" spans="1:44" ht="15" customHeight="1">
      <c r="A614" s="37" t="s">
        <v>2572</v>
      </c>
      <c r="B614" s="37" t="s">
        <v>2573</v>
      </c>
      <c r="C614" s="37" t="s">
        <v>2574</v>
      </c>
      <c r="E614" s="39">
        <v>0.997</v>
      </c>
      <c r="F614" s="39">
        <v>16</v>
      </c>
      <c r="G614" s="39">
        <f t="shared" si="99"/>
        <v>854</v>
      </c>
      <c r="H614" s="39">
        <v>337</v>
      </c>
      <c r="I614" s="39" t="s">
        <v>4111</v>
      </c>
      <c r="J614" s="39" t="str">
        <f t="shared" si="100"/>
        <v>NO</v>
      </c>
      <c r="K614" s="39">
        <f t="shared" si="101"/>
        <v>0.93676814988290402</v>
      </c>
      <c r="L614" s="39" t="str">
        <f t="shared" si="102"/>
        <v>NO</v>
      </c>
      <c r="O614" s="39">
        <v>3</v>
      </c>
      <c r="R614" s="39">
        <v>0</v>
      </c>
      <c r="S614" s="39">
        <f t="shared" si="103"/>
        <v>0</v>
      </c>
      <c r="AB614" s="39" t="s">
        <v>4112</v>
      </c>
      <c r="AD614" s="39">
        <f t="shared" si="104"/>
        <v>0</v>
      </c>
      <c r="AE614" s="39">
        <v>2969</v>
      </c>
      <c r="AF614" s="39">
        <f t="shared" si="105"/>
        <v>1155</v>
      </c>
      <c r="AG614" s="39">
        <v>1544</v>
      </c>
      <c r="AH614" s="39">
        <f t="shared" si="106"/>
        <v>1108</v>
      </c>
      <c r="AI614" s="39">
        <f t="shared" si="107"/>
        <v>47</v>
      </c>
      <c r="AJ614" s="39">
        <f t="shared" si="108"/>
        <v>1</v>
      </c>
      <c r="AK614" s="39">
        <v>1</v>
      </c>
      <c r="AL614" s="39">
        <v>0.442</v>
      </c>
      <c r="AM614" s="39">
        <v>0.54</v>
      </c>
      <c r="AN614" s="39">
        <v>0.47899999999999998</v>
      </c>
      <c r="AO614" s="39">
        <f t="shared" si="109"/>
        <v>0</v>
      </c>
      <c r="AQ614" s="37" t="s">
        <v>2574</v>
      </c>
      <c r="AR614" s="39">
        <v>1</v>
      </c>
    </row>
    <row r="615" spans="1:44" ht="15" customHeight="1">
      <c r="A615" s="37" t="s">
        <v>2575</v>
      </c>
      <c r="B615" s="37" t="s">
        <v>2565</v>
      </c>
      <c r="C615" s="37" t="s">
        <v>2574</v>
      </c>
      <c r="D615" s="39">
        <v>0</v>
      </c>
      <c r="E615" s="39">
        <v>0</v>
      </c>
      <c r="G615" s="39">
        <f t="shared" si="99"/>
        <v>801</v>
      </c>
      <c r="H615" s="39">
        <v>13177</v>
      </c>
      <c r="I615" s="39">
        <v>1421</v>
      </c>
      <c r="J615" s="39" t="str">
        <f t="shared" si="100"/>
        <v>YES</v>
      </c>
      <c r="K615" s="39">
        <f t="shared" si="101"/>
        <v>0.87390761548064921</v>
      </c>
      <c r="L615" s="39" t="str">
        <f t="shared" si="102"/>
        <v>NO</v>
      </c>
      <c r="O615" s="39">
        <v>2</v>
      </c>
      <c r="R615" s="39">
        <v>0</v>
      </c>
      <c r="S615" s="39">
        <f t="shared" si="103"/>
        <v>0</v>
      </c>
      <c r="AB615" s="39" t="s">
        <v>4112</v>
      </c>
      <c r="AD615" s="39">
        <f t="shared" si="104"/>
        <v>0</v>
      </c>
      <c r="AE615" s="39">
        <v>2</v>
      </c>
      <c r="AF615" s="39">
        <f t="shared" si="105"/>
        <v>101</v>
      </c>
      <c r="AG615" s="39">
        <v>1</v>
      </c>
      <c r="AH615" s="39">
        <f t="shared" si="106"/>
        <v>122</v>
      </c>
      <c r="AI615" s="39">
        <f t="shared" si="107"/>
        <v>-21</v>
      </c>
      <c r="AJ615" s="39">
        <f t="shared" si="108"/>
        <v>0</v>
      </c>
      <c r="AK615" s="39">
        <v>0</v>
      </c>
      <c r="AL615" s="39">
        <v>0.435</v>
      </c>
      <c r="AM615" s="39">
        <v>0.50800000000000001</v>
      </c>
      <c r="AN615" s="39">
        <v>0.41399999999999998</v>
      </c>
      <c r="AO615" s="39">
        <f t="shared" si="109"/>
        <v>1</v>
      </c>
      <c r="AQ615" s="37" t="s">
        <v>2574</v>
      </c>
      <c r="AR615" s="39">
        <v>0</v>
      </c>
    </row>
    <row r="616" spans="1:44" ht="15" customHeight="1">
      <c r="A616" s="37" t="s">
        <v>2566</v>
      </c>
      <c r="B616" s="37" t="s">
        <v>2567</v>
      </c>
      <c r="C616" s="37" t="s">
        <v>2574</v>
      </c>
      <c r="D616" s="39">
        <v>0</v>
      </c>
      <c r="E616" s="39">
        <v>0</v>
      </c>
      <c r="G616" s="39">
        <f t="shared" si="99"/>
        <v>809</v>
      </c>
      <c r="H616" s="39">
        <v>1753</v>
      </c>
      <c r="I616" s="39" t="s">
        <v>4111</v>
      </c>
      <c r="J616" s="39" t="str">
        <f t="shared" si="100"/>
        <v>NO</v>
      </c>
      <c r="K616" s="39">
        <f t="shared" si="101"/>
        <v>0.86526576019777501</v>
      </c>
      <c r="L616" s="39" t="str">
        <f t="shared" si="102"/>
        <v>NO</v>
      </c>
      <c r="O616" s="39">
        <v>2</v>
      </c>
      <c r="R616" s="39">
        <v>0</v>
      </c>
      <c r="S616" s="39">
        <f t="shared" si="103"/>
        <v>1</v>
      </c>
      <c r="AB616" s="39" t="s">
        <v>2568</v>
      </c>
      <c r="AD616" s="39">
        <f t="shared" si="104"/>
        <v>0</v>
      </c>
      <c r="AE616" s="39">
        <v>243</v>
      </c>
      <c r="AF616" s="39">
        <f t="shared" si="105"/>
        <v>503</v>
      </c>
      <c r="AG616" s="39">
        <v>255</v>
      </c>
      <c r="AH616" s="39">
        <f t="shared" si="106"/>
        <v>731</v>
      </c>
      <c r="AI616" s="39">
        <f t="shared" si="107"/>
        <v>-228</v>
      </c>
      <c r="AJ616" s="39">
        <f t="shared" si="108"/>
        <v>0</v>
      </c>
      <c r="AK616" s="39">
        <v>0</v>
      </c>
      <c r="AL616" s="39">
        <v>0.50800000000000001</v>
      </c>
      <c r="AM616" s="39">
        <v>0.54</v>
      </c>
      <c r="AN616" s="39">
        <v>0.4</v>
      </c>
      <c r="AO616" s="39">
        <f t="shared" si="109"/>
        <v>1</v>
      </c>
      <c r="AQ616" s="37" t="s">
        <v>2574</v>
      </c>
      <c r="AR616" s="39">
        <v>0</v>
      </c>
    </row>
    <row r="617" spans="1:44" ht="15" customHeight="1">
      <c r="A617" s="37" t="s">
        <v>2569</v>
      </c>
      <c r="B617" s="37" t="s">
        <v>2558</v>
      </c>
      <c r="C617" s="37" t="s">
        <v>2574</v>
      </c>
      <c r="E617" s="39">
        <v>0.997</v>
      </c>
      <c r="F617" s="39">
        <v>19</v>
      </c>
      <c r="G617" s="39">
        <f t="shared" si="99"/>
        <v>725</v>
      </c>
      <c r="H617" s="39">
        <v>330</v>
      </c>
      <c r="I617" s="39">
        <v>2555</v>
      </c>
      <c r="J617" s="39" t="str">
        <f t="shared" si="100"/>
        <v>NO</v>
      </c>
      <c r="K617" s="39">
        <f t="shared" si="101"/>
        <v>0.82758620689655171</v>
      </c>
      <c r="L617" s="39" t="str">
        <f t="shared" si="102"/>
        <v>NO</v>
      </c>
      <c r="O617" s="39">
        <v>1</v>
      </c>
      <c r="R617" s="39">
        <v>0</v>
      </c>
      <c r="S617" s="39">
        <f t="shared" si="103"/>
        <v>0</v>
      </c>
      <c r="AB617" s="39" t="s">
        <v>4112</v>
      </c>
      <c r="AD617" s="39">
        <f t="shared" si="104"/>
        <v>0</v>
      </c>
      <c r="AE617" s="39">
        <v>232</v>
      </c>
      <c r="AF617" s="39">
        <f t="shared" si="105"/>
        <v>489</v>
      </c>
      <c r="AG617" s="39">
        <v>954</v>
      </c>
      <c r="AH617" s="39">
        <f t="shared" si="106"/>
        <v>998</v>
      </c>
      <c r="AI617" s="39">
        <f t="shared" si="107"/>
        <v>-509</v>
      </c>
      <c r="AJ617" s="39">
        <f t="shared" si="108"/>
        <v>0</v>
      </c>
      <c r="AK617" s="39">
        <v>1</v>
      </c>
      <c r="AL617" s="39">
        <v>0.44800000000000001</v>
      </c>
      <c r="AM617" s="39">
        <v>0.52200000000000002</v>
      </c>
      <c r="AN617" s="39">
        <v>0.42699999999999999</v>
      </c>
      <c r="AO617" s="39">
        <f t="shared" si="109"/>
        <v>0</v>
      </c>
      <c r="AQ617" s="37" t="s">
        <v>2574</v>
      </c>
      <c r="AR617" s="39">
        <v>0</v>
      </c>
    </row>
    <row r="618" spans="1:44" ht="15" customHeight="1">
      <c r="A618" s="37" t="s">
        <v>2559</v>
      </c>
      <c r="B618" s="37" t="s">
        <v>2560</v>
      </c>
      <c r="C618" s="37" t="s">
        <v>2574</v>
      </c>
      <c r="E618" s="39">
        <v>0.99299999999999999</v>
      </c>
      <c r="F618" s="39">
        <v>19</v>
      </c>
      <c r="G618" s="39">
        <f t="shared" si="99"/>
        <v>797</v>
      </c>
      <c r="H618" s="39">
        <v>2732</v>
      </c>
      <c r="I618" s="39">
        <v>2694</v>
      </c>
      <c r="J618" s="39" t="str">
        <f t="shared" si="100"/>
        <v>NO</v>
      </c>
      <c r="K618" s="39">
        <f t="shared" si="101"/>
        <v>0.75282308657465502</v>
      </c>
      <c r="L618" s="39" t="str">
        <f t="shared" si="102"/>
        <v>NO</v>
      </c>
      <c r="O618" s="39">
        <v>2</v>
      </c>
      <c r="R618" s="39">
        <v>0</v>
      </c>
      <c r="S618" s="39">
        <f t="shared" si="103"/>
        <v>0</v>
      </c>
      <c r="AB618" s="39" t="s">
        <v>4112</v>
      </c>
      <c r="AD618" s="39">
        <f t="shared" si="104"/>
        <v>0</v>
      </c>
      <c r="AE618" s="39">
        <v>232</v>
      </c>
      <c r="AF618" s="39">
        <f t="shared" si="105"/>
        <v>489</v>
      </c>
      <c r="AG618" s="39">
        <v>676</v>
      </c>
      <c r="AH618" s="39">
        <f t="shared" si="106"/>
        <v>921</v>
      </c>
      <c r="AI618" s="39">
        <f t="shared" si="107"/>
        <v>-432</v>
      </c>
      <c r="AJ618" s="39">
        <f t="shared" si="108"/>
        <v>0</v>
      </c>
      <c r="AK618" s="39">
        <v>1</v>
      </c>
      <c r="AL618" s="39">
        <v>0.38600000000000001</v>
      </c>
      <c r="AM618" s="39">
        <v>0.45300000000000001</v>
      </c>
      <c r="AN618" s="39">
        <v>0.39900000000000002</v>
      </c>
      <c r="AO618" s="39">
        <f t="shared" si="109"/>
        <v>0</v>
      </c>
      <c r="AQ618" s="37" t="s">
        <v>2574</v>
      </c>
      <c r="AR618" s="39">
        <v>0</v>
      </c>
    </row>
    <row r="619" spans="1:44" ht="15" customHeight="1">
      <c r="A619" s="37" t="s">
        <v>2561</v>
      </c>
      <c r="B619" s="37" t="s">
        <v>2562</v>
      </c>
      <c r="C619" s="37" t="s">
        <v>2563</v>
      </c>
      <c r="E619" s="39">
        <v>0.999</v>
      </c>
      <c r="F619" s="39">
        <v>21</v>
      </c>
      <c r="G619" s="39">
        <f t="shared" si="99"/>
        <v>372</v>
      </c>
      <c r="H619" s="39">
        <v>3670</v>
      </c>
      <c r="I619" s="39" t="s">
        <v>4111</v>
      </c>
      <c r="J619" s="39" t="str">
        <f t="shared" si="100"/>
        <v>NO</v>
      </c>
      <c r="K619" s="39">
        <f t="shared" si="101"/>
        <v>0.5376344086021505</v>
      </c>
      <c r="L619" s="39" t="str">
        <f t="shared" si="102"/>
        <v>NO</v>
      </c>
      <c r="O619" s="39">
        <v>1</v>
      </c>
      <c r="R619" s="39">
        <v>0</v>
      </c>
      <c r="S619" s="39">
        <f t="shared" si="103"/>
        <v>0</v>
      </c>
      <c r="AB619" s="39" t="s">
        <v>4112</v>
      </c>
      <c r="AD619" s="39">
        <f t="shared" si="104"/>
        <v>0</v>
      </c>
      <c r="AE619" s="39">
        <v>0</v>
      </c>
      <c r="AF619" s="39">
        <f t="shared" si="105"/>
        <v>1</v>
      </c>
      <c r="AG619" s="39">
        <v>0</v>
      </c>
      <c r="AH619" s="39">
        <f t="shared" si="106"/>
        <v>1</v>
      </c>
      <c r="AI619" s="39">
        <f t="shared" si="107"/>
        <v>0</v>
      </c>
      <c r="AJ619" s="39">
        <f t="shared" si="108"/>
        <v>0</v>
      </c>
      <c r="AK619" s="39">
        <v>1</v>
      </c>
      <c r="AL619" s="39">
        <v>0</v>
      </c>
      <c r="AM619" s="39">
        <v>0</v>
      </c>
      <c r="AN619" s="39">
        <v>0</v>
      </c>
      <c r="AO619" s="39">
        <f t="shared" si="109"/>
        <v>0</v>
      </c>
      <c r="AQ619" s="37" t="s">
        <v>2563</v>
      </c>
      <c r="AR619" s="39">
        <v>0</v>
      </c>
    </row>
    <row r="620" spans="1:44" ht="15" customHeight="1">
      <c r="A620" s="37" t="s">
        <v>2564</v>
      </c>
      <c r="B620" s="37" t="s">
        <v>2549</v>
      </c>
      <c r="C620" s="37" t="s">
        <v>2563</v>
      </c>
      <c r="E620" s="39">
        <v>0.999</v>
      </c>
      <c r="F620" s="39">
        <v>21</v>
      </c>
      <c r="G620" s="39">
        <f t="shared" si="99"/>
        <v>472</v>
      </c>
      <c r="J620" s="39" t="str">
        <f t="shared" si="100"/>
        <v>NO</v>
      </c>
      <c r="K620" s="39">
        <f t="shared" si="101"/>
        <v>0.84745762711864403</v>
      </c>
      <c r="L620" s="39" t="str">
        <f t="shared" si="102"/>
        <v>NO</v>
      </c>
      <c r="O620" s="39">
        <v>1</v>
      </c>
      <c r="R620" s="39">
        <v>0</v>
      </c>
      <c r="S620" s="39">
        <f t="shared" si="103"/>
        <v>0</v>
      </c>
      <c r="AB620" s="39" t="s">
        <v>4112</v>
      </c>
      <c r="AD620" s="39">
        <f t="shared" si="104"/>
        <v>0</v>
      </c>
      <c r="AE620" s="39">
        <v>458</v>
      </c>
      <c r="AF620" s="39">
        <f t="shared" si="105"/>
        <v>619</v>
      </c>
      <c r="AG620" s="39">
        <v>557</v>
      </c>
      <c r="AH620" s="39">
        <f t="shared" si="106"/>
        <v>885</v>
      </c>
      <c r="AI620" s="39">
        <f t="shared" si="107"/>
        <v>-266</v>
      </c>
      <c r="AJ620" s="39">
        <f t="shared" si="108"/>
        <v>0</v>
      </c>
      <c r="AK620" s="39">
        <v>0</v>
      </c>
      <c r="AL620" s="39">
        <v>0</v>
      </c>
      <c r="AM620" s="39">
        <v>0</v>
      </c>
      <c r="AN620" s="39">
        <v>0</v>
      </c>
      <c r="AO620" s="39">
        <f t="shared" si="109"/>
        <v>1</v>
      </c>
      <c r="AQ620" s="37" t="s">
        <v>2563</v>
      </c>
      <c r="AR620" s="39">
        <v>0</v>
      </c>
    </row>
    <row r="621" spans="1:44" ht="15" customHeight="1">
      <c r="A621" s="37" t="s">
        <v>2550</v>
      </c>
      <c r="B621" s="37" t="s">
        <v>2551</v>
      </c>
      <c r="C621" s="37" t="s">
        <v>2563</v>
      </c>
      <c r="E621" s="39">
        <v>0.999</v>
      </c>
      <c r="F621" s="39">
        <v>19</v>
      </c>
      <c r="G621" s="39">
        <f t="shared" si="99"/>
        <v>393</v>
      </c>
      <c r="H621" s="39">
        <v>10790</v>
      </c>
      <c r="I621" s="39" t="s">
        <v>4111</v>
      </c>
      <c r="J621" s="39" t="str">
        <f t="shared" si="100"/>
        <v>NO</v>
      </c>
      <c r="K621" s="39">
        <f t="shared" si="101"/>
        <v>1.5267175572519083</v>
      </c>
      <c r="L621" s="39" t="str">
        <f t="shared" si="102"/>
        <v>NO</v>
      </c>
      <c r="O621" s="39">
        <v>1</v>
      </c>
      <c r="R621" s="39">
        <v>0</v>
      </c>
      <c r="S621" s="39">
        <f t="shared" si="103"/>
        <v>0</v>
      </c>
      <c r="AB621" s="39" t="s">
        <v>4112</v>
      </c>
      <c r="AC621" s="39" t="s">
        <v>2552</v>
      </c>
      <c r="AD621" s="39">
        <f t="shared" si="104"/>
        <v>3</v>
      </c>
      <c r="AE621" s="39">
        <v>5952</v>
      </c>
      <c r="AF621" s="39">
        <f t="shared" si="105"/>
        <v>1301</v>
      </c>
      <c r="AG621" s="39">
        <v>17907</v>
      </c>
      <c r="AH621" s="39">
        <f t="shared" si="106"/>
        <v>1395</v>
      </c>
      <c r="AI621" s="39">
        <f t="shared" si="107"/>
        <v>-94</v>
      </c>
      <c r="AJ621" s="39">
        <f t="shared" si="108"/>
        <v>0</v>
      </c>
      <c r="AK621" s="39">
        <v>1</v>
      </c>
      <c r="AL621" s="39">
        <v>0.50800000000000001</v>
      </c>
      <c r="AM621" s="39">
        <v>0.5</v>
      </c>
      <c r="AN621" s="39">
        <v>2.3E-2</v>
      </c>
      <c r="AO621" s="39">
        <f t="shared" si="109"/>
        <v>0</v>
      </c>
      <c r="AQ621" s="37" t="s">
        <v>2563</v>
      </c>
      <c r="AR621" s="39">
        <v>0</v>
      </c>
    </row>
    <row r="622" spans="1:44" ht="15" customHeight="1">
      <c r="A622" s="37" t="s">
        <v>2553</v>
      </c>
      <c r="B622" s="37" t="s">
        <v>2554</v>
      </c>
      <c r="C622" s="37" t="s">
        <v>2563</v>
      </c>
      <c r="E622" s="39">
        <v>1</v>
      </c>
      <c r="F622" s="39">
        <v>19</v>
      </c>
      <c r="G622" s="39">
        <f t="shared" si="99"/>
        <v>497</v>
      </c>
      <c r="H622" s="39">
        <v>2005</v>
      </c>
      <c r="I622" s="39">
        <v>1825</v>
      </c>
      <c r="J622" s="39" t="str">
        <f t="shared" si="100"/>
        <v>NO</v>
      </c>
      <c r="K622" s="39">
        <f t="shared" si="101"/>
        <v>0.4024144869215292</v>
      </c>
      <c r="L622" s="39" t="str">
        <f t="shared" si="102"/>
        <v>NO</v>
      </c>
      <c r="O622" s="39">
        <v>2</v>
      </c>
      <c r="R622" s="39">
        <v>0</v>
      </c>
      <c r="S622" s="39">
        <f t="shared" si="103"/>
        <v>0</v>
      </c>
      <c r="AB622" s="39" t="s">
        <v>4112</v>
      </c>
      <c r="AC622" s="39" t="s">
        <v>2555</v>
      </c>
      <c r="AD622" s="39">
        <f t="shared" si="104"/>
        <v>5</v>
      </c>
      <c r="AE622" s="39">
        <v>10011</v>
      </c>
      <c r="AF622" s="39">
        <f t="shared" si="105"/>
        <v>1365</v>
      </c>
      <c r="AG622" s="39">
        <v>10412</v>
      </c>
      <c r="AH622" s="39">
        <f t="shared" si="106"/>
        <v>1357</v>
      </c>
      <c r="AI622" s="39">
        <f t="shared" si="107"/>
        <v>8</v>
      </c>
      <c r="AJ622" s="39">
        <f t="shared" si="108"/>
        <v>1</v>
      </c>
      <c r="AK622" s="39">
        <v>0</v>
      </c>
      <c r="AL622" s="39">
        <v>0.45300000000000001</v>
      </c>
      <c r="AM622" s="39">
        <v>0.47399999999999998</v>
      </c>
      <c r="AN622" s="39">
        <v>0.51500000000000001</v>
      </c>
      <c r="AO622" s="39">
        <f t="shared" si="109"/>
        <v>1</v>
      </c>
      <c r="AQ622" s="37" t="s">
        <v>2563</v>
      </c>
      <c r="AR622" s="39">
        <v>1</v>
      </c>
    </row>
    <row r="623" spans="1:44" ht="15" customHeight="1">
      <c r="A623" s="37" t="s">
        <v>2556</v>
      </c>
      <c r="B623" s="37" t="s">
        <v>2557</v>
      </c>
      <c r="C623" s="37" t="s">
        <v>2563</v>
      </c>
      <c r="E623" s="39">
        <v>1</v>
      </c>
      <c r="F623" s="39">
        <v>19</v>
      </c>
      <c r="G623" s="39">
        <f t="shared" si="99"/>
        <v>454</v>
      </c>
      <c r="H623" s="39">
        <v>2098</v>
      </c>
      <c r="I623" s="39">
        <v>10353</v>
      </c>
      <c r="J623" s="39" t="str">
        <f t="shared" si="100"/>
        <v>YES</v>
      </c>
      <c r="K623" s="39">
        <f t="shared" si="101"/>
        <v>2.2026431718061672</v>
      </c>
      <c r="L623" s="39" t="str">
        <f t="shared" si="102"/>
        <v>NO</v>
      </c>
      <c r="O623" s="39">
        <v>2</v>
      </c>
      <c r="R623" s="39">
        <v>0</v>
      </c>
      <c r="S623" s="39">
        <f t="shared" si="103"/>
        <v>0</v>
      </c>
      <c r="AB623" s="39" t="s">
        <v>4112</v>
      </c>
      <c r="AC623" s="39" t="s">
        <v>2540</v>
      </c>
      <c r="AD623" s="39">
        <f t="shared" si="104"/>
        <v>7</v>
      </c>
      <c r="AE623" s="39">
        <v>10779</v>
      </c>
      <c r="AF623" s="39">
        <f t="shared" si="105"/>
        <v>1373</v>
      </c>
      <c r="AG623" s="39">
        <v>19523</v>
      </c>
      <c r="AH623" s="39">
        <f t="shared" si="106"/>
        <v>1402</v>
      </c>
      <c r="AI623" s="39">
        <f t="shared" si="107"/>
        <v>-29</v>
      </c>
      <c r="AJ623" s="39">
        <f t="shared" si="108"/>
        <v>0</v>
      </c>
      <c r="AK623" s="39">
        <v>1</v>
      </c>
      <c r="AL623" s="39">
        <v>0.443</v>
      </c>
      <c r="AM623" s="39">
        <v>0.46700000000000003</v>
      </c>
      <c r="AN623" s="39">
        <v>0.44700000000000001</v>
      </c>
      <c r="AO623" s="39">
        <f t="shared" si="109"/>
        <v>0</v>
      </c>
      <c r="AQ623" s="37" t="s">
        <v>2563</v>
      </c>
      <c r="AR623" s="39">
        <v>0</v>
      </c>
    </row>
    <row r="624" spans="1:44" ht="15" customHeight="1">
      <c r="A624" s="37" t="s">
        <v>2541</v>
      </c>
      <c r="B624" s="37" t="s">
        <v>2542</v>
      </c>
      <c r="C624" s="37" t="s">
        <v>2543</v>
      </c>
      <c r="E624" s="39">
        <v>1</v>
      </c>
      <c r="F624" s="39">
        <v>23</v>
      </c>
      <c r="G624" s="39">
        <f t="shared" si="99"/>
        <v>502</v>
      </c>
      <c r="H624" s="39">
        <v>10310</v>
      </c>
      <c r="I624" s="39">
        <v>3059</v>
      </c>
      <c r="J624" s="39" t="str">
        <f t="shared" si="100"/>
        <v>YES</v>
      </c>
      <c r="K624" s="39">
        <f t="shared" si="101"/>
        <v>0.19920318725099601</v>
      </c>
      <c r="L624" s="39" t="str">
        <f t="shared" si="102"/>
        <v>NO</v>
      </c>
      <c r="O624" s="39">
        <v>1</v>
      </c>
      <c r="R624" s="39">
        <v>0</v>
      </c>
      <c r="S624" s="39">
        <f t="shared" si="103"/>
        <v>0</v>
      </c>
      <c r="AB624" s="39" t="s">
        <v>4112</v>
      </c>
      <c r="AD624" s="39">
        <f t="shared" si="104"/>
        <v>0</v>
      </c>
      <c r="AE624" s="39">
        <v>1051</v>
      </c>
      <c r="AF624" s="39">
        <f t="shared" si="105"/>
        <v>833</v>
      </c>
      <c r="AG624" s="39">
        <v>453</v>
      </c>
      <c r="AH624" s="39">
        <f t="shared" si="106"/>
        <v>843</v>
      </c>
      <c r="AI624" s="39">
        <f t="shared" si="107"/>
        <v>-10</v>
      </c>
      <c r="AJ624" s="39">
        <f t="shared" si="108"/>
        <v>0</v>
      </c>
      <c r="AK624" s="39">
        <v>1</v>
      </c>
      <c r="AL624" s="39">
        <v>0.40200000000000002</v>
      </c>
      <c r="AM624" s="39">
        <v>0.45200000000000001</v>
      </c>
      <c r="AN624" s="39">
        <v>0.435</v>
      </c>
      <c r="AO624" s="39">
        <f t="shared" si="109"/>
        <v>0</v>
      </c>
      <c r="AQ624" s="37" t="s">
        <v>2543</v>
      </c>
      <c r="AR624" s="39">
        <v>0</v>
      </c>
    </row>
    <row r="625" spans="1:44" ht="15" customHeight="1">
      <c r="A625" s="37" t="s">
        <v>2544</v>
      </c>
      <c r="B625" s="37" t="s">
        <v>2545</v>
      </c>
      <c r="C625" s="37" t="s">
        <v>2543</v>
      </c>
      <c r="E625" s="39">
        <v>0.94599999999999995</v>
      </c>
      <c r="F625" s="39">
        <v>23</v>
      </c>
      <c r="G625" s="39">
        <f t="shared" si="99"/>
        <v>546</v>
      </c>
      <c r="H625" s="39">
        <v>547</v>
      </c>
      <c r="I625" s="39">
        <v>394</v>
      </c>
      <c r="J625" s="39" t="str">
        <f t="shared" si="100"/>
        <v>NO</v>
      </c>
      <c r="K625" s="39">
        <f t="shared" si="101"/>
        <v>0.54945054945054939</v>
      </c>
      <c r="L625" s="39" t="str">
        <f t="shared" si="102"/>
        <v>NO</v>
      </c>
      <c r="O625" s="39">
        <v>1</v>
      </c>
      <c r="R625" s="39">
        <v>0</v>
      </c>
      <c r="S625" s="39">
        <f t="shared" si="103"/>
        <v>0</v>
      </c>
      <c r="AB625" s="39" t="s">
        <v>4112</v>
      </c>
      <c r="AD625" s="39">
        <f t="shared" si="104"/>
        <v>0</v>
      </c>
      <c r="AE625" s="39">
        <v>249</v>
      </c>
      <c r="AF625" s="39">
        <f t="shared" si="105"/>
        <v>508</v>
      </c>
      <c r="AG625" s="39">
        <v>3818</v>
      </c>
      <c r="AH625" s="39">
        <f t="shared" si="106"/>
        <v>1254</v>
      </c>
      <c r="AI625" s="39">
        <f t="shared" si="107"/>
        <v>-746</v>
      </c>
      <c r="AJ625" s="39">
        <f t="shared" si="108"/>
        <v>0</v>
      </c>
      <c r="AK625" s="39">
        <v>1</v>
      </c>
      <c r="AL625" s="39">
        <v>0.39600000000000002</v>
      </c>
      <c r="AM625" s="39">
        <v>0.45</v>
      </c>
      <c r="AN625" s="39">
        <v>0.44400000000000001</v>
      </c>
      <c r="AO625" s="39">
        <f t="shared" si="109"/>
        <v>0</v>
      </c>
      <c r="AQ625" s="37" t="s">
        <v>2543</v>
      </c>
      <c r="AR625" s="39">
        <v>0</v>
      </c>
    </row>
    <row r="626" spans="1:44" ht="15" customHeight="1">
      <c r="A626" s="37" t="s">
        <v>2546</v>
      </c>
      <c r="B626" s="37" t="s">
        <v>2547</v>
      </c>
      <c r="C626" s="37" t="s">
        <v>2543</v>
      </c>
      <c r="D626" s="39">
        <v>0</v>
      </c>
      <c r="E626" s="39">
        <v>0</v>
      </c>
      <c r="G626" s="39">
        <f t="shared" si="99"/>
        <v>548</v>
      </c>
      <c r="H626" s="39">
        <v>294</v>
      </c>
      <c r="I626" s="39">
        <v>672</v>
      </c>
      <c r="J626" s="39" t="str">
        <f t="shared" si="100"/>
        <v>NO</v>
      </c>
      <c r="K626" s="39">
        <f t="shared" si="101"/>
        <v>2.0072992700729926</v>
      </c>
      <c r="L626" s="39" t="str">
        <f t="shared" si="102"/>
        <v>NO</v>
      </c>
      <c r="O626" s="39">
        <v>1</v>
      </c>
      <c r="R626" s="39">
        <v>0</v>
      </c>
      <c r="S626" s="39">
        <f t="shared" si="103"/>
        <v>0</v>
      </c>
      <c r="AB626" s="39" t="s">
        <v>4112</v>
      </c>
      <c r="AD626" s="39">
        <f t="shared" si="104"/>
        <v>0</v>
      </c>
      <c r="AE626" s="39">
        <v>1082</v>
      </c>
      <c r="AF626" s="39">
        <f t="shared" si="105"/>
        <v>838</v>
      </c>
      <c r="AG626" s="39">
        <v>294</v>
      </c>
      <c r="AH626" s="39">
        <f t="shared" si="106"/>
        <v>759</v>
      </c>
      <c r="AI626" s="39">
        <f t="shared" si="107"/>
        <v>79</v>
      </c>
      <c r="AJ626" s="39">
        <f t="shared" si="108"/>
        <v>1</v>
      </c>
      <c r="AK626" s="39">
        <v>0</v>
      </c>
      <c r="AL626" s="39">
        <v>0.46800000000000003</v>
      </c>
      <c r="AM626" s="39">
        <v>0.45200000000000001</v>
      </c>
      <c r="AN626" s="39">
        <v>0.436</v>
      </c>
      <c r="AO626" s="39">
        <f t="shared" si="109"/>
        <v>1</v>
      </c>
      <c r="AQ626" s="37" t="s">
        <v>2543</v>
      </c>
      <c r="AR626" s="39">
        <v>1</v>
      </c>
    </row>
    <row r="627" spans="1:44" ht="15" customHeight="1">
      <c r="A627" s="37" t="s">
        <v>2548</v>
      </c>
      <c r="B627" s="37" t="s">
        <v>2538</v>
      </c>
      <c r="C627" s="37" t="s">
        <v>2543</v>
      </c>
      <c r="D627" s="39">
        <v>0</v>
      </c>
      <c r="E627" s="39">
        <v>0</v>
      </c>
      <c r="G627" s="39">
        <f t="shared" si="99"/>
        <v>613</v>
      </c>
      <c r="H627" s="39">
        <v>130</v>
      </c>
      <c r="I627" s="39">
        <v>916</v>
      </c>
      <c r="J627" s="39" t="str">
        <f t="shared" si="100"/>
        <v>NO</v>
      </c>
      <c r="K627" s="39">
        <f t="shared" si="101"/>
        <v>0.97879282218597063</v>
      </c>
      <c r="L627" s="39" t="str">
        <f t="shared" si="102"/>
        <v>NO</v>
      </c>
      <c r="O627" s="39">
        <v>1</v>
      </c>
      <c r="R627" s="39">
        <v>0</v>
      </c>
      <c r="S627" s="39">
        <f t="shared" si="103"/>
        <v>0</v>
      </c>
      <c r="AB627" s="39" t="s">
        <v>4112</v>
      </c>
      <c r="AD627" s="39">
        <f t="shared" si="104"/>
        <v>0</v>
      </c>
      <c r="AE627" s="39">
        <v>832</v>
      </c>
      <c r="AF627" s="39">
        <f t="shared" si="105"/>
        <v>765</v>
      </c>
      <c r="AG627" s="39">
        <v>1090</v>
      </c>
      <c r="AH627" s="39">
        <f t="shared" si="106"/>
        <v>1035</v>
      </c>
      <c r="AI627" s="39">
        <f t="shared" si="107"/>
        <v>-270</v>
      </c>
      <c r="AJ627" s="39">
        <f t="shared" si="108"/>
        <v>0</v>
      </c>
      <c r="AK627" s="39">
        <v>0</v>
      </c>
      <c r="AL627" s="39">
        <v>0.52</v>
      </c>
      <c r="AM627" s="39">
        <v>0.48499999999999999</v>
      </c>
      <c r="AN627" s="39">
        <v>0.42699999999999999</v>
      </c>
      <c r="AO627" s="39">
        <f t="shared" si="109"/>
        <v>1</v>
      </c>
      <c r="AQ627" s="37" t="s">
        <v>2543</v>
      </c>
      <c r="AR627" s="39">
        <v>0</v>
      </c>
    </row>
    <row r="628" spans="1:44" ht="15" customHeight="1">
      <c r="A628" s="37" t="s">
        <v>2539</v>
      </c>
      <c r="B628" s="37" t="s">
        <v>2536</v>
      </c>
      <c r="C628" s="37" t="s">
        <v>2543</v>
      </c>
      <c r="D628" s="39">
        <v>0</v>
      </c>
      <c r="E628" s="39">
        <v>0</v>
      </c>
      <c r="G628" s="39">
        <f t="shared" si="99"/>
        <v>1806</v>
      </c>
      <c r="H628" s="39">
        <v>1440</v>
      </c>
      <c r="I628" s="39">
        <v>1169</v>
      </c>
      <c r="J628" s="39" t="str">
        <f t="shared" si="100"/>
        <v>NO</v>
      </c>
      <c r="K628" s="39">
        <f t="shared" si="101"/>
        <v>1.3842746400885935</v>
      </c>
      <c r="L628" s="39" t="str">
        <f t="shared" si="102"/>
        <v>NO</v>
      </c>
      <c r="O628" s="39">
        <v>10</v>
      </c>
      <c r="R628" s="39">
        <v>0</v>
      </c>
      <c r="S628" s="39">
        <f t="shared" si="103"/>
        <v>0</v>
      </c>
      <c r="AB628" s="39" t="s">
        <v>4112</v>
      </c>
      <c r="AD628" s="39">
        <f t="shared" si="104"/>
        <v>0</v>
      </c>
      <c r="AE628" s="39">
        <v>795</v>
      </c>
      <c r="AF628" s="39">
        <f t="shared" si="105"/>
        <v>757</v>
      </c>
      <c r="AG628" s="39">
        <v>575</v>
      </c>
      <c r="AH628" s="39">
        <f t="shared" si="106"/>
        <v>891</v>
      </c>
      <c r="AI628" s="39">
        <f t="shared" si="107"/>
        <v>-134</v>
      </c>
      <c r="AJ628" s="39">
        <f t="shared" si="108"/>
        <v>0</v>
      </c>
      <c r="AK628" s="39">
        <v>0</v>
      </c>
      <c r="AL628" s="39">
        <v>0.36499999999999999</v>
      </c>
      <c r="AM628" s="39">
        <v>0.46500000000000002</v>
      </c>
      <c r="AN628" s="39">
        <v>0.38600000000000001</v>
      </c>
      <c r="AO628" s="39">
        <f t="shared" si="109"/>
        <v>1</v>
      </c>
      <c r="AQ628" s="37" t="s">
        <v>2543</v>
      </c>
      <c r="AR628" s="39">
        <v>0</v>
      </c>
    </row>
    <row r="629" spans="1:44" ht="15" customHeight="1">
      <c r="A629" s="37" t="s">
        <v>2537</v>
      </c>
      <c r="B629" s="37" t="s">
        <v>2530</v>
      </c>
      <c r="C629" s="37" t="s">
        <v>2531</v>
      </c>
      <c r="E629" s="39">
        <v>0.98</v>
      </c>
      <c r="F629" s="39">
        <v>24</v>
      </c>
      <c r="G629" s="39">
        <f t="shared" si="99"/>
        <v>535</v>
      </c>
      <c r="H629" s="39">
        <v>1268</v>
      </c>
      <c r="I629" s="39" t="s">
        <v>4111</v>
      </c>
      <c r="J629" s="39" t="str">
        <f t="shared" si="100"/>
        <v>NO</v>
      </c>
      <c r="K629" s="39">
        <f t="shared" si="101"/>
        <v>0.56074766355140182</v>
      </c>
      <c r="L629" s="39" t="str">
        <f t="shared" si="102"/>
        <v>NO</v>
      </c>
      <c r="O629" s="39">
        <v>1</v>
      </c>
      <c r="R629" s="39">
        <v>0</v>
      </c>
      <c r="S629" s="39">
        <f t="shared" si="103"/>
        <v>0</v>
      </c>
      <c r="AB629" s="39" t="s">
        <v>4112</v>
      </c>
      <c r="AD629" s="39">
        <f t="shared" si="104"/>
        <v>0</v>
      </c>
      <c r="AE629" s="39">
        <v>31</v>
      </c>
      <c r="AF629" s="39">
        <f t="shared" si="105"/>
        <v>273</v>
      </c>
      <c r="AG629" s="39">
        <v>896</v>
      </c>
      <c r="AH629" s="39">
        <f t="shared" si="106"/>
        <v>979</v>
      </c>
      <c r="AI629" s="39">
        <f t="shared" si="107"/>
        <v>-706</v>
      </c>
      <c r="AJ629" s="39">
        <f t="shared" si="108"/>
        <v>0</v>
      </c>
      <c r="AK629" s="39">
        <v>1</v>
      </c>
      <c r="AL629" s="39">
        <v>0.45600000000000002</v>
      </c>
      <c r="AM629" s="39">
        <v>0.46300000000000002</v>
      </c>
      <c r="AN629" s="39">
        <v>0.48399999999999999</v>
      </c>
      <c r="AO629" s="39">
        <f t="shared" si="109"/>
        <v>0</v>
      </c>
      <c r="AQ629" s="37" t="s">
        <v>2531</v>
      </c>
      <c r="AR629" s="39">
        <v>0</v>
      </c>
    </row>
    <row r="630" spans="1:44" ht="15" customHeight="1">
      <c r="A630" s="37" t="s">
        <v>2532</v>
      </c>
      <c r="B630" s="37" t="s">
        <v>2533</v>
      </c>
      <c r="C630" s="37" t="s">
        <v>2531</v>
      </c>
      <c r="E630" s="39">
        <v>0.998</v>
      </c>
      <c r="F630" s="39">
        <v>23</v>
      </c>
      <c r="G630" s="39">
        <f t="shared" si="99"/>
        <v>647</v>
      </c>
      <c r="H630" s="39">
        <v>2179</v>
      </c>
      <c r="I630" s="39">
        <v>5642</v>
      </c>
      <c r="J630" s="39" t="str">
        <f t="shared" si="100"/>
        <v>NO</v>
      </c>
      <c r="K630" s="39">
        <f t="shared" si="101"/>
        <v>0.77279752704791349</v>
      </c>
      <c r="L630" s="39" t="str">
        <f t="shared" si="102"/>
        <v>NO</v>
      </c>
      <c r="O630" s="39">
        <v>1</v>
      </c>
      <c r="R630" s="39">
        <v>0</v>
      </c>
      <c r="S630" s="39">
        <f t="shared" si="103"/>
        <v>0</v>
      </c>
      <c r="AB630" s="39" t="s">
        <v>4112</v>
      </c>
      <c r="AD630" s="39">
        <f t="shared" si="104"/>
        <v>0</v>
      </c>
      <c r="AE630" s="39">
        <v>410</v>
      </c>
      <c r="AF630" s="39">
        <f t="shared" si="105"/>
        <v>594</v>
      </c>
      <c r="AG630" s="39">
        <v>215</v>
      </c>
      <c r="AH630" s="39">
        <f t="shared" si="106"/>
        <v>700</v>
      </c>
      <c r="AI630" s="39">
        <f t="shared" si="107"/>
        <v>-106</v>
      </c>
      <c r="AJ630" s="39">
        <f t="shared" si="108"/>
        <v>0</v>
      </c>
      <c r="AK630" s="39">
        <v>1</v>
      </c>
      <c r="AL630" s="39">
        <v>0.438</v>
      </c>
      <c r="AM630" s="39">
        <v>0.46</v>
      </c>
      <c r="AN630" s="39">
        <v>0.41499999999999998</v>
      </c>
      <c r="AO630" s="39">
        <f t="shared" si="109"/>
        <v>0</v>
      </c>
      <c r="AQ630" s="37" t="s">
        <v>2531</v>
      </c>
      <c r="AR630" s="39">
        <v>0</v>
      </c>
    </row>
    <row r="631" spans="1:44" ht="15" customHeight="1">
      <c r="A631" s="37" t="s">
        <v>2534</v>
      </c>
      <c r="B631" s="37" t="s">
        <v>2535</v>
      </c>
      <c r="C631" s="37" t="s">
        <v>2531</v>
      </c>
      <c r="D631" s="39">
        <v>0</v>
      </c>
      <c r="E631" s="39">
        <v>0</v>
      </c>
      <c r="G631" s="39">
        <f t="shared" si="99"/>
        <v>738</v>
      </c>
      <c r="H631" s="39">
        <v>1845</v>
      </c>
      <c r="I631" s="39" t="s">
        <v>4111</v>
      </c>
      <c r="J631" s="39" t="str">
        <f t="shared" si="100"/>
        <v>NO</v>
      </c>
      <c r="K631" s="39">
        <f t="shared" si="101"/>
        <v>1.3550135501355012</v>
      </c>
      <c r="L631" s="39" t="str">
        <f t="shared" si="102"/>
        <v>NO</v>
      </c>
      <c r="O631" s="39">
        <v>1</v>
      </c>
      <c r="R631" s="39">
        <v>0</v>
      </c>
      <c r="S631" s="39">
        <f t="shared" si="103"/>
        <v>1</v>
      </c>
      <c r="U631" s="39" t="s">
        <v>3743</v>
      </c>
      <c r="AB631" s="39" t="s">
        <v>4112</v>
      </c>
      <c r="AD631" s="39">
        <f t="shared" si="104"/>
        <v>0</v>
      </c>
      <c r="AE631" s="39">
        <v>346</v>
      </c>
      <c r="AF631" s="39">
        <f t="shared" si="105"/>
        <v>563</v>
      </c>
      <c r="AG631" s="39">
        <v>760</v>
      </c>
      <c r="AH631" s="39">
        <f t="shared" si="106"/>
        <v>944</v>
      </c>
      <c r="AI631" s="39">
        <f t="shared" si="107"/>
        <v>-381</v>
      </c>
      <c r="AJ631" s="39">
        <f t="shared" si="108"/>
        <v>0</v>
      </c>
      <c r="AK631" s="39">
        <v>0</v>
      </c>
      <c r="AL631" s="39">
        <v>0</v>
      </c>
      <c r="AM631" s="39">
        <v>0</v>
      </c>
      <c r="AN631" s="39">
        <v>0</v>
      </c>
      <c r="AO631" s="39">
        <f t="shared" si="109"/>
        <v>1</v>
      </c>
      <c r="AQ631" s="37" t="s">
        <v>2531</v>
      </c>
      <c r="AR631" s="39">
        <v>0</v>
      </c>
    </row>
    <row r="632" spans="1:44" ht="15" customHeight="1">
      <c r="A632" s="37" t="s">
        <v>2525</v>
      </c>
      <c r="B632" s="37" t="s">
        <v>2526</v>
      </c>
      <c r="C632" s="37" t="s">
        <v>2531</v>
      </c>
      <c r="E632" s="39">
        <v>0.997</v>
      </c>
      <c r="F632" s="39">
        <v>25</v>
      </c>
      <c r="G632" s="39">
        <f t="shared" si="99"/>
        <v>577</v>
      </c>
      <c r="H632" s="39">
        <v>3130</v>
      </c>
      <c r="I632" s="39">
        <v>434</v>
      </c>
      <c r="J632" s="39" t="str">
        <f t="shared" si="100"/>
        <v>NO</v>
      </c>
      <c r="K632" s="39">
        <f t="shared" si="101"/>
        <v>0.69324090121317161</v>
      </c>
      <c r="L632" s="39" t="str">
        <f t="shared" si="102"/>
        <v>NO</v>
      </c>
      <c r="O632" s="39">
        <v>1</v>
      </c>
      <c r="R632" s="39">
        <v>0</v>
      </c>
      <c r="S632" s="39">
        <f t="shared" si="103"/>
        <v>0</v>
      </c>
      <c r="AB632" s="39" t="s">
        <v>4112</v>
      </c>
      <c r="AD632" s="39">
        <f t="shared" si="104"/>
        <v>0</v>
      </c>
      <c r="AE632" s="39">
        <v>481</v>
      </c>
      <c r="AF632" s="39">
        <f t="shared" si="105"/>
        <v>631</v>
      </c>
      <c r="AG632" s="39">
        <v>585</v>
      </c>
      <c r="AH632" s="39">
        <f t="shared" si="106"/>
        <v>893</v>
      </c>
      <c r="AI632" s="39">
        <f t="shared" si="107"/>
        <v>-262</v>
      </c>
      <c r="AJ632" s="39">
        <f t="shared" si="108"/>
        <v>0</v>
      </c>
      <c r="AK632" s="39">
        <v>1</v>
      </c>
      <c r="AL632" s="39">
        <v>0.52200000000000002</v>
      </c>
      <c r="AM632" s="39">
        <v>0.45800000000000002</v>
      </c>
      <c r="AN632" s="39">
        <v>0.441</v>
      </c>
      <c r="AO632" s="39">
        <f t="shared" si="109"/>
        <v>0</v>
      </c>
      <c r="AQ632" s="37" t="s">
        <v>2531</v>
      </c>
      <c r="AR632" s="39">
        <v>0</v>
      </c>
    </row>
    <row r="633" spans="1:44" ht="15" customHeight="1">
      <c r="A633" s="37" t="s">
        <v>2527</v>
      </c>
      <c r="B633" s="37" t="s">
        <v>2528</v>
      </c>
      <c r="C633" s="37" t="s">
        <v>2531</v>
      </c>
      <c r="D633" s="39">
        <v>0</v>
      </c>
      <c r="E633" s="39">
        <v>0</v>
      </c>
      <c r="G633" s="39">
        <f t="shared" si="99"/>
        <v>707</v>
      </c>
      <c r="H633" s="39">
        <v>3215</v>
      </c>
      <c r="I633" s="39">
        <v>4970</v>
      </c>
      <c r="J633" s="39" t="str">
        <f t="shared" si="100"/>
        <v>NO</v>
      </c>
      <c r="K633" s="39">
        <f t="shared" si="101"/>
        <v>0.70721357850070721</v>
      </c>
      <c r="L633" s="39" t="str">
        <f t="shared" si="102"/>
        <v>NO</v>
      </c>
      <c r="O633" s="39">
        <v>1</v>
      </c>
      <c r="R633" s="39">
        <v>0</v>
      </c>
      <c r="S633" s="39">
        <f t="shared" si="103"/>
        <v>0</v>
      </c>
      <c r="AB633" s="39" t="s">
        <v>4112</v>
      </c>
      <c r="AD633" s="39">
        <f t="shared" si="104"/>
        <v>0</v>
      </c>
      <c r="AE633" s="39">
        <v>2228</v>
      </c>
      <c r="AF633" s="39">
        <f t="shared" si="105"/>
        <v>1070</v>
      </c>
      <c r="AG633" s="39">
        <v>219</v>
      </c>
      <c r="AH633" s="39">
        <f t="shared" si="106"/>
        <v>703</v>
      </c>
      <c r="AI633" s="39">
        <f t="shared" si="107"/>
        <v>367</v>
      </c>
      <c r="AJ633" s="39">
        <f t="shared" si="108"/>
        <v>1</v>
      </c>
      <c r="AK633" s="39">
        <v>0</v>
      </c>
      <c r="AL633" s="39">
        <v>0.45300000000000001</v>
      </c>
      <c r="AM633" s="39">
        <v>0.47099999999999997</v>
      </c>
      <c r="AN633" s="39">
        <v>0.47399999999999998</v>
      </c>
      <c r="AO633" s="39">
        <f t="shared" si="109"/>
        <v>1</v>
      </c>
      <c r="AQ633" s="37" t="s">
        <v>2531</v>
      </c>
      <c r="AR633" s="39">
        <v>1</v>
      </c>
    </row>
    <row r="634" spans="1:44" ht="15" customHeight="1">
      <c r="A634" s="37" t="s">
        <v>2529</v>
      </c>
      <c r="B634" s="37" t="s">
        <v>2519</v>
      </c>
      <c r="C634" s="37" t="s">
        <v>2520</v>
      </c>
      <c r="E634" s="39">
        <v>1</v>
      </c>
      <c r="F634" s="39">
        <v>17</v>
      </c>
      <c r="G634" s="39">
        <f t="shared" si="99"/>
        <v>818</v>
      </c>
      <c r="H634" s="39">
        <v>1762</v>
      </c>
      <c r="I634" s="39">
        <v>19668</v>
      </c>
      <c r="J634" s="39" t="str">
        <f t="shared" si="100"/>
        <v>YES</v>
      </c>
      <c r="K634" s="39">
        <f t="shared" si="101"/>
        <v>0.85574572127139359</v>
      </c>
      <c r="L634" s="39" t="str">
        <f t="shared" si="102"/>
        <v>NO</v>
      </c>
      <c r="O634" s="39">
        <v>2</v>
      </c>
      <c r="R634" s="39">
        <v>0</v>
      </c>
      <c r="S634" s="39">
        <f t="shared" si="103"/>
        <v>0</v>
      </c>
      <c r="AB634" s="39" t="s">
        <v>4112</v>
      </c>
      <c r="AC634" s="39" t="s">
        <v>2521</v>
      </c>
      <c r="AD634" s="39">
        <f t="shared" si="104"/>
        <v>4</v>
      </c>
      <c r="AE634" s="39">
        <v>2</v>
      </c>
      <c r="AF634" s="39">
        <f t="shared" si="105"/>
        <v>101</v>
      </c>
      <c r="AG634" s="39">
        <v>2</v>
      </c>
      <c r="AH634" s="39">
        <f t="shared" si="106"/>
        <v>153</v>
      </c>
      <c r="AI634" s="39">
        <f t="shared" si="107"/>
        <v>-52</v>
      </c>
      <c r="AJ634" s="39">
        <f t="shared" si="108"/>
        <v>0</v>
      </c>
      <c r="AK634" s="39">
        <v>1</v>
      </c>
      <c r="AL634" s="39">
        <v>0.41499999999999998</v>
      </c>
      <c r="AM634" s="39">
        <v>0.47099999999999997</v>
      </c>
      <c r="AN634" s="39">
        <v>0.437</v>
      </c>
      <c r="AO634" s="39">
        <f t="shared" si="109"/>
        <v>0</v>
      </c>
      <c r="AQ634" s="37" t="s">
        <v>2520</v>
      </c>
      <c r="AR634" s="39">
        <v>0</v>
      </c>
    </row>
    <row r="635" spans="1:44" ht="15" customHeight="1">
      <c r="A635" s="37" t="s">
        <v>2522</v>
      </c>
      <c r="B635" s="37" t="s">
        <v>2523</v>
      </c>
      <c r="C635" s="37" t="s">
        <v>2520</v>
      </c>
      <c r="E635" s="39">
        <v>1</v>
      </c>
      <c r="F635" s="39">
        <v>19</v>
      </c>
      <c r="G635" s="39">
        <f t="shared" si="99"/>
        <v>660</v>
      </c>
      <c r="H635" s="39">
        <v>2008</v>
      </c>
      <c r="I635" s="39" t="s">
        <v>4111</v>
      </c>
      <c r="J635" s="39" t="str">
        <f t="shared" si="100"/>
        <v>NO</v>
      </c>
      <c r="K635" s="39">
        <f t="shared" si="101"/>
        <v>0.30303030303030304</v>
      </c>
      <c r="L635" s="39" t="str">
        <f t="shared" si="102"/>
        <v>NO</v>
      </c>
      <c r="O635" s="39">
        <v>2</v>
      </c>
      <c r="R635" s="39">
        <v>0</v>
      </c>
      <c r="S635" s="39">
        <f t="shared" si="103"/>
        <v>0</v>
      </c>
      <c r="AB635" s="39" t="s">
        <v>4112</v>
      </c>
      <c r="AD635" s="39">
        <f t="shared" si="104"/>
        <v>0</v>
      </c>
      <c r="AE635" s="39">
        <v>4489</v>
      </c>
      <c r="AF635" s="39">
        <f t="shared" si="105"/>
        <v>1253</v>
      </c>
      <c r="AG635" s="39">
        <v>253</v>
      </c>
      <c r="AH635" s="39">
        <f t="shared" si="106"/>
        <v>729</v>
      </c>
      <c r="AI635" s="39">
        <f t="shared" si="107"/>
        <v>524</v>
      </c>
      <c r="AJ635" s="39">
        <f t="shared" si="108"/>
        <v>1</v>
      </c>
      <c r="AK635" s="39">
        <v>1</v>
      </c>
      <c r="AL635" s="39">
        <v>0.44800000000000001</v>
      </c>
      <c r="AM635" s="39">
        <v>0.46100000000000002</v>
      </c>
      <c r="AN635" s="39">
        <v>0.36399999999999999</v>
      </c>
      <c r="AO635" s="39">
        <f t="shared" si="109"/>
        <v>0</v>
      </c>
      <c r="AQ635" s="37" t="s">
        <v>2520</v>
      </c>
      <c r="AR635" s="39">
        <v>1</v>
      </c>
    </row>
    <row r="636" spans="1:44" ht="15" customHeight="1">
      <c r="A636" s="37" t="s">
        <v>2524</v>
      </c>
      <c r="B636" s="37" t="s">
        <v>2515</v>
      </c>
      <c r="C636" s="37" t="s">
        <v>2520</v>
      </c>
      <c r="E636" s="39">
        <v>1</v>
      </c>
      <c r="F636" s="39">
        <v>24</v>
      </c>
      <c r="G636" s="39">
        <f t="shared" si="99"/>
        <v>691</v>
      </c>
      <c r="H636" s="39" t="s">
        <v>4111</v>
      </c>
      <c r="I636" s="39">
        <v>605</v>
      </c>
      <c r="J636" s="39" t="str">
        <f t="shared" si="100"/>
        <v>NO</v>
      </c>
      <c r="K636" s="39">
        <f t="shared" si="101"/>
        <v>0.43415340086830678</v>
      </c>
      <c r="L636" s="39" t="str">
        <f t="shared" si="102"/>
        <v>NO</v>
      </c>
      <c r="O636" s="39">
        <v>4</v>
      </c>
      <c r="R636" s="39">
        <v>0</v>
      </c>
      <c r="S636" s="39">
        <f t="shared" si="103"/>
        <v>0</v>
      </c>
      <c r="AB636" s="39" t="s">
        <v>4112</v>
      </c>
      <c r="AD636" s="39">
        <f t="shared" si="104"/>
        <v>0</v>
      </c>
      <c r="AE636" s="39">
        <v>692</v>
      </c>
      <c r="AF636" s="39">
        <f t="shared" si="105"/>
        <v>725</v>
      </c>
      <c r="AG636" s="39">
        <v>690</v>
      </c>
      <c r="AH636" s="39">
        <f t="shared" si="106"/>
        <v>925</v>
      </c>
      <c r="AI636" s="39">
        <f t="shared" si="107"/>
        <v>-200</v>
      </c>
      <c r="AJ636" s="39">
        <f t="shared" si="108"/>
        <v>0</v>
      </c>
      <c r="AK636" s="39">
        <v>1</v>
      </c>
      <c r="AL636" s="39">
        <v>0.48899999999999999</v>
      </c>
      <c r="AM636" s="39">
        <v>0.496</v>
      </c>
      <c r="AN636" s="39">
        <v>0.42799999999999999</v>
      </c>
      <c r="AO636" s="39">
        <f t="shared" si="109"/>
        <v>0</v>
      </c>
      <c r="AQ636" s="37" t="s">
        <v>2520</v>
      </c>
      <c r="AR636" s="39">
        <v>0</v>
      </c>
    </row>
    <row r="637" spans="1:44" ht="15" customHeight="1">
      <c r="A637" s="37" t="s">
        <v>2516</v>
      </c>
      <c r="B637" s="37" t="s">
        <v>2517</v>
      </c>
      <c r="C637" s="37" t="s">
        <v>2520</v>
      </c>
      <c r="E637" s="39">
        <v>0.999</v>
      </c>
      <c r="F637" s="39">
        <v>24</v>
      </c>
      <c r="G637" s="39">
        <f t="shared" si="99"/>
        <v>681</v>
      </c>
      <c r="H637" s="39">
        <v>2060</v>
      </c>
      <c r="I637" s="39">
        <v>324</v>
      </c>
      <c r="J637" s="39" t="str">
        <f t="shared" si="100"/>
        <v>NO</v>
      </c>
      <c r="K637" s="39">
        <f t="shared" si="101"/>
        <v>0.58737151248164465</v>
      </c>
      <c r="L637" s="39" t="str">
        <f t="shared" si="102"/>
        <v>NO</v>
      </c>
      <c r="O637" s="39">
        <v>4</v>
      </c>
      <c r="R637" s="39">
        <v>0</v>
      </c>
      <c r="S637" s="39">
        <f t="shared" si="103"/>
        <v>0</v>
      </c>
      <c r="AB637" s="39" t="s">
        <v>4112</v>
      </c>
      <c r="AD637" s="39">
        <f t="shared" si="104"/>
        <v>0</v>
      </c>
      <c r="AE637" s="39">
        <v>940</v>
      </c>
      <c r="AF637" s="39">
        <f t="shared" si="105"/>
        <v>799</v>
      </c>
      <c r="AG637" s="39">
        <v>210</v>
      </c>
      <c r="AH637" s="39">
        <f t="shared" si="106"/>
        <v>695</v>
      </c>
      <c r="AI637" s="39">
        <f t="shared" si="107"/>
        <v>104</v>
      </c>
      <c r="AJ637" s="39">
        <f t="shared" si="108"/>
        <v>1</v>
      </c>
      <c r="AK637" s="39">
        <v>1</v>
      </c>
      <c r="AL637" s="39">
        <v>0.42099999999999999</v>
      </c>
      <c r="AM637" s="39">
        <v>0.48899999999999999</v>
      </c>
      <c r="AN637" s="39">
        <v>0.433</v>
      </c>
      <c r="AO637" s="39">
        <f t="shared" si="109"/>
        <v>0</v>
      </c>
      <c r="AQ637" s="37" t="s">
        <v>2520</v>
      </c>
      <c r="AR637" s="39">
        <v>1</v>
      </c>
    </row>
    <row r="638" spans="1:44" ht="15" customHeight="1">
      <c r="A638" s="37" t="s">
        <v>2518</v>
      </c>
      <c r="B638" s="37" t="s">
        <v>2510</v>
      </c>
      <c r="C638" s="37" t="s">
        <v>2520</v>
      </c>
      <c r="E638" s="39">
        <v>1</v>
      </c>
      <c r="F638" s="39">
        <v>24</v>
      </c>
      <c r="G638" s="39">
        <f t="shared" si="99"/>
        <v>728</v>
      </c>
      <c r="H638" s="39">
        <v>1660</v>
      </c>
      <c r="I638" s="39" t="s">
        <v>4111</v>
      </c>
      <c r="J638" s="39" t="str">
        <f t="shared" si="100"/>
        <v>NO</v>
      </c>
      <c r="K638" s="39">
        <f t="shared" si="101"/>
        <v>0.82417582417582425</v>
      </c>
      <c r="L638" s="39" t="str">
        <f t="shared" si="102"/>
        <v>NO</v>
      </c>
      <c r="O638" s="39">
        <v>2</v>
      </c>
      <c r="R638" s="39">
        <v>0</v>
      </c>
      <c r="S638" s="39">
        <f t="shared" si="103"/>
        <v>0</v>
      </c>
      <c r="AB638" s="39" t="s">
        <v>4112</v>
      </c>
      <c r="AD638" s="39">
        <f t="shared" si="104"/>
        <v>0</v>
      </c>
      <c r="AE638" s="39">
        <v>907</v>
      </c>
      <c r="AF638" s="39">
        <f t="shared" si="105"/>
        <v>786</v>
      </c>
      <c r="AG638" s="39">
        <v>1105</v>
      </c>
      <c r="AH638" s="39">
        <f t="shared" si="106"/>
        <v>1039</v>
      </c>
      <c r="AI638" s="39">
        <f t="shared" si="107"/>
        <v>-253</v>
      </c>
      <c r="AJ638" s="39">
        <f t="shared" si="108"/>
        <v>0</v>
      </c>
      <c r="AK638" s="39">
        <v>1</v>
      </c>
      <c r="AL638" s="39">
        <v>0.48499999999999999</v>
      </c>
      <c r="AM638" s="39">
        <v>0.44700000000000001</v>
      </c>
      <c r="AN638" s="39">
        <v>0.48599999999999999</v>
      </c>
      <c r="AO638" s="39">
        <f t="shared" si="109"/>
        <v>0</v>
      </c>
      <c r="AQ638" s="37" t="s">
        <v>2520</v>
      </c>
      <c r="AR638" s="39">
        <v>0</v>
      </c>
    </row>
    <row r="639" spans="1:44" ht="15" customHeight="1">
      <c r="A639" s="37" t="s">
        <v>2511</v>
      </c>
      <c r="B639" s="37" t="s">
        <v>2512</v>
      </c>
      <c r="C639" s="37" t="s">
        <v>2513</v>
      </c>
      <c r="E639" s="39">
        <v>0.996</v>
      </c>
      <c r="F639" s="39">
        <v>16</v>
      </c>
      <c r="G639" s="39">
        <f t="shared" si="99"/>
        <v>803</v>
      </c>
      <c r="H639" s="39">
        <v>1301</v>
      </c>
      <c r="I639" s="39">
        <v>26495</v>
      </c>
      <c r="J639" s="39" t="str">
        <f t="shared" si="100"/>
        <v>YES</v>
      </c>
      <c r="K639" s="39">
        <f t="shared" si="101"/>
        <v>0.87173100871731002</v>
      </c>
      <c r="L639" s="39" t="str">
        <f t="shared" si="102"/>
        <v>NO</v>
      </c>
      <c r="O639" s="39">
        <v>2</v>
      </c>
      <c r="R639" s="39">
        <v>0</v>
      </c>
      <c r="S639" s="39">
        <f t="shared" si="103"/>
        <v>0</v>
      </c>
      <c r="AB639" s="39" t="s">
        <v>4112</v>
      </c>
      <c r="AD639" s="39">
        <f t="shared" si="104"/>
        <v>0</v>
      </c>
      <c r="AE639" s="39">
        <v>54</v>
      </c>
      <c r="AF639" s="39">
        <f t="shared" si="105"/>
        <v>330</v>
      </c>
      <c r="AG639" s="39">
        <v>4</v>
      </c>
      <c r="AH639" s="39">
        <f t="shared" si="106"/>
        <v>194</v>
      </c>
      <c r="AI639" s="39">
        <f t="shared" si="107"/>
        <v>136</v>
      </c>
      <c r="AJ639" s="39">
        <f t="shared" si="108"/>
        <v>1</v>
      </c>
      <c r="AK639" s="39">
        <v>1</v>
      </c>
      <c r="AL639" s="39">
        <v>0.47199999999999998</v>
      </c>
      <c r="AM639" s="39">
        <v>0.5</v>
      </c>
      <c r="AN639" s="39">
        <v>0.51200000000000001</v>
      </c>
      <c r="AO639" s="39">
        <f t="shared" si="109"/>
        <v>0</v>
      </c>
      <c r="AQ639" s="37" t="s">
        <v>2513</v>
      </c>
      <c r="AR639" s="39">
        <v>1</v>
      </c>
    </row>
    <row r="640" spans="1:44" ht="15" customHeight="1">
      <c r="A640" s="37" t="s">
        <v>2514</v>
      </c>
      <c r="B640" s="37" t="s">
        <v>2505</v>
      </c>
      <c r="C640" s="37" t="s">
        <v>2513</v>
      </c>
      <c r="E640" s="39">
        <v>0.97499999999999998</v>
      </c>
      <c r="F640" s="39">
        <v>23</v>
      </c>
      <c r="G640" s="39">
        <f t="shared" si="99"/>
        <v>851</v>
      </c>
      <c r="H640" s="39">
        <v>1510</v>
      </c>
      <c r="I640" s="39">
        <v>10167</v>
      </c>
      <c r="J640" s="39" t="str">
        <f t="shared" si="100"/>
        <v>YES</v>
      </c>
      <c r="K640" s="39">
        <f t="shared" si="101"/>
        <v>1.0575793184488838</v>
      </c>
      <c r="L640" s="39" t="str">
        <f t="shared" si="102"/>
        <v>NO</v>
      </c>
      <c r="O640" s="39">
        <v>4</v>
      </c>
      <c r="R640" s="39">
        <v>0</v>
      </c>
      <c r="S640" s="39">
        <f t="shared" si="103"/>
        <v>0</v>
      </c>
      <c r="AB640" s="39" t="s">
        <v>4112</v>
      </c>
      <c r="AD640" s="39">
        <f t="shared" si="104"/>
        <v>0</v>
      </c>
      <c r="AE640" s="39">
        <v>6038</v>
      </c>
      <c r="AF640" s="39">
        <f t="shared" si="105"/>
        <v>1302</v>
      </c>
      <c r="AG640" s="39">
        <v>201</v>
      </c>
      <c r="AH640" s="39">
        <f t="shared" si="106"/>
        <v>685</v>
      </c>
      <c r="AI640" s="39">
        <f t="shared" si="107"/>
        <v>617</v>
      </c>
      <c r="AJ640" s="39">
        <f t="shared" si="108"/>
        <v>1</v>
      </c>
      <c r="AK640" s="39">
        <v>1</v>
      </c>
      <c r="AL640" s="39">
        <v>0.45200000000000001</v>
      </c>
      <c r="AM640" s="39">
        <v>0.48099999999999998</v>
      </c>
      <c r="AN640" s="39">
        <v>0.41699999999999998</v>
      </c>
      <c r="AO640" s="39">
        <f t="shared" si="109"/>
        <v>0</v>
      </c>
      <c r="AQ640" s="37" t="s">
        <v>2513</v>
      </c>
      <c r="AR640" s="39">
        <v>1</v>
      </c>
    </row>
    <row r="641" spans="1:44" ht="15" customHeight="1">
      <c r="A641" s="37" t="s">
        <v>2506</v>
      </c>
      <c r="B641" s="37" t="s">
        <v>2507</v>
      </c>
      <c r="C641" s="37" t="s">
        <v>2513</v>
      </c>
      <c r="E641" s="39">
        <v>0.93200000000000005</v>
      </c>
      <c r="F641" s="39">
        <v>23</v>
      </c>
      <c r="G641" s="39">
        <f t="shared" si="99"/>
        <v>809</v>
      </c>
      <c r="H641" s="39">
        <v>4970</v>
      </c>
      <c r="I641" s="39">
        <v>858</v>
      </c>
      <c r="J641" s="39" t="str">
        <f t="shared" si="100"/>
        <v>NO</v>
      </c>
      <c r="K641" s="39">
        <f t="shared" si="101"/>
        <v>0.74165636588380712</v>
      </c>
      <c r="L641" s="39" t="str">
        <f t="shared" si="102"/>
        <v>NO</v>
      </c>
      <c r="O641" s="39">
        <v>2</v>
      </c>
      <c r="R641" s="39">
        <v>0</v>
      </c>
      <c r="S641" s="39">
        <f t="shared" si="103"/>
        <v>0</v>
      </c>
      <c r="AB641" s="39" t="s">
        <v>4112</v>
      </c>
      <c r="AC641" s="39" t="s">
        <v>2508</v>
      </c>
      <c r="AD641" s="39">
        <f t="shared" si="104"/>
        <v>4</v>
      </c>
      <c r="AE641" s="39">
        <v>673</v>
      </c>
      <c r="AF641" s="39">
        <f t="shared" si="105"/>
        <v>718</v>
      </c>
      <c r="AG641" s="39">
        <v>479</v>
      </c>
      <c r="AH641" s="39">
        <f t="shared" si="106"/>
        <v>856</v>
      </c>
      <c r="AI641" s="39">
        <f t="shared" si="107"/>
        <v>-138</v>
      </c>
      <c r="AJ641" s="39">
        <f t="shared" si="108"/>
        <v>0</v>
      </c>
      <c r="AK641" s="39">
        <v>1</v>
      </c>
      <c r="AL641" s="39">
        <v>0.44600000000000001</v>
      </c>
      <c r="AM641" s="39">
        <v>0.46500000000000002</v>
      </c>
      <c r="AN641" s="39">
        <v>0.39</v>
      </c>
      <c r="AO641" s="39">
        <f t="shared" si="109"/>
        <v>0</v>
      </c>
      <c r="AQ641" s="37" t="s">
        <v>2513</v>
      </c>
      <c r="AR641" s="39">
        <v>0</v>
      </c>
    </row>
    <row r="642" spans="1:44" ht="15" customHeight="1">
      <c r="A642" s="37" t="s">
        <v>2509</v>
      </c>
      <c r="B642" s="37" t="s">
        <v>2497</v>
      </c>
      <c r="C642" s="37" t="s">
        <v>2513</v>
      </c>
      <c r="E642" s="39">
        <v>0.996</v>
      </c>
      <c r="F642" s="39">
        <v>20</v>
      </c>
      <c r="G642" s="39">
        <f t="shared" si="99"/>
        <v>558</v>
      </c>
      <c r="H642" s="39">
        <v>3700</v>
      </c>
      <c r="I642" s="39">
        <v>1652</v>
      </c>
      <c r="J642" s="39" t="str">
        <f t="shared" si="100"/>
        <v>NO</v>
      </c>
      <c r="K642" s="39">
        <f t="shared" si="101"/>
        <v>0.89605734767025091</v>
      </c>
      <c r="L642" s="39" t="str">
        <f t="shared" si="102"/>
        <v>NO</v>
      </c>
      <c r="O642" s="39">
        <v>2</v>
      </c>
      <c r="R642" s="39">
        <v>0</v>
      </c>
      <c r="S642" s="39">
        <f t="shared" si="103"/>
        <v>0</v>
      </c>
      <c r="AB642" s="39" t="s">
        <v>4112</v>
      </c>
      <c r="AD642" s="39">
        <f t="shared" si="104"/>
        <v>0</v>
      </c>
      <c r="AE642" s="39">
        <v>142</v>
      </c>
      <c r="AF642" s="39">
        <f t="shared" si="105"/>
        <v>434</v>
      </c>
      <c r="AG642" s="39">
        <v>1031</v>
      </c>
      <c r="AH642" s="39">
        <f t="shared" si="106"/>
        <v>1019</v>
      </c>
      <c r="AI642" s="39">
        <f t="shared" si="107"/>
        <v>-585</v>
      </c>
      <c r="AJ642" s="39">
        <f t="shared" si="108"/>
        <v>0</v>
      </c>
      <c r="AK642" s="39">
        <v>1</v>
      </c>
      <c r="AL642" s="39">
        <v>0.45400000000000001</v>
      </c>
      <c r="AM642" s="39">
        <v>0.53200000000000003</v>
      </c>
      <c r="AN642" s="39">
        <v>0.35299999999999998</v>
      </c>
      <c r="AO642" s="39">
        <f t="shared" si="109"/>
        <v>0</v>
      </c>
      <c r="AQ642" s="37" t="s">
        <v>2513</v>
      </c>
      <c r="AR642" s="39">
        <v>0</v>
      </c>
    </row>
    <row r="643" spans="1:44" ht="15" customHeight="1">
      <c r="A643" s="37" t="s">
        <v>2498</v>
      </c>
      <c r="B643" s="37" t="s">
        <v>2499</v>
      </c>
      <c r="C643" s="37" t="s">
        <v>2513</v>
      </c>
      <c r="E643" s="39">
        <v>0.94399999999999995</v>
      </c>
      <c r="F643" s="39">
        <v>18</v>
      </c>
      <c r="G643" s="39">
        <f t="shared" ref="G643:G706" si="110">LEN(B643)</f>
        <v>216</v>
      </c>
      <c r="H643" s="39" t="s">
        <v>4111</v>
      </c>
      <c r="I643" s="39">
        <v>7371</v>
      </c>
      <c r="J643" s="39" t="str">
        <f t="shared" ref="J643:J706" si="111">IF(AND(OR(H643&gt;=10000,I643&gt;=10000),H643&lt;&gt;"NA",I643&lt;&gt;"NA"),"YES","NO")</f>
        <v>NO</v>
      </c>
      <c r="K643" s="39">
        <f t="shared" ref="K643:K706" si="112">(100/G643)*(LEN(B643)-LEN(SUBSTITUTE(B643,"C","")))</f>
        <v>0.92592592592592593</v>
      </c>
      <c r="L643" s="39" t="str">
        <f t="shared" ref="L643:L706" si="113">IF(AND(K643&gt;3,G643&lt;150),"YES","NO")</f>
        <v>NO</v>
      </c>
      <c r="O643" s="39">
        <v>0</v>
      </c>
      <c r="R643" s="39">
        <v>0</v>
      </c>
      <c r="S643" s="39">
        <f t="shared" ref="S643:S706" si="114">SUM(IF(U643=0,0,1),IF(V643=0,0,1),IF(W643=0,0,1),IF(X643=0,0,1),IF(Y643=0,0,1),IF(Z643=0,0,1),IF(AA643=0,0,1),IF(AB643="No NLS",0,1))</f>
        <v>0</v>
      </c>
      <c r="AB643" s="39" t="s">
        <v>4112</v>
      </c>
      <c r="AD643" s="39">
        <f t="shared" ref="AD643:AD706" si="115">IF(AC643="",0,(LEN(AC643)-LEN(SUBSTITUTE(AC643,"#","")))+1)</f>
        <v>0</v>
      </c>
      <c r="AE643" s="39">
        <v>19</v>
      </c>
      <c r="AF643" s="39">
        <f t="shared" ref="AF643:AF706" si="116">RANK(AE643,$AE$3:$AE$1464,1)</f>
        <v>226</v>
      </c>
      <c r="AG643" s="39">
        <v>3</v>
      </c>
      <c r="AH643" s="39">
        <f t="shared" ref="AH643:AH706" si="117">RANK(AG643,$AG$3:$AG$1464,1)</f>
        <v>179</v>
      </c>
      <c r="AI643" s="39">
        <f t="shared" ref="AI643:AI706" si="118">AF643-AH643</f>
        <v>47</v>
      </c>
      <c r="AJ643" s="39">
        <f t="shared" ref="AJ643:AJ706" si="119">IF(AI643&gt;0,1,0)</f>
        <v>1</v>
      </c>
      <c r="AK643" s="39">
        <v>1</v>
      </c>
      <c r="AL643" s="39">
        <v>0.44900000000000001</v>
      </c>
      <c r="AM643" s="39">
        <v>0.51</v>
      </c>
      <c r="AN643" s="39">
        <v>0.377</v>
      </c>
      <c r="AO643" s="39">
        <f t="shared" ref="AO643:AO706" si="120">IF(AK643=1,0,1)</f>
        <v>0</v>
      </c>
      <c r="AQ643" s="37" t="s">
        <v>2513</v>
      </c>
      <c r="AR643" s="39">
        <v>1</v>
      </c>
    </row>
    <row r="644" spans="1:44" ht="15" customHeight="1">
      <c r="A644" s="37" t="s">
        <v>2500</v>
      </c>
      <c r="B644" s="37" t="s">
        <v>2501</v>
      </c>
      <c r="C644" s="37" t="s">
        <v>2502</v>
      </c>
      <c r="E644" s="39">
        <v>0.999</v>
      </c>
      <c r="F644" s="39">
        <v>19</v>
      </c>
      <c r="G644" s="39">
        <f t="shared" si="110"/>
        <v>998</v>
      </c>
      <c r="H644" s="39">
        <v>3240</v>
      </c>
      <c r="I644" s="39">
        <v>784</v>
      </c>
      <c r="J644" s="39" t="str">
        <f t="shared" si="111"/>
        <v>NO</v>
      </c>
      <c r="K644" s="39">
        <f t="shared" si="112"/>
        <v>0.60120240480961928</v>
      </c>
      <c r="L644" s="39" t="str">
        <f t="shared" si="113"/>
        <v>NO</v>
      </c>
      <c r="O644" s="39">
        <v>5</v>
      </c>
      <c r="R644" s="39">
        <v>0</v>
      </c>
      <c r="S644" s="39">
        <f t="shared" si="114"/>
        <v>1</v>
      </c>
      <c r="U644" s="39" t="s">
        <v>2503</v>
      </c>
      <c r="AB644" s="39" t="s">
        <v>4112</v>
      </c>
      <c r="AD644" s="39">
        <f t="shared" si="115"/>
        <v>0</v>
      </c>
      <c r="AE644" s="39">
        <v>3292</v>
      </c>
      <c r="AF644" s="39">
        <f t="shared" si="116"/>
        <v>1172</v>
      </c>
      <c r="AG644" s="39">
        <v>920</v>
      </c>
      <c r="AH644" s="39">
        <f t="shared" si="117"/>
        <v>988</v>
      </c>
      <c r="AI644" s="39">
        <f t="shared" si="118"/>
        <v>184</v>
      </c>
      <c r="AJ644" s="39">
        <f t="shared" si="119"/>
        <v>1</v>
      </c>
      <c r="AK644" s="39">
        <v>1</v>
      </c>
      <c r="AL644" s="39">
        <v>0.47199999999999998</v>
      </c>
      <c r="AM644" s="39">
        <v>0.44600000000000001</v>
      </c>
      <c r="AN644" s="39">
        <v>0.41599999999999998</v>
      </c>
      <c r="AO644" s="39">
        <f t="shared" si="120"/>
        <v>0</v>
      </c>
      <c r="AQ644" s="37" t="s">
        <v>2502</v>
      </c>
      <c r="AR644" s="39">
        <v>1</v>
      </c>
    </row>
    <row r="645" spans="1:44" ht="15" customHeight="1">
      <c r="A645" s="37" t="s">
        <v>2504</v>
      </c>
      <c r="B645" s="37" t="s">
        <v>2494</v>
      </c>
      <c r="C645" s="37" t="s">
        <v>2502</v>
      </c>
      <c r="E645" s="39">
        <v>1</v>
      </c>
      <c r="F645" s="39">
        <v>19</v>
      </c>
      <c r="G645" s="39">
        <f t="shared" si="110"/>
        <v>1006</v>
      </c>
      <c r="H645" s="39">
        <v>6010</v>
      </c>
      <c r="I645" s="39">
        <v>235</v>
      </c>
      <c r="J645" s="39" t="str">
        <f t="shared" si="111"/>
        <v>NO</v>
      </c>
      <c r="K645" s="39">
        <f t="shared" si="112"/>
        <v>0.59642147117296229</v>
      </c>
      <c r="L645" s="39" t="str">
        <f t="shared" si="113"/>
        <v>NO</v>
      </c>
      <c r="O645" s="39">
        <v>5</v>
      </c>
      <c r="R645" s="39">
        <v>0</v>
      </c>
      <c r="S645" s="39">
        <f t="shared" si="114"/>
        <v>1</v>
      </c>
      <c r="U645" s="39" t="s">
        <v>2495</v>
      </c>
      <c r="AB645" s="39" t="s">
        <v>4112</v>
      </c>
      <c r="AD645" s="39">
        <f t="shared" si="115"/>
        <v>0</v>
      </c>
      <c r="AE645" s="39">
        <v>1093</v>
      </c>
      <c r="AF645" s="39">
        <f t="shared" si="116"/>
        <v>842</v>
      </c>
      <c r="AG645" s="39">
        <v>340</v>
      </c>
      <c r="AH645" s="39">
        <f t="shared" si="117"/>
        <v>787</v>
      </c>
      <c r="AI645" s="39">
        <f t="shared" si="118"/>
        <v>55</v>
      </c>
      <c r="AJ645" s="39">
        <f t="shared" si="119"/>
        <v>1</v>
      </c>
      <c r="AK645" s="39">
        <v>1</v>
      </c>
      <c r="AL645" s="39">
        <v>0.47899999999999998</v>
      </c>
      <c r="AM645" s="39">
        <v>0.48299999999999998</v>
      </c>
      <c r="AN645" s="39">
        <v>0.439</v>
      </c>
      <c r="AO645" s="39">
        <f t="shared" si="120"/>
        <v>0</v>
      </c>
      <c r="AQ645" s="37" t="s">
        <v>2502</v>
      </c>
      <c r="AR645" s="39">
        <v>1</v>
      </c>
    </row>
    <row r="646" spans="1:44" ht="15" customHeight="1">
      <c r="A646" s="37" t="s">
        <v>2496</v>
      </c>
      <c r="B646" s="37" t="s">
        <v>2489</v>
      </c>
      <c r="C646" s="37" t="s">
        <v>2502</v>
      </c>
      <c r="E646" s="39">
        <v>0.92400000000000004</v>
      </c>
      <c r="F646" s="39">
        <v>16</v>
      </c>
      <c r="G646" s="39">
        <f t="shared" si="110"/>
        <v>1010</v>
      </c>
      <c r="H646" s="39">
        <v>1660</v>
      </c>
      <c r="I646" s="39">
        <v>576</v>
      </c>
      <c r="J646" s="39" t="str">
        <f t="shared" si="111"/>
        <v>NO</v>
      </c>
      <c r="K646" s="39">
        <f t="shared" si="112"/>
        <v>0.29702970297029707</v>
      </c>
      <c r="L646" s="39" t="str">
        <f t="shared" si="113"/>
        <v>NO</v>
      </c>
      <c r="O646" s="39">
        <v>5</v>
      </c>
      <c r="R646" s="39">
        <v>0</v>
      </c>
      <c r="S646" s="39">
        <f t="shared" si="114"/>
        <v>2</v>
      </c>
      <c r="U646" s="39" t="s">
        <v>2490</v>
      </c>
      <c r="W646" s="39" t="s">
        <v>3364</v>
      </c>
      <c r="AB646" s="39" t="s">
        <v>4112</v>
      </c>
      <c r="AD646" s="39">
        <f t="shared" si="115"/>
        <v>0</v>
      </c>
      <c r="AE646" s="39">
        <v>7521</v>
      </c>
      <c r="AF646" s="39">
        <f t="shared" si="116"/>
        <v>1334</v>
      </c>
      <c r="AG646" s="39">
        <v>305</v>
      </c>
      <c r="AH646" s="39">
        <f t="shared" si="117"/>
        <v>768</v>
      </c>
      <c r="AI646" s="39">
        <f t="shared" si="118"/>
        <v>566</v>
      </c>
      <c r="AJ646" s="39">
        <f t="shared" si="119"/>
        <v>1</v>
      </c>
      <c r="AK646" s="39">
        <v>1</v>
      </c>
      <c r="AL646" s="39">
        <v>0.42599999999999999</v>
      </c>
      <c r="AM646" s="39">
        <v>0.46700000000000003</v>
      </c>
      <c r="AN646" s="39">
        <v>0.42799999999999999</v>
      </c>
      <c r="AO646" s="39">
        <f t="shared" si="120"/>
        <v>0</v>
      </c>
      <c r="AQ646" s="37" t="s">
        <v>2502</v>
      </c>
      <c r="AR646" s="39">
        <v>1</v>
      </c>
    </row>
    <row r="647" spans="1:44" ht="15" customHeight="1">
      <c r="A647" s="37" t="s">
        <v>2491</v>
      </c>
      <c r="B647" s="37" t="s">
        <v>2492</v>
      </c>
      <c r="C647" s="37" t="s">
        <v>2502</v>
      </c>
      <c r="D647" s="39">
        <v>0</v>
      </c>
      <c r="E647" s="39">
        <v>0</v>
      </c>
      <c r="G647" s="39">
        <f t="shared" si="110"/>
        <v>738</v>
      </c>
      <c r="H647" s="39">
        <v>3900</v>
      </c>
      <c r="I647" s="39">
        <v>60</v>
      </c>
      <c r="J647" s="39" t="str">
        <f t="shared" si="111"/>
        <v>NO</v>
      </c>
      <c r="K647" s="39">
        <f t="shared" si="112"/>
        <v>0.4065040650406504</v>
      </c>
      <c r="L647" s="39" t="str">
        <f t="shared" si="113"/>
        <v>NO</v>
      </c>
      <c r="O647" s="39">
        <v>6</v>
      </c>
      <c r="R647" s="39">
        <v>0</v>
      </c>
      <c r="S647" s="39">
        <f t="shared" si="114"/>
        <v>0</v>
      </c>
      <c r="AB647" s="39" t="s">
        <v>4112</v>
      </c>
      <c r="AD647" s="39">
        <f t="shared" si="115"/>
        <v>0</v>
      </c>
      <c r="AE647" s="39">
        <v>1175</v>
      </c>
      <c r="AF647" s="39">
        <f t="shared" si="116"/>
        <v>869</v>
      </c>
      <c r="AG647" s="39">
        <v>46</v>
      </c>
      <c r="AH647" s="39">
        <f t="shared" si="117"/>
        <v>424</v>
      </c>
      <c r="AI647" s="39">
        <f t="shared" si="118"/>
        <v>445</v>
      </c>
      <c r="AJ647" s="39">
        <f t="shared" si="119"/>
        <v>1</v>
      </c>
      <c r="AK647" s="39">
        <v>0</v>
      </c>
      <c r="AL647" s="39">
        <v>0.45400000000000001</v>
      </c>
      <c r="AM647" s="39">
        <v>0.45300000000000001</v>
      </c>
      <c r="AN647" s="39">
        <v>0.495</v>
      </c>
      <c r="AO647" s="39">
        <f t="shared" si="120"/>
        <v>1</v>
      </c>
      <c r="AQ647" s="37" t="s">
        <v>2502</v>
      </c>
      <c r="AR647" s="39">
        <v>1</v>
      </c>
    </row>
    <row r="648" spans="1:44" ht="15" customHeight="1">
      <c r="A648" s="37" t="s">
        <v>2493</v>
      </c>
      <c r="B648" s="37" t="s">
        <v>2480</v>
      </c>
      <c r="C648" s="37" t="s">
        <v>2502</v>
      </c>
      <c r="E648" s="39">
        <v>1</v>
      </c>
      <c r="F648" s="39">
        <v>18</v>
      </c>
      <c r="G648" s="39">
        <f t="shared" si="110"/>
        <v>653</v>
      </c>
      <c r="H648" s="39" t="s">
        <v>4111</v>
      </c>
      <c r="I648" s="39">
        <v>1507</v>
      </c>
      <c r="J648" s="39" t="str">
        <f t="shared" si="111"/>
        <v>NO</v>
      </c>
      <c r="K648" s="39">
        <f t="shared" si="112"/>
        <v>0.61255742725880546</v>
      </c>
      <c r="L648" s="39" t="str">
        <f t="shared" si="113"/>
        <v>NO</v>
      </c>
      <c r="O648" s="39">
        <v>7</v>
      </c>
      <c r="R648" s="39">
        <v>0</v>
      </c>
      <c r="S648" s="39">
        <f t="shared" si="114"/>
        <v>0</v>
      </c>
      <c r="AB648" s="39" t="s">
        <v>4112</v>
      </c>
      <c r="AD648" s="39">
        <f t="shared" si="115"/>
        <v>0</v>
      </c>
      <c r="AE648" s="39">
        <v>1879</v>
      </c>
      <c r="AF648" s="39">
        <f t="shared" si="116"/>
        <v>1013</v>
      </c>
      <c r="AG648" s="39">
        <v>76</v>
      </c>
      <c r="AH648" s="39">
        <f t="shared" si="117"/>
        <v>498</v>
      </c>
      <c r="AI648" s="39">
        <f t="shared" si="118"/>
        <v>515</v>
      </c>
      <c r="AJ648" s="39">
        <f t="shared" si="119"/>
        <v>1</v>
      </c>
      <c r="AK648" s="39">
        <v>1</v>
      </c>
      <c r="AL648" s="39">
        <v>0.42899999999999999</v>
      </c>
      <c r="AM648" s="39">
        <v>0.47199999999999998</v>
      </c>
      <c r="AN648" s="39">
        <v>0.40699999999999997</v>
      </c>
      <c r="AO648" s="39">
        <f t="shared" si="120"/>
        <v>0</v>
      </c>
      <c r="AQ648" s="37" t="s">
        <v>2502</v>
      </c>
      <c r="AR648" s="39">
        <v>1</v>
      </c>
    </row>
    <row r="649" spans="1:44" ht="15" customHeight="1">
      <c r="A649" s="37" t="s">
        <v>2481</v>
      </c>
      <c r="B649" s="37" t="s">
        <v>2482</v>
      </c>
      <c r="C649" s="37" t="s">
        <v>2483</v>
      </c>
      <c r="E649" s="39">
        <v>0.96599999999999997</v>
      </c>
      <c r="F649" s="39">
        <v>16</v>
      </c>
      <c r="G649" s="39">
        <f t="shared" si="110"/>
        <v>474</v>
      </c>
      <c r="H649" s="39">
        <v>255</v>
      </c>
      <c r="I649" s="39" t="s">
        <v>4111</v>
      </c>
      <c r="J649" s="39" t="str">
        <f t="shared" si="111"/>
        <v>NO</v>
      </c>
      <c r="K649" s="39">
        <f t="shared" si="112"/>
        <v>0.2109704641350211</v>
      </c>
      <c r="L649" s="39" t="str">
        <f t="shared" si="113"/>
        <v>NO</v>
      </c>
      <c r="O649" s="39">
        <v>2</v>
      </c>
      <c r="R649" s="39">
        <v>0</v>
      </c>
      <c r="S649" s="39">
        <f t="shared" si="114"/>
        <v>1</v>
      </c>
      <c r="U649" s="39" t="s">
        <v>2484</v>
      </c>
      <c r="AB649" s="39" t="s">
        <v>4112</v>
      </c>
      <c r="AC649" s="39" t="s">
        <v>2485</v>
      </c>
      <c r="AD649" s="39">
        <f t="shared" si="115"/>
        <v>5</v>
      </c>
      <c r="AE649" s="39">
        <v>2578</v>
      </c>
      <c r="AF649" s="39">
        <f t="shared" si="116"/>
        <v>1118</v>
      </c>
      <c r="AG649" s="39">
        <v>837</v>
      </c>
      <c r="AH649" s="39">
        <f t="shared" si="117"/>
        <v>966</v>
      </c>
      <c r="AI649" s="39">
        <f t="shared" si="118"/>
        <v>152</v>
      </c>
      <c r="AJ649" s="39">
        <f t="shared" si="119"/>
        <v>1</v>
      </c>
      <c r="AK649" s="39">
        <v>1</v>
      </c>
      <c r="AL649" s="39">
        <v>0.47499999999999998</v>
      </c>
      <c r="AM649" s="39">
        <v>0.47099999999999997</v>
      </c>
      <c r="AN649" s="39">
        <v>0.45</v>
      </c>
      <c r="AO649" s="39">
        <f t="shared" si="120"/>
        <v>0</v>
      </c>
      <c r="AQ649" s="37" t="s">
        <v>2483</v>
      </c>
      <c r="AR649" s="39">
        <v>1</v>
      </c>
    </row>
    <row r="650" spans="1:44" ht="15" customHeight="1">
      <c r="A650" s="37" t="s">
        <v>2486</v>
      </c>
      <c r="B650" s="37" t="s">
        <v>2487</v>
      </c>
      <c r="C650" s="37" t="s">
        <v>2483</v>
      </c>
      <c r="E650" s="39">
        <v>0.99299999999999999</v>
      </c>
      <c r="F650" s="39">
        <v>23</v>
      </c>
      <c r="G650" s="39">
        <f t="shared" si="110"/>
        <v>414</v>
      </c>
      <c r="H650" s="39">
        <v>2784</v>
      </c>
      <c r="I650" s="39">
        <v>2049</v>
      </c>
      <c r="J650" s="39" t="str">
        <f t="shared" si="111"/>
        <v>NO</v>
      </c>
      <c r="K650" s="39">
        <f t="shared" si="112"/>
        <v>0.72463768115942029</v>
      </c>
      <c r="L650" s="39" t="str">
        <f t="shared" si="113"/>
        <v>NO</v>
      </c>
      <c r="O650" s="39">
        <v>4</v>
      </c>
      <c r="R650" s="39">
        <v>0</v>
      </c>
      <c r="S650" s="39">
        <f t="shared" si="114"/>
        <v>0</v>
      </c>
      <c r="AB650" s="39" t="s">
        <v>4112</v>
      </c>
      <c r="AD650" s="39">
        <f t="shared" si="115"/>
        <v>0</v>
      </c>
      <c r="AE650" s="39">
        <v>2747</v>
      </c>
      <c r="AF650" s="39">
        <f t="shared" si="116"/>
        <v>1136</v>
      </c>
      <c r="AG650" s="39">
        <v>19825</v>
      </c>
      <c r="AH650" s="39">
        <f t="shared" si="117"/>
        <v>1404</v>
      </c>
      <c r="AI650" s="39">
        <f t="shared" si="118"/>
        <v>-268</v>
      </c>
      <c r="AJ650" s="39">
        <f t="shared" si="119"/>
        <v>0</v>
      </c>
      <c r="AK650" s="39">
        <v>1</v>
      </c>
      <c r="AL650" s="39">
        <v>0.48699999999999999</v>
      </c>
      <c r="AM650" s="39">
        <v>0.44600000000000001</v>
      </c>
      <c r="AN650" s="39">
        <v>0.38900000000000001</v>
      </c>
      <c r="AO650" s="39">
        <f t="shared" si="120"/>
        <v>0</v>
      </c>
      <c r="AQ650" s="37" t="s">
        <v>2483</v>
      </c>
      <c r="AR650" s="39">
        <v>0</v>
      </c>
    </row>
    <row r="651" spans="1:44" ht="15" customHeight="1">
      <c r="A651" s="37" t="s">
        <v>2488</v>
      </c>
      <c r="B651" s="37" t="s">
        <v>2471</v>
      </c>
      <c r="C651" s="37" t="s">
        <v>2483</v>
      </c>
      <c r="E651" s="39">
        <v>0.996</v>
      </c>
      <c r="F651" s="39">
        <v>18</v>
      </c>
      <c r="G651" s="39">
        <f t="shared" si="110"/>
        <v>355</v>
      </c>
      <c r="H651" s="39" t="s">
        <v>4111</v>
      </c>
      <c r="I651" s="39">
        <v>927</v>
      </c>
      <c r="J651" s="39" t="str">
        <f t="shared" si="111"/>
        <v>NO</v>
      </c>
      <c r="K651" s="39">
        <f t="shared" si="112"/>
        <v>0.28169014084507044</v>
      </c>
      <c r="L651" s="39" t="str">
        <f t="shared" si="113"/>
        <v>NO</v>
      </c>
      <c r="O651" s="39">
        <v>3</v>
      </c>
      <c r="R651" s="39">
        <v>0</v>
      </c>
      <c r="S651" s="39">
        <f t="shared" si="114"/>
        <v>0</v>
      </c>
      <c r="AB651" s="39" t="s">
        <v>4112</v>
      </c>
      <c r="AC651" s="39" t="s">
        <v>2472</v>
      </c>
      <c r="AD651" s="39">
        <f t="shared" si="115"/>
        <v>4</v>
      </c>
      <c r="AE651" s="39">
        <v>72</v>
      </c>
      <c r="AF651" s="39">
        <f t="shared" si="116"/>
        <v>364</v>
      </c>
      <c r="AG651" s="39">
        <v>359</v>
      </c>
      <c r="AH651" s="39">
        <f t="shared" si="117"/>
        <v>800</v>
      </c>
      <c r="AI651" s="39">
        <f t="shared" si="118"/>
        <v>-436</v>
      </c>
      <c r="AJ651" s="39">
        <f t="shared" si="119"/>
        <v>0</v>
      </c>
      <c r="AK651" s="39">
        <v>1</v>
      </c>
      <c r="AL651" s="39">
        <v>0.42599999999999999</v>
      </c>
      <c r="AM651" s="39">
        <v>0.47899999999999998</v>
      </c>
      <c r="AN651" s="39">
        <v>0.40899999999999997</v>
      </c>
      <c r="AO651" s="39">
        <f t="shared" si="120"/>
        <v>0</v>
      </c>
      <c r="AQ651" s="37" t="s">
        <v>2483</v>
      </c>
      <c r="AR651" s="39">
        <v>0</v>
      </c>
    </row>
    <row r="652" spans="1:44" ht="15" customHeight="1">
      <c r="A652" s="37" t="s">
        <v>2473</v>
      </c>
      <c r="B652" s="37" t="s">
        <v>2474</v>
      </c>
      <c r="C652" s="37" t="s">
        <v>2483</v>
      </c>
      <c r="E652" s="39">
        <v>0.97599999999999998</v>
      </c>
      <c r="F652" s="39">
        <v>17</v>
      </c>
      <c r="G652" s="39">
        <f t="shared" si="110"/>
        <v>492</v>
      </c>
      <c r="H652" s="39">
        <v>1336</v>
      </c>
      <c r="I652" s="39">
        <v>880</v>
      </c>
      <c r="J652" s="39" t="str">
        <f t="shared" si="111"/>
        <v>NO</v>
      </c>
      <c r="K652" s="39">
        <f t="shared" si="112"/>
        <v>0</v>
      </c>
      <c r="L652" s="39" t="str">
        <f t="shared" si="113"/>
        <v>NO</v>
      </c>
      <c r="O652" s="39">
        <v>3</v>
      </c>
      <c r="R652" s="39">
        <v>0</v>
      </c>
      <c r="S652" s="39">
        <f t="shared" si="114"/>
        <v>0</v>
      </c>
      <c r="AB652" s="39" t="s">
        <v>4112</v>
      </c>
      <c r="AC652" s="39" t="s">
        <v>2475</v>
      </c>
      <c r="AD652" s="39">
        <f t="shared" si="115"/>
        <v>11</v>
      </c>
      <c r="AE652" s="39">
        <v>122</v>
      </c>
      <c r="AF652" s="39">
        <f t="shared" si="116"/>
        <v>415</v>
      </c>
      <c r="AG652" s="39">
        <v>72</v>
      </c>
      <c r="AH652" s="39">
        <f t="shared" si="117"/>
        <v>489</v>
      </c>
      <c r="AI652" s="39">
        <f t="shared" si="118"/>
        <v>-74</v>
      </c>
      <c r="AJ652" s="39">
        <f t="shared" si="119"/>
        <v>0</v>
      </c>
      <c r="AK652" s="39">
        <v>1</v>
      </c>
      <c r="AL652" s="39">
        <v>0.443</v>
      </c>
      <c r="AM652" s="39">
        <v>0.48399999999999999</v>
      </c>
      <c r="AN652" s="39">
        <v>0.41</v>
      </c>
      <c r="AO652" s="39">
        <f t="shared" si="120"/>
        <v>0</v>
      </c>
      <c r="AQ652" s="37" t="s">
        <v>2483</v>
      </c>
      <c r="AR652" s="39">
        <v>0</v>
      </c>
    </row>
    <row r="653" spans="1:44" ht="15" customHeight="1">
      <c r="A653" s="37" t="s">
        <v>2476</v>
      </c>
      <c r="B653" s="37" t="s">
        <v>2477</v>
      </c>
      <c r="C653" s="37" t="s">
        <v>2483</v>
      </c>
      <c r="E653" s="39">
        <v>0.997</v>
      </c>
      <c r="F653" s="39">
        <v>21</v>
      </c>
      <c r="G653" s="39">
        <f t="shared" si="110"/>
        <v>462</v>
      </c>
      <c r="H653" s="39">
        <v>1187</v>
      </c>
      <c r="I653" s="39">
        <v>1395</v>
      </c>
      <c r="J653" s="39" t="str">
        <f t="shared" si="111"/>
        <v>NO</v>
      </c>
      <c r="K653" s="39">
        <f t="shared" si="112"/>
        <v>0.64935064935064934</v>
      </c>
      <c r="L653" s="39" t="str">
        <f t="shared" si="113"/>
        <v>NO</v>
      </c>
      <c r="O653" s="39">
        <v>5</v>
      </c>
      <c r="R653" s="39">
        <v>0</v>
      </c>
      <c r="S653" s="39">
        <f t="shared" si="114"/>
        <v>0</v>
      </c>
      <c r="AB653" s="39" t="s">
        <v>4112</v>
      </c>
      <c r="AC653" s="39" t="s">
        <v>2478</v>
      </c>
      <c r="AD653" s="39">
        <f t="shared" si="115"/>
        <v>3</v>
      </c>
      <c r="AE653" s="39">
        <v>5754</v>
      </c>
      <c r="AF653" s="39">
        <f t="shared" si="116"/>
        <v>1297</v>
      </c>
      <c r="AG653" s="39">
        <v>1805</v>
      </c>
      <c r="AH653" s="39">
        <f t="shared" si="117"/>
        <v>1135</v>
      </c>
      <c r="AI653" s="39">
        <f t="shared" si="118"/>
        <v>162</v>
      </c>
      <c r="AJ653" s="39">
        <f t="shared" si="119"/>
        <v>1</v>
      </c>
      <c r="AK653" s="39">
        <v>0</v>
      </c>
      <c r="AL653" s="39">
        <v>0.45500000000000002</v>
      </c>
      <c r="AM653" s="39">
        <v>0.45900000000000002</v>
      </c>
      <c r="AN653" s="39">
        <v>0.40699999999999997</v>
      </c>
      <c r="AO653" s="39">
        <f t="shared" si="120"/>
        <v>1</v>
      </c>
      <c r="AQ653" s="37" t="s">
        <v>2483</v>
      </c>
      <c r="AR653" s="39">
        <v>1</v>
      </c>
    </row>
    <row r="654" spans="1:44" ht="15" customHeight="1">
      <c r="A654" s="37" t="s">
        <v>2479</v>
      </c>
      <c r="B654" s="37" t="s">
        <v>2464</v>
      </c>
      <c r="C654" s="37" t="s">
        <v>2465</v>
      </c>
      <c r="E654" s="39">
        <v>0.997</v>
      </c>
      <c r="F654" s="39">
        <v>20</v>
      </c>
      <c r="G654" s="39">
        <f t="shared" si="110"/>
        <v>496</v>
      </c>
      <c r="H654" s="39">
        <v>276</v>
      </c>
      <c r="I654" s="39">
        <v>2901</v>
      </c>
      <c r="J654" s="39" t="str">
        <f t="shared" si="111"/>
        <v>NO</v>
      </c>
      <c r="K654" s="39">
        <f t="shared" si="112"/>
        <v>0.60483870967741926</v>
      </c>
      <c r="L654" s="39" t="str">
        <f t="shared" si="113"/>
        <v>NO</v>
      </c>
      <c r="O654" s="39">
        <v>2</v>
      </c>
      <c r="R654" s="39">
        <v>0</v>
      </c>
      <c r="S654" s="39">
        <f t="shared" si="114"/>
        <v>0</v>
      </c>
      <c r="AB654" s="39" t="s">
        <v>4112</v>
      </c>
      <c r="AD654" s="39">
        <f t="shared" si="115"/>
        <v>0</v>
      </c>
      <c r="AE654" s="39">
        <v>1598</v>
      </c>
      <c r="AF654" s="39">
        <f t="shared" si="116"/>
        <v>961</v>
      </c>
      <c r="AG654" s="39">
        <v>2031</v>
      </c>
      <c r="AH654" s="39">
        <f t="shared" si="117"/>
        <v>1159</v>
      </c>
      <c r="AI654" s="39">
        <f t="shared" si="118"/>
        <v>-198</v>
      </c>
      <c r="AJ654" s="39">
        <f t="shared" si="119"/>
        <v>0</v>
      </c>
      <c r="AK654" s="39">
        <v>1</v>
      </c>
      <c r="AL654" s="39">
        <v>0.45500000000000002</v>
      </c>
      <c r="AM654" s="39">
        <v>0.44500000000000001</v>
      </c>
      <c r="AN654" s="39">
        <v>0.44</v>
      </c>
      <c r="AO654" s="39">
        <f t="shared" si="120"/>
        <v>0</v>
      </c>
      <c r="AQ654" s="37" t="s">
        <v>2465</v>
      </c>
      <c r="AR654" s="39">
        <v>0</v>
      </c>
    </row>
    <row r="655" spans="1:44" ht="15" customHeight="1">
      <c r="A655" s="37" t="s">
        <v>2466</v>
      </c>
      <c r="B655" s="37" t="s">
        <v>2467</v>
      </c>
      <c r="C655" s="37" t="s">
        <v>2465</v>
      </c>
      <c r="E655" s="39">
        <v>0.99399999999999999</v>
      </c>
      <c r="F655" s="39">
        <v>20</v>
      </c>
      <c r="G655" s="39">
        <f t="shared" si="110"/>
        <v>481</v>
      </c>
      <c r="H655" s="39">
        <v>2150</v>
      </c>
      <c r="I655" s="39">
        <v>78</v>
      </c>
      <c r="J655" s="39" t="str">
        <f t="shared" si="111"/>
        <v>NO</v>
      </c>
      <c r="K655" s="39">
        <f t="shared" si="112"/>
        <v>0.83160083160083165</v>
      </c>
      <c r="L655" s="39" t="str">
        <f t="shared" si="113"/>
        <v>NO</v>
      </c>
      <c r="O655" s="39">
        <v>2</v>
      </c>
      <c r="R655" s="39">
        <v>0</v>
      </c>
      <c r="S655" s="39">
        <f t="shared" si="114"/>
        <v>0</v>
      </c>
      <c r="AB655" s="39" t="s">
        <v>4112</v>
      </c>
      <c r="AD655" s="39">
        <f t="shared" si="115"/>
        <v>0</v>
      </c>
      <c r="AE655" s="39">
        <v>2725</v>
      </c>
      <c r="AF655" s="39">
        <f t="shared" si="116"/>
        <v>1135</v>
      </c>
      <c r="AG655" s="39">
        <v>1628</v>
      </c>
      <c r="AH655" s="39">
        <f t="shared" si="117"/>
        <v>1111</v>
      </c>
      <c r="AI655" s="39">
        <f t="shared" si="118"/>
        <v>24</v>
      </c>
      <c r="AJ655" s="39">
        <f t="shared" si="119"/>
        <v>1</v>
      </c>
      <c r="AK655" s="39">
        <v>1</v>
      </c>
      <c r="AL655" s="39">
        <v>0.42499999999999999</v>
      </c>
      <c r="AM655" s="39">
        <v>0.45900000000000002</v>
      </c>
      <c r="AN655" s="39">
        <v>0.441</v>
      </c>
      <c r="AO655" s="39">
        <f t="shared" si="120"/>
        <v>0</v>
      </c>
      <c r="AQ655" s="37" t="s">
        <v>2465</v>
      </c>
      <c r="AR655" s="39">
        <v>1</v>
      </c>
    </row>
    <row r="656" spans="1:44" ht="15" customHeight="1">
      <c r="A656" s="37" t="s">
        <v>2468</v>
      </c>
      <c r="B656" s="37" t="s">
        <v>2469</v>
      </c>
      <c r="C656" s="37" t="s">
        <v>2465</v>
      </c>
      <c r="E656" s="39">
        <v>0.999</v>
      </c>
      <c r="F656" s="39">
        <v>20</v>
      </c>
      <c r="G656" s="39">
        <f t="shared" si="110"/>
        <v>502</v>
      </c>
      <c r="H656" s="39">
        <v>1330</v>
      </c>
      <c r="I656" s="39">
        <v>1789</v>
      </c>
      <c r="J656" s="39" t="str">
        <f t="shared" si="111"/>
        <v>NO</v>
      </c>
      <c r="K656" s="39">
        <f t="shared" si="112"/>
        <v>0.59760956175298796</v>
      </c>
      <c r="L656" s="39" t="str">
        <f t="shared" si="113"/>
        <v>NO</v>
      </c>
      <c r="O656" s="39">
        <v>2</v>
      </c>
      <c r="R656" s="39">
        <v>0</v>
      </c>
      <c r="S656" s="39">
        <f t="shared" si="114"/>
        <v>0</v>
      </c>
      <c r="AB656" s="39" t="s">
        <v>4112</v>
      </c>
      <c r="AD656" s="39">
        <f t="shared" si="115"/>
        <v>0</v>
      </c>
      <c r="AE656" s="39">
        <v>4838</v>
      </c>
      <c r="AF656" s="39">
        <f t="shared" si="116"/>
        <v>1270</v>
      </c>
      <c r="AG656" s="39">
        <v>17</v>
      </c>
      <c r="AH656" s="39">
        <f t="shared" si="117"/>
        <v>321</v>
      </c>
      <c r="AI656" s="39">
        <f t="shared" si="118"/>
        <v>949</v>
      </c>
      <c r="AJ656" s="39">
        <f t="shared" si="119"/>
        <v>1</v>
      </c>
      <c r="AK656" s="39">
        <v>1</v>
      </c>
      <c r="AL656" s="39">
        <v>0.437</v>
      </c>
      <c r="AM656" s="39">
        <v>0.48399999999999999</v>
      </c>
      <c r="AN656" s="39">
        <v>0.435</v>
      </c>
      <c r="AO656" s="39">
        <f t="shared" si="120"/>
        <v>0</v>
      </c>
      <c r="AQ656" s="37" t="s">
        <v>2465</v>
      </c>
      <c r="AR656" s="39">
        <v>1</v>
      </c>
    </row>
    <row r="657" spans="1:44" ht="15" customHeight="1">
      <c r="A657" s="37" t="s">
        <v>2470</v>
      </c>
      <c r="B657" s="37" t="s">
        <v>2455</v>
      </c>
      <c r="C657" s="37" t="s">
        <v>2465</v>
      </c>
      <c r="E657" s="39">
        <v>1</v>
      </c>
      <c r="F657" s="39">
        <v>18</v>
      </c>
      <c r="G657" s="39">
        <f t="shared" si="110"/>
        <v>515</v>
      </c>
      <c r="H657" s="39">
        <v>501</v>
      </c>
      <c r="I657" s="39" t="s">
        <v>4111</v>
      </c>
      <c r="J657" s="39" t="str">
        <f t="shared" si="111"/>
        <v>NO</v>
      </c>
      <c r="K657" s="39">
        <f t="shared" si="112"/>
        <v>1.3592233009708738</v>
      </c>
      <c r="L657" s="39" t="str">
        <f t="shared" si="113"/>
        <v>NO</v>
      </c>
      <c r="O657" s="39">
        <v>2</v>
      </c>
      <c r="R657" s="39">
        <v>0</v>
      </c>
      <c r="S657" s="39">
        <f t="shared" si="114"/>
        <v>0</v>
      </c>
      <c r="AB657" s="39" t="s">
        <v>4112</v>
      </c>
      <c r="AD657" s="39">
        <f t="shared" si="115"/>
        <v>0</v>
      </c>
      <c r="AE657" s="39">
        <v>1585</v>
      </c>
      <c r="AF657" s="39">
        <f t="shared" si="116"/>
        <v>958</v>
      </c>
      <c r="AG657" s="39">
        <v>1761</v>
      </c>
      <c r="AH657" s="39">
        <f t="shared" si="117"/>
        <v>1130</v>
      </c>
      <c r="AI657" s="39">
        <f t="shared" si="118"/>
        <v>-172</v>
      </c>
      <c r="AJ657" s="39">
        <f t="shared" si="119"/>
        <v>0</v>
      </c>
      <c r="AK657" s="39">
        <v>1</v>
      </c>
      <c r="AL657" s="39">
        <v>0.40699999999999997</v>
      </c>
      <c r="AM657" s="39">
        <v>0.48199999999999998</v>
      </c>
      <c r="AN657" s="39">
        <v>0.443</v>
      </c>
      <c r="AO657" s="39">
        <f t="shared" si="120"/>
        <v>0</v>
      </c>
      <c r="AQ657" s="37" t="s">
        <v>2465</v>
      </c>
      <c r="AR657" s="39">
        <v>0</v>
      </c>
    </row>
    <row r="658" spans="1:44" ht="15" customHeight="1">
      <c r="A658" s="37" t="s">
        <v>2456</v>
      </c>
      <c r="B658" s="37" t="s">
        <v>2457</v>
      </c>
      <c r="C658" s="37" t="s">
        <v>2465</v>
      </c>
      <c r="E658" s="39">
        <v>0.99</v>
      </c>
      <c r="F658" s="39">
        <v>20</v>
      </c>
      <c r="G658" s="39">
        <f t="shared" si="110"/>
        <v>497</v>
      </c>
      <c r="H658" s="39">
        <v>2518</v>
      </c>
      <c r="I658" s="39" t="s">
        <v>4111</v>
      </c>
      <c r="J658" s="39" t="str">
        <f t="shared" si="111"/>
        <v>NO</v>
      </c>
      <c r="K658" s="39">
        <f t="shared" si="112"/>
        <v>1.2072434607645877</v>
      </c>
      <c r="L658" s="39" t="str">
        <f t="shared" si="113"/>
        <v>NO</v>
      </c>
      <c r="O658" s="39">
        <v>2</v>
      </c>
      <c r="R658" s="39">
        <v>0</v>
      </c>
      <c r="S658" s="39">
        <f t="shared" si="114"/>
        <v>0</v>
      </c>
      <c r="AB658" s="39" t="s">
        <v>4112</v>
      </c>
      <c r="AD658" s="39">
        <f t="shared" si="115"/>
        <v>0</v>
      </c>
      <c r="AE658" s="39">
        <v>5921</v>
      </c>
      <c r="AF658" s="39">
        <f t="shared" si="116"/>
        <v>1300</v>
      </c>
      <c r="AG658" s="39">
        <v>89</v>
      </c>
      <c r="AH658" s="39">
        <f t="shared" si="117"/>
        <v>530</v>
      </c>
      <c r="AI658" s="39">
        <f t="shared" si="118"/>
        <v>770</v>
      </c>
      <c r="AJ658" s="39">
        <f t="shared" si="119"/>
        <v>1</v>
      </c>
      <c r="AK658" s="39">
        <v>1</v>
      </c>
      <c r="AL658" s="39">
        <v>0.41399999999999998</v>
      </c>
      <c r="AM658" s="39">
        <v>0.47</v>
      </c>
      <c r="AN658" s="39">
        <v>0.41899999999999998</v>
      </c>
      <c r="AO658" s="39">
        <f t="shared" si="120"/>
        <v>0</v>
      </c>
      <c r="AQ658" s="37" t="s">
        <v>2465</v>
      </c>
      <c r="AR658" s="39">
        <v>1</v>
      </c>
    </row>
    <row r="659" spans="1:44" ht="15" customHeight="1">
      <c r="A659" s="37" t="s">
        <v>2458</v>
      </c>
      <c r="B659" s="37" t="s">
        <v>2459</v>
      </c>
      <c r="C659" s="37" t="s">
        <v>2460</v>
      </c>
      <c r="E659" s="39">
        <v>0.999</v>
      </c>
      <c r="F659" s="39">
        <v>17</v>
      </c>
      <c r="G659" s="39">
        <f t="shared" si="110"/>
        <v>419</v>
      </c>
      <c r="H659" s="39">
        <v>770</v>
      </c>
      <c r="I659" s="39">
        <v>7074</v>
      </c>
      <c r="J659" s="39" t="str">
        <f t="shared" si="111"/>
        <v>NO</v>
      </c>
      <c r="K659" s="39">
        <f t="shared" si="112"/>
        <v>0</v>
      </c>
      <c r="L659" s="39" t="str">
        <f t="shared" si="113"/>
        <v>NO</v>
      </c>
      <c r="O659" s="39">
        <v>1</v>
      </c>
      <c r="R659" s="39">
        <v>0</v>
      </c>
      <c r="S659" s="39">
        <f t="shared" si="114"/>
        <v>0</v>
      </c>
      <c r="AB659" s="39" t="s">
        <v>4112</v>
      </c>
      <c r="AD659" s="39">
        <f t="shared" si="115"/>
        <v>0</v>
      </c>
      <c r="AE659" s="39">
        <v>1676</v>
      </c>
      <c r="AF659" s="39">
        <f t="shared" si="116"/>
        <v>978</v>
      </c>
      <c r="AG659" s="39">
        <v>11471</v>
      </c>
      <c r="AH659" s="39">
        <f t="shared" si="117"/>
        <v>1366</v>
      </c>
      <c r="AI659" s="39">
        <f t="shared" si="118"/>
        <v>-388</v>
      </c>
      <c r="AJ659" s="39">
        <f t="shared" si="119"/>
        <v>0</v>
      </c>
      <c r="AK659" s="39">
        <v>1</v>
      </c>
      <c r="AL659" s="39">
        <v>0.50800000000000001</v>
      </c>
      <c r="AM659" s="39">
        <v>0.48499999999999999</v>
      </c>
      <c r="AN659" s="39">
        <v>0.35199999999999998</v>
      </c>
      <c r="AO659" s="39">
        <f t="shared" si="120"/>
        <v>0</v>
      </c>
      <c r="AQ659" s="37" t="s">
        <v>2460</v>
      </c>
      <c r="AR659" s="39">
        <v>0</v>
      </c>
    </row>
    <row r="660" spans="1:44" ht="15" customHeight="1">
      <c r="A660" s="37" t="s">
        <v>2461</v>
      </c>
      <c r="B660" s="37" t="s">
        <v>2462</v>
      </c>
      <c r="C660" s="37" t="s">
        <v>2460</v>
      </c>
      <c r="E660" s="39">
        <v>0.995</v>
      </c>
      <c r="F660" s="39">
        <v>18</v>
      </c>
      <c r="G660" s="39">
        <f t="shared" si="110"/>
        <v>311</v>
      </c>
      <c r="H660" s="39" t="s">
        <v>4111</v>
      </c>
      <c r="I660" s="39">
        <v>5670</v>
      </c>
      <c r="J660" s="39" t="str">
        <f t="shared" si="111"/>
        <v>NO</v>
      </c>
      <c r="K660" s="39">
        <f t="shared" si="112"/>
        <v>0</v>
      </c>
      <c r="L660" s="39" t="str">
        <f t="shared" si="113"/>
        <v>NO</v>
      </c>
      <c r="O660" s="39">
        <v>2</v>
      </c>
      <c r="R660" s="39">
        <v>0</v>
      </c>
      <c r="S660" s="39">
        <f t="shared" si="114"/>
        <v>0</v>
      </c>
      <c r="AB660" s="39" t="s">
        <v>4112</v>
      </c>
      <c r="AD660" s="39">
        <f t="shared" si="115"/>
        <v>0</v>
      </c>
      <c r="AE660" s="39">
        <v>4629</v>
      </c>
      <c r="AF660" s="39">
        <f t="shared" si="116"/>
        <v>1261</v>
      </c>
      <c r="AG660" s="39">
        <v>727</v>
      </c>
      <c r="AH660" s="39">
        <f t="shared" si="117"/>
        <v>934</v>
      </c>
      <c r="AI660" s="39">
        <f t="shared" si="118"/>
        <v>327</v>
      </c>
      <c r="AJ660" s="39">
        <f t="shared" si="119"/>
        <v>1</v>
      </c>
      <c r="AK660" s="39">
        <v>1</v>
      </c>
      <c r="AL660" s="39">
        <v>0.316</v>
      </c>
      <c r="AM660" s="39">
        <v>0.45400000000000001</v>
      </c>
      <c r="AN660" s="39">
        <v>0.40200000000000002</v>
      </c>
      <c r="AO660" s="39">
        <f t="shared" si="120"/>
        <v>0</v>
      </c>
      <c r="AQ660" s="37" t="s">
        <v>2460</v>
      </c>
      <c r="AR660" s="39">
        <v>1</v>
      </c>
    </row>
    <row r="661" spans="1:44" ht="15" customHeight="1">
      <c r="A661" s="37" t="s">
        <v>2463</v>
      </c>
      <c r="B661" s="37" t="s">
        <v>2443</v>
      </c>
      <c r="C661" s="37" t="s">
        <v>2460</v>
      </c>
      <c r="E661" s="39">
        <v>0.99099999999999999</v>
      </c>
      <c r="F661" s="39">
        <v>18</v>
      </c>
      <c r="G661" s="39">
        <f t="shared" si="110"/>
        <v>333</v>
      </c>
      <c r="H661" s="39">
        <v>1518</v>
      </c>
      <c r="I661" s="39">
        <v>488</v>
      </c>
      <c r="J661" s="39" t="str">
        <f t="shared" si="111"/>
        <v>NO</v>
      </c>
      <c r="K661" s="39">
        <f t="shared" si="112"/>
        <v>0.3003003003003003</v>
      </c>
      <c r="L661" s="39" t="str">
        <f t="shared" si="113"/>
        <v>NO</v>
      </c>
      <c r="O661" s="39">
        <v>2</v>
      </c>
      <c r="R661" s="39">
        <v>0</v>
      </c>
      <c r="S661" s="39">
        <f t="shared" si="114"/>
        <v>0</v>
      </c>
      <c r="AB661" s="39" t="s">
        <v>4112</v>
      </c>
      <c r="AD661" s="39">
        <f t="shared" si="115"/>
        <v>0</v>
      </c>
      <c r="AE661" s="39">
        <v>150</v>
      </c>
      <c r="AF661" s="39">
        <f t="shared" si="116"/>
        <v>439</v>
      </c>
      <c r="AG661" s="39">
        <v>1476</v>
      </c>
      <c r="AH661" s="39">
        <f t="shared" si="117"/>
        <v>1101</v>
      </c>
      <c r="AI661" s="39">
        <f t="shared" si="118"/>
        <v>-662</v>
      </c>
      <c r="AJ661" s="39">
        <f t="shared" si="119"/>
        <v>0</v>
      </c>
      <c r="AK661" s="39">
        <v>1</v>
      </c>
      <c r="AL661" s="39">
        <v>0.45200000000000001</v>
      </c>
      <c r="AM661" s="39">
        <v>0.47299999999999998</v>
      </c>
      <c r="AN661" s="39">
        <v>0.438</v>
      </c>
      <c r="AO661" s="39">
        <f t="shared" si="120"/>
        <v>0</v>
      </c>
      <c r="AQ661" s="37" t="s">
        <v>2460</v>
      </c>
      <c r="AR661" s="39">
        <v>0</v>
      </c>
    </row>
    <row r="662" spans="1:44" ht="15" customHeight="1">
      <c r="A662" s="37" t="s">
        <v>2444</v>
      </c>
      <c r="B662" s="37" t="s">
        <v>2445</v>
      </c>
      <c r="C662" s="37" t="s">
        <v>2460</v>
      </c>
      <c r="E662" s="39">
        <v>0.999</v>
      </c>
      <c r="F662" s="39">
        <v>17</v>
      </c>
      <c r="G662" s="39">
        <f t="shared" si="110"/>
        <v>430</v>
      </c>
      <c r="H662" s="39">
        <v>2045</v>
      </c>
      <c r="I662" s="39" t="s">
        <v>4111</v>
      </c>
      <c r="J662" s="39" t="str">
        <f t="shared" si="111"/>
        <v>NO</v>
      </c>
      <c r="K662" s="39">
        <f t="shared" si="112"/>
        <v>0.23255813953488372</v>
      </c>
      <c r="L662" s="39" t="str">
        <f t="shared" si="113"/>
        <v>NO</v>
      </c>
      <c r="O662" s="39">
        <v>1</v>
      </c>
      <c r="R662" s="39">
        <v>0</v>
      </c>
      <c r="S662" s="39">
        <f t="shared" si="114"/>
        <v>0</v>
      </c>
      <c r="AB662" s="39" t="s">
        <v>4112</v>
      </c>
      <c r="AD662" s="39">
        <f t="shared" si="115"/>
        <v>0</v>
      </c>
      <c r="AE662" s="39">
        <v>955</v>
      </c>
      <c r="AF662" s="39">
        <f t="shared" si="116"/>
        <v>804</v>
      </c>
      <c r="AG662" s="39">
        <v>1129</v>
      </c>
      <c r="AH662" s="39">
        <f t="shared" si="117"/>
        <v>1044</v>
      </c>
      <c r="AI662" s="39">
        <f t="shared" si="118"/>
        <v>-240</v>
      </c>
      <c r="AJ662" s="39">
        <f t="shared" si="119"/>
        <v>0</v>
      </c>
      <c r="AK662" s="39">
        <v>0</v>
      </c>
      <c r="AL662" s="39">
        <v>0.502</v>
      </c>
      <c r="AM662" s="39">
        <v>0.47699999999999998</v>
      </c>
      <c r="AN662" s="39">
        <v>0.39700000000000002</v>
      </c>
      <c r="AO662" s="39">
        <f t="shared" si="120"/>
        <v>1</v>
      </c>
      <c r="AQ662" s="37" t="s">
        <v>2460</v>
      </c>
      <c r="AR662" s="39">
        <v>0</v>
      </c>
    </row>
    <row r="663" spans="1:44" ht="15" customHeight="1">
      <c r="A663" s="37" t="s">
        <v>2446</v>
      </c>
      <c r="B663" s="37" t="s">
        <v>2447</v>
      </c>
      <c r="C663" s="37" t="s">
        <v>2460</v>
      </c>
      <c r="D663" s="39">
        <v>0</v>
      </c>
      <c r="E663" s="39">
        <v>0</v>
      </c>
      <c r="G663" s="39">
        <f t="shared" si="110"/>
        <v>173</v>
      </c>
      <c r="J663" s="39" t="str">
        <f t="shared" si="111"/>
        <v>NO</v>
      </c>
      <c r="K663" s="39">
        <f t="shared" si="112"/>
        <v>0</v>
      </c>
      <c r="L663" s="39" t="str">
        <f t="shared" si="113"/>
        <v>NO</v>
      </c>
      <c r="O663" s="39">
        <v>1</v>
      </c>
      <c r="R663" s="39">
        <v>0</v>
      </c>
      <c r="S663" s="39">
        <f t="shared" si="114"/>
        <v>0</v>
      </c>
      <c r="AB663" s="39" t="s">
        <v>4112</v>
      </c>
      <c r="AD663" s="39">
        <f t="shared" si="115"/>
        <v>0</v>
      </c>
      <c r="AE663" s="39">
        <v>0</v>
      </c>
      <c r="AF663" s="39">
        <f t="shared" si="116"/>
        <v>1</v>
      </c>
      <c r="AG663" s="39">
        <v>0</v>
      </c>
      <c r="AH663" s="39">
        <f t="shared" si="117"/>
        <v>1</v>
      </c>
      <c r="AI663" s="39">
        <f t="shared" si="118"/>
        <v>0</v>
      </c>
      <c r="AJ663" s="39">
        <f t="shared" si="119"/>
        <v>0</v>
      </c>
      <c r="AK663" s="39">
        <v>0</v>
      </c>
      <c r="AL663" s="39">
        <v>0</v>
      </c>
      <c r="AM663" s="39">
        <v>0</v>
      </c>
      <c r="AN663" s="39">
        <v>0</v>
      </c>
      <c r="AO663" s="39">
        <f t="shared" si="120"/>
        <v>1</v>
      </c>
      <c r="AQ663" s="37" t="s">
        <v>2460</v>
      </c>
      <c r="AR663" s="39">
        <v>0</v>
      </c>
    </row>
    <row r="664" spans="1:44" ht="15" customHeight="1">
      <c r="A664" s="37" t="s">
        <v>2448</v>
      </c>
      <c r="B664" s="37" t="s">
        <v>2449</v>
      </c>
      <c r="C664" s="37" t="s">
        <v>2450</v>
      </c>
      <c r="E664" s="39">
        <v>0.999</v>
      </c>
      <c r="F664" s="39">
        <v>20</v>
      </c>
      <c r="G664" s="39">
        <f t="shared" si="110"/>
        <v>439</v>
      </c>
      <c r="H664" s="39">
        <v>2350</v>
      </c>
      <c r="I664" s="39">
        <v>35</v>
      </c>
      <c r="J664" s="39" t="str">
        <f t="shared" si="111"/>
        <v>NO</v>
      </c>
      <c r="K664" s="39">
        <f t="shared" si="112"/>
        <v>0</v>
      </c>
      <c r="L664" s="39" t="str">
        <f t="shared" si="113"/>
        <v>NO</v>
      </c>
      <c r="O664" s="39">
        <v>2</v>
      </c>
      <c r="R664" s="39">
        <v>0</v>
      </c>
      <c r="S664" s="39">
        <f t="shared" si="114"/>
        <v>0</v>
      </c>
      <c r="AB664" s="39" t="s">
        <v>4112</v>
      </c>
      <c r="AC664" s="39" t="s">
        <v>2451</v>
      </c>
      <c r="AD664" s="39">
        <f t="shared" si="115"/>
        <v>3</v>
      </c>
      <c r="AE664" s="39">
        <v>57622</v>
      </c>
      <c r="AF664" s="39">
        <f t="shared" si="116"/>
        <v>1453</v>
      </c>
      <c r="AG664" s="39">
        <v>1049</v>
      </c>
      <c r="AH664" s="39">
        <f t="shared" si="117"/>
        <v>1023</v>
      </c>
      <c r="AI664" s="39">
        <f t="shared" si="118"/>
        <v>430</v>
      </c>
      <c r="AJ664" s="39">
        <f t="shared" si="119"/>
        <v>1</v>
      </c>
      <c r="AK664" s="39">
        <v>1</v>
      </c>
      <c r="AL664" s="39">
        <v>0.46500000000000002</v>
      </c>
      <c r="AM664" s="39">
        <v>0.49099999999999999</v>
      </c>
      <c r="AN664" s="39">
        <v>0.45300000000000001</v>
      </c>
      <c r="AO664" s="39">
        <f t="shared" si="120"/>
        <v>0</v>
      </c>
      <c r="AQ664" s="37" t="s">
        <v>2450</v>
      </c>
      <c r="AR664" s="39">
        <v>1</v>
      </c>
    </row>
    <row r="665" spans="1:44" ht="15" customHeight="1">
      <c r="A665" s="37" t="s">
        <v>2452</v>
      </c>
      <c r="B665" s="37" t="s">
        <v>2453</v>
      </c>
      <c r="C665" s="37" t="s">
        <v>2450</v>
      </c>
      <c r="E665" s="39">
        <v>0.998</v>
      </c>
      <c r="F665" s="39">
        <v>18</v>
      </c>
      <c r="G665" s="39">
        <f t="shared" si="110"/>
        <v>415</v>
      </c>
      <c r="H665" s="39">
        <v>1789</v>
      </c>
      <c r="I665" s="39">
        <v>1696</v>
      </c>
      <c r="J665" s="39" t="str">
        <f t="shared" si="111"/>
        <v>NO</v>
      </c>
      <c r="K665" s="39">
        <f t="shared" si="112"/>
        <v>0</v>
      </c>
      <c r="L665" s="39" t="str">
        <f t="shared" si="113"/>
        <v>NO</v>
      </c>
      <c r="O665" s="39">
        <v>2</v>
      </c>
      <c r="R665" s="39">
        <v>0</v>
      </c>
      <c r="S665" s="39">
        <f t="shared" si="114"/>
        <v>0</v>
      </c>
      <c r="AB665" s="39" t="s">
        <v>4112</v>
      </c>
      <c r="AD665" s="39">
        <f t="shared" si="115"/>
        <v>0</v>
      </c>
      <c r="AE665" s="39">
        <v>414</v>
      </c>
      <c r="AF665" s="39">
        <f t="shared" si="116"/>
        <v>597</v>
      </c>
      <c r="AG665" s="39">
        <v>19</v>
      </c>
      <c r="AH665" s="39">
        <f t="shared" si="117"/>
        <v>331</v>
      </c>
      <c r="AI665" s="39">
        <f t="shared" si="118"/>
        <v>266</v>
      </c>
      <c r="AJ665" s="39">
        <f t="shared" si="119"/>
        <v>1</v>
      </c>
      <c r="AK665" s="39">
        <v>1</v>
      </c>
      <c r="AL665" s="39">
        <v>0.43099999999999999</v>
      </c>
      <c r="AM665" s="39">
        <v>0.46400000000000002</v>
      </c>
      <c r="AN665" s="39">
        <v>0.46100000000000002</v>
      </c>
      <c r="AO665" s="39">
        <f t="shared" si="120"/>
        <v>0</v>
      </c>
      <c r="AQ665" s="37" t="s">
        <v>2450</v>
      </c>
      <c r="AR665" s="39">
        <v>1</v>
      </c>
    </row>
    <row r="666" spans="1:44" ht="15" customHeight="1">
      <c r="A666" s="37" t="s">
        <v>2454</v>
      </c>
      <c r="B666" s="37" t="s">
        <v>2436</v>
      </c>
      <c r="C666" s="37" t="s">
        <v>2450</v>
      </c>
      <c r="E666" s="39">
        <v>0.92500000000000004</v>
      </c>
      <c r="F666" s="39">
        <v>22</v>
      </c>
      <c r="G666" s="39">
        <f t="shared" si="110"/>
        <v>504</v>
      </c>
      <c r="H666" s="39">
        <v>7785</v>
      </c>
      <c r="I666" s="39">
        <v>3018</v>
      </c>
      <c r="J666" s="39" t="str">
        <f t="shared" si="111"/>
        <v>NO</v>
      </c>
      <c r="K666" s="39">
        <f t="shared" si="112"/>
        <v>0.1984126984126984</v>
      </c>
      <c r="L666" s="39" t="str">
        <f t="shared" si="113"/>
        <v>NO</v>
      </c>
      <c r="O666" s="39">
        <v>2</v>
      </c>
      <c r="R666" s="39">
        <v>0</v>
      </c>
      <c r="S666" s="39">
        <f t="shared" si="114"/>
        <v>0</v>
      </c>
      <c r="AB666" s="39" t="s">
        <v>4112</v>
      </c>
      <c r="AD666" s="39">
        <f t="shared" si="115"/>
        <v>0</v>
      </c>
      <c r="AE666" s="39">
        <v>11</v>
      </c>
      <c r="AF666" s="39">
        <f t="shared" si="116"/>
        <v>191</v>
      </c>
      <c r="AG666" s="39">
        <v>27</v>
      </c>
      <c r="AH666" s="39">
        <f t="shared" si="117"/>
        <v>364</v>
      </c>
      <c r="AI666" s="39">
        <f t="shared" si="118"/>
        <v>-173</v>
      </c>
      <c r="AJ666" s="39">
        <f t="shared" si="119"/>
        <v>0</v>
      </c>
      <c r="AK666" s="39">
        <v>1</v>
      </c>
      <c r="AL666" s="39">
        <v>0.41499999999999998</v>
      </c>
      <c r="AM666" s="39">
        <v>0.45800000000000002</v>
      </c>
      <c r="AN666" s="39">
        <v>0.40699999999999997</v>
      </c>
      <c r="AO666" s="39">
        <f t="shared" si="120"/>
        <v>0</v>
      </c>
      <c r="AQ666" s="37" t="s">
        <v>2450</v>
      </c>
      <c r="AR666" s="39">
        <v>0</v>
      </c>
    </row>
    <row r="667" spans="1:44" ht="15" customHeight="1">
      <c r="A667" s="37" t="s">
        <v>2437</v>
      </c>
      <c r="B667" s="37" t="s">
        <v>2438</v>
      </c>
      <c r="C667" s="37" t="s">
        <v>2450</v>
      </c>
      <c r="E667" s="39">
        <v>1</v>
      </c>
      <c r="F667" s="39">
        <v>19</v>
      </c>
      <c r="G667" s="39">
        <f t="shared" si="110"/>
        <v>459</v>
      </c>
      <c r="H667" s="39">
        <v>6680</v>
      </c>
      <c r="I667" s="39">
        <v>2966</v>
      </c>
      <c r="J667" s="39" t="str">
        <f t="shared" si="111"/>
        <v>NO</v>
      </c>
      <c r="K667" s="39">
        <f t="shared" si="112"/>
        <v>0</v>
      </c>
      <c r="L667" s="39" t="str">
        <f t="shared" si="113"/>
        <v>NO</v>
      </c>
      <c r="O667" s="39">
        <v>2</v>
      </c>
      <c r="R667" s="39">
        <v>0</v>
      </c>
      <c r="S667" s="39">
        <f t="shared" si="114"/>
        <v>0</v>
      </c>
      <c r="AB667" s="39" t="s">
        <v>4112</v>
      </c>
      <c r="AC667" s="39" t="s">
        <v>2439</v>
      </c>
      <c r="AD667" s="39">
        <f t="shared" si="115"/>
        <v>3</v>
      </c>
      <c r="AE667" s="39">
        <v>40586</v>
      </c>
      <c r="AF667" s="39">
        <f t="shared" si="116"/>
        <v>1443</v>
      </c>
      <c r="AG667" s="39">
        <v>54328</v>
      </c>
      <c r="AH667" s="39">
        <f t="shared" si="117"/>
        <v>1442</v>
      </c>
      <c r="AI667" s="39">
        <f t="shared" si="118"/>
        <v>1</v>
      </c>
      <c r="AJ667" s="39">
        <f t="shared" si="119"/>
        <v>1</v>
      </c>
      <c r="AK667" s="39">
        <v>1</v>
      </c>
      <c r="AL667" s="39">
        <v>0.44400000000000001</v>
      </c>
      <c r="AM667" s="39">
        <v>0.45</v>
      </c>
      <c r="AN667" s="39">
        <v>0.34100000000000003</v>
      </c>
      <c r="AO667" s="39">
        <f t="shared" si="120"/>
        <v>0</v>
      </c>
      <c r="AQ667" s="37" t="s">
        <v>2450</v>
      </c>
      <c r="AR667" s="39">
        <v>1</v>
      </c>
    </row>
    <row r="668" spans="1:44" ht="15" customHeight="1">
      <c r="A668" s="37" t="s">
        <v>2440</v>
      </c>
      <c r="B668" s="37" t="s">
        <v>2441</v>
      </c>
      <c r="C668" s="37" t="s">
        <v>2450</v>
      </c>
      <c r="E668" s="39">
        <v>0.92500000000000004</v>
      </c>
      <c r="F668" s="39">
        <v>22</v>
      </c>
      <c r="G668" s="39">
        <f t="shared" si="110"/>
        <v>476</v>
      </c>
      <c r="J668" s="39" t="str">
        <f t="shared" si="111"/>
        <v>NO</v>
      </c>
      <c r="K668" s="39">
        <f t="shared" si="112"/>
        <v>0.42016806722689076</v>
      </c>
      <c r="L668" s="39" t="str">
        <f t="shared" si="113"/>
        <v>NO</v>
      </c>
      <c r="O668" s="39">
        <v>2</v>
      </c>
      <c r="R668" s="39">
        <v>0</v>
      </c>
      <c r="S668" s="39">
        <f t="shared" si="114"/>
        <v>0</v>
      </c>
      <c r="AB668" s="39" t="s">
        <v>4112</v>
      </c>
      <c r="AD668" s="39">
        <f t="shared" si="115"/>
        <v>0</v>
      </c>
      <c r="AE668" s="39">
        <v>0</v>
      </c>
      <c r="AF668" s="39">
        <f t="shared" si="116"/>
        <v>1</v>
      </c>
      <c r="AG668" s="39">
        <v>0</v>
      </c>
      <c r="AH668" s="39">
        <f t="shared" si="117"/>
        <v>1</v>
      </c>
      <c r="AI668" s="39">
        <f t="shared" si="118"/>
        <v>0</v>
      </c>
      <c r="AJ668" s="39">
        <f t="shared" si="119"/>
        <v>0</v>
      </c>
      <c r="AK668" s="39">
        <v>0</v>
      </c>
      <c r="AL668" s="39">
        <v>0</v>
      </c>
      <c r="AM668" s="39">
        <v>0</v>
      </c>
      <c r="AN668" s="39">
        <v>0</v>
      </c>
      <c r="AO668" s="39">
        <f t="shared" si="120"/>
        <v>1</v>
      </c>
      <c r="AQ668" s="37" t="s">
        <v>2450</v>
      </c>
      <c r="AR668" s="39">
        <v>0</v>
      </c>
    </row>
    <row r="669" spans="1:44" ht="15" customHeight="1">
      <c r="A669" s="37" t="s">
        <v>2442</v>
      </c>
      <c r="B669" s="37" t="s">
        <v>2430</v>
      </c>
      <c r="C669" s="37" t="s">
        <v>2431</v>
      </c>
      <c r="E669" s="39">
        <v>0.99</v>
      </c>
      <c r="F669" s="39">
        <v>21</v>
      </c>
      <c r="G669" s="39">
        <f t="shared" si="110"/>
        <v>820</v>
      </c>
      <c r="H669" s="39">
        <v>3710</v>
      </c>
      <c r="I669" s="39">
        <v>3999</v>
      </c>
      <c r="J669" s="39" t="str">
        <f t="shared" si="111"/>
        <v>NO</v>
      </c>
      <c r="K669" s="39">
        <f t="shared" si="112"/>
        <v>1.3414634146341462</v>
      </c>
      <c r="L669" s="39" t="str">
        <f t="shared" si="113"/>
        <v>NO</v>
      </c>
      <c r="O669" s="39">
        <v>1</v>
      </c>
      <c r="R669" s="39">
        <v>0</v>
      </c>
      <c r="S669" s="39">
        <f t="shared" si="114"/>
        <v>1</v>
      </c>
      <c r="AB669" s="39" t="s">
        <v>2432</v>
      </c>
      <c r="AC669" s="39"/>
      <c r="AD669" s="39">
        <f t="shared" si="115"/>
        <v>0</v>
      </c>
      <c r="AE669" s="39">
        <v>3322</v>
      </c>
      <c r="AF669" s="39">
        <f t="shared" si="116"/>
        <v>1176</v>
      </c>
      <c r="AG669" s="39">
        <v>1912</v>
      </c>
      <c r="AH669" s="39">
        <f t="shared" si="117"/>
        <v>1145</v>
      </c>
      <c r="AI669" s="39">
        <f t="shared" si="118"/>
        <v>31</v>
      </c>
      <c r="AJ669" s="39">
        <f t="shared" si="119"/>
        <v>1</v>
      </c>
      <c r="AK669" s="39">
        <v>1</v>
      </c>
      <c r="AL669" s="39">
        <v>0.435</v>
      </c>
      <c r="AM669" s="39">
        <v>0.44800000000000001</v>
      </c>
      <c r="AN669" s="39">
        <v>0.39300000000000002</v>
      </c>
      <c r="AO669" s="39">
        <f t="shared" si="120"/>
        <v>0</v>
      </c>
      <c r="AQ669" s="37" t="s">
        <v>2431</v>
      </c>
      <c r="AR669" s="39">
        <v>1</v>
      </c>
    </row>
    <row r="670" spans="1:44" ht="15" customHeight="1">
      <c r="A670" s="37" t="s">
        <v>2433</v>
      </c>
      <c r="B670" s="37" t="s">
        <v>2434</v>
      </c>
      <c r="C670" s="37" t="s">
        <v>2431</v>
      </c>
      <c r="D670" s="39">
        <v>0</v>
      </c>
      <c r="E670" s="39">
        <v>0</v>
      </c>
      <c r="G670" s="39">
        <f t="shared" si="110"/>
        <v>827</v>
      </c>
      <c r="H670" s="39">
        <v>2042</v>
      </c>
      <c r="I670" s="39">
        <v>681</v>
      </c>
      <c r="J670" s="39" t="str">
        <f t="shared" si="111"/>
        <v>NO</v>
      </c>
      <c r="K670" s="39">
        <f t="shared" si="112"/>
        <v>1.2091898428053205</v>
      </c>
      <c r="L670" s="39" t="str">
        <f t="shared" si="113"/>
        <v>NO</v>
      </c>
      <c r="O670" s="39">
        <v>1</v>
      </c>
      <c r="R670" s="39">
        <v>0</v>
      </c>
      <c r="S670" s="39">
        <f t="shared" si="114"/>
        <v>0</v>
      </c>
      <c r="AB670" s="39" t="s">
        <v>4112</v>
      </c>
      <c r="AD670" s="39">
        <f t="shared" si="115"/>
        <v>0</v>
      </c>
      <c r="AE670" s="39">
        <v>2057</v>
      </c>
      <c r="AF670" s="39">
        <f t="shared" si="116"/>
        <v>1050</v>
      </c>
      <c r="AG670" s="39">
        <v>347</v>
      </c>
      <c r="AH670" s="39">
        <f t="shared" si="117"/>
        <v>789</v>
      </c>
      <c r="AI670" s="39">
        <f t="shared" si="118"/>
        <v>261</v>
      </c>
      <c r="AJ670" s="39">
        <f t="shared" si="119"/>
        <v>1</v>
      </c>
      <c r="AK670" s="39">
        <v>0</v>
      </c>
      <c r="AL670" s="39">
        <v>0.443</v>
      </c>
      <c r="AM670" s="39">
        <v>0.46</v>
      </c>
      <c r="AN670" s="39">
        <v>0.44</v>
      </c>
      <c r="AO670" s="39">
        <f t="shared" si="120"/>
        <v>1</v>
      </c>
      <c r="AQ670" s="37" t="s">
        <v>2431</v>
      </c>
      <c r="AR670" s="39">
        <v>1</v>
      </c>
    </row>
    <row r="671" spans="1:44" ht="15" customHeight="1">
      <c r="A671" s="37" t="s">
        <v>2435</v>
      </c>
      <c r="B671" s="37" t="s">
        <v>2423</v>
      </c>
      <c r="C671" s="37" t="s">
        <v>2431</v>
      </c>
      <c r="D671" s="39">
        <v>0</v>
      </c>
      <c r="E671" s="39">
        <v>0</v>
      </c>
      <c r="G671" s="39">
        <f t="shared" si="110"/>
        <v>485</v>
      </c>
      <c r="H671" s="39">
        <v>5884</v>
      </c>
      <c r="I671" s="39">
        <v>4760</v>
      </c>
      <c r="J671" s="39" t="str">
        <f t="shared" si="111"/>
        <v>NO</v>
      </c>
      <c r="K671" s="39">
        <f t="shared" si="112"/>
        <v>1.4432989690721649</v>
      </c>
      <c r="L671" s="39" t="str">
        <f t="shared" si="113"/>
        <v>NO</v>
      </c>
      <c r="O671" s="39">
        <v>1</v>
      </c>
      <c r="R671" s="39">
        <v>0</v>
      </c>
      <c r="S671" s="39">
        <f t="shared" si="114"/>
        <v>1</v>
      </c>
      <c r="W671" s="39" t="s">
        <v>2424</v>
      </c>
      <c r="AB671" s="39" t="s">
        <v>4112</v>
      </c>
      <c r="AD671" s="39">
        <f t="shared" si="115"/>
        <v>0</v>
      </c>
      <c r="AE671" s="39">
        <v>5</v>
      </c>
      <c r="AF671" s="39">
        <f t="shared" si="116"/>
        <v>146</v>
      </c>
      <c r="AG671" s="39">
        <v>0</v>
      </c>
      <c r="AH671" s="39">
        <f t="shared" si="117"/>
        <v>1</v>
      </c>
      <c r="AI671" s="39">
        <f t="shared" si="118"/>
        <v>145</v>
      </c>
      <c r="AJ671" s="39">
        <f t="shared" si="119"/>
        <v>1</v>
      </c>
      <c r="AK671" s="39">
        <v>0</v>
      </c>
      <c r="AL671" s="39">
        <v>0.35099999999999998</v>
      </c>
      <c r="AM671" s="39">
        <v>0.46500000000000002</v>
      </c>
      <c r="AN671" s="39">
        <v>0.438</v>
      </c>
      <c r="AO671" s="39">
        <f t="shared" si="120"/>
        <v>1</v>
      </c>
      <c r="AQ671" s="37" t="s">
        <v>2431</v>
      </c>
      <c r="AR671" s="39">
        <v>1</v>
      </c>
    </row>
    <row r="672" spans="1:44" ht="15" customHeight="1">
      <c r="A672" s="37" t="s">
        <v>2425</v>
      </c>
      <c r="B672" s="37" t="s">
        <v>2426</v>
      </c>
      <c r="C672" s="37" t="s">
        <v>2431</v>
      </c>
      <c r="D672" s="39">
        <v>0</v>
      </c>
      <c r="E672" s="39">
        <v>0</v>
      </c>
      <c r="G672" s="39">
        <f t="shared" si="110"/>
        <v>812</v>
      </c>
      <c r="H672" s="39">
        <v>781</v>
      </c>
      <c r="I672" s="39">
        <v>3230</v>
      </c>
      <c r="J672" s="39" t="str">
        <f t="shared" si="111"/>
        <v>NO</v>
      </c>
      <c r="K672" s="39">
        <f t="shared" si="112"/>
        <v>0.36945812807881773</v>
      </c>
      <c r="L672" s="39" t="str">
        <f t="shared" si="113"/>
        <v>NO</v>
      </c>
      <c r="O672" s="39">
        <v>1</v>
      </c>
      <c r="R672" s="39">
        <v>0</v>
      </c>
      <c r="S672" s="39">
        <f t="shared" si="114"/>
        <v>0</v>
      </c>
      <c r="AB672" s="39" t="s">
        <v>4112</v>
      </c>
      <c r="AD672" s="39">
        <f t="shared" si="115"/>
        <v>0</v>
      </c>
      <c r="AE672" s="39">
        <v>1215</v>
      </c>
      <c r="AF672" s="39">
        <f t="shared" si="116"/>
        <v>877</v>
      </c>
      <c r="AG672" s="39">
        <v>4119</v>
      </c>
      <c r="AH672" s="39">
        <f t="shared" si="117"/>
        <v>1265</v>
      </c>
      <c r="AI672" s="39">
        <f t="shared" si="118"/>
        <v>-388</v>
      </c>
      <c r="AJ672" s="39">
        <f t="shared" si="119"/>
        <v>0</v>
      </c>
      <c r="AK672" s="39">
        <v>0</v>
      </c>
      <c r="AL672" s="39">
        <v>0.41</v>
      </c>
      <c r="AM672" s="39">
        <v>0.46400000000000002</v>
      </c>
      <c r="AN672" s="39">
        <v>0.45400000000000001</v>
      </c>
      <c r="AO672" s="39">
        <f t="shared" si="120"/>
        <v>1</v>
      </c>
      <c r="AQ672" s="37" t="s">
        <v>2431</v>
      </c>
      <c r="AR672" s="39">
        <v>0</v>
      </c>
    </row>
    <row r="673" spans="1:44" ht="15" customHeight="1">
      <c r="A673" s="37" t="s">
        <v>2427</v>
      </c>
      <c r="B673" s="37" t="s">
        <v>2428</v>
      </c>
      <c r="C673" s="37" t="s">
        <v>2431</v>
      </c>
      <c r="E673" s="39">
        <v>1</v>
      </c>
      <c r="F673" s="39">
        <v>22</v>
      </c>
      <c r="G673" s="39">
        <f t="shared" si="110"/>
        <v>197</v>
      </c>
      <c r="H673" s="39">
        <v>2470</v>
      </c>
      <c r="I673" s="39">
        <v>5884</v>
      </c>
      <c r="J673" s="39" t="str">
        <f t="shared" si="111"/>
        <v>NO</v>
      </c>
      <c r="K673" s="39">
        <f t="shared" si="112"/>
        <v>1.5228426395939085</v>
      </c>
      <c r="L673" s="39" t="str">
        <f t="shared" si="113"/>
        <v>NO</v>
      </c>
      <c r="O673" s="39">
        <v>1</v>
      </c>
      <c r="R673" s="39">
        <v>0</v>
      </c>
      <c r="S673" s="39">
        <f t="shared" si="114"/>
        <v>0</v>
      </c>
      <c r="AB673" s="39" t="s">
        <v>4112</v>
      </c>
      <c r="AD673" s="39">
        <f t="shared" si="115"/>
        <v>0</v>
      </c>
      <c r="AE673" s="39">
        <v>5</v>
      </c>
      <c r="AF673" s="39">
        <f t="shared" si="116"/>
        <v>146</v>
      </c>
      <c r="AG673" s="39">
        <v>15</v>
      </c>
      <c r="AH673" s="39">
        <f t="shared" si="117"/>
        <v>306</v>
      </c>
      <c r="AI673" s="39">
        <f t="shared" si="118"/>
        <v>-160</v>
      </c>
      <c r="AJ673" s="39">
        <f t="shared" si="119"/>
        <v>0</v>
      </c>
      <c r="AK673" s="39">
        <v>1</v>
      </c>
      <c r="AL673" s="39">
        <v>0.45500000000000002</v>
      </c>
      <c r="AM673" s="39">
        <v>0.437</v>
      </c>
      <c r="AN673" s="39">
        <v>0.35099999999999998</v>
      </c>
      <c r="AO673" s="39">
        <f t="shared" si="120"/>
        <v>0</v>
      </c>
      <c r="AQ673" s="37" t="s">
        <v>2431</v>
      </c>
      <c r="AR673" s="39">
        <v>0</v>
      </c>
    </row>
    <row r="674" spans="1:44" ht="15" customHeight="1">
      <c r="A674" s="37" t="s">
        <v>2429</v>
      </c>
      <c r="B674" s="37" t="s">
        <v>2416</v>
      </c>
      <c r="C674" s="37" t="s">
        <v>2417</v>
      </c>
      <c r="E674" s="39">
        <v>0.90700000000000003</v>
      </c>
      <c r="F674" s="39">
        <v>20</v>
      </c>
      <c r="G674" s="39">
        <f t="shared" si="110"/>
        <v>501</v>
      </c>
      <c r="H674" s="39">
        <v>110</v>
      </c>
      <c r="I674" s="39">
        <v>2740</v>
      </c>
      <c r="J674" s="39" t="str">
        <f t="shared" si="111"/>
        <v>NO</v>
      </c>
      <c r="K674" s="39">
        <f t="shared" si="112"/>
        <v>1.3972055888223553</v>
      </c>
      <c r="L674" s="39" t="str">
        <f t="shared" si="113"/>
        <v>NO</v>
      </c>
      <c r="O674" s="39">
        <v>2</v>
      </c>
      <c r="R674" s="39">
        <v>0</v>
      </c>
      <c r="S674" s="39">
        <f t="shared" si="114"/>
        <v>0</v>
      </c>
      <c r="AB674" s="39" t="s">
        <v>4112</v>
      </c>
      <c r="AD674" s="39">
        <f t="shared" si="115"/>
        <v>0</v>
      </c>
      <c r="AE674" s="39">
        <v>392</v>
      </c>
      <c r="AF674" s="39">
        <f t="shared" si="116"/>
        <v>583</v>
      </c>
      <c r="AG674" s="39">
        <v>673</v>
      </c>
      <c r="AH674" s="39">
        <f t="shared" si="117"/>
        <v>919</v>
      </c>
      <c r="AI674" s="39">
        <f t="shared" si="118"/>
        <v>-336</v>
      </c>
      <c r="AJ674" s="39">
        <f t="shared" si="119"/>
        <v>0</v>
      </c>
      <c r="AK674" s="39">
        <v>1</v>
      </c>
      <c r="AL674" s="39">
        <v>0.44800000000000001</v>
      </c>
      <c r="AM674" s="39">
        <v>0.44600000000000001</v>
      </c>
      <c r="AN674" s="39">
        <v>0.438</v>
      </c>
      <c r="AO674" s="39">
        <f t="shared" si="120"/>
        <v>0</v>
      </c>
      <c r="AQ674" s="37" t="s">
        <v>2417</v>
      </c>
      <c r="AR674" s="39">
        <v>0</v>
      </c>
    </row>
    <row r="675" spans="1:44" ht="15" customHeight="1">
      <c r="A675" s="37" t="s">
        <v>2418</v>
      </c>
      <c r="B675" s="37" t="s">
        <v>2419</v>
      </c>
      <c r="C675" s="37" t="s">
        <v>2417</v>
      </c>
      <c r="D675" s="39">
        <v>0</v>
      </c>
      <c r="E675" s="39">
        <v>0</v>
      </c>
      <c r="G675" s="39">
        <f t="shared" si="110"/>
        <v>650</v>
      </c>
      <c r="H675" s="39">
        <v>280</v>
      </c>
      <c r="I675" s="39">
        <v>675</v>
      </c>
      <c r="J675" s="39" t="str">
        <f t="shared" si="111"/>
        <v>NO</v>
      </c>
      <c r="K675" s="39">
        <f t="shared" si="112"/>
        <v>2.1538461538461542</v>
      </c>
      <c r="L675" s="39" t="str">
        <f t="shared" si="113"/>
        <v>NO</v>
      </c>
      <c r="O675" s="39">
        <v>1</v>
      </c>
      <c r="R675" s="39">
        <v>0</v>
      </c>
      <c r="S675" s="39">
        <f t="shared" si="114"/>
        <v>0</v>
      </c>
      <c r="AB675" s="39" t="s">
        <v>4112</v>
      </c>
      <c r="AD675" s="39">
        <f t="shared" si="115"/>
        <v>0</v>
      </c>
      <c r="AE675" s="39">
        <v>1514</v>
      </c>
      <c r="AF675" s="39">
        <f t="shared" si="116"/>
        <v>943</v>
      </c>
      <c r="AG675" s="39">
        <v>1377</v>
      </c>
      <c r="AH675" s="39">
        <f t="shared" si="117"/>
        <v>1086</v>
      </c>
      <c r="AI675" s="39">
        <f t="shared" si="118"/>
        <v>-143</v>
      </c>
      <c r="AJ675" s="39">
        <f t="shared" si="119"/>
        <v>0</v>
      </c>
      <c r="AK675" s="39">
        <v>0</v>
      </c>
      <c r="AL675" s="39">
        <v>0.46800000000000003</v>
      </c>
      <c r="AM675" s="39">
        <v>0.46</v>
      </c>
      <c r="AN675" s="39">
        <v>0.47699999999999998</v>
      </c>
      <c r="AO675" s="39">
        <f t="shared" si="120"/>
        <v>1</v>
      </c>
      <c r="AQ675" s="37" t="s">
        <v>2417</v>
      </c>
      <c r="AR675" s="39">
        <v>0</v>
      </c>
    </row>
    <row r="676" spans="1:44" ht="15" customHeight="1">
      <c r="A676" s="37" t="s">
        <v>2420</v>
      </c>
      <c r="B676" s="37" t="s">
        <v>2421</v>
      </c>
      <c r="C676" s="37" t="s">
        <v>2417</v>
      </c>
      <c r="E676" s="39">
        <v>0.97099999999999997</v>
      </c>
      <c r="F676" s="39">
        <v>20</v>
      </c>
      <c r="G676" s="39">
        <f t="shared" si="110"/>
        <v>640</v>
      </c>
      <c r="H676" s="39">
        <v>230</v>
      </c>
      <c r="I676" s="39">
        <v>1295</v>
      </c>
      <c r="J676" s="39" t="str">
        <f t="shared" si="111"/>
        <v>NO</v>
      </c>
      <c r="K676" s="39">
        <f t="shared" si="112"/>
        <v>2.03125</v>
      </c>
      <c r="L676" s="39" t="str">
        <f t="shared" si="113"/>
        <v>NO</v>
      </c>
      <c r="O676" s="39">
        <v>1</v>
      </c>
      <c r="R676" s="39">
        <v>0</v>
      </c>
      <c r="S676" s="39">
        <f t="shared" si="114"/>
        <v>0</v>
      </c>
      <c r="AB676" s="39" t="s">
        <v>4112</v>
      </c>
      <c r="AD676" s="39">
        <f t="shared" si="115"/>
        <v>0</v>
      </c>
      <c r="AE676" s="39">
        <v>1912</v>
      </c>
      <c r="AF676" s="39">
        <f t="shared" si="116"/>
        <v>1019</v>
      </c>
      <c r="AG676" s="39">
        <v>5349</v>
      </c>
      <c r="AH676" s="39">
        <f t="shared" si="117"/>
        <v>1296</v>
      </c>
      <c r="AI676" s="39">
        <f t="shared" si="118"/>
        <v>-277</v>
      </c>
      <c r="AJ676" s="39">
        <f t="shared" si="119"/>
        <v>0</v>
      </c>
      <c r="AK676" s="39">
        <v>1</v>
      </c>
      <c r="AL676" s="39">
        <v>0.46600000000000003</v>
      </c>
      <c r="AM676" s="39">
        <v>0.45700000000000002</v>
      </c>
      <c r="AN676" s="39">
        <v>0.4</v>
      </c>
      <c r="AO676" s="39">
        <f t="shared" si="120"/>
        <v>0</v>
      </c>
      <c r="AQ676" s="37" t="s">
        <v>2417</v>
      </c>
      <c r="AR676" s="39">
        <v>0</v>
      </c>
    </row>
    <row r="677" spans="1:44" ht="15" customHeight="1">
      <c r="A677" s="37" t="s">
        <v>2422</v>
      </c>
      <c r="B677" s="37" t="s">
        <v>2407</v>
      </c>
      <c r="C677" s="37" t="s">
        <v>2417</v>
      </c>
      <c r="D677" s="39">
        <v>0</v>
      </c>
      <c r="E677" s="39">
        <v>0</v>
      </c>
      <c r="G677" s="39">
        <f t="shared" si="110"/>
        <v>544</v>
      </c>
      <c r="H677" s="39">
        <v>108</v>
      </c>
      <c r="I677" s="39">
        <v>269</v>
      </c>
      <c r="J677" s="39" t="str">
        <f t="shared" si="111"/>
        <v>NO</v>
      </c>
      <c r="K677" s="39">
        <f t="shared" si="112"/>
        <v>2.2058823529411766</v>
      </c>
      <c r="L677" s="39" t="str">
        <f t="shared" si="113"/>
        <v>NO</v>
      </c>
      <c r="O677" s="39">
        <v>0</v>
      </c>
      <c r="R677" s="39">
        <v>0</v>
      </c>
      <c r="S677" s="39">
        <f t="shared" si="114"/>
        <v>0</v>
      </c>
      <c r="AB677" s="39" t="s">
        <v>4112</v>
      </c>
      <c r="AD677" s="39">
        <f t="shared" si="115"/>
        <v>0</v>
      </c>
      <c r="AE677" s="39">
        <v>1297</v>
      </c>
      <c r="AF677" s="39">
        <f t="shared" si="116"/>
        <v>895</v>
      </c>
      <c r="AG677" s="39">
        <v>778</v>
      </c>
      <c r="AH677" s="39">
        <f t="shared" si="117"/>
        <v>951</v>
      </c>
      <c r="AI677" s="39">
        <f t="shared" si="118"/>
        <v>-56</v>
      </c>
      <c r="AJ677" s="39">
        <f t="shared" si="119"/>
        <v>0</v>
      </c>
      <c r="AK677" s="39">
        <v>0</v>
      </c>
      <c r="AL677" s="39">
        <v>0.46500000000000002</v>
      </c>
      <c r="AM677" s="39">
        <v>0.45300000000000001</v>
      </c>
      <c r="AN677" s="39">
        <v>0.39800000000000002</v>
      </c>
      <c r="AO677" s="39">
        <f t="shared" si="120"/>
        <v>1</v>
      </c>
      <c r="AQ677" s="37" t="s">
        <v>2417</v>
      </c>
      <c r="AR677" s="39">
        <v>0</v>
      </c>
    </row>
    <row r="678" spans="1:44" ht="15" customHeight="1">
      <c r="A678" s="37" t="s">
        <v>2408</v>
      </c>
      <c r="B678" s="37" t="s">
        <v>2409</v>
      </c>
      <c r="C678" s="37" t="s">
        <v>2417</v>
      </c>
      <c r="D678" s="39">
        <v>0</v>
      </c>
      <c r="E678" s="39">
        <v>0</v>
      </c>
      <c r="G678" s="39">
        <f t="shared" si="110"/>
        <v>632</v>
      </c>
      <c r="H678" s="39">
        <v>1490</v>
      </c>
      <c r="I678" s="39" t="s">
        <v>4111</v>
      </c>
      <c r="J678" s="39" t="str">
        <f t="shared" si="111"/>
        <v>NO</v>
      </c>
      <c r="K678" s="39">
        <f t="shared" si="112"/>
        <v>0.949367088607595</v>
      </c>
      <c r="L678" s="39" t="str">
        <f t="shared" si="113"/>
        <v>NO</v>
      </c>
      <c r="O678" s="39">
        <v>0</v>
      </c>
      <c r="R678" s="39">
        <v>0</v>
      </c>
      <c r="S678" s="39">
        <f t="shared" si="114"/>
        <v>0</v>
      </c>
      <c r="AB678" s="39" t="s">
        <v>4112</v>
      </c>
      <c r="AD678" s="39">
        <f t="shared" si="115"/>
        <v>0</v>
      </c>
      <c r="AE678" s="39">
        <v>1513</v>
      </c>
      <c r="AF678" s="39">
        <f t="shared" si="116"/>
        <v>942</v>
      </c>
      <c r="AG678" s="39">
        <v>1948</v>
      </c>
      <c r="AH678" s="39">
        <f t="shared" si="117"/>
        <v>1148</v>
      </c>
      <c r="AI678" s="39">
        <f t="shared" si="118"/>
        <v>-206</v>
      </c>
      <c r="AJ678" s="39">
        <f t="shared" si="119"/>
        <v>0</v>
      </c>
      <c r="AK678" s="39">
        <v>0</v>
      </c>
      <c r="AL678" s="39">
        <v>0.44400000000000001</v>
      </c>
      <c r="AM678" s="39">
        <v>0.442</v>
      </c>
      <c r="AN678" s="39">
        <v>0.33200000000000002</v>
      </c>
      <c r="AO678" s="39">
        <f t="shared" si="120"/>
        <v>1</v>
      </c>
      <c r="AQ678" s="37" t="s">
        <v>2417</v>
      </c>
      <c r="AR678" s="39">
        <v>0</v>
      </c>
    </row>
    <row r="679" spans="1:44" ht="15" customHeight="1">
      <c r="A679" s="37" t="s">
        <v>2410</v>
      </c>
      <c r="B679" s="37" t="s">
        <v>2411</v>
      </c>
      <c r="C679" s="37" t="s">
        <v>2412</v>
      </c>
      <c r="E679" s="39">
        <v>0.997</v>
      </c>
      <c r="F679" s="39">
        <v>19</v>
      </c>
      <c r="G679" s="39">
        <f t="shared" si="110"/>
        <v>237</v>
      </c>
      <c r="H679" s="39">
        <v>2193</v>
      </c>
      <c r="I679" s="39">
        <v>908</v>
      </c>
      <c r="J679" s="39" t="str">
        <f t="shared" si="111"/>
        <v>NO</v>
      </c>
      <c r="K679" s="39">
        <f t="shared" si="112"/>
        <v>1.6877637130801688</v>
      </c>
      <c r="L679" s="39" t="str">
        <f t="shared" si="113"/>
        <v>NO</v>
      </c>
      <c r="O679" s="39">
        <v>1</v>
      </c>
      <c r="R679" s="39">
        <v>0</v>
      </c>
      <c r="S679" s="39">
        <f t="shared" si="114"/>
        <v>0</v>
      </c>
      <c r="AB679" s="39" t="s">
        <v>4112</v>
      </c>
      <c r="AD679" s="39">
        <f t="shared" si="115"/>
        <v>0</v>
      </c>
      <c r="AE679" s="39">
        <v>2</v>
      </c>
      <c r="AF679" s="39">
        <f t="shared" si="116"/>
        <v>101</v>
      </c>
      <c r="AG679" s="39">
        <v>348</v>
      </c>
      <c r="AH679" s="39">
        <f t="shared" si="117"/>
        <v>791</v>
      </c>
      <c r="AI679" s="39">
        <f t="shared" si="118"/>
        <v>-690</v>
      </c>
      <c r="AJ679" s="39">
        <f t="shared" si="119"/>
        <v>0</v>
      </c>
      <c r="AK679" s="39">
        <v>1</v>
      </c>
      <c r="AL679" s="39">
        <v>0.443</v>
      </c>
      <c r="AM679" s="39">
        <v>0.46800000000000003</v>
      </c>
      <c r="AN679" s="39">
        <v>0.40100000000000002</v>
      </c>
      <c r="AO679" s="39">
        <f t="shared" si="120"/>
        <v>0</v>
      </c>
      <c r="AQ679" s="37" t="s">
        <v>2412</v>
      </c>
      <c r="AR679" s="39">
        <v>0</v>
      </c>
    </row>
    <row r="680" spans="1:44" ht="15" customHeight="1">
      <c r="A680" s="37" t="s">
        <v>2413</v>
      </c>
      <c r="B680" s="37" t="s">
        <v>2414</v>
      </c>
      <c r="C680" s="37" t="s">
        <v>2412</v>
      </c>
      <c r="E680" s="39">
        <v>1</v>
      </c>
      <c r="F680" s="39">
        <v>19</v>
      </c>
      <c r="G680" s="39">
        <f t="shared" si="110"/>
        <v>348</v>
      </c>
      <c r="H680" s="39">
        <v>1975</v>
      </c>
      <c r="I680" s="39">
        <v>1783</v>
      </c>
      <c r="J680" s="39" t="str">
        <f t="shared" si="111"/>
        <v>NO</v>
      </c>
      <c r="K680" s="39">
        <f t="shared" si="112"/>
        <v>1.1494252873563218</v>
      </c>
      <c r="L680" s="39" t="str">
        <f t="shared" si="113"/>
        <v>NO</v>
      </c>
      <c r="O680" s="39">
        <v>2</v>
      </c>
      <c r="R680" s="39">
        <v>0</v>
      </c>
      <c r="S680" s="39">
        <f t="shared" si="114"/>
        <v>0</v>
      </c>
      <c r="AB680" s="39" t="s">
        <v>4112</v>
      </c>
      <c r="AD680" s="39">
        <f t="shared" si="115"/>
        <v>0</v>
      </c>
      <c r="AE680" s="39">
        <v>204</v>
      </c>
      <c r="AF680" s="39">
        <f t="shared" si="116"/>
        <v>477</v>
      </c>
      <c r="AG680" s="39">
        <v>19230</v>
      </c>
      <c r="AH680" s="39">
        <f t="shared" si="117"/>
        <v>1401</v>
      </c>
      <c r="AI680" s="39">
        <f t="shared" si="118"/>
        <v>-924</v>
      </c>
      <c r="AJ680" s="39">
        <f t="shared" si="119"/>
        <v>0</v>
      </c>
      <c r="AK680" s="39">
        <v>1</v>
      </c>
      <c r="AL680" s="39">
        <v>0.44900000000000001</v>
      </c>
      <c r="AM680" s="39">
        <v>0.45700000000000002</v>
      </c>
      <c r="AN680" s="39">
        <v>0.39700000000000002</v>
      </c>
      <c r="AO680" s="39">
        <f t="shared" si="120"/>
        <v>0</v>
      </c>
      <c r="AQ680" s="37" t="s">
        <v>2412</v>
      </c>
      <c r="AR680" s="39">
        <v>0</v>
      </c>
    </row>
    <row r="681" spans="1:44" ht="15" customHeight="1">
      <c r="A681" s="37" t="s">
        <v>2415</v>
      </c>
      <c r="B681" s="37" t="s">
        <v>2393</v>
      </c>
      <c r="C681" s="37" t="s">
        <v>2412</v>
      </c>
      <c r="E681" s="39">
        <v>1</v>
      </c>
      <c r="F681" s="39">
        <v>19</v>
      </c>
      <c r="G681" s="39">
        <f t="shared" si="110"/>
        <v>305</v>
      </c>
      <c r="H681" s="39">
        <v>3642</v>
      </c>
      <c r="I681" s="39">
        <v>562</v>
      </c>
      <c r="J681" s="39" t="str">
        <f t="shared" si="111"/>
        <v>NO</v>
      </c>
      <c r="K681" s="39">
        <f t="shared" si="112"/>
        <v>1.9672131147540983</v>
      </c>
      <c r="L681" s="39" t="str">
        <f t="shared" si="113"/>
        <v>NO</v>
      </c>
      <c r="O681" s="39">
        <v>0</v>
      </c>
      <c r="R681" s="39">
        <v>0</v>
      </c>
      <c r="S681" s="39">
        <f t="shared" si="114"/>
        <v>0</v>
      </c>
      <c r="AB681" s="39" t="s">
        <v>4112</v>
      </c>
      <c r="AC681" s="39" t="s">
        <v>2394</v>
      </c>
      <c r="AD681" s="39">
        <f t="shared" si="115"/>
        <v>3</v>
      </c>
      <c r="AE681" s="39">
        <v>1654</v>
      </c>
      <c r="AF681" s="39">
        <f t="shared" si="116"/>
        <v>971</v>
      </c>
      <c r="AG681" s="39">
        <v>4678</v>
      </c>
      <c r="AH681" s="39">
        <f t="shared" si="117"/>
        <v>1274</v>
      </c>
      <c r="AI681" s="39">
        <f t="shared" si="118"/>
        <v>-303</v>
      </c>
      <c r="AJ681" s="39">
        <f t="shared" si="119"/>
        <v>0</v>
      </c>
      <c r="AK681" s="39">
        <v>1</v>
      </c>
      <c r="AL681" s="39">
        <v>0.49299999999999999</v>
      </c>
      <c r="AM681" s="39">
        <v>0.47</v>
      </c>
      <c r="AN681" s="39">
        <v>0.47099999999999997</v>
      </c>
      <c r="AO681" s="39">
        <f t="shared" si="120"/>
        <v>0</v>
      </c>
      <c r="AQ681" s="37" t="s">
        <v>2412</v>
      </c>
      <c r="AR681" s="39">
        <v>0</v>
      </c>
    </row>
    <row r="682" spans="1:44" ht="15" customHeight="1">
      <c r="A682" s="37" t="s">
        <v>2395</v>
      </c>
      <c r="B682" s="37" t="s">
        <v>2396</v>
      </c>
      <c r="C682" s="37" t="s">
        <v>2412</v>
      </c>
      <c r="E682" s="39">
        <v>0.997</v>
      </c>
      <c r="F682" s="39">
        <v>18</v>
      </c>
      <c r="G682" s="39">
        <f t="shared" si="110"/>
        <v>298</v>
      </c>
      <c r="H682" s="39">
        <v>2010</v>
      </c>
      <c r="I682" s="39">
        <v>2912</v>
      </c>
      <c r="J682" s="39" t="str">
        <f t="shared" si="111"/>
        <v>NO</v>
      </c>
      <c r="K682" s="39">
        <f t="shared" si="112"/>
        <v>2.348993288590604</v>
      </c>
      <c r="L682" s="39" t="str">
        <f t="shared" si="113"/>
        <v>NO</v>
      </c>
      <c r="O682" s="39">
        <v>2</v>
      </c>
      <c r="R682" s="39">
        <v>0</v>
      </c>
      <c r="S682" s="39">
        <f t="shared" si="114"/>
        <v>0</v>
      </c>
      <c r="AB682" s="39" t="s">
        <v>4112</v>
      </c>
      <c r="AD682" s="39">
        <f t="shared" si="115"/>
        <v>0</v>
      </c>
      <c r="AE682" s="39">
        <v>12</v>
      </c>
      <c r="AF682" s="39">
        <f t="shared" si="116"/>
        <v>198</v>
      </c>
      <c r="AG682" s="39">
        <v>643</v>
      </c>
      <c r="AH682" s="39">
        <f t="shared" si="117"/>
        <v>911</v>
      </c>
      <c r="AI682" s="39">
        <f t="shared" si="118"/>
        <v>-713</v>
      </c>
      <c r="AJ682" s="39">
        <f t="shared" si="119"/>
        <v>0</v>
      </c>
      <c r="AK682" s="39">
        <v>1</v>
      </c>
      <c r="AL682" s="39">
        <v>0.42499999999999999</v>
      </c>
      <c r="AM682" s="39">
        <v>0.45900000000000002</v>
      </c>
      <c r="AN682" s="39">
        <v>0.438</v>
      </c>
      <c r="AO682" s="39">
        <f t="shared" si="120"/>
        <v>0</v>
      </c>
      <c r="AQ682" s="37" t="s">
        <v>2412</v>
      </c>
      <c r="AR682" s="39">
        <v>0</v>
      </c>
    </row>
    <row r="683" spans="1:44" ht="15" customHeight="1">
      <c r="A683" s="37" t="s">
        <v>2397</v>
      </c>
      <c r="B683" s="37" t="s">
        <v>2398</v>
      </c>
      <c r="C683" s="37" t="s">
        <v>2412</v>
      </c>
      <c r="D683" s="39">
        <v>0</v>
      </c>
      <c r="E683" s="39">
        <v>0</v>
      </c>
      <c r="G683" s="39">
        <f t="shared" si="110"/>
        <v>393</v>
      </c>
      <c r="H683" s="39">
        <v>115</v>
      </c>
      <c r="I683" s="39">
        <v>266</v>
      </c>
      <c r="J683" s="39" t="str">
        <f t="shared" si="111"/>
        <v>NO</v>
      </c>
      <c r="K683" s="39">
        <f t="shared" si="112"/>
        <v>1.272264631043257</v>
      </c>
      <c r="L683" s="39" t="str">
        <f t="shared" si="113"/>
        <v>NO</v>
      </c>
      <c r="O683" s="39">
        <v>4</v>
      </c>
      <c r="Q683" s="39" t="s">
        <v>2399</v>
      </c>
      <c r="R683" s="39">
        <v>3</v>
      </c>
      <c r="S683" s="39">
        <f t="shared" si="114"/>
        <v>0</v>
      </c>
      <c r="AB683" s="39" t="s">
        <v>4112</v>
      </c>
      <c r="AC683" s="39" t="s">
        <v>2400</v>
      </c>
      <c r="AD683" s="39">
        <f t="shared" si="115"/>
        <v>3</v>
      </c>
      <c r="AE683" s="39">
        <v>2636</v>
      </c>
      <c r="AF683" s="39">
        <f t="shared" si="116"/>
        <v>1126</v>
      </c>
      <c r="AG683" s="39">
        <v>3874</v>
      </c>
      <c r="AH683" s="39">
        <f t="shared" si="117"/>
        <v>1257</v>
      </c>
      <c r="AI683" s="39">
        <f t="shared" si="118"/>
        <v>-131</v>
      </c>
      <c r="AJ683" s="39">
        <f t="shared" si="119"/>
        <v>0</v>
      </c>
      <c r="AK683" s="39">
        <v>0</v>
      </c>
      <c r="AL683" s="39">
        <v>0.442</v>
      </c>
      <c r="AM683" s="39">
        <v>0.46700000000000003</v>
      </c>
      <c r="AN683" s="39">
        <v>0.45</v>
      </c>
      <c r="AO683" s="39">
        <f t="shared" si="120"/>
        <v>1</v>
      </c>
      <c r="AQ683" s="37" t="s">
        <v>2412</v>
      </c>
      <c r="AR683" s="39">
        <v>0</v>
      </c>
    </row>
    <row r="684" spans="1:44" ht="15" customHeight="1">
      <c r="A684" s="37" t="s">
        <v>2401</v>
      </c>
      <c r="B684" s="37" t="s">
        <v>2402</v>
      </c>
      <c r="C684" s="37" t="s">
        <v>2403</v>
      </c>
      <c r="E684" s="39">
        <v>0.999</v>
      </c>
      <c r="F684" s="39">
        <v>16</v>
      </c>
      <c r="G684" s="39">
        <f t="shared" si="110"/>
        <v>208</v>
      </c>
      <c r="H684" s="39">
        <v>521</v>
      </c>
      <c r="I684" s="39">
        <v>1812</v>
      </c>
      <c r="J684" s="39" t="str">
        <f t="shared" si="111"/>
        <v>NO</v>
      </c>
      <c r="K684" s="39">
        <f t="shared" si="112"/>
        <v>1.9230769230769231</v>
      </c>
      <c r="L684" s="39" t="str">
        <f t="shared" si="113"/>
        <v>NO</v>
      </c>
      <c r="O684" s="39">
        <v>1</v>
      </c>
      <c r="R684" s="39">
        <v>0</v>
      </c>
      <c r="S684" s="39">
        <f t="shared" si="114"/>
        <v>0</v>
      </c>
      <c r="AB684" s="39" t="s">
        <v>4112</v>
      </c>
      <c r="AD684" s="39">
        <f t="shared" si="115"/>
        <v>0</v>
      </c>
      <c r="AE684" s="39">
        <v>392</v>
      </c>
      <c r="AF684" s="39">
        <f t="shared" si="116"/>
        <v>583</v>
      </c>
      <c r="AG684" s="39">
        <v>89</v>
      </c>
      <c r="AH684" s="39">
        <f t="shared" si="117"/>
        <v>530</v>
      </c>
      <c r="AI684" s="39">
        <f t="shared" si="118"/>
        <v>53</v>
      </c>
      <c r="AJ684" s="39">
        <f t="shared" si="119"/>
        <v>1</v>
      </c>
      <c r="AK684" s="39">
        <v>1</v>
      </c>
      <c r="AL684" s="39">
        <v>0.41099999999999998</v>
      </c>
      <c r="AM684" s="39">
        <v>0.45800000000000002</v>
      </c>
      <c r="AN684" s="39">
        <v>0.38500000000000001</v>
      </c>
      <c r="AO684" s="39">
        <f t="shared" si="120"/>
        <v>0</v>
      </c>
      <c r="AQ684" s="37" t="s">
        <v>2403</v>
      </c>
      <c r="AR684" s="39">
        <v>1</v>
      </c>
    </row>
    <row r="685" spans="1:44" ht="15" customHeight="1">
      <c r="A685" s="37" t="s">
        <v>2404</v>
      </c>
      <c r="B685" s="37" t="s">
        <v>2405</v>
      </c>
      <c r="C685" s="37" t="s">
        <v>2403</v>
      </c>
      <c r="E685" s="39">
        <v>0.999</v>
      </c>
      <c r="F685" s="39">
        <v>16</v>
      </c>
      <c r="G685" s="39">
        <f t="shared" si="110"/>
        <v>230</v>
      </c>
      <c r="H685" s="39">
        <v>2655</v>
      </c>
      <c r="I685" s="39">
        <v>1347</v>
      </c>
      <c r="J685" s="39" t="str">
        <f t="shared" si="111"/>
        <v>NO</v>
      </c>
      <c r="K685" s="39">
        <f t="shared" si="112"/>
        <v>1.7391304347826086</v>
      </c>
      <c r="L685" s="39" t="str">
        <f t="shared" si="113"/>
        <v>NO</v>
      </c>
      <c r="O685" s="39">
        <v>1</v>
      </c>
      <c r="R685" s="39">
        <v>0</v>
      </c>
      <c r="S685" s="39">
        <f t="shared" si="114"/>
        <v>0</v>
      </c>
      <c r="AB685" s="39" t="s">
        <v>4112</v>
      </c>
      <c r="AD685" s="39">
        <f t="shared" si="115"/>
        <v>0</v>
      </c>
      <c r="AE685" s="39">
        <v>2519</v>
      </c>
      <c r="AF685" s="39">
        <f t="shared" si="116"/>
        <v>1106</v>
      </c>
      <c r="AG685" s="39">
        <v>3623</v>
      </c>
      <c r="AH685" s="39">
        <f t="shared" si="117"/>
        <v>1247</v>
      </c>
      <c r="AI685" s="39">
        <f t="shared" si="118"/>
        <v>-141</v>
      </c>
      <c r="AJ685" s="39">
        <f t="shared" si="119"/>
        <v>0</v>
      </c>
      <c r="AK685" s="39">
        <v>1</v>
      </c>
      <c r="AL685" s="39">
        <v>0.42699999999999999</v>
      </c>
      <c r="AM685" s="39">
        <v>0.47099999999999997</v>
      </c>
      <c r="AN685" s="39">
        <v>0.42099999999999999</v>
      </c>
      <c r="AO685" s="39">
        <f t="shared" si="120"/>
        <v>0</v>
      </c>
      <c r="AQ685" s="37" t="s">
        <v>2403</v>
      </c>
      <c r="AR685" s="39">
        <v>0</v>
      </c>
    </row>
    <row r="686" spans="1:44" ht="15" customHeight="1">
      <c r="A686" s="37" t="s">
        <v>2406</v>
      </c>
      <c r="B686" s="37" t="s">
        <v>2380</v>
      </c>
      <c r="C686" s="37" t="s">
        <v>2403</v>
      </c>
      <c r="E686" s="39">
        <v>0.99099999999999999</v>
      </c>
      <c r="F686" s="39">
        <v>15</v>
      </c>
      <c r="G686" s="39">
        <f t="shared" si="110"/>
        <v>292</v>
      </c>
      <c r="H686" s="39">
        <v>1993</v>
      </c>
      <c r="I686" s="39">
        <v>5560</v>
      </c>
      <c r="J686" s="39" t="str">
        <f t="shared" si="111"/>
        <v>NO</v>
      </c>
      <c r="K686" s="39">
        <f t="shared" si="112"/>
        <v>1.7123287671232876</v>
      </c>
      <c r="L686" s="39" t="str">
        <f t="shared" si="113"/>
        <v>NO</v>
      </c>
      <c r="O686" s="39">
        <v>2</v>
      </c>
      <c r="R686" s="39">
        <v>0</v>
      </c>
      <c r="S686" s="39">
        <f t="shared" si="114"/>
        <v>0</v>
      </c>
      <c r="AB686" s="39" t="s">
        <v>4112</v>
      </c>
      <c r="AD686" s="39">
        <f t="shared" si="115"/>
        <v>0</v>
      </c>
      <c r="AE686" s="39">
        <v>43</v>
      </c>
      <c r="AF686" s="39">
        <f t="shared" si="116"/>
        <v>303</v>
      </c>
      <c r="AG686" s="39">
        <v>35</v>
      </c>
      <c r="AH686" s="39">
        <f t="shared" si="117"/>
        <v>395</v>
      </c>
      <c r="AI686" s="39">
        <f t="shared" si="118"/>
        <v>-92</v>
      </c>
      <c r="AJ686" s="39">
        <f t="shared" si="119"/>
        <v>0</v>
      </c>
      <c r="AK686" s="39">
        <v>1</v>
      </c>
      <c r="AL686" s="39">
        <v>0.441</v>
      </c>
      <c r="AM686" s="39">
        <v>0.495</v>
      </c>
      <c r="AN686" s="39">
        <v>0.252</v>
      </c>
      <c r="AO686" s="39">
        <f t="shared" si="120"/>
        <v>0</v>
      </c>
      <c r="AQ686" s="37" t="s">
        <v>2403</v>
      </c>
      <c r="AR686" s="39">
        <v>0</v>
      </c>
    </row>
    <row r="687" spans="1:44" ht="15" customHeight="1">
      <c r="A687" s="37" t="s">
        <v>2381</v>
      </c>
      <c r="B687" s="37" t="s">
        <v>2382</v>
      </c>
      <c r="C687" s="37" t="s">
        <v>2403</v>
      </c>
      <c r="D687" s="39">
        <v>0</v>
      </c>
      <c r="E687" s="39">
        <v>0</v>
      </c>
      <c r="G687" s="39">
        <f t="shared" si="110"/>
        <v>192</v>
      </c>
      <c r="H687" s="39">
        <v>1309</v>
      </c>
      <c r="I687" s="39">
        <v>3392</v>
      </c>
      <c r="J687" s="39" t="str">
        <f t="shared" si="111"/>
        <v>NO</v>
      </c>
      <c r="K687" s="39">
        <f t="shared" si="112"/>
        <v>2.0833333333333335</v>
      </c>
      <c r="L687" s="39" t="str">
        <f t="shared" si="113"/>
        <v>NO</v>
      </c>
      <c r="O687" s="39">
        <v>1</v>
      </c>
      <c r="R687" s="39">
        <v>0</v>
      </c>
      <c r="S687" s="39">
        <f t="shared" si="114"/>
        <v>0</v>
      </c>
      <c r="AB687" s="39" t="s">
        <v>4112</v>
      </c>
      <c r="AD687" s="39">
        <f t="shared" si="115"/>
        <v>0</v>
      </c>
      <c r="AE687" s="39">
        <v>1414</v>
      </c>
      <c r="AF687" s="39">
        <f t="shared" si="116"/>
        <v>926</v>
      </c>
      <c r="AG687" s="39">
        <v>18</v>
      </c>
      <c r="AH687" s="39">
        <f t="shared" si="117"/>
        <v>326</v>
      </c>
      <c r="AI687" s="39">
        <f t="shared" si="118"/>
        <v>600</v>
      </c>
      <c r="AJ687" s="39">
        <f t="shared" si="119"/>
        <v>1</v>
      </c>
      <c r="AK687" s="39">
        <v>0</v>
      </c>
      <c r="AL687" s="39">
        <v>0.39800000000000002</v>
      </c>
      <c r="AM687" s="39">
        <v>0.48199999999999998</v>
      </c>
      <c r="AN687" s="39">
        <v>0.439</v>
      </c>
      <c r="AO687" s="39">
        <f t="shared" si="120"/>
        <v>1</v>
      </c>
      <c r="AQ687" s="37" t="s">
        <v>2403</v>
      </c>
      <c r="AR687" s="39">
        <v>1</v>
      </c>
    </row>
    <row r="688" spans="1:44" ht="15" customHeight="1">
      <c r="A688" s="37" t="s">
        <v>2383</v>
      </c>
      <c r="B688" s="37" t="s">
        <v>2384</v>
      </c>
      <c r="C688" s="37" t="s">
        <v>2403</v>
      </c>
      <c r="E688" s="39">
        <v>0.99099999999999999</v>
      </c>
      <c r="F688" s="39">
        <v>15</v>
      </c>
      <c r="G688" s="39">
        <f t="shared" si="110"/>
        <v>73</v>
      </c>
      <c r="J688" s="39" t="str">
        <f t="shared" si="111"/>
        <v>NO</v>
      </c>
      <c r="K688" s="39">
        <f t="shared" si="112"/>
        <v>1.3698630136986301</v>
      </c>
      <c r="L688" s="39" t="str">
        <f t="shared" si="113"/>
        <v>NO</v>
      </c>
      <c r="O688" s="39">
        <v>1</v>
      </c>
      <c r="R688" s="39">
        <v>0</v>
      </c>
      <c r="S688" s="39">
        <f t="shared" si="114"/>
        <v>0</v>
      </c>
      <c r="AB688" s="39" t="s">
        <v>4112</v>
      </c>
      <c r="AD688" s="39">
        <f t="shared" si="115"/>
        <v>0</v>
      </c>
      <c r="AE688" s="39">
        <v>0</v>
      </c>
      <c r="AF688" s="39">
        <f t="shared" si="116"/>
        <v>1</v>
      </c>
      <c r="AG688" s="39">
        <v>0</v>
      </c>
      <c r="AH688" s="39">
        <f t="shared" si="117"/>
        <v>1</v>
      </c>
      <c r="AI688" s="39">
        <f t="shared" si="118"/>
        <v>0</v>
      </c>
      <c r="AJ688" s="39">
        <f t="shared" si="119"/>
        <v>0</v>
      </c>
      <c r="AK688" s="39">
        <v>0</v>
      </c>
      <c r="AL688" s="39">
        <v>0</v>
      </c>
      <c r="AM688" s="39">
        <v>0</v>
      </c>
      <c r="AN688" s="39">
        <v>0</v>
      </c>
      <c r="AO688" s="39">
        <f t="shared" si="120"/>
        <v>1</v>
      </c>
      <c r="AQ688" s="37" t="s">
        <v>2403</v>
      </c>
      <c r="AR688" s="39">
        <v>0</v>
      </c>
    </row>
    <row r="689" spans="1:44" ht="15" customHeight="1">
      <c r="A689" s="37" t="s">
        <v>2385</v>
      </c>
      <c r="B689" s="37" t="s">
        <v>2386</v>
      </c>
      <c r="C689" s="37" t="s">
        <v>2387</v>
      </c>
      <c r="E689" s="39">
        <v>0.99</v>
      </c>
      <c r="F689" s="39">
        <v>19</v>
      </c>
      <c r="G689" s="39">
        <f t="shared" si="110"/>
        <v>293</v>
      </c>
      <c r="H689" s="39">
        <v>5190</v>
      </c>
      <c r="I689" s="39">
        <v>5900</v>
      </c>
      <c r="J689" s="39" t="str">
        <f t="shared" si="111"/>
        <v>NO</v>
      </c>
      <c r="K689" s="39">
        <f t="shared" si="112"/>
        <v>1.7064846416382253</v>
      </c>
      <c r="L689" s="39" t="str">
        <f t="shared" si="113"/>
        <v>NO</v>
      </c>
      <c r="O689" s="39">
        <v>2</v>
      </c>
      <c r="R689" s="39">
        <v>0</v>
      </c>
      <c r="S689" s="39">
        <f t="shared" si="114"/>
        <v>0</v>
      </c>
      <c r="AB689" s="39" t="s">
        <v>4112</v>
      </c>
      <c r="AD689" s="39">
        <f t="shared" si="115"/>
        <v>0</v>
      </c>
      <c r="AE689" s="39">
        <v>9512</v>
      </c>
      <c r="AF689" s="39">
        <f t="shared" si="116"/>
        <v>1361</v>
      </c>
      <c r="AG689" s="39">
        <v>60395</v>
      </c>
      <c r="AH689" s="39">
        <f t="shared" si="117"/>
        <v>1446</v>
      </c>
      <c r="AI689" s="39">
        <f t="shared" si="118"/>
        <v>-85</v>
      </c>
      <c r="AJ689" s="39">
        <f t="shared" si="119"/>
        <v>0</v>
      </c>
      <c r="AK689" s="39">
        <v>1</v>
      </c>
      <c r="AL689" s="39">
        <v>0.42599999999999999</v>
      </c>
      <c r="AM689" s="39">
        <v>0.44400000000000001</v>
      </c>
      <c r="AN689" s="39">
        <v>0.46899999999999997</v>
      </c>
      <c r="AO689" s="39">
        <f t="shared" si="120"/>
        <v>0</v>
      </c>
      <c r="AQ689" s="37" t="s">
        <v>2387</v>
      </c>
      <c r="AR689" s="39">
        <v>0</v>
      </c>
    </row>
    <row r="690" spans="1:44" ht="15" customHeight="1">
      <c r="A690" s="37" t="s">
        <v>2388</v>
      </c>
      <c r="B690" s="37" t="s">
        <v>2389</v>
      </c>
      <c r="C690" s="37" t="s">
        <v>2387</v>
      </c>
      <c r="E690" s="39">
        <v>0.999</v>
      </c>
      <c r="F690" s="39">
        <v>19</v>
      </c>
      <c r="G690" s="39">
        <f t="shared" si="110"/>
        <v>416</v>
      </c>
      <c r="H690" s="39" t="s">
        <v>4111</v>
      </c>
      <c r="I690" s="39">
        <v>1111</v>
      </c>
      <c r="J690" s="39" t="str">
        <f t="shared" si="111"/>
        <v>NO</v>
      </c>
      <c r="K690" s="39">
        <f t="shared" si="112"/>
        <v>0.72115384615384615</v>
      </c>
      <c r="L690" s="39" t="str">
        <f t="shared" si="113"/>
        <v>NO</v>
      </c>
      <c r="O690" s="39">
        <v>3</v>
      </c>
      <c r="R690" s="39">
        <v>0</v>
      </c>
      <c r="S690" s="39">
        <f t="shared" si="114"/>
        <v>0</v>
      </c>
      <c r="AB690" s="39" t="s">
        <v>4112</v>
      </c>
      <c r="AC690" s="39" t="s">
        <v>2390</v>
      </c>
      <c r="AD690" s="39">
        <f t="shared" si="115"/>
        <v>3</v>
      </c>
      <c r="AE690" s="39">
        <v>26389</v>
      </c>
      <c r="AF690" s="39">
        <f t="shared" si="116"/>
        <v>1426</v>
      </c>
      <c r="AG690" s="39">
        <v>78565</v>
      </c>
      <c r="AH690" s="39">
        <f t="shared" si="117"/>
        <v>1449</v>
      </c>
      <c r="AI690" s="39">
        <f t="shared" si="118"/>
        <v>-23</v>
      </c>
      <c r="AJ690" s="39">
        <f t="shared" si="119"/>
        <v>0</v>
      </c>
      <c r="AK690" s="39">
        <v>1</v>
      </c>
      <c r="AL690" s="39">
        <v>0.498</v>
      </c>
      <c r="AM690" s="39">
        <v>0.50600000000000001</v>
      </c>
      <c r="AN690" s="39">
        <v>0.48799999999999999</v>
      </c>
      <c r="AO690" s="39">
        <f t="shared" si="120"/>
        <v>0</v>
      </c>
      <c r="AQ690" s="37" t="s">
        <v>2387</v>
      </c>
      <c r="AR690" s="39">
        <v>0</v>
      </c>
    </row>
    <row r="691" spans="1:44" ht="15" customHeight="1">
      <c r="A691" s="37" t="s">
        <v>2391</v>
      </c>
      <c r="B691" s="37" t="s">
        <v>2392</v>
      </c>
      <c r="C691" s="37" t="s">
        <v>2387</v>
      </c>
      <c r="E691" s="39">
        <v>0.999</v>
      </c>
      <c r="F691" s="39">
        <v>19</v>
      </c>
      <c r="G691" s="39">
        <f t="shared" si="110"/>
        <v>459</v>
      </c>
      <c r="H691" s="39">
        <v>10810</v>
      </c>
      <c r="I691" s="39">
        <v>9153</v>
      </c>
      <c r="J691" s="39" t="str">
        <f t="shared" si="111"/>
        <v>YES</v>
      </c>
      <c r="K691" s="39">
        <f t="shared" si="112"/>
        <v>1.0893246187363834</v>
      </c>
      <c r="L691" s="39" t="str">
        <f t="shared" si="113"/>
        <v>NO</v>
      </c>
      <c r="O691" s="39">
        <v>2</v>
      </c>
      <c r="R691" s="39">
        <v>0</v>
      </c>
      <c r="S691" s="39">
        <f t="shared" si="114"/>
        <v>0</v>
      </c>
      <c r="AB691" s="39" t="s">
        <v>4112</v>
      </c>
      <c r="AC691" s="39" t="s">
        <v>2371</v>
      </c>
      <c r="AD691" s="39">
        <f t="shared" si="115"/>
        <v>7</v>
      </c>
      <c r="AE691" s="39">
        <v>15027</v>
      </c>
      <c r="AF691" s="39">
        <f t="shared" si="116"/>
        <v>1398</v>
      </c>
      <c r="AG691" s="39">
        <v>38008</v>
      </c>
      <c r="AH691" s="39">
        <f t="shared" si="117"/>
        <v>1430</v>
      </c>
      <c r="AI691" s="39">
        <f t="shared" si="118"/>
        <v>-32</v>
      </c>
      <c r="AJ691" s="39">
        <f t="shared" si="119"/>
        <v>0</v>
      </c>
      <c r="AK691" s="39">
        <v>1</v>
      </c>
      <c r="AL691" s="39">
        <v>0.51200000000000001</v>
      </c>
      <c r="AM691" s="39">
        <v>0.48699999999999999</v>
      </c>
      <c r="AN691" s="39">
        <v>0.44</v>
      </c>
      <c r="AO691" s="39">
        <f t="shared" si="120"/>
        <v>0</v>
      </c>
      <c r="AQ691" s="37" t="s">
        <v>2387</v>
      </c>
      <c r="AR691" s="39">
        <v>0</v>
      </c>
    </row>
    <row r="692" spans="1:44" ht="15" customHeight="1">
      <c r="A692" s="37" t="s">
        <v>2372</v>
      </c>
      <c r="B692" s="37" t="s">
        <v>2373</v>
      </c>
      <c r="C692" s="37" t="s">
        <v>2387</v>
      </c>
      <c r="E692" s="39">
        <v>0.999</v>
      </c>
      <c r="F692" s="39">
        <v>18</v>
      </c>
      <c r="G692" s="39">
        <f t="shared" si="110"/>
        <v>654</v>
      </c>
      <c r="H692" s="39">
        <v>4869</v>
      </c>
      <c r="I692" s="39" t="s">
        <v>4111</v>
      </c>
      <c r="J692" s="39" t="str">
        <f t="shared" si="111"/>
        <v>NO</v>
      </c>
      <c r="K692" s="39">
        <f t="shared" si="112"/>
        <v>2.2935779816513762</v>
      </c>
      <c r="L692" s="39" t="str">
        <f t="shared" si="113"/>
        <v>NO</v>
      </c>
      <c r="O692" s="39">
        <v>1</v>
      </c>
      <c r="R692" s="39">
        <v>0</v>
      </c>
      <c r="S692" s="39">
        <f t="shared" si="114"/>
        <v>0</v>
      </c>
      <c r="AB692" s="39" t="s">
        <v>4112</v>
      </c>
      <c r="AC692" s="39" t="s">
        <v>2374</v>
      </c>
      <c r="AD692" s="39">
        <f t="shared" si="115"/>
        <v>17</v>
      </c>
      <c r="AE692" s="39">
        <v>12545</v>
      </c>
      <c r="AF692" s="39">
        <f t="shared" si="116"/>
        <v>1384</v>
      </c>
      <c r="AG692" s="39">
        <v>9513</v>
      </c>
      <c r="AH692" s="39">
        <f t="shared" si="117"/>
        <v>1348</v>
      </c>
      <c r="AI692" s="39">
        <f t="shared" si="118"/>
        <v>36</v>
      </c>
      <c r="AJ692" s="39">
        <f t="shared" si="119"/>
        <v>1</v>
      </c>
      <c r="AK692" s="39">
        <v>0</v>
      </c>
      <c r="AL692" s="39">
        <v>0.54100000000000004</v>
      </c>
      <c r="AM692" s="39">
        <v>0.501</v>
      </c>
      <c r="AN692" s="39">
        <v>0.253</v>
      </c>
      <c r="AO692" s="39">
        <f t="shared" si="120"/>
        <v>1</v>
      </c>
      <c r="AQ692" s="37" t="s">
        <v>2387</v>
      </c>
      <c r="AR692" s="39">
        <v>1</v>
      </c>
    </row>
    <row r="693" spans="1:44" ht="15" customHeight="1">
      <c r="A693" s="37" t="s">
        <v>2375</v>
      </c>
      <c r="B693" s="37" t="s">
        <v>2376</v>
      </c>
      <c r="C693" s="37" t="s">
        <v>2387</v>
      </c>
      <c r="D693" s="39">
        <v>0</v>
      </c>
      <c r="E693" s="39">
        <v>0</v>
      </c>
      <c r="G693" s="39">
        <f t="shared" si="110"/>
        <v>674</v>
      </c>
      <c r="H693" s="39">
        <v>4030</v>
      </c>
      <c r="I693" s="39" t="s">
        <v>4111</v>
      </c>
      <c r="J693" s="39" t="str">
        <f t="shared" si="111"/>
        <v>NO</v>
      </c>
      <c r="K693" s="39">
        <f t="shared" si="112"/>
        <v>0.89020771513353103</v>
      </c>
      <c r="L693" s="39" t="str">
        <f t="shared" si="113"/>
        <v>NO</v>
      </c>
      <c r="O693" s="39">
        <v>6</v>
      </c>
      <c r="R693" s="39">
        <v>0</v>
      </c>
      <c r="S693" s="39">
        <f t="shared" si="114"/>
        <v>0</v>
      </c>
      <c r="AB693" s="39" t="s">
        <v>4112</v>
      </c>
      <c r="AD693" s="39">
        <f t="shared" si="115"/>
        <v>0</v>
      </c>
      <c r="AE693" s="39">
        <v>2009</v>
      </c>
      <c r="AF693" s="39">
        <f t="shared" si="116"/>
        <v>1038</v>
      </c>
      <c r="AG693" s="39">
        <v>5245</v>
      </c>
      <c r="AH693" s="39">
        <f t="shared" si="117"/>
        <v>1291</v>
      </c>
      <c r="AI693" s="39">
        <f t="shared" si="118"/>
        <v>-253</v>
      </c>
      <c r="AJ693" s="39">
        <f t="shared" si="119"/>
        <v>0</v>
      </c>
      <c r="AK693" s="39">
        <v>0</v>
      </c>
      <c r="AL693" s="39">
        <v>0.50800000000000001</v>
      </c>
      <c r="AM693" s="39">
        <v>0.48199999999999998</v>
      </c>
      <c r="AN693" s="39">
        <v>0.42099999999999999</v>
      </c>
      <c r="AO693" s="39">
        <f t="shared" si="120"/>
        <v>1</v>
      </c>
      <c r="AQ693" s="37" t="s">
        <v>2387</v>
      </c>
      <c r="AR693" s="39">
        <v>0</v>
      </c>
    </row>
    <row r="694" spans="1:44" ht="15" customHeight="1">
      <c r="A694" s="37" t="s">
        <v>2377</v>
      </c>
      <c r="B694" s="37" t="s">
        <v>2378</v>
      </c>
      <c r="C694" s="37" t="s">
        <v>2379</v>
      </c>
      <c r="E694" s="39">
        <v>0.98699999999999999</v>
      </c>
      <c r="F694" s="39">
        <v>22</v>
      </c>
      <c r="G694" s="39">
        <f t="shared" si="110"/>
        <v>265</v>
      </c>
      <c r="H694" s="39">
        <v>3</v>
      </c>
      <c r="I694" s="39">
        <v>4018</v>
      </c>
      <c r="J694" s="39" t="str">
        <f t="shared" si="111"/>
        <v>NO</v>
      </c>
      <c r="K694" s="39">
        <f t="shared" si="112"/>
        <v>0.75471698113207553</v>
      </c>
      <c r="L694" s="39" t="str">
        <f t="shared" si="113"/>
        <v>NO</v>
      </c>
      <c r="O694" s="39">
        <v>2</v>
      </c>
      <c r="R694" s="39">
        <v>0</v>
      </c>
      <c r="S694" s="39">
        <f t="shared" si="114"/>
        <v>0</v>
      </c>
      <c r="AB694" s="39" t="s">
        <v>4112</v>
      </c>
      <c r="AD694" s="39">
        <f t="shared" si="115"/>
        <v>0</v>
      </c>
      <c r="AE694" s="39">
        <v>4002</v>
      </c>
      <c r="AF694" s="39">
        <f t="shared" si="116"/>
        <v>1227</v>
      </c>
      <c r="AG694" s="39">
        <v>275</v>
      </c>
      <c r="AH694" s="39">
        <f t="shared" si="117"/>
        <v>745</v>
      </c>
      <c r="AI694" s="39">
        <f t="shared" si="118"/>
        <v>482</v>
      </c>
      <c r="AJ694" s="39">
        <f t="shared" si="119"/>
        <v>1</v>
      </c>
      <c r="AK694" s="39">
        <v>1</v>
      </c>
      <c r="AL694" s="39">
        <v>0.437</v>
      </c>
      <c r="AM694" s="39">
        <v>0.496</v>
      </c>
      <c r="AN694" s="39">
        <v>0.42499999999999999</v>
      </c>
      <c r="AO694" s="39">
        <f t="shared" si="120"/>
        <v>0</v>
      </c>
      <c r="AQ694" s="37" t="s">
        <v>2379</v>
      </c>
      <c r="AR694" s="39">
        <v>1</v>
      </c>
    </row>
    <row r="695" spans="1:44" ht="15" customHeight="1">
      <c r="A695" s="37" t="s">
        <v>2359</v>
      </c>
      <c r="B695" s="37" t="s">
        <v>2360</v>
      </c>
      <c r="C695" s="37" t="s">
        <v>2379</v>
      </c>
      <c r="D695" s="39">
        <v>0</v>
      </c>
      <c r="E695" s="39">
        <v>0</v>
      </c>
      <c r="G695" s="39">
        <f t="shared" si="110"/>
        <v>254</v>
      </c>
      <c r="H695" s="39">
        <v>6680</v>
      </c>
      <c r="I695" s="39">
        <v>89</v>
      </c>
      <c r="J695" s="39" t="str">
        <f t="shared" si="111"/>
        <v>NO</v>
      </c>
      <c r="K695" s="39">
        <f t="shared" si="112"/>
        <v>0.78740157480314965</v>
      </c>
      <c r="L695" s="39" t="str">
        <f t="shared" si="113"/>
        <v>NO</v>
      </c>
      <c r="O695" s="39">
        <v>1</v>
      </c>
      <c r="R695" s="39">
        <v>0</v>
      </c>
      <c r="S695" s="39">
        <f t="shared" si="114"/>
        <v>0</v>
      </c>
      <c r="AB695" s="39" t="s">
        <v>4112</v>
      </c>
      <c r="AD695" s="39">
        <f t="shared" si="115"/>
        <v>0</v>
      </c>
      <c r="AE695" s="39">
        <v>535</v>
      </c>
      <c r="AF695" s="39">
        <f t="shared" si="116"/>
        <v>653</v>
      </c>
      <c r="AG695" s="39">
        <v>410</v>
      </c>
      <c r="AH695" s="39">
        <f t="shared" si="117"/>
        <v>821</v>
      </c>
      <c r="AI695" s="39">
        <f t="shared" si="118"/>
        <v>-168</v>
      </c>
      <c r="AJ695" s="39">
        <f t="shared" si="119"/>
        <v>0</v>
      </c>
      <c r="AK695" s="39">
        <v>0</v>
      </c>
      <c r="AL695" s="39">
        <v>0.40699999999999997</v>
      </c>
      <c r="AM695" s="39">
        <v>0.48</v>
      </c>
      <c r="AN695" s="39">
        <v>0.47199999999999998</v>
      </c>
      <c r="AO695" s="39">
        <f t="shared" si="120"/>
        <v>1</v>
      </c>
      <c r="AQ695" s="37" t="s">
        <v>2379</v>
      </c>
      <c r="AR695" s="39">
        <v>0</v>
      </c>
    </row>
    <row r="696" spans="1:44" ht="15" customHeight="1">
      <c r="A696" s="37" t="s">
        <v>2361</v>
      </c>
      <c r="B696" s="37" t="s">
        <v>2362</v>
      </c>
      <c r="C696" s="37" t="s">
        <v>2379</v>
      </c>
      <c r="D696" s="39">
        <v>0</v>
      </c>
      <c r="E696" s="39">
        <v>0</v>
      </c>
      <c r="G696" s="39">
        <f t="shared" si="110"/>
        <v>495</v>
      </c>
      <c r="H696" s="39" t="s">
        <v>4111</v>
      </c>
      <c r="I696" s="39">
        <v>3640</v>
      </c>
      <c r="J696" s="39" t="str">
        <f t="shared" si="111"/>
        <v>NO</v>
      </c>
      <c r="K696" s="39">
        <f t="shared" si="112"/>
        <v>1.6161616161616161</v>
      </c>
      <c r="L696" s="39" t="str">
        <f t="shared" si="113"/>
        <v>NO</v>
      </c>
      <c r="O696" s="39">
        <v>4</v>
      </c>
      <c r="R696" s="39">
        <v>0</v>
      </c>
      <c r="S696" s="39">
        <f t="shared" si="114"/>
        <v>1</v>
      </c>
      <c r="W696" s="39" t="s">
        <v>3872</v>
      </c>
      <c r="AB696" s="39" t="s">
        <v>4112</v>
      </c>
      <c r="AD696" s="39">
        <f t="shared" si="115"/>
        <v>0</v>
      </c>
      <c r="AE696" s="39">
        <v>1</v>
      </c>
      <c r="AF696" s="39">
        <f t="shared" si="116"/>
        <v>74</v>
      </c>
      <c r="AG696" s="39">
        <v>2</v>
      </c>
      <c r="AH696" s="39">
        <f t="shared" si="117"/>
        <v>153</v>
      </c>
      <c r="AI696" s="39">
        <f t="shared" si="118"/>
        <v>-79</v>
      </c>
      <c r="AJ696" s="39">
        <f t="shared" si="119"/>
        <v>0</v>
      </c>
      <c r="AK696" s="39">
        <v>0</v>
      </c>
      <c r="AL696" s="39">
        <v>0.41099999999999998</v>
      </c>
      <c r="AM696" s="39">
        <v>0.46300000000000002</v>
      </c>
      <c r="AN696" s="39">
        <v>0.38700000000000001</v>
      </c>
      <c r="AO696" s="39">
        <f t="shared" si="120"/>
        <v>1</v>
      </c>
      <c r="AQ696" s="37" t="s">
        <v>2379</v>
      </c>
      <c r="AR696" s="39">
        <v>0</v>
      </c>
    </row>
    <row r="697" spans="1:44" ht="15" customHeight="1">
      <c r="A697" s="37" t="s">
        <v>2363</v>
      </c>
      <c r="B697" s="37" t="s">
        <v>2364</v>
      </c>
      <c r="C697" s="37" t="s">
        <v>2379</v>
      </c>
      <c r="D697" s="39">
        <v>0</v>
      </c>
      <c r="E697" s="39">
        <v>0</v>
      </c>
      <c r="G697" s="39">
        <f t="shared" si="110"/>
        <v>183</v>
      </c>
      <c r="H697" s="39">
        <v>3168</v>
      </c>
      <c r="I697" s="39" t="s">
        <v>4111</v>
      </c>
      <c r="J697" s="39" t="str">
        <f t="shared" si="111"/>
        <v>NO</v>
      </c>
      <c r="K697" s="39">
        <f t="shared" si="112"/>
        <v>1.639344262295082</v>
      </c>
      <c r="L697" s="39" t="str">
        <f t="shared" si="113"/>
        <v>NO</v>
      </c>
      <c r="O697" s="39">
        <v>1</v>
      </c>
      <c r="R697" s="39">
        <v>0</v>
      </c>
      <c r="S697" s="39">
        <f t="shared" si="114"/>
        <v>0</v>
      </c>
      <c r="AB697" s="39" t="s">
        <v>4112</v>
      </c>
      <c r="AD697" s="39">
        <f t="shared" si="115"/>
        <v>0</v>
      </c>
      <c r="AE697" s="39">
        <v>6</v>
      </c>
      <c r="AF697" s="39">
        <f t="shared" si="116"/>
        <v>157</v>
      </c>
      <c r="AG697" s="39">
        <v>10</v>
      </c>
      <c r="AH697" s="39">
        <f t="shared" si="117"/>
        <v>278</v>
      </c>
      <c r="AI697" s="39">
        <f t="shared" si="118"/>
        <v>-121</v>
      </c>
      <c r="AJ697" s="39">
        <f t="shared" si="119"/>
        <v>0</v>
      </c>
      <c r="AK697" s="39">
        <v>0</v>
      </c>
      <c r="AL697" s="39">
        <v>0</v>
      </c>
      <c r="AM697" s="39">
        <v>0</v>
      </c>
      <c r="AN697" s="39">
        <v>0</v>
      </c>
      <c r="AO697" s="39">
        <f t="shared" si="120"/>
        <v>1</v>
      </c>
      <c r="AQ697" s="37" t="s">
        <v>2379</v>
      </c>
      <c r="AR697" s="39">
        <v>0</v>
      </c>
    </row>
    <row r="698" spans="1:44" ht="15" customHeight="1">
      <c r="A698" s="37" t="s">
        <v>2365</v>
      </c>
      <c r="B698" s="37" t="s">
        <v>2366</v>
      </c>
      <c r="C698" s="37" t="s">
        <v>2379</v>
      </c>
      <c r="D698" s="39">
        <v>0</v>
      </c>
      <c r="E698" s="39">
        <v>0</v>
      </c>
      <c r="G698" s="39">
        <f t="shared" si="110"/>
        <v>215</v>
      </c>
      <c r="H698" s="39">
        <v>1100</v>
      </c>
      <c r="I698" s="39">
        <v>3833</v>
      </c>
      <c r="J698" s="39" t="str">
        <f t="shared" si="111"/>
        <v>NO</v>
      </c>
      <c r="K698" s="39">
        <f t="shared" si="112"/>
        <v>0.93023255813953487</v>
      </c>
      <c r="L698" s="39" t="str">
        <f t="shared" si="113"/>
        <v>NO</v>
      </c>
      <c r="O698" s="39">
        <v>2</v>
      </c>
      <c r="R698" s="39">
        <v>0</v>
      </c>
      <c r="S698" s="39">
        <f t="shared" si="114"/>
        <v>0</v>
      </c>
      <c r="AB698" s="39" t="s">
        <v>4112</v>
      </c>
      <c r="AD698" s="39">
        <f t="shared" si="115"/>
        <v>0</v>
      </c>
      <c r="AE698" s="39">
        <v>369</v>
      </c>
      <c r="AF698" s="39">
        <f t="shared" si="116"/>
        <v>572</v>
      </c>
      <c r="AG698" s="39">
        <v>60</v>
      </c>
      <c r="AH698" s="39">
        <f t="shared" si="117"/>
        <v>455</v>
      </c>
      <c r="AI698" s="39">
        <f t="shared" si="118"/>
        <v>117</v>
      </c>
      <c r="AJ698" s="39">
        <f t="shared" si="119"/>
        <v>1</v>
      </c>
      <c r="AK698" s="39">
        <v>0</v>
      </c>
      <c r="AL698" s="39">
        <v>0.42599999999999999</v>
      </c>
      <c r="AM698" s="39">
        <v>0.46600000000000003</v>
      </c>
      <c r="AN698" s="39">
        <v>0.46400000000000002</v>
      </c>
      <c r="AO698" s="39">
        <f t="shared" si="120"/>
        <v>1</v>
      </c>
      <c r="AQ698" s="37" t="s">
        <v>2379</v>
      </c>
      <c r="AR698" s="39">
        <v>1</v>
      </c>
    </row>
    <row r="699" spans="1:44" ht="15" customHeight="1">
      <c r="A699" s="37" t="s">
        <v>2367</v>
      </c>
      <c r="B699" s="37" t="s">
        <v>2368</v>
      </c>
      <c r="C699" s="37" t="s">
        <v>2369</v>
      </c>
      <c r="E699" s="39">
        <v>0.998</v>
      </c>
      <c r="F699" s="39">
        <v>21</v>
      </c>
      <c r="G699" s="39">
        <f t="shared" si="110"/>
        <v>338</v>
      </c>
      <c r="H699" s="39">
        <v>2229</v>
      </c>
      <c r="I699" s="39" t="s">
        <v>4111</v>
      </c>
      <c r="J699" s="39" t="str">
        <f t="shared" si="111"/>
        <v>NO</v>
      </c>
      <c r="K699" s="39">
        <f t="shared" si="112"/>
        <v>1.4792899408284024</v>
      </c>
      <c r="L699" s="39" t="str">
        <f t="shared" si="113"/>
        <v>NO</v>
      </c>
      <c r="O699" s="39">
        <v>1</v>
      </c>
      <c r="R699" s="39">
        <v>0</v>
      </c>
      <c r="S699" s="39">
        <f t="shared" si="114"/>
        <v>0</v>
      </c>
      <c r="AB699" s="39" t="s">
        <v>4112</v>
      </c>
      <c r="AD699" s="39">
        <f t="shared" si="115"/>
        <v>0</v>
      </c>
      <c r="AE699" s="39">
        <v>0</v>
      </c>
      <c r="AF699" s="39">
        <f t="shared" si="116"/>
        <v>1</v>
      </c>
      <c r="AG699" s="39">
        <v>0</v>
      </c>
      <c r="AH699" s="39">
        <f t="shared" si="117"/>
        <v>1</v>
      </c>
      <c r="AI699" s="39">
        <f t="shared" si="118"/>
        <v>0</v>
      </c>
      <c r="AJ699" s="39">
        <f t="shared" si="119"/>
        <v>0</v>
      </c>
      <c r="AK699" s="39">
        <v>1</v>
      </c>
      <c r="AL699" s="39">
        <v>0.42199999999999999</v>
      </c>
      <c r="AM699" s="39">
        <v>0.44500000000000001</v>
      </c>
      <c r="AN699" s="39">
        <v>0.40600000000000003</v>
      </c>
      <c r="AO699" s="39">
        <f t="shared" si="120"/>
        <v>0</v>
      </c>
      <c r="AQ699" s="37" t="s">
        <v>2369</v>
      </c>
      <c r="AR699" s="39">
        <v>0</v>
      </c>
    </row>
    <row r="700" spans="1:44" ht="15" customHeight="1">
      <c r="A700" s="37" t="s">
        <v>2370</v>
      </c>
      <c r="B700" s="37" t="s">
        <v>2351</v>
      </c>
      <c r="C700" s="37" t="s">
        <v>2369</v>
      </c>
      <c r="E700" s="39">
        <v>0.996</v>
      </c>
      <c r="F700" s="39">
        <v>19</v>
      </c>
      <c r="G700" s="39">
        <f t="shared" si="110"/>
        <v>349</v>
      </c>
      <c r="H700" s="39">
        <v>155880</v>
      </c>
      <c r="I700" s="39">
        <v>422</v>
      </c>
      <c r="J700" s="39" t="str">
        <f t="shared" si="111"/>
        <v>YES</v>
      </c>
      <c r="K700" s="39">
        <f t="shared" si="112"/>
        <v>1.1461318051575931</v>
      </c>
      <c r="L700" s="39" t="str">
        <f t="shared" si="113"/>
        <v>NO</v>
      </c>
      <c r="O700" s="39">
        <v>1</v>
      </c>
      <c r="R700" s="39">
        <v>0</v>
      </c>
      <c r="S700" s="39">
        <f t="shared" si="114"/>
        <v>0</v>
      </c>
      <c r="AB700" s="39" t="s">
        <v>4112</v>
      </c>
      <c r="AD700" s="39">
        <f t="shared" si="115"/>
        <v>0</v>
      </c>
      <c r="AE700" s="39">
        <v>4</v>
      </c>
      <c r="AF700" s="39">
        <f t="shared" si="116"/>
        <v>137</v>
      </c>
      <c r="AG700" s="39">
        <v>221</v>
      </c>
      <c r="AH700" s="39">
        <f t="shared" si="117"/>
        <v>705</v>
      </c>
      <c r="AI700" s="39">
        <f t="shared" si="118"/>
        <v>-568</v>
      </c>
      <c r="AJ700" s="39">
        <f t="shared" si="119"/>
        <v>0</v>
      </c>
      <c r="AK700" s="39">
        <v>1</v>
      </c>
      <c r="AL700" s="39">
        <v>0.378</v>
      </c>
      <c r="AM700" s="39">
        <v>0.44900000000000001</v>
      </c>
      <c r="AN700" s="39">
        <v>0.45700000000000002</v>
      </c>
      <c r="AO700" s="39">
        <f t="shared" si="120"/>
        <v>0</v>
      </c>
      <c r="AQ700" s="37" t="s">
        <v>2369</v>
      </c>
      <c r="AR700" s="39">
        <v>0</v>
      </c>
    </row>
    <row r="701" spans="1:44" ht="15" customHeight="1">
      <c r="A701" s="37" t="s">
        <v>2352</v>
      </c>
      <c r="B701" s="37" t="s">
        <v>2353</v>
      </c>
      <c r="C701" s="37" t="s">
        <v>2369</v>
      </c>
      <c r="E701" s="39">
        <v>0.99399999999999999</v>
      </c>
      <c r="F701" s="39">
        <v>18</v>
      </c>
      <c r="G701" s="39">
        <f t="shared" si="110"/>
        <v>372</v>
      </c>
      <c r="H701" s="39" t="s">
        <v>4111</v>
      </c>
      <c r="I701" s="39">
        <v>825</v>
      </c>
      <c r="J701" s="39" t="str">
        <f t="shared" si="111"/>
        <v>NO</v>
      </c>
      <c r="K701" s="39">
        <f t="shared" si="112"/>
        <v>1.6129032258064515</v>
      </c>
      <c r="L701" s="39" t="str">
        <f t="shared" si="113"/>
        <v>NO</v>
      </c>
      <c r="O701" s="39">
        <v>1</v>
      </c>
      <c r="R701" s="39">
        <v>0</v>
      </c>
      <c r="S701" s="39">
        <f t="shared" si="114"/>
        <v>0</v>
      </c>
      <c r="AB701" s="39" t="s">
        <v>4112</v>
      </c>
      <c r="AD701" s="39">
        <f t="shared" si="115"/>
        <v>0</v>
      </c>
      <c r="AE701" s="39">
        <v>4</v>
      </c>
      <c r="AF701" s="39">
        <f t="shared" si="116"/>
        <v>137</v>
      </c>
      <c r="AG701" s="39">
        <v>4</v>
      </c>
      <c r="AH701" s="39">
        <f t="shared" si="117"/>
        <v>194</v>
      </c>
      <c r="AI701" s="39">
        <f t="shared" si="118"/>
        <v>-57</v>
      </c>
      <c r="AJ701" s="39">
        <f t="shared" si="119"/>
        <v>0</v>
      </c>
      <c r="AK701" s="39">
        <v>1</v>
      </c>
      <c r="AL701" s="39">
        <v>0.45300000000000001</v>
      </c>
      <c r="AM701" s="39">
        <v>0.45800000000000002</v>
      </c>
      <c r="AN701" s="39">
        <v>0.38</v>
      </c>
      <c r="AO701" s="39">
        <f t="shared" si="120"/>
        <v>0</v>
      </c>
      <c r="AQ701" s="37" t="s">
        <v>2369</v>
      </c>
      <c r="AR701" s="39">
        <v>0</v>
      </c>
    </row>
    <row r="702" spans="1:44" ht="15" customHeight="1">
      <c r="A702" s="37" t="s">
        <v>2354</v>
      </c>
      <c r="B702" s="37" t="s">
        <v>2355</v>
      </c>
      <c r="C702" s="37" t="s">
        <v>2369</v>
      </c>
      <c r="E702" s="39">
        <v>0.998</v>
      </c>
      <c r="F702" s="39">
        <v>18</v>
      </c>
      <c r="G702" s="39">
        <f t="shared" si="110"/>
        <v>324</v>
      </c>
      <c r="H702" s="39">
        <v>1400</v>
      </c>
      <c r="I702" s="39" t="s">
        <v>4111</v>
      </c>
      <c r="J702" s="39" t="str">
        <f t="shared" si="111"/>
        <v>NO</v>
      </c>
      <c r="K702" s="39">
        <f t="shared" si="112"/>
        <v>1.8518518518518516</v>
      </c>
      <c r="L702" s="39" t="str">
        <f t="shared" si="113"/>
        <v>NO</v>
      </c>
      <c r="O702" s="39">
        <v>2</v>
      </c>
      <c r="R702" s="39">
        <v>0</v>
      </c>
      <c r="S702" s="39">
        <f t="shared" si="114"/>
        <v>0</v>
      </c>
      <c r="AB702" s="39" t="s">
        <v>4112</v>
      </c>
      <c r="AD702" s="39">
        <f t="shared" si="115"/>
        <v>0</v>
      </c>
      <c r="AE702" s="39">
        <v>65</v>
      </c>
      <c r="AF702" s="39">
        <f t="shared" si="116"/>
        <v>351</v>
      </c>
      <c r="AG702" s="39">
        <v>119</v>
      </c>
      <c r="AH702" s="39">
        <f t="shared" si="117"/>
        <v>585</v>
      </c>
      <c r="AI702" s="39">
        <f t="shared" si="118"/>
        <v>-234</v>
      </c>
      <c r="AJ702" s="39">
        <f t="shared" si="119"/>
        <v>0</v>
      </c>
      <c r="AK702" s="39">
        <v>1</v>
      </c>
      <c r="AL702" s="39">
        <v>0</v>
      </c>
      <c r="AM702" s="39">
        <v>0</v>
      </c>
      <c r="AN702" s="39">
        <v>0</v>
      </c>
      <c r="AO702" s="39">
        <f t="shared" si="120"/>
        <v>0</v>
      </c>
      <c r="AQ702" s="37" t="s">
        <v>2369</v>
      </c>
      <c r="AR702" s="39">
        <v>0</v>
      </c>
    </row>
    <row r="703" spans="1:44" ht="15" customHeight="1">
      <c r="A703" s="37" t="s">
        <v>2356</v>
      </c>
      <c r="B703" s="37" t="s">
        <v>2357</v>
      </c>
      <c r="C703" s="37" t="s">
        <v>2369</v>
      </c>
      <c r="E703" s="39">
        <v>0.998</v>
      </c>
      <c r="F703" s="39">
        <v>18</v>
      </c>
      <c r="G703" s="39">
        <f t="shared" si="110"/>
        <v>337</v>
      </c>
      <c r="H703" s="39">
        <v>1925</v>
      </c>
      <c r="I703" s="39">
        <v>1309</v>
      </c>
      <c r="J703" s="39" t="str">
        <f t="shared" si="111"/>
        <v>NO</v>
      </c>
      <c r="K703" s="39">
        <f t="shared" si="112"/>
        <v>2.3738872403560829</v>
      </c>
      <c r="L703" s="39" t="str">
        <f t="shared" si="113"/>
        <v>NO</v>
      </c>
      <c r="O703" s="39">
        <v>2</v>
      </c>
      <c r="R703" s="39">
        <v>0</v>
      </c>
      <c r="S703" s="39">
        <f t="shared" si="114"/>
        <v>0</v>
      </c>
      <c r="AB703" s="39" t="s">
        <v>4112</v>
      </c>
      <c r="AD703" s="39">
        <f t="shared" si="115"/>
        <v>0</v>
      </c>
      <c r="AE703" s="39">
        <v>45</v>
      </c>
      <c r="AF703" s="39">
        <f t="shared" si="116"/>
        <v>309</v>
      </c>
      <c r="AG703" s="39">
        <v>0</v>
      </c>
      <c r="AH703" s="39">
        <f t="shared" si="117"/>
        <v>1</v>
      </c>
      <c r="AI703" s="39">
        <f t="shared" si="118"/>
        <v>308</v>
      </c>
      <c r="AJ703" s="39">
        <f t="shared" si="119"/>
        <v>1</v>
      </c>
      <c r="AK703" s="39">
        <v>0</v>
      </c>
      <c r="AL703" s="39">
        <v>0.46</v>
      </c>
      <c r="AM703" s="39">
        <v>0.47499999999999998</v>
      </c>
      <c r="AN703" s="39">
        <v>0.41</v>
      </c>
      <c r="AO703" s="39">
        <f t="shared" si="120"/>
        <v>1</v>
      </c>
      <c r="AQ703" s="37" t="s">
        <v>2369</v>
      </c>
      <c r="AR703" s="39">
        <v>1</v>
      </c>
    </row>
    <row r="704" spans="1:44" ht="15" customHeight="1">
      <c r="A704" s="37" t="s">
        <v>2358</v>
      </c>
      <c r="B704" s="37" t="s">
        <v>2346</v>
      </c>
      <c r="C704" s="37" t="s">
        <v>2347</v>
      </c>
      <c r="E704" s="39">
        <v>1</v>
      </c>
      <c r="F704" s="39">
        <v>22</v>
      </c>
      <c r="G704" s="39">
        <f t="shared" si="110"/>
        <v>994</v>
      </c>
      <c r="H704" s="39">
        <v>4231</v>
      </c>
      <c r="I704" s="39">
        <v>6511</v>
      </c>
      <c r="J704" s="39" t="str">
        <f t="shared" si="111"/>
        <v>NO</v>
      </c>
      <c r="K704" s="39">
        <f t="shared" si="112"/>
        <v>0.90543259557344069</v>
      </c>
      <c r="L704" s="39" t="str">
        <f t="shared" si="113"/>
        <v>NO</v>
      </c>
      <c r="O704" s="39">
        <v>2</v>
      </c>
      <c r="R704" s="39">
        <v>0</v>
      </c>
      <c r="S704" s="39">
        <f t="shared" si="114"/>
        <v>0</v>
      </c>
      <c r="AB704" s="39" t="s">
        <v>4112</v>
      </c>
      <c r="AD704" s="39">
        <f t="shared" si="115"/>
        <v>0</v>
      </c>
      <c r="AE704" s="39">
        <v>1482</v>
      </c>
      <c r="AF704" s="39">
        <f t="shared" si="116"/>
        <v>940</v>
      </c>
      <c r="AG704" s="39">
        <v>3140</v>
      </c>
      <c r="AH704" s="39">
        <f t="shared" si="117"/>
        <v>1220</v>
      </c>
      <c r="AI704" s="39">
        <f t="shared" si="118"/>
        <v>-280</v>
      </c>
      <c r="AJ704" s="39">
        <f t="shared" si="119"/>
        <v>0</v>
      </c>
      <c r="AK704" s="39">
        <v>1</v>
      </c>
      <c r="AL704" s="39">
        <v>0.435</v>
      </c>
      <c r="AM704" s="39">
        <v>0.48099999999999998</v>
      </c>
      <c r="AN704" s="39">
        <v>0.46500000000000002</v>
      </c>
      <c r="AO704" s="39">
        <f t="shared" si="120"/>
        <v>0</v>
      </c>
      <c r="AQ704" s="37" t="s">
        <v>2347</v>
      </c>
      <c r="AR704" s="39">
        <v>0</v>
      </c>
    </row>
    <row r="705" spans="1:44" ht="15" customHeight="1">
      <c r="A705" s="37" t="s">
        <v>2348</v>
      </c>
      <c r="B705" s="37" t="s">
        <v>2349</v>
      </c>
      <c r="C705" s="37" t="s">
        <v>2347</v>
      </c>
      <c r="E705" s="39">
        <v>0.997</v>
      </c>
      <c r="F705" s="39">
        <v>15</v>
      </c>
      <c r="G705" s="39">
        <f t="shared" si="110"/>
        <v>911</v>
      </c>
      <c r="H705" s="39">
        <v>5070</v>
      </c>
      <c r="I705" s="39">
        <v>675</v>
      </c>
      <c r="J705" s="39" t="str">
        <f t="shared" si="111"/>
        <v>NO</v>
      </c>
      <c r="K705" s="39">
        <f t="shared" si="112"/>
        <v>0.98792535675082327</v>
      </c>
      <c r="L705" s="39" t="str">
        <f t="shared" si="113"/>
        <v>NO</v>
      </c>
      <c r="O705" s="39">
        <v>3</v>
      </c>
      <c r="R705" s="39">
        <v>0</v>
      </c>
      <c r="S705" s="39">
        <f t="shared" si="114"/>
        <v>0</v>
      </c>
      <c r="AB705" s="39" t="s">
        <v>4112</v>
      </c>
      <c r="AD705" s="39">
        <f t="shared" si="115"/>
        <v>0</v>
      </c>
      <c r="AE705" s="39">
        <v>6834</v>
      </c>
      <c r="AF705" s="39">
        <f t="shared" si="116"/>
        <v>1319</v>
      </c>
      <c r="AG705" s="39">
        <v>3809</v>
      </c>
      <c r="AH705" s="39">
        <f t="shared" si="117"/>
        <v>1252</v>
      </c>
      <c r="AI705" s="39">
        <f t="shared" si="118"/>
        <v>67</v>
      </c>
      <c r="AJ705" s="39">
        <f t="shared" si="119"/>
        <v>1</v>
      </c>
      <c r="AK705" s="39">
        <v>1</v>
      </c>
      <c r="AL705" s="39">
        <v>0.42699999999999999</v>
      </c>
      <c r="AM705" s="39">
        <v>0.47299999999999998</v>
      </c>
      <c r="AN705" s="39">
        <v>0.42299999999999999</v>
      </c>
      <c r="AO705" s="39">
        <f t="shared" si="120"/>
        <v>0</v>
      </c>
      <c r="AQ705" s="37" t="s">
        <v>2347</v>
      </c>
      <c r="AR705" s="39">
        <v>1</v>
      </c>
    </row>
    <row r="706" spans="1:44" ht="15" customHeight="1">
      <c r="A706" s="37" t="s">
        <v>2350</v>
      </c>
      <c r="B706" s="37" t="s">
        <v>2342</v>
      </c>
      <c r="C706" s="37" t="s">
        <v>2347</v>
      </c>
      <c r="E706" s="39">
        <v>0.99</v>
      </c>
      <c r="F706" s="39">
        <v>30</v>
      </c>
      <c r="G706" s="39">
        <f t="shared" si="110"/>
        <v>964</v>
      </c>
      <c r="H706" s="39">
        <v>220</v>
      </c>
      <c r="I706" s="39">
        <v>1190</v>
      </c>
      <c r="J706" s="39" t="str">
        <f t="shared" si="111"/>
        <v>NO</v>
      </c>
      <c r="K706" s="39">
        <f t="shared" si="112"/>
        <v>0.72614107883817436</v>
      </c>
      <c r="L706" s="39" t="str">
        <f t="shared" si="113"/>
        <v>NO</v>
      </c>
      <c r="O706" s="39">
        <v>3</v>
      </c>
      <c r="R706" s="39">
        <v>0</v>
      </c>
      <c r="S706" s="39">
        <f t="shared" si="114"/>
        <v>0</v>
      </c>
      <c r="AB706" s="39" t="s">
        <v>4112</v>
      </c>
      <c r="AD706" s="39">
        <f t="shared" si="115"/>
        <v>0</v>
      </c>
      <c r="AE706" s="39">
        <v>2568</v>
      </c>
      <c r="AF706" s="39">
        <f t="shared" si="116"/>
        <v>1114</v>
      </c>
      <c r="AG706" s="39">
        <v>1872</v>
      </c>
      <c r="AH706" s="39">
        <f t="shared" si="117"/>
        <v>1142</v>
      </c>
      <c r="AI706" s="39">
        <f t="shared" si="118"/>
        <v>-28</v>
      </c>
      <c r="AJ706" s="39">
        <f t="shared" si="119"/>
        <v>0</v>
      </c>
      <c r="AK706" s="39">
        <v>0</v>
      </c>
      <c r="AL706" s="39">
        <v>0.48499999999999999</v>
      </c>
      <c r="AM706" s="39">
        <v>0.47799999999999998</v>
      </c>
      <c r="AN706" s="39">
        <v>0.41599999999999998</v>
      </c>
      <c r="AO706" s="39">
        <f t="shared" si="120"/>
        <v>1</v>
      </c>
      <c r="AQ706" s="37" t="s">
        <v>2347</v>
      </c>
      <c r="AR706" s="39">
        <v>0</v>
      </c>
    </row>
    <row r="707" spans="1:44" ht="15" customHeight="1">
      <c r="A707" s="37" t="s">
        <v>2343</v>
      </c>
      <c r="B707" s="37" t="s">
        <v>2344</v>
      </c>
      <c r="C707" s="37" t="s">
        <v>2347</v>
      </c>
      <c r="D707" s="39">
        <v>0</v>
      </c>
      <c r="E707" s="39">
        <v>0</v>
      </c>
      <c r="G707" s="39">
        <f t="shared" ref="G707:G770" si="121">LEN(B707)</f>
        <v>840</v>
      </c>
      <c r="H707" s="39">
        <v>1320</v>
      </c>
      <c r="I707" s="39">
        <v>110</v>
      </c>
      <c r="J707" s="39" t="str">
        <f t="shared" ref="J707:J770" si="122">IF(AND(OR(H707&gt;=10000,I707&gt;=10000),H707&lt;&gt;"NA",I707&lt;&gt;"NA"),"YES","NO")</f>
        <v>NO</v>
      </c>
      <c r="K707" s="39">
        <f t="shared" ref="K707:K770" si="123">(100/G707)*(LEN(B707)-LEN(SUBSTITUTE(B707,"C","")))</f>
        <v>0.95238095238095233</v>
      </c>
      <c r="L707" s="39" t="str">
        <f t="shared" ref="L707:L770" si="124">IF(AND(K707&gt;3,G707&lt;150),"YES","NO")</f>
        <v>NO</v>
      </c>
      <c r="O707" s="39">
        <v>2</v>
      </c>
      <c r="R707" s="39">
        <v>0</v>
      </c>
      <c r="S707" s="39">
        <f t="shared" ref="S707:S770" si="125">SUM(IF(U707=0,0,1),IF(V707=0,0,1),IF(W707=0,0,1),IF(X707=0,0,1),IF(Y707=0,0,1),IF(Z707=0,0,1),IF(AA707=0,0,1),IF(AB707="No NLS",0,1))</f>
        <v>0</v>
      </c>
      <c r="AB707" s="39" t="s">
        <v>4112</v>
      </c>
      <c r="AD707" s="39">
        <f t="shared" ref="AD707:AD770" si="126">IF(AC707="",0,(LEN(AC707)-LEN(SUBSTITUTE(AC707,"#","")))+1)</f>
        <v>0</v>
      </c>
      <c r="AE707" s="39">
        <v>1969</v>
      </c>
      <c r="AF707" s="39">
        <f t="shared" ref="AF707:AF770" si="127">RANK(AE707,$AE$3:$AE$1464,1)</f>
        <v>1029</v>
      </c>
      <c r="AG707" s="39">
        <v>2247</v>
      </c>
      <c r="AH707" s="39">
        <f t="shared" ref="AH707:AH770" si="128">RANK(AG707,$AG$3:$AG$1464,1)</f>
        <v>1168</v>
      </c>
      <c r="AI707" s="39">
        <f t="shared" ref="AI707:AI770" si="129">AF707-AH707</f>
        <v>-139</v>
      </c>
      <c r="AJ707" s="39">
        <f t="shared" ref="AJ707:AJ770" si="130">IF(AI707&gt;0,1,0)</f>
        <v>0</v>
      </c>
      <c r="AK707" s="39">
        <v>0</v>
      </c>
      <c r="AL707" s="39">
        <v>0.42699999999999999</v>
      </c>
      <c r="AM707" s="39">
        <v>0.46899999999999997</v>
      </c>
      <c r="AN707" s="39">
        <v>0.47699999999999998</v>
      </c>
      <c r="AO707" s="39">
        <f t="shared" ref="AO707:AO770" si="131">IF(AK707=1,0,1)</f>
        <v>1</v>
      </c>
      <c r="AQ707" s="37" t="s">
        <v>2347</v>
      </c>
      <c r="AR707" s="39">
        <v>0</v>
      </c>
    </row>
    <row r="708" spans="1:44" ht="15" customHeight="1">
      <c r="A708" s="37" t="s">
        <v>2345</v>
      </c>
      <c r="B708" s="37" t="s">
        <v>2336</v>
      </c>
      <c r="C708" s="37" t="s">
        <v>2347</v>
      </c>
      <c r="D708" s="39">
        <v>0</v>
      </c>
      <c r="E708" s="39">
        <v>0</v>
      </c>
      <c r="G708" s="39">
        <f t="shared" si="121"/>
        <v>769</v>
      </c>
      <c r="H708" s="39">
        <v>1120</v>
      </c>
      <c r="I708" s="39">
        <v>9186</v>
      </c>
      <c r="J708" s="39" t="str">
        <f t="shared" si="122"/>
        <v>NO</v>
      </c>
      <c r="K708" s="39">
        <f t="shared" si="123"/>
        <v>1.5604681404421328</v>
      </c>
      <c r="L708" s="39" t="str">
        <f t="shared" si="124"/>
        <v>NO</v>
      </c>
      <c r="O708" s="39">
        <v>2</v>
      </c>
      <c r="R708" s="39">
        <v>0</v>
      </c>
      <c r="S708" s="39">
        <f t="shared" si="125"/>
        <v>0</v>
      </c>
      <c r="AB708" s="39" t="s">
        <v>4112</v>
      </c>
      <c r="AD708" s="39">
        <f t="shared" si="126"/>
        <v>0</v>
      </c>
      <c r="AE708" s="39">
        <v>16002</v>
      </c>
      <c r="AF708" s="39">
        <f t="shared" si="127"/>
        <v>1404</v>
      </c>
      <c r="AG708" s="39">
        <v>4094</v>
      </c>
      <c r="AH708" s="39">
        <f t="shared" si="128"/>
        <v>1263</v>
      </c>
      <c r="AI708" s="39">
        <f t="shared" si="129"/>
        <v>141</v>
      </c>
      <c r="AJ708" s="39">
        <f t="shared" si="130"/>
        <v>1</v>
      </c>
      <c r="AK708" s="39">
        <v>0</v>
      </c>
      <c r="AL708" s="39">
        <v>0.48099999999999998</v>
      </c>
      <c r="AM708" s="39">
        <v>0.47299999999999998</v>
      </c>
      <c r="AN708" s="39">
        <v>0.54800000000000004</v>
      </c>
      <c r="AO708" s="39">
        <f t="shared" si="131"/>
        <v>1</v>
      </c>
      <c r="AQ708" s="37" t="s">
        <v>2347</v>
      </c>
      <c r="AR708" s="39">
        <v>1</v>
      </c>
    </row>
    <row r="709" spans="1:44" ht="15" customHeight="1">
      <c r="A709" s="37" t="s">
        <v>2337</v>
      </c>
      <c r="B709" s="37" t="s">
        <v>2338</v>
      </c>
      <c r="C709" s="37" t="s">
        <v>2339</v>
      </c>
      <c r="E709" s="39">
        <v>0.997</v>
      </c>
      <c r="F709" s="39">
        <v>19</v>
      </c>
      <c r="G709" s="39">
        <f t="shared" si="121"/>
        <v>675</v>
      </c>
      <c r="H709" s="39" t="s">
        <v>4111</v>
      </c>
      <c r="I709" s="39">
        <v>1034</v>
      </c>
      <c r="J709" s="39" t="str">
        <f t="shared" si="122"/>
        <v>NO</v>
      </c>
      <c r="K709" s="39">
        <f t="shared" si="123"/>
        <v>0.59259259259259256</v>
      </c>
      <c r="L709" s="39" t="str">
        <f t="shared" si="124"/>
        <v>NO</v>
      </c>
      <c r="O709" s="39">
        <v>20</v>
      </c>
      <c r="R709" s="39">
        <v>0</v>
      </c>
      <c r="S709" s="39">
        <f t="shared" si="125"/>
        <v>0</v>
      </c>
      <c r="AB709" s="39" t="s">
        <v>4112</v>
      </c>
      <c r="AC709" s="39" t="s">
        <v>2340</v>
      </c>
      <c r="AD709" s="39">
        <f t="shared" si="126"/>
        <v>37</v>
      </c>
      <c r="AE709" s="39">
        <v>5860</v>
      </c>
      <c r="AF709" s="39">
        <f t="shared" si="127"/>
        <v>1299</v>
      </c>
      <c r="AG709" s="39">
        <v>0</v>
      </c>
      <c r="AH709" s="39">
        <f t="shared" si="128"/>
        <v>1</v>
      </c>
      <c r="AI709" s="39">
        <f t="shared" si="129"/>
        <v>1298</v>
      </c>
      <c r="AJ709" s="39">
        <f t="shared" si="130"/>
        <v>1</v>
      </c>
      <c r="AK709" s="39">
        <v>1</v>
      </c>
      <c r="AL709" s="39">
        <v>0.44800000000000001</v>
      </c>
      <c r="AM709" s="39">
        <v>0.45400000000000001</v>
      </c>
      <c r="AN709" s="39">
        <v>0.436</v>
      </c>
      <c r="AO709" s="39">
        <f t="shared" si="131"/>
        <v>0</v>
      </c>
      <c r="AQ709" s="37" t="s">
        <v>2339</v>
      </c>
      <c r="AR709" s="39">
        <v>1</v>
      </c>
    </row>
    <row r="710" spans="1:44" ht="15" customHeight="1">
      <c r="A710" s="37" t="s">
        <v>2341</v>
      </c>
      <c r="B710" s="37" t="s">
        <v>2324</v>
      </c>
      <c r="C710" s="37" t="s">
        <v>2339</v>
      </c>
      <c r="E710" s="39">
        <v>1</v>
      </c>
      <c r="F710" s="39">
        <v>18</v>
      </c>
      <c r="G710" s="39">
        <f t="shared" si="121"/>
        <v>366</v>
      </c>
      <c r="H710" s="39">
        <v>5560</v>
      </c>
      <c r="I710" s="39">
        <v>3431</v>
      </c>
      <c r="J710" s="39" t="str">
        <f t="shared" si="122"/>
        <v>NO</v>
      </c>
      <c r="K710" s="39">
        <f t="shared" si="123"/>
        <v>0.81967213114754101</v>
      </c>
      <c r="L710" s="39" t="str">
        <f t="shared" si="124"/>
        <v>NO</v>
      </c>
      <c r="O710" s="39">
        <v>1</v>
      </c>
      <c r="R710" s="39">
        <v>0</v>
      </c>
      <c r="S710" s="39">
        <f t="shared" si="125"/>
        <v>0</v>
      </c>
      <c r="AB710" s="39" t="s">
        <v>4112</v>
      </c>
      <c r="AC710" s="39" t="s">
        <v>2325</v>
      </c>
      <c r="AD710" s="39">
        <f t="shared" si="126"/>
        <v>5</v>
      </c>
      <c r="AE710" s="39">
        <v>30647</v>
      </c>
      <c r="AF710" s="39">
        <f t="shared" si="127"/>
        <v>1431</v>
      </c>
      <c r="AG710" s="39">
        <v>2154</v>
      </c>
      <c r="AH710" s="39">
        <f t="shared" si="128"/>
        <v>1167</v>
      </c>
      <c r="AI710" s="39">
        <f t="shared" si="129"/>
        <v>264</v>
      </c>
      <c r="AJ710" s="39">
        <f t="shared" si="130"/>
        <v>1</v>
      </c>
      <c r="AK710" s="39">
        <v>1</v>
      </c>
      <c r="AL710" s="39">
        <v>0.41399999999999998</v>
      </c>
      <c r="AM710" s="39">
        <v>0.47199999999999998</v>
      </c>
      <c r="AN710" s="39">
        <v>0.42099999999999999</v>
      </c>
      <c r="AO710" s="39">
        <f t="shared" si="131"/>
        <v>0</v>
      </c>
      <c r="AQ710" s="37" t="s">
        <v>2339</v>
      </c>
      <c r="AR710" s="39">
        <v>1</v>
      </c>
    </row>
    <row r="711" spans="1:44" ht="15" customHeight="1">
      <c r="A711" s="37" t="s">
        <v>2326</v>
      </c>
      <c r="B711" s="37" t="s">
        <v>2327</v>
      </c>
      <c r="C711" s="37" t="s">
        <v>2339</v>
      </c>
      <c r="E711" s="39">
        <v>0.998</v>
      </c>
      <c r="F711" s="39">
        <v>21</v>
      </c>
      <c r="G711" s="39">
        <f t="shared" si="121"/>
        <v>203</v>
      </c>
      <c r="H711" s="39">
        <v>583</v>
      </c>
      <c r="I711" s="39">
        <v>2652</v>
      </c>
      <c r="J711" s="39" t="str">
        <f t="shared" si="122"/>
        <v>NO</v>
      </c>
      <c r="K711" s="39">
        <f t="shared" si="123"/>
        <v>0.49261083743842365</v>
      </c>
      <c r="L711" s="39" t="str">
        <f t="shared" si="124"/>
        <v>NO</v>
      </c>
      <c r="O711" s="39">
        <v>1</v>
      </c>
      <c r="R711" s="39">
        <v>0</v>
      </c>
      <c r="S711" s="39">
        <f t="shared" si="125"/>
        <v>0</v>
      </c>
      <c r="AB711" s="39" t="s">
        <v>4112</v>
      </c>
      <c r="AC711" s="39" t="s">
        <v>2328</v>
      </c>
      <c r="AD711" s="39">
        <f t="shared" si="126"/>
        <v>3</v>
      </c>
      <c r="AE711" s="39">
        <v>281</v>
      </c>
      <c r="AF711" s="39">
        <f t="shared" si="127"/>
        <v>529</v>
      </c>
      <c r="AG711" s="39">
        <v>5</v>
      </c>
      <c r="AH711" s="39">
        <f t="shared" si="128"/>
        <v>217</v>
      </c>
      <c r="AI711" s="39">
        <f t="shared" si="129"/>
        <v>312</v>
      </c>
      <c r="AJ711" s="39">
        <f t="shared" si="130"/>
        <v>1</v>
      </c>
      <c r="AK711" s="39">
        <v>1</v>
      </c>
      <c r="AL711" s="39">
        <v>0.43</v>
      </c>
      <c r="AM711" s="39">
        <v>0.45900000000000002</v>
      </c>
      <c r="AN711" s="39">
        <v>0.441</v>
      </c>
      <c r="AO711" s="39">
        <f t="shared" si="131"/>
        <v>0</v>
      </c>
      <c r="AQ711" s="37" t="s">
        <v>2339</v>
      </c>
      <c r="AR711" s="39">
        <v>1</v>
      </c>
    </row>
    <row r="712" spans="1:44" ht="15" customHeight="1">
      <c r="A712" s="37" t="s">
        <v>2329</v>
      </c>
      <c r="B712" s="37" t="s">
        <v>2330</v>
      </c>
      <c r="C712" s="37" t="s">
        <v>2339</v>
      </c>
      <c r="E712" s="39">
        <v>0.999</v>
      </c>
      <c r="F712" s="39">
        <v>18</v>
      </c>
      <c r="G712" s="39">
        <f t="shared" si="121"/>
        <v>552</v>
      </c>
      <c r="H712" s="39">
        <v>41228</v>
      </c>
      <c r="I712" s="39">
        <v>1514</v>
      </c>
      <c r="J712" s="39" t="str">
        <f t="shared" si="122"/>
        <v>YES</v>
      </c>
      <c r="K712" s="39">
        <f t="shared" si="123"/>
        <v>2.7173913043478262</v>
      </c>
      <c r="L712" s="39" t="str">
        <f t="shared" si="124"/>
        <v>NO</v>
      </c>
      <c r="O712" s="39">
        <v>0</v>
      </c>
      <c r="R712" s="39">
        <v>0</v>
      </c>
      <c r="S712" s="39">
        <f t="shared" si="125"/>
        <v>0</v>
      </c>
      <c r="AB712" s="39" t="s">
        <v>4112</v>
      </c>
      <c r="AC712" s="39" t="s">
        <v>2331</v>
      </c>
      <c r="AD712" s="39">
        <f t="shared" si="126"/>
        <v>7</v>
      </c>
      <c r="AE712" s="39">
        <v>41741</v>
      </c>
      <c r="AF712" s="39">
        <f t="shared" si="127"/>
        <v>1444</v>
      </c>
      <c r="AG712" s="39">
        <v>14526</v>
      </c>
      <c r="AH712" s="39">
        <f t="shared" si="128"/>
        <v>1383</v>
      </c>
      <c r="AI712" s="39">
        <f t="shared" si="129"/>
        <v>61</v>
      </c>
      <c r="AJ712" s="39">
        <f t="shared" si="130"/>
        <v>1</v>
      </c>
      <c r="AK712" s="39">
        <v>1</v>
      </c>
      <c r="AL712" s="39">
        <v>0.48599999999999999</v>
      </c>
      <c r="AM712" s="39">
        <v>0.47899999999999998</v>
      </c>
      <c r="AN712" s="39">
        <v>0.36699999999999999</v>
      </c>
      <c r="AO712" s="39">
        <f t="shared" si="131"/>
        <v>0</v>
      </c>
      <c r="AQ712" s="37" t="s">
        <v>2339</v>
      </c>
      <c r="AR712" s="39">
        <v>1</v>
      </c>
    </row>
    <row r="713" spans="1:44" ht="15" customHeight="1">
      <c r="A713" s="37" t="s">
        <v>2332</v>
      </c>
      <c r="B713" s="37" t="s">
        <v>2333</v>
      </c>
      <c r="C713" s="37" t="s">
        <v>2334</v>
      </c>
      <c r="E713" s="39">
        <v>0.998</v>
      </c>
      <c r="F713" s="39">
        <v>20</v>
      </c>
      <c r="G713" s="39">
        <f t="shared" si="121"/>
        <v>219</v>
      </c>
      <c r="H713" s="39">
        <v>1189</v>
      </c>
      <c r="I713" s="39">
        <v>767</v>
      </c>
      <c r="J713" s="39" t="str">
        <f t="shared" si="122"/>
        <v>NO</v>
      </c>
      <c r="K713" s="39">
        <f t="shared" si="123"/>
        <v>0.91324200913242004</v>
      </c>
      <c r="L713" s="39" t="str">
        <f t="shared" si="124"/>
        <v>NO</v>
      </c>
      <c r="O713" s="39">
        <v>2</v>
      </c>
      <c r="R713" s="39">
        <v>0</v>
      </c>
      <c r="S713" s="39">
        <f t="shared" si="125"/>
        <v>0</v>
      </c>
      <c r="AB713" s="39" t="s">
        <v>4112</v>
      </c>
      <c r="AD713" s="39">
        <f t="shared" si="126"/>
        <v>0</v>
      </c>
      <c r="AE713" s="39">
        <v>2855</v>
      </c>
      <c r="AF713" s="39">
        <f t="shared" si="127"/>
        <v>1146</v>
      </c>
      <c r="AG713" s="39">
        <v>117</v>
      </c>
      <c r="AH713" s="39">
        <f t="shared" si="128"/>
        <v>581</v>
      </c>
      <c r="AI713" s="39">
        <f t="shared" si="129"/>
        <v>565</v>
      </c>
      <c r="AJ713" s="39">
        <f t="shared" si="130"/>
        <v>1</v>
      </c>
      <c r="AK713" s="39">
        <v>1</v>
      </c>
      <c r="AL713" s="39">
        <v>0.40300000000000002</v>
      </c>
      <c r="AM713" s="39">
        <v>0.48799999999999999</v>
      </c>
      <c r="AN713" s="39">
        <v>0.46700000000000003</v>
      </c>
      <c r="AO713" s="39">
        <f t="shared" si="131"/>
        <v>0</v>
      </c>
      <c r="AQ713" s="37" t="s">
        <v>2334</v>
      </c>
      <c r="AR713" s="39">
        <v>1</v>
      </c>
    </row>
    <row r="714" spans="1:44" ht="15" customHeight="1">
      <c r="A714" s="37" t="s">
        <v>2335</v>
      </c>
      <c r="B714" s="37" t="s">
        <v>2318</v>
      </c>
      <c r="C714" s="37" t="s">
        <v>2334</v>
      </c>
      <c r="E714" s="39">
        <v>0.999</v>
      </c>
      <c r="F714" s="39">
        <v>20</v>
      </c>
      <c r="G714" s="39">
        <f t="shared" si="121"/>
        <v>653</v>
      </c>
      <c r="H714" s="39">
        <v>2510</v>
      </c>
      <c r="I714" s="39" t="s">
        <v>4111</v>
      </c>
      <c r="J714" s="39" t="str">
        <f t="shared" si="122"/>
        <v>NO</v>
      </c>
      <c r="K714" s="39">
        <f t="shared" si="123"/>
        <v>1.6845329249617151</v>
      </c>
      <c r="L714" s="39" t="str">
        <f t="shared" si="124"/>
        <v>NO</v>
      </c>
      <c r="O714" s="39">
        <v>3</v>
      </c>
      <c r="R714" s="39">
        <v>0</v>
      </c>
      <c r="S714" s="39">
        <f t="shared" si="125"/>
        <v>0</v>
      </c>
      <c r="AB714" s="39" t="s">
        <v>4112</v>
      </c>
      <c r="AD714" s="39">
        <f t="shared" si="126"/>
        <v>0</v>
      </c>
      <c r="AE714" s="39">
        <v>15233</v>
      </c>
      <c r="AF714" s="39">
        <f t="shared" si="127"/>
        <v>1400</v>
      </c>
      <c r="AG714" s="39">
        <v>448</v>
      </c>
      <c r="AH714" s="39">
        <f t="shared" si="128"/>
        <v>838</v>
      </c>
      <c r="AI714" s="39">
        <f t="shared" si="129"/>
        <v>562</v>
      </c>
      <c r="AJ714" s="39">
        <f t="shared" si="130"/>
        <v>1</v>
      </c>
      <c r="AK714" s="39">
        <v>1</v>
      </c>
      <c r="AL714" s="39">
        <v>0.44600000000000001</v>
      </c>
      <c r="AM714" s="39">
        <v>0.38900000000000001</v>
      </c>
      <c r="AN714" s="39">
        <v>0.41699999999999998</v>
      </c>
      <c r="AO714" s="39">
        <f t="shared" si="131"/>
        <v>0</v>
      </c>
      <c r="AQ714" s="37" t="s">
        <v>2334</v>
      </c>
      <c r="AR714" s="39">
        <v>1</v>
      </c>
    </row>
    <row r="715" spans="1:44" ht="15" customHeight="1">
      <c r="A715" s="37" t="s">
        <v>2319</v>
      </c>
      <c r="B715" s="37" t="s">
        <v>2320</v>
      </c>
      <c r="C715" s="37" t="s">
        <v>2334</v>
      </c>
      <c r="E715" s="39">
        <v>0.999</v>
      </c>
      <c r="F715" s="39">
        <v>24</v>
      </c>
      <c r="G715" s="39">
        <f t="shared" si="121"/>
        <v>429</v>
      </c>
      <c r="H715" s="39">
        <v>3370</v>
      </c>
      <c r="I715" s="39">
        <v>119</v>
      </c>
      <c r="J715" s="39" t="str">
        <f t="shared" si="122"/>
        <v>NO</v>
      </c>
      <c r="K715" s="39">
        <f t="shared" si="123"/>
        <v>1.3986013986013985</v>
      </c>
      <c r="L715" s="39" t="str">
        <f t="shared" si="124"/>
        <v>NO</v>
      </c>
      <c r="O715" s="39">
        <v>4</v>
      </c>
      <c r="R715" s="39">
        <v>0</v>
      </c>
      <c r="S715" s="39">
        <f t="shared" si="125"/>
        <v>0</v>
      </c>
      <c r="AB715" s="39" t="s">
        <v>4112</v>
      </c>
      <c r="AD715" s="39">
        <f t="shared" si="126"/>
        <v>0</v>
      </c>
      <c r="AE715" s="39">
        <v>768</v>
      </c>
      <c r="AF715" s="39">
        <f t="shared" si="127"/>
        <v>750</v>
      </c>
      <c r="AG715" s="39">
        <v>2</v>
      </c>
      <c r="AH715" s="39">
        <f t="shared" si="128"/>
        <v>153</v>
      </c>
      <c r="AI715" s="39">
        <f t="shared" si="129"/>
        <v>597</v>
      </c>
      <c r="AJ715" s="39">
        <f t="shared" si="130"/>
        <v>1</v>
      </c>
      <c r="AK715" s="39">
        <v>1</v>
      </c>
      <c r="AL715" s="39">
        <v>0.44500000000000001</v>
      </c>
      <c r="AM715" s="39">
        <v>0.47</v>
      </c>
      <c r="AN715" s="39">
        <v>0.44500000000000001</v>
      </c>
      <c r="AO715" s="39">
        <f t="shared" si="131"/>
        <v>0</v>
      </c>
      <c r="AQ715" s="37" t="s">
        <v>2334</v>
      </c>
      <c r="AR715" s="39">
        <v>1</v>
      </c>
    </row>
    <row r="716" spans="1:44" ht="15" customHeight="1">
      <c r="A716" s="37" t="s">
        <v>2321</v>
      </c>
      <c r="B716" s="37" t="s">
        <v>2322</v>
      </c>
      <c r="C716" s="37" t="s">
        <v>2334</v>
      </c>
      <c r="E716" s="39">
        <v>0.999</v>
      </c>
      <c r="F716" s="39">
        <v>23</v>
      </c>
      <c r="G716" s="39">
        <f t="shared" si="121"/>
        <v>465</v>
      </c>
      <c r="H716" s="39">
        <v>1490</v>
      </c>
      <c r="I716" s="39">
        <v>1019</v>
      </c>
      <c r="J716" s="39" t="str">
        <f t="shared" si="122"/>
        <v>NO</v>
      </c>
      <c r="K716" s="39">
        <f t="shared" si="123"/>
        <v>1.2903225806451613</v>
      </c>
      <c r="L716" s="39" t="str">
        <f t="shared" si="124"/>
        <v>NO</v>
      </c>
      <c r="O716" s="39">
        <v>3</v>
      </c>
      <c r="R716" s="39">
        <v>0</v>
      </c>
      <c r="S716" s="39">
        <f t="shared" si="125"/>
        <v>0</v>
      </c>
      <c r="AB716" s="39" t="s">
        <v>4112</v>
      </c>
      <c r="AD716" s="39">
        <f t="shared" si="126"/>
        <v>0</v>
      </c>
      <c r="AE716" s="39">
        <v>821</v>
      </c>
      <c r="AF716" s="39">
        <f t="shared" si="127"/>
        <v>762</v>
      </c>
      <c r="AG716" s="39">
        <v>206</v>
      </c>
      <c r="AH716" s="39">
        <f t="shared" si="128"/>
        <v>692</v>
      </c>
      <c r="AI716" s="39">
        <f t="shared" si="129"/>
        <v>70</v>
      </c>
      <c r="AJ716" s="39">
        <f t="shared" si="130"/>
        <v>1</v>
      </c>
      <c r="AK716" s="39">
        <v>1</v>
      </c>
      <c r="AL716" s="39">
        <v>0.42099999999999999</v>
      </c>
      <c r="AM716" s="39">
        <v>0.47099999999999997</v>
      </c>
      <c r="AN716" s="39">
        <v>0.44</v>
      </c>
      <c r="AO716" s="39">
        <f t="shared" si="131"/>
        <v>0</v>
      </c>
      <c r="AQ716" s="37" t="s">
        <v>2334</v>
      </c>
      <c r="AR716" s="39">
        <v>1</v>
      </c>
    </row>
    <row r="717" spans="1:44" ht="15" customHeight="1">
      <c r="A717" s="37" t="s">
        <v>2323</v>
      </c>
      <c r="B717" s="37" t="s">
        <v>2303</v>
      </c>
      <c r="C717" s="37" t="s">
        <v>2304</v>
      </c>
      <c r="E717" s="39">
        <v>0.995</v>
      </c>
      <c r="F717" s="39">
        <v>17</v>
      </c>
      <c r="G717" s="39">
        <f t="shared" si="121"/>
        <v>402</v>
      </c>
      <c r="H717" s="39" t="s">
        <v>4111</v>
      </c>
      <c r="I717" s="39" t="s">
        <v>4111</v>
      </c>
      <c r="J717" s="39" t="str">
        <f t="shared" si="122"/>
        <v>NO</v>
      </c>
      <c r="K717" s="39">
        <f t="shared" si="123"/>
        <v>0.99502487562189057</v>
      </c>
      <c r="L717" s="39" t="str">
        <f t="shared" si="124"/>
        <v>NO</v>
      </c>
      <c r="O717" s="39">
        <v>1</v>
      </c>
      <c r="R717" s="39">
        <v>0</v>
      </c>
      <c r="S717" s="39">
        <f t="shared" si="125"/>
        <v>0</v>
      </c>
      <c r="AB717" s="39" t="s">
        <v>4112</v>
      </c>
      <c r="AC717" s="39" t="s">
        <v>2305</v>
      </c>
      <c r="AD717" s="39">
        <f t="shared" si="126"/>
        <v>15</v>
      </c>
      <c r="AE717" s="39">
        <v>2207</v>
      </c>
      <c r="AF717" s="39">
        <f t="shared" si="127"/>
        <v>1065</v>
      </c>
      <c r="AG717" s="39">
        <v>1251</v>
      </c>
      <c r="AH717" s="39">
        <f t="shared" si="128"/>
        <v>1072</v>
      </c>
      <c r="AI717" s="39">
        <f t="shared" si="129"/>
        <v>-7</v>
      </c>
      <c r="AJ717" s="39">
        <f t="shared" si="130"/>
        <v>0</v>
      </c>
      <c r="AK717" s="39">
        <v>1</v>
      </c>
      <c r="AL717" s="39">
        <v>0</v>
      </c>
      <c r="AM717" s="39">
        <v>0</v>
      </c>
      <c r="AN717" s="39">
        <v>0</v>
      </c>
      <c r="AO717" s="39">
        <f t="shared" si="131"/>
        <v>0</v>
      </c>
      <c r="AQ717" s="37" t="s">
        <v>2304</v>
      </c>
      <c r="AR717" s="39">
        <v>0</v>
      </c>
    </row>
    <row r="718" spans="1:44" ht="15" customHeight="1">
      <c r="A718" s="37" t="s">
        <v>2306</v>
      </c>
      <c r="B718" s="37" t="s">
        <v>2307</v>
      </c>
      <c r="C718" s="37" t="s">
        <v>2304</v>
      </c>
      <c r="E718" s="39">
        <v>0.995</v>
      </c>
      <c r="F718" s="39">
        <v>18</v>
      </c>
      <c r="G718" s="39">
        <f t="shared" si="121"/>
        <v>290</v>
      </c>
      <c r="H718" s="39">
        <v>445</v>
      </c>
      <c r="I718" s="39">
        <v>1925</v>
      </c>
      <c r="J718" s="39" t="str">
        <f t="shared" si="122"/>
        <v>NO</v>
      </c>
      <c r="K718" s="39">
        <f t="shared" si="123"/>
        <v>1.3793103448275863</v>
      </c>
      <c r="L718" s="39" t="str">
        <f t="shared" si="124"/>
        <v>NO</v>
      </c>
      <c r="O718" s="39">
        <v>2</v>
      </c>
      <c r="R718" s="39">
        <v>0</v>
      </c>
      <c r="S718" s="39">
        <f t="shared" si="125"/>
        <v>0</v>
      </c>
      <c r="AB718" s="39" t="s">
        <v>4112</v>
      </c>
      <c r="AC718" s="39" t="s">
        <v>2308</v>
      </c>
      <c r="AD718" s="39">
        <f t="shared" si="126"/>
        <v>2</v>
      </c>
      <c r="AE718" s="39">
        <v>31</v>
      </c>
      <c r="AF718" s="39">
        <f t="shared" si="127"/>
        <v>273</v>
      </c>
      <c r="AG718" s="39">
        <v>48</v>
      </c>
      <c r="AH718" s="39">
        <f t="shared" si="128"/>
        <v>427</v>
      </c>
      <c r="AI718" s="39">
        <f t="shared" si="129"/>
        <v>-154</v>
      </c>
      <c r="AJ718" s="39">
        <f t="shared" si="130"/>
        <v>0</v>
      </c>
      <c r="AK718" s="39">
        <v>1</v>
      </c>
      <c r="AL718" s="39">
        <v>0.44900000000000001</v>
      </c>
      <c r="AM718" s="39">
        <v>0.47599999999999998</v>
      </c>
      <c r="AN718" s="39">
        <v>0.43</v>
      </c>
      <c r="AO718" s="39">
        <f t="shared" si="131"/>
        <v>0</v>
      </c>
      <c r="AQ718" s="37" t="s">
        <v>2304</v>
      </c>
      <c r="AR718" s="39">
        <v>0</v>
      </c>
    </row>
    <row r="719" spans="1:44" ht="15" customHeight="1">
      <c r="A719" s="37" t="s">
        <v>2309</v>
      </c>
      <c r="B719" s="37" t="s">
        <v>2310</v>
      </c>
      <c r="C719" s="37" t="s">
        <v>2304</v>
      </c>
      <c r="E719" s="39">
        <v>0.996</v>
      </c>
      <c r="F719" s="39">
        <v>17</v>
      </c>
      <c r="G719" s="39">
        <f t="shared" si="121"/>
        <v>315</v>
      </c>
      <c r="H719" s="39">
        <v>4630</v>
      </c>
      <c r="I719" s="39">
        <v>951</v>
      </c>
      <c r="J719" s="39" t="str">
        <f t="shared" si="122"/>
        <v>NO</v>
      </c>
      <c r="K719" s="39">
        <f t="shared" si="123"/>
        <v>1.2698412698412698</v>
      </c>
      <c r="L719" s="39" t="str">
        <f t="shared" si="124"/>
        <v>NO</v>
      </c>
      <c r="O719" s="39">
        <v>2</v>
      </c>
      <c r="R719" s="39">
        <v>0</v>
      </c>
      <c r="S719" s="39">
        <f t="shared" si="125"/>
        <v>1</v>
      </c>
      <c r="AB719" s="39" t="s">
        <v>2311</v>
      </c>
      <c r="AD719" s="39">
        <f t="shared" si="126"/>
        <v>0</v>
      </c>
      <c r="AE719" s="39">
        <v>713</v>
      </c>
      <c r="AF719" s="39">
        <f t="shared" si="127"/>
        <v>734</v>
      </c>
      <c r="AG719" s="39">
        <v>88</v>
      </c>
      <c r="AH719" s="39">
        <f t="shared" si="128"/>
        <v>529</v>
      </c>
      <c r="AI719" s="39">
        <f t="shared" si="129"/>
        <v>205</v>
      </c>
      <c r="AJ719" s="39">
        <f t="shared" si="130"/>
        <v>1</v>
      </c>
      <c r="AK719" s="39">
        <v>1</v>
      </c>
      <c r="AL719" s="39">
        <v>0.43099999999999999</v>
      </c>
      <c r="AM719" s="39">
        <v>0.44900000000000001</v>
      </c>
      <c r="AN719" s="39">
        <v>0.38300000000000001</v>
      </c>
      <c r="AO719" s="39">
        <f t="shared" si="131"/>
        <v>0</v>
      </c>
      <c r="AQ719" s="37" t="s">
        <v>2304</v>
      </c>
      <c r="AR719" s="39">
        <v>1</v>
      </c>
    </row>
    <row r="720" spans="1:44" ht="15" customHeight="1">
      <c r="A720" s="37" t="s">
        <v>2312</v>
      </c>
      <c r="B720" s="37" t="s">
        <v>2313</v>
      </c>
      <c r="C720" s="37" t="s">
        <v>2304</v>
      </c>
      <c r="E720" s="39">
        <v>0.997</v>
      </c>
      <c r="F720" s="39">
        <v>18</v>
      </c>
      <c r="G720" s="39">
        <f t="shared" si="121"/>
        <v>180</v>
      </c>
      <c r="H720" s="39">
        <v>5045</v>
      </c>
      <c r="I720" s="39">
        <v>9117</v>
      </c>
      <c r="J720" s="39" t="str">
        <f t="shared" si="122"/>
        <v>NO</v>
      </c>
      <c r="K720" s="39">
        <f t="shared" si="123"/>
        <v>2.2222222222222223</v>
      </c>
      <c r="L720" s="39" t="str">
        <f t="shared" si="124"/>
        <v>NO</v>
      </c>
      <c r="O720" s="39">
        <v>1</v>
      </c>
      <c r="R720" s="39">
        <v>0</v>
      </c>
      <c r="S720" s="39">
        <f t="shared" si="125"/>
        <v>0</v>
      </c>
      <c r="AB720" s="39" t="s">
        <v>4112</v>
      </c>
      <c r="AD720" s="39">
        <f t="shared" si="126"/>
        <v>0</v>
      </c>
      <c r="AE720" s="39">
        <v>833</v>
      </c>
      <c r="AF720" s="39">
        <f t="shared" si="127"/>
        <v>768</v>
      </c>
      <c r="AG720" s="39">
        <v>405</v>
      </c>
      <c r="AH720" s="39">
        <f t="shared" si="128"/>
        <v>819</v>
      </c>
      <c r="AI720" s="39">
        <f t="shared" si="129"/>
        <v>-51</v>
      </c>
      <c r="AJ720" s="39">
        <f t="shared" si="130"/>
        <v>0</v>
      </c>
      <c r="AK720" s="39">
        <v>1</v>
      </c>
      <c r="AL720" s="39">
        <v>0.442</v>
      </c>
      <c r="AM720" s="39">
        <v>0.45400000000000001</v>
      </c>
      <c r="AN720" s="39">
        <v>0.42699999999999999</v>
      </c>
      <c r="AO720" s="39">
        <f t="shared" si="131"/>
        <v>0</v>
      </c>
      <c r="AQ720" s="37" t="s">
        <v>2304</v>
      </c>
      <c r="AR720" s="39">
        <v>0</v>
      </c>
    </row>
    <row r="721" spans="1:44" ht="15" customHeight="1">
      <c r="A721" s="37" t="s">
        <v>2314</v>
      </c>
      <c r="B721" s="37" t="s">
        <v>2315</v>
      </c>
      <c r="C721" s="37" t="s">
        <v>2316</v>
      </c>
      <c r="E721" s="39">
        <v>0.996</v>
      </c>
      <c r="F721" s="39">
        <v>20</v>
      </c>
      <c r="G721" s="39">
        <f t="shared" si="121"/>
        <v>371</v>
      </c>
      <c r="H721" s="39">
        <v>5287</v>
      </c>
      <c r="I721" s="39">
        <v>320</v>
      </c>
      <c r="J721" s="39" t="str">
        <f t="shared" si="122"/>
        <v>NO</v>
      </c>
      <c r="K721" s="39">
        <f t="shared" si="123"/>
        <v>0.8086253369272236</v>
      </c>
      <c r="L721" s="39" t="str">
        <f t="shared" si="124"/>
        <v>NO</v>
      </c>
      <c r="O721" s="39">
        <v>2</v>
      </c>
      <c r="R721" s="39">
        <v>0</v>
      </c>
      <c r="S721" s="39">
        <f t="shared" si="125"/>
        <v>0</v>
      </c>
      <c r="AB721" s="39" t="s">
        <v>4112</v>
      </c>
      <c r="AD721" s="39">
        <f t="shared" si="126"/>
        <v>0</v>
      </c>
      <c r="AE721" s="39">
        <v>6662</v>
      </c>
      <c r="AF721" s="39">
        <f t="shared" si="127"/>
        <v>1314</v>
      </c>
      <c r="AG721" s="39">
        <v>68</v>
      </c>
      <c r="AH721" s="39">
        <f t="shared" si="128"/>
        <v>481</v>
      </c>
      <c r="AI721" s="39">
        <f t="shared" si="129"/>
        <v>833</v>
      </c>
      <c r="AJ721" s="39">
        <f t="shared" si="130"/>
        <v>1</v>
      </c>
      <c r="AK721" s="39">
        <v>1</v>
      </c>
      <c r="AL721" s="39">
        <v>0.42199999999999999</v>
      </c>
      <c r="AM721" s="39">
        <v>0.44</v>
      </c>
      <c r="AN721" s="39">
        <v>0.436</v>
      </c>
      <c r="AO721" s="39">
        <f t="shared" si="131"/>
        <v>0</v>
      </c>
      <c r="AQ721" s="37" t="s">
        <v>2316</v>
      </c>
      <c r="AR721" s="39">
        <v>1</v>
      </c>
    </row>
    <row r="722" spans="1:44" ht="15" customHeight="1">
      <c r="A722" s="37" t="s">
        <v>2317</v>
      </c>
      <c r="B722" s="37" t="s">
        <v>2293</v>
      </c>
      <c r="C722" s="37" t="s">
        <v>2316</v>
      </c>
      <c r="E722" s="39">
        <v>0.998</v>
      </c>
      <c r="F722" s="39">
        <v>19</v>
      </c>
      <c r="G722" s="39">
        <f t="shared" si="121"/>
        <v>373</v>
      </c>
      <c r="H722" s="39">
        <v>5010</v>
      </c>
      <c r="I722" s="39">
        <v>718</v>
      </c>
      <c r="J722" s="39" t="str">
        <f t="shared" si="122"/>
        <v>NO</v>
      </c>
      <c r="K722" s="39">
        <f t="shared" si="123"/>
        <v>0.80428954423592502</v>
      </c>
      <c r="L722" s="39" t="str">
        <f t="shared" si="124"/>
        <v>NO</v>
      </c>
      <c r="O722" s="39">
        <v>1</v>
      </c>
      <c r="R722" s="39">
        <v>0</v>
      </c>
      <c r="S722" s="39">
        <f t="shared" si="125"/>
        <v>0</v>
      </c>
      <c r="AB722" s="39" t="s">
        <v>4112</v>
      </c>
      <c r="AD722" s="39">
        <f t="shared" si="126"/>
        <v>0</v>
      </c>
      <c r="AE722" s="39">
        <v>5450</v>
      </c>
      <c r="AF722" s="39">
        <f t="shared" si="127"/>
        <v>1290</v>
      </c>
      <c r="AG722" s="39">
        <v>132</v>
      </c>
      <c r="AH722" s="39">
        <f t="shared" si="128"/>
        <v>605</v>
      </c>
      <c r="AI722" s="39">
        <f t="shared" si="129"/>
        <v>685</v>
      </c>
      <c r="AJ722" s="39">
        <f t="shared" si="130"/>
        <v>1</v>
      </c>
      <c r="AK722" s="39">
        <v>1</v>
      </c>
      <c r="AL722" s="39">
        <v>0.42699999999999999</v>
      </c>
      <c r="AM722" s="39">
        <v>0.45300000000000001</v>
      </c>
      <c r="AN722" s="39">
        <v>0.41799999999999998</v>
      </c>
      <c r="AO722" s="39">
        <f t="shared" si="131"/>
        <v>0</v>
      </c>
      <c r="AQ722" s="37" t="s">
        <v>2316</v>
      </c>
      <c r="AR722" s="39">
        <v>1</v>
      </c>
    </row>
    <row r="723" spans="1:44" ht="15" customHeight="1">
      <c r="A723" s="37" t="s">
        <v>2294</v>
      </c>
      <c r="B723" s="37" t="s">
        <v>2295</v>
      </c>
      <c r="C723" s="37" t="s">
        <v>2316</v>
      </c>
      <c r="E723" s="39">
        <v>1</v>
      </c>
      <c r="F723" s="39">
        <v>18</v>
      </c>
      <c r="G723" s="39">
        <f t="shared" si="121"/>
        <v>389</v>
      </c>
      <c r="H723" s="39">
        <v>1100</v>
      </c>
      <c r="I723" s="39">
        <v>281</v>
      </c>
      <c r="J723" s="39" t="str">
        <f t="shared" si="122"/>
        <v>NO</v>
      </c>
      <c r="K723" s="39">
        <f t="shared" si="123"/>
        <v>0.77120822622107965</v>
      </c>
      <c r="L723" s="39" t="str">
        <f t="shared" si="124"/>
        <v>NO</v>
      </c>
      <c r="O723" s="39">
        <v>1</v>
      </c>
      <c r="R723" s="39">
        <v>0</v>
      </c>
      <c r="S723" s="39">
        <f t="shared" si="125"/>
        <v>0</v>
      </c>
      <c r="AB723" s="39" t="s">
        <v>4112</v>
      </c>
      <c r="AD723" s="39">
        <f t="shared" si="126"/>
        <v>0</v>
      </c>
      <c r="AE723" s="39">
        <v>2365</v>
      </c>
      <c r="AF723" s="39">
        <f t="shared" si="127"/>
        <v>1087</v>
      </c>
      <c r="AG723" s="39">
        <v>5714</v>
      </c>
      <c r="AH723" s="39">
        <f t="shared" si="128"/>
        <v>1301</v>
      </c>
      <c r="AI723" s="39">
        <f t="shared" si="129"/>
        <v>-214</v>
      </c>
      <c r="AJ723" s="39">
        <f t="shared" si="130"/>
        <v>0</v>
      </c>
      <c r="AK723" s="39">
        <v>1</v>
      </c>
      <c r="AL723" s="39">
        <v>0.47099999999999997</v>
      </c>
      <c r="AM723" s="39">
        <v>0.45600000000000002</v>
      </c>
      <c r="AN723" s="39">
        <v>0.49099999999999999</v>
      </c>
      <c r="AO723" s="39">
        <f t="shared" si="131"/>
        <v>0</v>
      </c>
      <c r="AQ723" s="37" t="s">
        <v>2316</v>
      </c>
      <c r="AR723" s="39">
        <v>0</v>
      </c>
    </row>
    <row r="724" spans="1:44" ht="15" customHeight="1">
      <c r="A724" s="37" t="s">
        <v>2296</v>
      </c>
      <c r="B724" s="37" t="s">
        <v>2297</v>
      </c>
      <c r="C724" s="37" t="s">
        <v>2316</v>
      </c>
      <c r="D724" s="39">
        <v>0</v>
      </c>
      <c r="E724" s="39">
        <v>0</v>
      </c>
      <c r="G724" s="39">
        <f t="shared" si="121"/>
        <v>451</v>
      </c>
      <c r="H724" s="39" t="s">
        <v>4111</v>
      </c>
      <c r="I724" s="39">
        <v>286</v>
      </c>
      <c r="J724" s="39" t="str">
        <f t="shared" si="122"/>
        <v>NO</v>
      </c>
      <c r="K724" s="39">
        <f t="shared" si="123"/>
        <v>0.66518847006651893</v>
      </c>
      <c r="L724" s="39" t="str">
        <f t="shared" si="124"/>
        <v>NO</v>
      </c>
      <c r="O724" s="39">
        <v>2</v>
      </c>
      <c r="R724" s="39">
        <v>0</v>
      </c>
      <c r="S724" s="39">
        <f t="shared" si="125"/>
        <v>0</v>
      </c>
      <c r="AB724" s="39" t="s">
        <v>4112</v>
      </c>
      <c r="AC724" s="39" t="s">
        <v>2298</v>
      </c>
      <c r="AD724" s="39">
        <f t="shared" si="126"/>
        <v>5</v>
      </c>
      <c r="AE724" s="39">
        <v>932</v>
      </c>
      <c r="AF724" s="39">
        <f t="shared" si="127"/>
        <v>796</v>
      </c>
      <c r="AG724" s="39">
        <v>94</v>
      </c>
      <c r="AH724" s="39">
        <f t="shared" si="128"/>
        <v>536</v>
      </c>
      <c r="AI724" s="39">
        <f t="shared" si="129"/>
        <v>260</v>
      </c>
      <c r="AJ724" s="39">
        <f t="shared" si="130"/>
        <v>1</v>
      </c>
      <c r="AK724" s="39">
        <v>0</v>
      </c>
      <c r="AL724" s="39">
        <v>0</v>
      </c>
      <c r="AM724" s="39">
        <v>0</v>
      </c>
      <c r="AN724" s="39">
        <v>0</v>
      </c>
      <c r="AO724" s="39">
        <f t="shared" si="131"/>
        <v>1</v>
      </c>
      <c r="AQ724" s="37" t="s">
        <v>2316</v>
      </c>
      <c r="AR724" s="39">
        <v>1</v>
      </c>
    </row>
    <row r="725" spans="1:44" ht="15" customHeight="1">
      <c r="A725" s="37" t="s">
        <v>2299</v>
      </c>
      <c r="B725" s="37" t="s">
        <v>2300</v>
      </c>
      <c r="C725" s="37" t="s">
        <v>2301</v>
      </c>
      <c r="E725" s="39">
        <v>0.998</v>
      </c>
      <c r="F725" s="39">
        <v>19</v>
      </c>
      <c r="G725" s="39">
        <f t="shared" si="121"/>
        <v>312</v>
      </c>
      <c r="H725" s="39">
        <v>5720</v>
      </c>
      <c r="I725" s="39">
        <v>333</v>
      </c>
      <c r="J725" s="39" t="str">
        <f t="shared" si="122"/>
        <v>NO</v>
      </c>
      <c r="K725" s="39">
        <f t="shared" si="123"/>
        <v>0.32051282051282054</v>
      </c>
      <c r="L725" s="39" t="str">
        <f t="shared" si="124"/>
        <v>NO</v>
      </c>
      <c r="O725" s="39">
        <v>1</v>
      </c>
      <c r="R725" s="39">
        <v>0</v>
      </c>
      <c r="S725" s="39">
        <f t="shared" si="125"/>
        <v>0</v>
      </c>
      <c r="AB725" s="39" t="s">
        <v>4112</v>
      </c>
      <c r="AD725" s="39">
        <f t="shared" si="126"/>
        <v>0</v>
      </c>
      <c r="AE725" s="39">
        <v>58</v>
      </c>
      <c r="AF725" s="39">
        <f t="shared" si="127"/>
        <v>339</v>
      </c>
      <c r="AG725" s="39">
        <v>104</v>
      </c>
      <c r="AH725" s="39">
        <f t="shared" si="128"/>
        <v>552</v>
      </c>
      <c r="AI725" s="39">
        <f t="shared" si="129"/>
        <v>-213</v>
      </c>
      <c r="AJ725" s="39">
        <f t="shared" si="130"/>
        <v>0</v>
      </c>
      <c r="AK725" s="39">
        <v>1</v>
      </c>
      <c r="AL725" s="39">
        <v>0.40699999999999997</v>
      </c>
      <c r="AM725" s="39">
        <v>0.51</v>
      </c>
      <c r="AN725" s="39">
        <v>0.45</v>
      </c>
      <c r="AO725" s="39">
        <f t="shared" si="131"/>
        <v>0</v>
      </c>
      <c r="AQ725" s="37" t="s">
        <v>2301</v>
      </c>
      <c r="AR725" s="39">
        <v>0</v>
      </c>
    </row>
    <row r="726" spans="1:44" ht="15" customHeight="1">
      <c r="A726" s="37" t="s">
        <v>2302</v>
      </c>
      <c r="B726" s="37" t="s">
        <v>2282</v>
      </c>
      <c r="C726" s="37" t="s">
        <v>2301</v>
      </c>
      <c r="D726" s="39">
        <v>0</v>
      </c>
      <c r="E726" s="39">
        <v>0</v>
      </c>
      <c r="G726" s="39">
        <f t="shared" si="121"/>
        <v>326</v>
      </c>
      <c r="H726" s="39">
        <v>2002</v>
      </c>
      <c r="I726" s="39">
        <v>771</v>
      </c>
      <c r="J726" s="39" t="str">
        <f t="shared" si="122"/>
        <v>NO</v>
      </c>
      <c r="K726" s="39">
        <f t="shared" si="123"/>
        <v>0.61349693251533743</v>
      </c>
      <c r="L726" s="39" t="str">
        <f t="shared" si="124"/>
        <v>NO</v>
      </c>
      <c r="O726" s="39">
        <v>1</v>
      </c>
      <c r="R726" s="39">
        <v>0</v>
      </c>
      <c r="S726" s="39">
        <f t="shared" si="125"/>
        <v>0</v>
      </c>
      <c r="AB726" s="39" t="s">
        <v>4112</v>
      </c>
      <c r="AD726" s="39">
        <f t="shared" si="126"/>
        <v>0</v>
      </c>
      <c r="AE726" s="39">
        <v>0</v>
      </c>
      <c r="AF726" s="39">
        <f t="shared" si="127"/>
        <v>1</v>
      </c>
      <c r="AG726" s="39">
        <v>0</v>
      </c>
      <c r="AH726" s="39">
        <f t="shared" si="128"/>
        <v>1</v>
      </c>
      <c r="AI726" s="39">
        <f t="shared" si="129"/>
        <v>0</v>
      </c>
      <c r="AJ726" s="39">
        <f t="shared" si="130"/>
        <v>0</v>
      </c>
      <c r="AK726" s="39">
        <v>0</v>
      </c>
      <c r="AL726" s="39">
        <v>0.39800000000000002</v>
      </c>
      <c r="AM726" s="39">
        <v>0.44600000000000001</v>
      </c>
      <c r="AN726" s="39">
        <v>0.434</v>
      </c>
      <c r="AO726" s="39">
        <f t="shared" si="131"/>
        <v>1</v>
      </c>
      <c r="AQ726" s="37" t="s">
        <v>2301</v>
      </c>
      <c r="AR726" s="39">
        <v>0</v>
      </c>
    </row>
    <row r="727" spans="1:44" ht="15" customHeight="1">
      <c r="A727" s="37" t="s">
        <v>2283</v>
      </c>
      <c r="B727" s="37" t="s">
        <v>2284</v>
      </c>
      <c r="C727" s="37" t="s">
        <v>2301</v>
      </c>
      <c r="E727" s="39">
        <v>1</v>
      </c>
      <c r="F727" s="39">
        <v>18</v>
      </c>
      <c r="G727" s="39">
        <f t="shared" si="121"/>
        <v>256</v>
      </c>
      <c r="H727" s="39">
        <v>1595</v>
      </c>
      <c r="I727" s="39">
        <v>4930</v>
      </c>
      <c r="J727" s="39" t="str">
        <f t="shared" si="122"/>
        <v>NO</v>
      </c>
      <c r="K727" s="39">
        <f t="shared" si="123"/>
        <v>1.5625</v>
      </c>
      <c r="L727" s="39" t="str">
        <f t="shared" si="124"/>
        <v>NO</v>
      </c>
      <c r="O727" s="39">
        <v>1</v>
      </c>
      <c r="R727" s="39">
        <v>0</v>
      </c>
      <c r="S727" s="39">
        <f t="shared" si="125"/>
        <v>0</v>
      </c>
      <c r="AB727" s="39" t="s">
        <v>4112</v>
      </c>
      <c r="AD727" s="39">
        <f t="shared" si="126"/>
        <v>0</v>
      </c>
      <c r="AE727" s="39">
        <v>926</v>
      </c>
      <c r="AF727" s="39">
        <f t="shared" si="127"/>
        <v>792</v>
      </c>
      <c r="AG727" s="39">
        <v>2</v>
      </c>
      <c r="AH727" s="39">
        <f t="shared" si="128"/>
        <v>153</v>
      </c>
      <c r="AI727" s="39">
        <f t="shared" si="129"/>
        <v>639</v>
      </c>
      <c r="AJ727" s="39">
        <f t="shared" si="130"/>
        <v>1</v>
      </c>
      <c r="AK727" s="39">
        <v>1</v>
      </c>
      <c r="AL727" s="39">
        <v>0.45600000000000002</v>
      </c>
      <c r="AM727" s="39">
        <v>0.504</v>
      </c>
      <c r="AN727" s="39">
        <v>0.40400000000000003</v>
      </c>
      <c r="AO727" s="39">
        <f t="shared" si="131"/>
        <v>0</v>
      </c>
      <c r="AQ727" s="37" t="s">
        <v>2301</v>
      </c>
      <c r="AR727" s="39">
        <v>1</v>
      </c>
    </row>
    <row r="728" spans="1:44" ht="15" customHeight="1">
      <c r="A728" s="37" t="s">
        <v>2285</v>
      </c>
      <c r="B728" s="37" t="s">
        <v>2286</v>
      </c>
      <c r="C728" s="37" t="s">
        <v>2301</v>
      </c>
      <c r="E728" s="39">
        <v>0.997</v>
      </c>
      <c r="F728" s="39">
        <v>15</v>
      </c>
      <c r="G728" s="39">
        <f t="shared" si="121"/>
        <v>259</v>
      </c>
      <c r="H728" s="39">
        <v>210</v>
      </c>
      <c r="I728" s="39">
        <v>4888</v>
      </c>
      <c r="J728" s="39" t="str">
        <f t="shared" si="122"/>
        <v>NO</v>
      </c>
      <c r="K728" s="39">
        <f t="shared" si="123"/>
        <v>0.77220077220077221</v>
      </c>
      <c r="L728" s="39" t="str">
        <f t="shared" si="124"/>
        <v>NO</v>
      </c>
      <c r="O728" s="39">
        <v>1</v>
      </c>
      <c r="R728" s="39">
        <v>0</v>
      </c>
      <c r="S728" s="39">
        <f t="shared" si="125"/>
        <v>0</v>
      </c>
      <c r="AB728" s="39" t="s">
        <v>4112</v>
      </c>
      <c r="AD728" s="39">
        <f t="shared" si="126"/>
        <v>0</v>
      </c>
      <c r="AE728" s="39">
        <v>6156</v>
      </c>
      <c r="AF728" s="39">
        <f t="shared" si="127"/>
        <v>1305</v>
      </c>
      <c r="AG728" s="39">
        <v>906</v>
      </c>
      <c r="AH728" s="39">
        <f t="shared" si="128"/>
        <v>984</v>
      </c>
      <c r="AI728" s="39">
        <f t="shared" si="129"/>
        <v>321</v>
      </c>
      <c r="AJ728" s="39">
        <f t="shared" si="130"/>
        <v>1</v>
      </c>
      <c r="AK728" s="39">
        <v>1</v>
      </c>
      <c r="AL728" s="39">
        <v>0.40100000000000002</v>
      </c>
      <c r="AM728" s="39">
        <v>0.49399999999999999</v>
      </c>
      <c r="AN728" s="39">
        <v>0.33200000000000002</v>
      </c>
      <c r="AO728" s="39">
        <f t="shared" si="131"/>
        <v>0</v>
      </c>
      <c r="AQ728" s="37" t="s">
        <v>2301</v>
      </c>
      <c r="AR728" s="39">
        <v>1</v>
      </c>
    </row>
    <row r="729" spans="1:44" ht="15" customHeight="1">
      <c r="A729" s="37" t="s">
        <v>2287</v>
      </c>
      <c r="B729" s="37" t="s">
        <v>2288</v>
      </c>
      <c r="C729" s="37" t="s">
        <v>2289</v>
      </c>
      <c r="E729" s="39">
        <v>0.998</v>
      </c>
      <c r="F729" s="39">
        <v>20</v>
      </c>
      <c r="G729" s="39">
        <f t="shared" si="121"/>
        <v>453</v>
      </c>
      <c r="H729" s="39">
        <v>1541</v>
      </c>
      <c r="I729" s="39">
        <v>2488</v>
      </c>
      <c r="J729" s="39" t="str">
        <f t="shared" si="122"/>
        <v>NO</v>
      </c>
      <c r="K729" s="39">
        <f t="shared" si="123"/>
        <v>1.7660044150110374</v>
      </c>
      <c r="L729" s="39" t="str">
        <f t="shared" si="124"/>
        <v>NO</v>
      </c>
      <c r="O729" s="39">
        <v>1</v>
      </c>
      <c r="R729" s="39">
        <v>0</v>
      </c>
      <c r="S729" s="39">
        <f t="shared" si="125"/>
        <v>0</v>
      </c>
      <c r="AB729" s="39" t="s">
        <v>4112</v>
      </c>
      <c r="AD729" s="39">
        <f t="shared" si="126"/>
        <v>0</v>
      </c>
      <c r="AE729" s="39">
        <v>162</v>
      </c>
      <c r="AF729" s="39">
        <f t="shared" si="127"/>
        <v>446</v>
      </c>
      <c r="AG729" s="39">
        <v>983</v>
      </c>
      <c r="AH729" s="39">
        <f t="shared" si="128"/>
        <v>1008</v>
      </c>
      <c r="AI729" s="39">
        <f t="shared" si="129"/>
        <v>-562</v>
      </c>
      <c r="AJ729" s="39">
        <f t="shared" si="130"/>
        <v>0</v>
      </c>
      <c r="AK729" s="39">
        <v>1</v>
      </c>
      <c r="AL729" s="39">
        <v>0.433</v>
      </c>
      <c r="AM729" s="39">
        <v>0.51200000000000001</v>
      </c>
      <c r="AN729" s="39">
        <v>0.36299999999999999</v>
      </c>
      <c r="AO729" s="39">
        <f t="shared" si="131"/>
        <v>0</v>
      </c>
      <c r="AQ729" s="37" t="s">
        <v>2289</v>
      </c>
      <c r="AR729" s="39">
        <v>0</v>
      </c>
    </row>
    <row r="730" spans="1:44" ht="15" customHeight="1">
      <c r="A730" s="37" t="s">
        <v>2290</v>
      </c>
      <c r="B730" s="37" t="s">
        <v>2291</v>
      </c>
      <c r="C730" s="37" t="s">
        <v>2289</v>
      </c>
      <c r="E730" s="39">
        <v>0.999</v>
      </c>
      <c r="F730" s="39">
        <v>23</v>
      </c>
      <c r="G730" s="39">
        <f t="shared" si="121"/>
        <v>475</v>
      </c>
      <c r="H730" s="39">
        <v>1600</v>
      </c>
      <c r="I730" s="39">
        <v>74</v>
      </c>
      <c r="J730" s="39" t="str">
        <f t="shared" si="122"/>
        <v>NO</v>
      </c>
      <c r="K730" s="39">
        <f t="shared" si="123"/>
        <v>1.6842105263157894</v>
      </c>
      <c r="L730" s="39" t="str">
        <f t="shared" si="124"/>
        <v>NO</v>
      </c>
      <c r="O730" s="39">
        <v>1</v>
      </c>
      <c r="R730" s="39">
        <v>0</v>
      </c>
      <c r="S730" s="39">
        <f t="shared" si="125"/>
        <v>0</v>
      </c>
      <c r="AB730" s="39" t="s">
        <v>4112</v>
      </c>
      <c r="AD730" s="39">
        <f t="shared" si="126"/>
        <v>0</v>
      </c>
      <c r="AE730" s="39">
        <v>241</v>
      </c>
      <c r="AF730" s="39">
        <f t="shared" si="127"/>
        <v>500</v>
      </c>
      <c r="AG730" s="39">
        <v>125</v>
      </c>
      <c r="AH730" s="39">
        <f t="shared" si="128"/>
        <v>597</v>
      </c>
      <c r="AI730" s="39">
        <f t="shared" si="129"/>
        <v>-97</v>
      </c>
      <c r="AJ730" s="39">
        <f t="shared" si="130"/>
        <v>0</v>
      </c>
      <c r="AK730" s="39">
        <v>1</v>
      </c>
      <c r="AL730" s="39">
        <v>0.40300000000000002</v>
      </c>
      <c r="AM730" s="39">
        <v>0.44900000000000001</v>
      </c>
      <c r="AN730" s="39">
        <v>0.45200000000000001</v>
      </c>
      <c r="AO730" s="39">
        <f t="shared" si="131"/>
        <v>0</v>
      </c>
      <c r="AQ730" s="37" t="s">
        <v>2289</v>
      </c>
      <c r="AR730" s="39">
        <v>0</v>
      </c>
    </row>
    <row r="731" spans="1:44" ht="15" customHeight="1">
      <c r="A731" s="37" t="s">
        <v>2292</v>
      </c>
      <c r="B731" s="37" t="s">
        <v>2274</v>
      </c>
      <c r="C731" s="37" t="s">
        <v>2289</v>
      </c>
      <c r="D731" s="39">
        <v>0</v>
      </c>
      <c r="E731" s="39">
        <v>0</v>
      </c>
      <c r="G731" s="39">
        <f t="shared" si="121"/>
        <v>576</v>
      </c>
      <c r="H731" s="39" t="s">
        <v>4111</v>
      </c>
      <c r="I731" s="39">
        <v>5490</v>
      </c>
      <c r="J731" s="39" t="str">
        <f t="shared" si="122"/>
        <v>NO</v>
      </c>
      <c r="K731" s="39">
        <f t="shared" si="123"/>
        <v>1.0416666666666665</v>
      </c>
      <c r="L731" s="39" t="str">
        <f t="shared" si="124"/>
        <v>NO</v>
      </c>
      <c r="O731" s="39">
        <v>1</v>
      </c>
      <c r="R731" s="39">
        <v>0</v>
      </c>
      <c r="S731" s="39">
        <f t="shared" si="125"/>
        <v>0</v>
      </c>
      <c r="AB731" s="39" t="s">
        <v>4112</v>
      </c>
      <c r="AD731" s="39">
        <f t="shared" si="126"/>
        <v>0</v>
      </c>
      <c r="AE731" s="39">
        <v>1868</v>
      </c>
      <c r="AF731" s="39">
        <f t="shared" si="127"/>
        <v>1010</v>
      </c>
      <c r="AG731" s="39">
        <v>2311</v>
      </c>
      <c r="AH731" s="39">
        <f t="shared" si="128"/>
        <v>1172</v>
      </c>
      <c r="AI731" s="39">
        <f t="shared" si="129"/>
        <v>-162</v>
      </c>
      <c r="AJ731" s="39">
        <f t="shared" si="130"/>
        <v>0</v>
      </c>
      <c r="AK731" s="39">
        <v>0</v>
      </c>
      <c r="AL731" s="39">
        <v>0.35699999999999998</v>
      </c>
      <c r="AM731" s="39">
        <v>0.48799999999999999</v>
      </c>
      <c r="AN731" s="39">
        <v>0.45600000000000002</v>
      </c>
      <c r="AO731" s="39">
        <f t="shared" si="131"/>
        <v>1</v>
      </c>
      <c r="AQ731" s="37" t="s">
        <v>2289</v>
      </c>
      <c r="AR731" s="39">
        <v>0</v>
      </c>
    </row>
    <row r="732" spans="1:44" ht="15" customHeight="1">
      <c r="A732" s="37" t="s">
        <v>2275</v>
      </c>
      <c r="B732" s="37" t="s">
        <v>2276</v>
      </c>
      <c r="C732" s="37" t="s">
        <v>2289</v>
      </c>
      <c r="D732" s="39">
        <v>0</v>
      </c>
      <c r="E732" s="39">
        <v>0</v>
      </c>
      <c r="G732" s="39">
        <f t="shared" si="121"/>
        <v>460</v>
      </c>
      <c r="H732" s="39">
        <v>304</v>
      </c>
      <c r="I732" s="39">
        <v>270</v>
      </c>
      <c r="J732" s="39" t="str">
        <f t="shared" si="122"/>
        <v>NO</v>
      </c>
      <c r="K732" s="39">
        <f t="shared" si="123"/>
        <v>2.1739130434782608</v>
      </c>
      <c r="L732" s="39" t="str">
        <f t="shared" si="124"/>
        <v>NO</v>
      </c>
      <c r="O732" s="39">
        <v>2</v>
      </c>
      <c r="R732" s="39">
        <v>0</v>
      </c>
      <c r="S732" s="39">
        <f t="shared" si="125"/>
        <v>1</v>
      </c>
      <c r="U732" s="39" t="s">
        <v>2277</v>
      </c>
      <c r="AB732" s="39" t="s">
        <v>4112</v>
      </c>
      <c r="AD732" s="39">
        <f t="shared" si="126"/>
        <v>0</v>
      </c>
      <c r="AE732" s="39">
        <v>512</v>
      </c>
      <c r="AF732" s="39">
        <f t="shared" si="127"/>
        <v>639</v>
      </c>
      <c r="AG732" s="39">
        <v>413</v>
      </c>
      <c r="AH732" s="39">
        <f t="shared" si="128"/>
        <v>825</v>
      </c>
      <c r="AI732" s="39">
        <f t="shared" si="129"/>
        <v>-186</v>
      </c>
      <c r="AJ732" s="39">
        <f t="shared" si="130"/>
        <v>0</v>
      </c>
      <c r="AK732" s="39">
        <v>0</v>
      </c>
      <c r="AL732" s="39">
        <v>0.47099999999999997</v>
      </c>
      <c r="AM732" s="39">
        <v>0.49</v>
      </c>
      <c r="AN732" s="39">
        <v>0.48799999999999999</v>
      </c>
      <c r="AO732" s="39">
        <f t="shared" si="131"/>
        <v>1</v>
      </c>
      <c r="AQ732" s="37" t="s">
        <v>2289</v>
      </c>
      <c r="AR732" s="39">
        <v>0</v>
      </c>
    </row>
    <row r="733" spans="1:44" ht="15" customHeight="1">
      <c r="A733" s="37" t="s">
        <v>2278</v>
      </c>
      <c r="B733" s="37" t="s">
        <v>2279</v>
      </c>
      <c r="C733" s="37" t="s">
        <v>2280</v>
      </c>
      <c r="E733" s="39">
        <v>0.998</v>
      </c>
      <c r="F733" s="39">
        <v>17</v>
      </c>
      <c r="G733" s="39">
        <f t="shared" si="121"/>
        <v>459</v>
      </c>
      <c r="H733" s="39">
        <v>3190</v>
      </c>
      <c r="I733" s="39">
        <v>550</v>
      </c>
      <c r="J733" s="39" t="str">
        <f t="shared" si="122"/>
        <v>NO</v>
      </c>
      <c r="K733" s="39">
        <f t="shared" si="123"/>
        <v>3.9215686274509807</v>
      </c>
      <c r="L733" s="39" t="str">
        <f t="shared" si="124"/>
        <v>NO</v>
      </c>
      <c r="O733" s="39">
        <v>1</v>
      </c>
      <c r="R733" s="39">
        <v>0</v>
      </c>
      <c r="S733" s="39">
        <f t="shared" si="125"/>
        <v>0</v>
      </c>
      <c r="AB733" s="39" t="s">
        <v>4112</v>
      </c>
      <c r="AD733" s="39">
        <f t="shared" si="126"/>
        <v>0</v>
      </c>
      <c r="AE733" s="39">
        <v>50861</v>
      </c>
      <c r="AF733" s="39">
        <f t="shared" si="127"/>
        <v>1450</v>
      </c>
      <c r="AG733" s="39">
        <v>61</v>
      </c>
      <c r="AH733" s="39">
        <f t="shared" si="128"/>
        <v>459</v>
      </c>
      <c r="AI733" s="39">
        <f t="shared" si="129"/>
        <v>991</v>
      </c>
      <c r="AJ733" s="39">
        <f t="shared" si="130"/>
        <v>1</v>
      </c>
      <c r="AK733" s="39">
        <v>1</v>
      </c>
      <c r="AL733" s="39">
        <v>0.442</v>
      </c>
      <c r="AM733" s="39">
        <v>0.46899999999999997</v>
      </c>
      <c r="AN733" s="39">
        <v>0.47699999999999998</v>
      </c>
      <c r="AO733" s="39">
        <f t="shared" si="131"/>
        <v>0</v>
      </c>
      <c r="AQ733" s="37" t="s">
        <v>2280</v>
      </c>
      <c r="AR733" s="39">
        <v>1</v>
      </c>
    </row>
    <row r="734" spans="1:44" ht="15" customHeight="1">
      <c r="A734" s="37" t="s">
        <v>2281</v>
      </c>
      <c r="B734" s="37" t="s">
        <v>2264</v>
      </c>
      <c r="C734" s="37" t="s">
        <v>2280</v>
      </c>
      <c r="E734" s="39">
        <v>1</v>
      </c>
      <c r="F734" s="39">
        <v>18</v>
      </c>
      <c r="G734" s="39">
        <f t="shared" si="121"/>
        <v>456</v>
      </c>
      <c r="H734" s="39">
        <v>2366</v>
      </c>
      <c r="I734" s="39">
        <v>6991</v>
      </c>
      <c r="J734" s="39" t="str">
        <f t="shared" si="122"/>
        <v>NO</v>
      </c>
      <c r="K734" s="39">
        <f t="shared" si="123"/>
        <v>3.9473684210526314</v>
      </c>
      <c r="L734" s="39" t="str">
        <f t="shared" si="124"/>
        <v>NO</v>
      </c>
      <c r="O734" s="39">
        <v>1</v>
      </c>
      <c r="R734" s="39">
        <v>0</v>
      </c>
      <c r="S734" s="39">
        <f t="shared" si="125"/>
        <v>0</v>
      </c>
      <c r="AB734" s="39" t="s">
        <v>4112</v>
      </c>
      <c r="AD734" s="39">
        <f t="shared" si="126"/>
        <v>0</v>
      </c>
      <c r="AE734" s="39">
        <v>1158</v>
      </c>
      <c r="AF734" s="39">
        <f t="shared" si="127"/>
        <v>864</v>
      </c>
      <c r="AG734" s="39">
        <v>4</v>
      </c>
      <c r="AH734" s="39">
        <f t="shared" si="128"/>
        <v>194</v>
      </c>
      <c r="AI734" s="39">
        <f t="shared" si="129"/>
        <v>670</v>
      </c>
      <c r="AJ734" s="39">
        <f t="shared" si="130"/>
        <v>1</v>
      </c>
      <c r="AK734" s="39">
        <v>1</v>
      </c>
      <c r="AL734" s="39">
        <v>0.45500000000000002</v>
      </c>
      <c r="AM734" s="39">
        <v>0.498</v>
      </c>
      <c r="AN734" s="39">
        <v>0.41099999999999998</v>
      </c>
      <c r="AO734" s="39">
        <f t="shared" si="131"/>
        <v>0</v>
      </c>
      <c r="AQ734" s="37" t="s">
        <v>2280</v>
      </c>
      <c r="AR734" s="39">
        <v>1</v>
      </c>
    </row>
    <row r="735" spans="1:44" ht="15" customHeight="1">
      <c r="A735" s="37" t="s">
        <v>2265</v>
      </c>
      <c r="B735" s="37" t="s">
        <v>2266</v>
      </c>
      <c r="C735" s="37" t="s">
        <v>2280</v>
      </c>
      <c r="E735" s="39">
        <v>0.998</v>
      </c>
      <c r="F735" s="39">
        <v>17</v>
      </c>
      <c r="G735" s="39">
        <f t="shared" si="121"/>
        <v>455</v>
      </c>
      <c r="H735" s="39" t="s">
        <v>4111</v>
      </c>
      <c r="I735" s="39">
        <v>9003</v>
      </c>
      <c r="J735" s="39" t="str">
        <f t="shared" si="122"/>
        <v>NO</v>
      </c>
      <c r="K735" s="39">
        <f t="shared" si="123"/>
        <v>3.5164835164835164</v>
      </c>
      <c r="L735" s="39" t="str">
        <f t="shared" si="124"/>
        <v>NO</v>
      </c>
      <c r="O735" s="39">
        <v>1</v>
      </c>
      <c r="R735" s="39">
        <v>0</v>
      </c>
      <c r="S735" s="39">
        <f t="shared" si="125"/>
        <v>0</v>
      </c>
      <c r="AB735" s="39" t="s">
        <v>4112</v>
      </c>
      <c r="AD735" s="39">
        <f t="shared" si="126"/>
        <v>0</v>
      </c>
      <c r="AE735" s="39">
        <v>1399</v>
      </c>
      <c r="AF735" s="39">
        <f t="shared" si="127"/>
        <v>918</v>
      </c>
      <c r="AG735" s="39">
        <v>0</v>
      </c>
      <c r="AH735" s="39">
        <f t="shared" si="128"/>
        <v>1</v>
      </c>
      <c r="AI735" s="39">
        <f t="shared" si="129"/>
        <v>917</v>
      </c>
      <c r="AJ735" s="39">
        <f t="shared" si="130"/>
        <v>1</v>
      </c>
      <c r="AK735" s="39">
        <v>1</v>
      </c>
      <c r="AL735" s="39">
        <v>0.434</v>
      </c>
      <c r="AM735" s="39">
        <v>0.45600000000000002</v>
      </c>
      <c r="AN735" s="39">
        <v>0.42799999999999999</v>
      </c>
      <c r="AO735" s="39">
        <f t="shared" si="131"/>
        <v>0</v>
      </c>
      <c r="AQ735" s="37" t="s">
        <v>2280</v>
      </c>
      <c r="AR735" s="39">
        <v>1</v>
      </c>
    </row>
    <row r="736" spans="1:44" ht="15" customHeight="1">
      <c r="A736" s="37" t="s">
        <v>2267</v>
      </c>
      <c r="B736" s="37" t="s">
        <v>2268</v>
      </c>
      <c r="C736" s="37" t="s">
        <v>2280</v>
      </c>
      <c r="E736" s="39">
        <v>1</v>
      </c>
      <c r="F736" s="39">
        <v>18</v>
      </c>
      <c r="G736" s="39">
        <f t="shared" si="121"/>
        <v>414</v>
      </c>
      <c r="H736" s="39">
        <v>10540</v>
      </c>
      <c r="I736" s="39" t="s">
        <v>4111</v>
      </c>
      <c r="J736" s="39" t="str">
        <f t="shared" si="122"/>
        <v>NO</v>
      </c>
      <c r="K736" s="39">
        <f t="shared" si="123"/>
        <v>4.3478260869565215</v>
      </c>
      <c r="L736" s="39" t="str">
        <f t="shared" si="124"/>
        <v>NO</v>
      </c>
      <c r="O736" s="39">
        <v>1</v>
      </c>
      <c r="R736" s="39">
        <v>0</v>
      </c>
      <c r="S736" s="39">
        <f t="shared" si="125"/>
        <v>1</v>
      </c>
      <c r="U736" s="39" t="s">
        <v>3301</v>
      </c>
      <c r="AB736" s="39" t="s">
        <v>4112</v>
      </c>
      <c r="AD736" s="39">
        <f t="shared" si="126"/>
        <v>0</v>
      </c>
      <c r="AE736" s="39">
        <v>1700</v>
      </c>
      <c r="AF736" s="39">
        <f t="shared" si="127"/>
        <v>982</v>
      </c>
      <c r="AG736" s="39">
        <v>5</v>
      </c>
      <c r="AH736" s="39">
        <f t="shared" si="128"/>
        <v>217</v>
      </c>
      <c r="AI736" s="39">
        <f t="shared" si="129"/>
        <v>765</v>
      </c>
      <c r="AJ736" s="39">
        <f t="shared" si="130"/>
        <v>1</v>
      </c>
      <c r="AK736" s="39">
        <v>1</v>
      </c>
      <c r="AL736" s="39">
        <v>0.39800000000000002</v>
      </c>
      <c r="AM736" s="39">
        <v>0.44900000000000001</v>
      </c>
      <c r="AN736" s="39">
        <v>0.41</v>
      </c>
      <c r="AO736" s="39">
        <f t="shared" si="131"/>
        <v>0</v>
      </c>
      <c r="AQ736" s="37" t="s">
        <v>2280</v>
      </c>
      <c r="AR736" s="39">
        <v>1</v>
      </c>
    </row>
    <row r="737" spans="1:44" ht="15" customHeight="1">
      <c r="A737" s="37" t="s">
        <v>2269</v>
      </c>
      <c r="B737" s="37" t="s">
        <v>2270</v>
      </c>
      <c r="C737" s="37" t="s">
        <v>2271</v>
      </c>
      <c r="E737" s="39">
        <v>0.999</v>
      </c>
      <c r="F737" s="39">
        <v>21</v>
      </c>
      <c r="G737" s="39">
        <f t="shared" si="121"/>
        <v>389</v>
      </c>
      <c r="H737" s="39">
        <v>1120</v>
      </c>
      <c r="I737" s="39">
        <v>1853</v>
      </c>
      <c r="J737" s="39" t="str">
        <f t="shared" si="122"/>
        <v>NO</v>
      </c>
      <c r="K737" s="39">
        <f t="shared" si="123"/>
        <v>1.0282776349614395</v>
      </c>
      <c r="L737" s="39" t="str">
        <f t="shared" si="124"/>
        <v>NO</v>
      </c>
      <c r="O737" s="39">
        <v>3</v>
      </c>
      <c r="R737" s="39">
        <v>0</v>
      </c>
      <c r="S737" s="39">
        <f t="shared" si="125"/>
        <v>0</v>
      </c>
      <c r="AB737" s="39" t="s">
        <v>4112</v>
      </c>
      <c r="AC737" s="39" t="s">
        <v>2272</v>
      </c>
      <c r="AD737" s="39">
        <f t="shared" si="126"/>
        <v>8</v>
      </c>
      <c r="AE737" s="39">
        <v>31</v>
      </c>
      <c r="AF737" s="39">
        <f t="shared" si="127"/>
        <v>273</v>
      </c>
      <c r="AG737" s="39">
        <v>7</v>
      </c>
      <c r="AH737" s="39">
        <f t="shared" si="128"/>
        <v>238</v>
      </c>
      <c r="AI737" s="39">
        <f t="shared" si="129"/>
        <v>35</v>
      </c>
      <c r="AJ737" s="39">
        <f t="shared" si="130"/>
        <v>1</v>
      </c>
      <c r="AK737" s="39">
        <v>1</v>
      </c>
      <c r="AL737" s="39">
        <v>0.435</v>
      </c>
      <c r="AM737" s="39">
        <v>0.47799999999999998</v>
      </c>
      <c r="AN737" s="39">
        <v>0.41199999999999998</v>
      </c>
      <c r="AO737" s="39">
        <f t="shared" si="131"/>
        <v>0</v>
      </c>
      <c r="AQ737" s="37" t="s">
        <v>2271</v>
      </c>
      <c r="AR737" s="39">
        <v>1</v>
      </c>
    </row>
    <row r="738" spans="1:44" ht="15" customHeight="1">
      <c r="A738" s="37" t="s">
        <v>2273</v>
      </c>
      <c r="B738" s="37" t="s">
        <v>2253</v>
      </c>
      <c r="C738" s="37" t="s">
        <v>2271</v>
      </c>
      <c r="E738" s="39">
        <v>0.999</v>
      </c>
      <c r="F738" s="39">
        <v>16</v>
      </c>
      <c r="G738" s="39">
        <f t="shared" si="121"/>
        <v>334</v>
      </c>
      <c r="H738" s="39">
        <v>8080</v>
      </c>
      <c r="I738" s="39">
        <v>4093</v>
      </c>
      <c r="J738" s="39" t="str">
        <f t="shared" si="122"/>
        <v>NO</v>
      </c>
      <c r="K738" s="39">
        <f t="shared" si="123"/>
        <v>0.59880239520958078</v>
      </c>
      <c r="L738" s="39" t="str">
        <f t="shared" si="124"/>
        <v>NO</v>
      </c>
      <c r="O738" s="39">
        <v>2</v>
      </c>
      <c r="R738" s="39">
        <v>0</v>
      </c>
      <c r="S738" s="39">
        <f t="shared" si="125"/>
        <v>0</v>
      </c>
      <c r="AB738" s="39" t="s">
        <v>4112</v>
      </c>
      <c r="AD738" s="39">
        <f t="shared" si="126"/>
        <v>0</v>
      </c>
      <c r="AE738" s="39">
        <v>620</v>
      </c>
      <c r="AF738" s="39">
        <f t="shared" si="127"/>
        <v>692</v>
      </c>
      <c r="AG738" s="39">
        <v>112</v>
      </c>
      <c r="AH738" s="39">
        <f t="shared" si="128"/>
        <v>569</v>
      </c>
      <c r="AI738" s="39">
        <f t="shared" si="129"/>
        <v>123</v>
      </c>
      <c r="AJ738" s="39">
        <f t="shared" si="130"/>
        <v>1</v>
      </c>
      <c r="AK738" s="39">
        <v>1</v>
      </c>
      <c r="AL738" s="39">
        <v>0.41099999999999998</v>
      </c>
      <c r="AM738" s="39">
        <v>0.45100000000000001</v>
      </c>
      <c r="AN738" s="39">
        <v>0.38800000000000001</v>
      </c>
      <c r="AO738" s="39">
        <f t="shared" si="131"/>
        <v>0</v>
      </c>
      <c r="AQ738" s="37" t="s">
        <v>2271</v>
      </c>
      <c r="AR738" s="39">
        <v>1</v>
      </c>
    </row>
    <row r="739" spans="1:44" ht="15" customHeight="1">
      <c r="A739" s="37" t="s">
        <v>2254</v>
      </c>
      <c r="B739" s="37" t="s">
        <v>2255</v>
      </c>
      <c r="C739" s="37" t="s">
        <v>2271</v>
      </c>
      <c r="E739" s="39">
        <v>0.999</v>
      </c>
      <c r="F739" s="39">
        <v>21</v>
      </c>
      <c r="G739" s="39">
        <f t="shared" si="121"/>
        <v>282</v>
      </c>
      <c r="H739" s="39">
        <v>2600</v>
      </c>
      <c r="I739" s="39">
        <v>1719</v>
      </c>
      <c r="J739" s="39" t="str">
        <f t="shared" si="122"/>
        <v>NO</v>
      </c>
      <c r="K739" s="39">
        <f t="shared" si="123"/>
        <v>2.4822695035460995</v>
      </c>
      <c r="L739" s="39" t="str">
        <f t="shared" si="124"/>
        <v>NO</v>
      </c>
      <c r="O739" s="39">
        <v>1</v>
      </c>
      <c r="R739" s="39">
        <v>0</v>
      </c>
      <c r="S739" s="39">
        <f t="shared" si="125"/>
        <v>0</v>
      </c>
      <c r="AB739" s="39" t="s">
        <v>4112</v>
      </c>
      <c r="AD739" s="39">
        <f t="shared" si="126"/>
        <v>0</v>
      </c>
      <c r="AE739" s="39">
        <v>5042</v>
      </c>
      <c r="AF739" s="39">
        <f t="shared" si="127"/>
        <v>1278</v>
      </c>
      <c r="AG739" s="39">
        <v>200</v>
      </c>
      <c r="AH739" s="39">
        <f t="shared" si="128"/>
        <v>683</v>
      </c>
      <c r="AI739" s="39">
        <f t="shared" si="129"/>
        <v>595</v>
      </c>
      <c r="AJ739" s="39">
        <f t="shared" si="130"/>
        <v>1</v>
      </c>
      <c r="AK739" s="39">
        <v>1</v>
      </c>
      <c r="AL739" s="39">
        <v>0.46200000000000002</v>
      </c>
      <c r="AM739" s="39">
        <v>0.46</v>
      </c>
      <c r="AN739" s="39">
        <v>0.38100000000000001</v>
      </c>
      <c r="AO739" s="39">
        <f t="shared" si="131"/>
        <v>0</v>
      </c>
      <c r="AQ739" s="37" t="s">
        <v>2271</v>
      </c>
      <c r="AR739" s="39">
        <v>1</v>
      </c>
    </row>
    <row r="740" spans="1:44" ht="15" customHeight="1">
      <c r="A740" s="37" t="s">
        <v>2256</v>
      </c>
      <c r="B740" s="37" t="s">
        <v>2257</v>
      </c>
      <c r="C740" s="37" t="s">
        <v>2271</v>
      </c>
      <c r="E740" s="39">
        <v>0.998</v>
      </c>
      <c r="F740" s="39">
        <v>19</v>
      </c>
      <c r="G740" s="39">
        <f t="shared" si="121"/>
        <v>280</v>
      </c>
      <c r="H740" s="39">
        <v>2230</v>
      </c>
      <c r="I740" s="39">
        <v>251</v>
      </c>
      <c r="J740" s="39" t="str">
        <f t="shared" si="122"/>
        <v>NO</v>
      </c>
      <c r="K740" s="39">
        <f t="shared" si="123"/>
        <v>0.7142857142857143</v>
      </c>
      <c r="L740" s="39" t="str">
        <f t="shared" si="124"/>
        <v>NO</v>
      </c>
      <c r="O740" s="39">
        <v>2</v>
      </c>
      <c r="R740" s="39">
        <v>0</v>
      </c>
      <c r="S740" s="39">
        <f t="shared" si="125"/>
        <v>1</v>
      </c>
      <c r="U740" s="39" t="s">
        <v>2258</v>
      </c>
      <c r="AB740" s="39" t="s">
        <v>4112</v>
      </c>
      <c r="AD740" s="39">
        <f t="shared" si="126"/>
        <v>0</v>
      </c>
      <c r="AE740" s="39">
        <v>3</v>
      </c>
      <c r="AF740" s="39">
        <f t="shared" si="127"/>
        <v>122</v>
      </c>
      <c r="AG740" s="39">
        <v>10</v>
      </c>
      <c r="AH740" s="39">
        <f t="shared" si="128"/>
        <v>278</v>
      </c>
      <c r="AI740" s="39">
        <f t="shared" si="129"/>
        <v>-156</v>
      </c>
      <c r="AJ740" s="39">
        <f t="shared" si="130"/>
        <v>0</v>
      </c>
      <c r="AK740" s="39">
        <v>1</v>
      </c>
      <c r="AL740" s="39">
        <v>0.438</v>
      </c>
      <c r="AM740" s="39">
        <v>0.46600000000000003</v>
      </c>
      <c r="AN740" s="39">
        <v>0.41199999999999998</v>
      </c>
      <c r="AO740" s="39">
        <f t="shared" si="131"/>
        <v>0</v>
      </c>
      <c r="AQ740" s="37" t="s">
        <v>2271</v>
      </c>
      <c r="AR740" s="39">
        <v>0</v>
      </c>
    </row>
    <row r="741" spans="1:44" ht="15" customHeight="1">
      <c r="A741" s="37" t="s">
        <v>2259</v>
      </c>
      <c r="B741" s="37" t="s">
        <v>2260</v>
      </c>
      <c r="C741" s="37" t="s">
        <v>2261</v>
      </c>
      <c r="E741" s="39">
        <v>0.98299999999999998</v>
      </c>
      <c r="F741" s="39">
        <v>24</v>
      </c>
      <c r="G741" s="39">
        <f t="shared" si="121"/>
        <v>645</v>
      </c>
      <c r="H741" s="39">
        <v>791</v>
      </c>
      <c r="I741" s="39" t="s">
        <v>4111</v>
      </c>
      <c r="J741" s="39" t="str">
        <f t="shared" si="122"/>
        <v>NO</v>
      </c>
      <c r="K741" s="39">
        <f t="shared" si="123"/>
        <v>1.0852713178294573</v>
      </c>
      <c r="L741" s="39" t="str">
        <f t="shared" si="124"/>
        <v>NO</v>
      </c>
      <c r="O741" s="39">
        <v>6</v>
      </c>
      <c r="R741" s="39">
        <v>0</v>
      </c>
      <c r="S741" s="39">
        <f t="shared" si="125"/>
        <v>1</v>
      </c>
      <c r="U741" s="39" t="s">
        <v>2262</v>
      </c>
      <c r="AB741" s="39" t="s">
        <v>4112</v>
      </c>
      <c r="AD741" s="39">
        <f t="shared" si="126"/>
        <v>0</v>
      </c>
      <c r="AE741" s="39">
        <v>680</v>
      </c>
      <c r="AF741" s="39">
        <f t="shared" si="127"/>
        <v>722</v>
      </c>
      <c r="AG741" s="39">
        <v>89</v>
      </c>
      <c r="AH741" s="39">
        <f t="shared" si="128"/>
        <v>530</v>
      </c>
      <c r="AI741" s="39">
        <f t="shared" si="129"/>
        <v>192</v>
      </c>
      <c r="AJ741" s="39">
        <f t="shared" si="130"/>
        <v>1</v>
      </c>
      <c r="AK741" s="39">
        <v>1</v>
      </c>
      <c r="AL741" s="39">
        <v>0.41499999999999998</v>
      </c>
      <c r="AM741" s="39">
        <v>0.47399999999999998</v>
      </c>
      <c r="AN741" s="39">
        <v>0.35299999999999998</v>
      </c>
      <c r="AO741" s="39">
        <f t="shared" si="131"/>
        <v>0</v>
      </c>
      <c r="AQ741" s="37" t="s">
        <v>2261</v>
      </c>
      <c r="AR741" s="39">
        <v>1</v>
      </c>
    </row>
    <row r="742" spans="1:44" ht="15" customHeight="1">
      <c r="A742" s="37" t="s">
        <v>2263</v>
      </c>
      <c r="B742" s="37" t="s">
        <v>2245</v>
      </c>
      <c r="C742" s="37" t="s">
        <v>2261</v>
      </c>
      <c r="E742" s="39">
        <v>0.997</v>
      </c>
      <c r="F742" s="39">
        <v>24</v>
      </c>
      <c r="G742" s="39">
        <f t="shared" si="121"/>
        <v>500</v>
      </c>
      <c r="H742" s="39">
        <v>862</v>
      </c>
      <c r="I742" s="39" t="s">
        <v>4111</v>
      </c>
      <c r="J742" s="39" t="str">
        <f t="shared" si="122"/>
        <v>NO</v>
      </c>
      <c r="K742" s="39">
        <f t="shared" si="123"/>
        <v>1.8</v>
      </c>
      <c r="L742" s="39" t="str">
        <f t="shared" si="124"/>
        <v>NO</v>
      </c>
      <c r="O742" s="39">
        <v>7</v>
      </c>
      <c r="R742" s="39">
        <v>0</v>
      </c>
      <c r="S742" s="39">
        <f t="shared" si="125"/>
        <v>1</v>
      </c>
      <c r="U742" s="39" t="s">
        <v>2246</v>
      </c>
      <c r="AB742" s="39" t="s">
        <v>4112</v>
      </c>
      <c r="AD742" s="39">
        <f t="shared" si="126"/>
        <v>0</v>
      </c>
      <c r="AE742" s="39">
        <v>2200</v>
      </c>
      <c r="AF742" s="39">
        <f t="shared" si="127"/>
        <v>1063</v>
      </c>
      <c r="AG742" s="39">
        <v>1056</v>
      </c>
      <c r="AH742" s="39">
        <f t="shared" si="128"/>
        <v>1027</v>
      </c>
      <c r="AI742" s="39">
        <f t="shared" si="129"/>
        <v>36</v>
      </c>
      <c r="AJ742" s="39">
        <f t="shared" si="130"/>
        <v>1</v>
      </c>
      <c r="AK742" s="39">
        <v>1</v>
      </c>
      <c r="AL742" s="39">
        <v>0.48599999999999999</v>
      </c>
      <c r="AM742" s="39">
        <v>0.48</v>
      </c>
      <c r="AN742" s="39">
        <v>0.441</v>
      </c>
      <c r="AO742" s="39">
        <f t="shared" si="131"/>
        <v>0</v>
      </c>
      <c r="AQ742" s="37" t="s">
        <v>2261</v>
      </c>
      <c r="AR742" s="39">
        <v>1</v>
      </c>
    </row>
    <row r="743" spans="1:44" ht="15" customHeight="1">
      <c r="A743" s="37" t="s">
        <v>2247</v>
      </c>
      <c r="B743" s="37" t="s">
        <v>2248</v>
      </c>
      <c r="C743" s="37" t="s">
        <v>2261</v>
      </c>
      <c r="E743" s="39">
        <v>1</v>
      </c>
      <c r="F743" s="39">
        <v>20</v>
      </c>
      <c r="G743" s="39">
        <f t="shared" si="121"/>
        <v>490</v>
      </c>
      <c r="H743" s="39">
        <v>3460</v>
      </c>
      <c r="I743" s="39">
        <v>11365</v>
      </c>
      <c r="J743" s="39" t="str">
        <f t="shared" si="122"/>
        <v>YES</v>
      </c>
      <c r="K743" s="39">
        <f t="shared" si="123"/>
        <v>2.0408163265306123</v>
      </c>
      <c r="L743" s="39" t="str">
        <f t="shared" si="124"/>
        <v>NO</v>
      </c>
      <c r="O743" s="39">
        <v>6</v>
      </c>
      <c r="R743" s="39">
        <v>0</v>
      </c>
      <c r="S743" s="39">
        <f t="shared" si="125"/>
        <v>0</v>
      </c>
      <c r="AB743" s="39" t="s">
        <v>4112</v>
      </c>
      <c r="AD743" s="39">
        <f t="shared" si="126"/>
        <v>0</v>
      </c>
      <c r="AE743" s="39">
        <v>58</v>
      </c>
      <c r="AF743" s="39">
        <f t="shared" si="127"/>
        <v>339</v>
      </c>
      <c r="AG743" s="39">
        <v>48</v>
      </c>
      <c r="AH743" s="39">
        <f t="shared" si="128"/>
        <v>427</v>
      </c>
      <c r="AI743" s="39">
        <f t="shared" si="129"/>
        <v>-88</v>
      </c>
      <c r="AJ743" s="39">
        <f t="shared" si="130"/>
        <v>0</v>
      </c>
      <c r="AK743" s="39">
        <v>1</v>
      </c>
      <c r="AL743" s="39">
        <v>0.42299999999999999</v>
      </c>
      <c r="AM743" s="39">
        <v>0.45600000000000002</v>
      </c>
      <c r="AN743" s="39">
        <v>0.41799999999999998</v>
      </c>
      <c r="AO743" s="39">
        <f t="shared" si="131"/>
        <v>0</v>
      </c>
      <c r="AQ743" s="37" t="s">
        <v>2261</v>
      </c>
      <c r="AR743" s="39">
        <v>0</v>
      </c>
    </row>
    <row r="744" spans="1:44" ht="15" customHeight="1">
      <c r="A744" s="37" t="s">
        <v>2249</v>
      </c>
      <c r="B744" s="37" t="s">
        <v>2250</v>
      </c>
      <c r="C744" s="37" t="s">
        <v>2261</v>
      </c>
      <c r="E744" s="39">
        <v>1</v>
      </c>
      <c r="F744" s="39">
        <v>21</v>
      </c>
      <c r="G744" s="39">
        <f t="shared" si="121"/>
        <v>537</v>
      </c>
      <c r="H744" s="39">
        <v>750</v>
      </c>
      <c r="I744" s="39">
        <v>129</v>
      </c>
      <c r="J744" s="39" t="str">
        <f t="shared" si="122"/>
        <v>NO</v>
      </c>
      <c r="K744" s="39">
        <f t="shared" si="123"/>
        <v>1.4897579143389199</v>
      </c>
      <c r="L744" s="39" t="str">
        <f t="shared" si="124"/>
        <v>NO</v>
      </c>
      <c r="O744" s="39">
        <v>4</v>
      </c>
      <c r="R744" s="39">
        <v>0</v>
      </c>
      <c r="S744" s="39">
        <f t="shared" si="125"/>
        <v>1</v>
      </c>
      <c r="U744" s="39" t="s">
        <v>2251</v>
      </c>
      <c r="AB744" s="39" t="s">
        <v>4112</v>
      </c>
      <c r="AD744" s="39">
        <f t="shared" si="126"/>
        <v>0</v>
      </c>
      <c r="AE744" s="39">
        <v>2274</v>
      </c>
      <c r="AF744" s="39">
        <f t="shared" si="127"/>
        <v>1076</v>
      </c>
      <c r="AG744" s="39">
        <v>1701</v>
      </c>
      <c r="AH744" s="39">
        <f t="shared" si="128"/>
        <v>1121</v>
      </c>
      <c r="AI744" s="39">
        <f t="shared" si="129"/>
        <v>-45</v>
      </c>
      <c r="AJ744" s="39">
        <f t="shared" si="130"/>
        <v>0</v>
      </c>
      <c r="AK744" s="39">
        <v>1</v>
      </c>
      <c r="AL744" s="39">
        <v>0.45</v>
      </c>
      <c r="AM744" s="39">
        <v>0.44400000000000001</v>
      </c>
      <c r="AN744" s="39">
        <v>0.47699999999999998</v>
      </c>
      <c r="AO744" s="39">
        <f t="shared" si="131"/>
        <v>0</v>
      </c>
      <c r="AQ744" s="37" t="s">
        <v>2261</v>
      </c>
      <c r="AR744" s="39">
        <v>0</v>
      </c>
    </row>
    <row r="745" spans="1:44" ht="15" customHeight="1">
      <c r="A745" s="37" t="s">
        <v>2252</v>
      </c>
      <c r="B745" s="37" t="s">
        <v>2232</v>
      </c>
      <c r="C745" s="37" t="s">
        <v>2233</v>
      </c>
      <c r="E745" s="39">
        <v>1</v>
      </c>
      <c r="F745" s="39">
        <v>23</v>
      </c>
      <c r="G745" s="39">
        <f t="shared" si="121"/>
        <v>496</v>
      </c>
      <c r="H745" s="39">
        <v>1440</v>
      </c>
      <c r="I745" s="39">
        <v>791</v>
      </c>
      <c r="J745" s="39" t="str">
        <f t="shared" si="122"/>
        <v>NO</v>
      </c>
      <c r="K745" s="39">
        <f t="shared" si="123"/>
        <v>4.2338709677419351</v>
      </c>
      <c r="L745" s="39" t="str">
        <f t="shared" si="124"/>
        <v>NO</v>
      </c>
      <c r="O745" s="39">
        <v>1</v>
      </c>
      <c r="R745" s="39">
        <v>0</v>
      </c>
      <c r="S745" s="39">
        <f t="shared" si="125"/>
        <v>1</v>
      </c>
      <c r="Z745" s="39" t="s">
        <v>2234</v>
      </c>
      <c r="AB745" s="39" t="s">
        <v>4112</v>
      </c>
      <c r="AC745" s="39" t="s">
        <v>2235</v>
      </c>
      <c r="AD745" s="39">
        <f t="shared" si="126"/>
        <v>7</v>
      </c>
      <c r="AE745" s="39">
        <v>287</v>
      </c>
      <c r="AF745" s="39">
        <f t="shared" si="127"/>
        <v>533</v>
      </c>
      <c r="AG745" s="39">
        <v>775</v>
      </c>
      <c r="AH745" s="39">
        <f t="shared" si="128"/>
        <v>950</v>
      </c>
      <c r="AI745" s="39">
        <f t="shared" si="129"/>
        <v>-417</v>
      </c>
      <c r="AJ745" s="39">
        <f t="shared" si="130"/>
        <v>0</v>
      </c>
      <c r="AK745" s="39">
        <v>1</v>
      </c>
      <c r="AL745" s="39">
        <v>0.45200000000000001</v>
      </c>
      <c r="AM745" s="39">
        <v>0.47699999999999998</v>
      </c>
      <c r="AN745" s="39">
        <v>0.438</v>
      </c>
      <c r="AO745" s="39">
        <f t="shared" si="131"/>
        <v>0</v>
      </c>
      <c r="AQ745" s="37" t="s">
        <v>2233</v>
      </c>
      <c r="AR745" s="39">
        <v>0</v>
      </c>
    </row>
    <row r="746" spans="1:44" ht="15" customHeight="1">
      <c r="A746" s="37" t="s">
        <v>2236</v>
      </c>
      <c r="B746" s="37" t="s">
        <v>2237</v>
      </c>
      <c r="C746" s="37" t="s">
        <v>2233</v>
      </c>
      <c r="E746" s="39">
        <v>0.99399999999999999</v>
      </c>
      <c r="F746" s="39">
        <v>21</v>
      </c>
      <c r="G746" s="39">
        <f t="shared" si="121"/>
        <v>391</v>
      </c>
      <c r="H746" s="39">
        <v>1671</v>
      </c>
      <c r="I746" s="39" t="s">
        <v>4111</v>
      </c>
      <c r="J746" s="39" t="str">
        <f t="shared" si="122"/>
        <v>NO</v>
      </c>
      <c r="K746" s="39">
        <f t="shared" si="123"/>
        <v>3.5805626598465476</v>
      </c>
      <c r="L746" s="39" t="str">
        <f t="shared" si="124"/>
        <v>NO</v>
      </c>
      <c r="O746" s="39">
        <v>1</v>
      </c>
      <c r="R746" s="39">
        <v>0</v>
      </c>
      <c r="S746" s="39">
        <f t="shared" si="125"/>
        <v>0</v>
      </c>
      <c r="AB746" s="39" t="s">
        <v>4112</v>
      </c>
      <c r="AC746" s="39" t="s">
        <v>2238</v>
      </c>
      <c r="AD746" s="39">
        <f t="shared" si="126"/>
        <v>3</v>
      </c>
      <c r="AE746" s="39">
        <v>1238</v>
      </c>
      <c r="AF746" s="39">
        <f t="shared" si="127"/>
        <v>880</v>
      </c>
      <c r="AG746" s="39">
        <v>2454</v>
      </c>
      <c r="AH746" s="39">
        <f t="shared" si="128"/>
        <v>1183</v>
      </c>
      <c r="AI746" s="39">
        <f t="shared" si="129"/>
        <v>-303</v>
      </c>
      <c r="AJ746" s="39">
        <f t="shared" si="130"/>
        <v>0</v>
      </c>
      <c r="AK746" s="39">
        <v>1</v>
      </c>
      <c r="AL746" s="39">
        <v>0.46500000000000002</v>
      </c>
      <c r="AM746" s="39">
        <v>0.46100000000000002</v>
      </c>
      <c r="AN746" s="39">
        <v>0.33900000000000002</v>
      </c>
      <c r="AO746" s="39">
        <f t="shared" si="131"/>
        <v>0</v>
      </c>
      <c r="AQ746" s="37" t="s">
        <v>2233</v>
      </c>
      <c r="AR746" s="39">
        <v>0</v>
      </c>
    </row>
    <row r="747" spans="1:44" ht="15" customHeight="1">
      <c r="A747" s="37" t="s">
        <v>2239</v>
      </c>
      <c r="B747" s="37" t="s">
        <v>2240</v>
      </c>
      <c r="C747" s="37" t="s">
        <v>2233</v>
      </c>
      <c r="D747" s="39">
        <v>0</v>
      </c>
      <c r="E747" s="39">
        <v>0</v>
      </c>
      <c r="G747" s="39">
        <f t="shared" si="121"/>
        <v>271</v>
      </c>
      <c r="H747" s="39">
        <v>499</v>
      </c>
      <c r="I747" s="39">
        <v>866</v>
      </c>
      <c r="J747" s="39" t="str">
        <f t="shared" si="122"/>
        <v>NO</v>
      </c>
      <c r="K747" s="39">
        <f t="shared" si="123"/>
        <v>3.6900369003690034</v>
      </c>
      <c r="L747" s="39" t="str">
        <f t="shared" si="124"/>
        <v>NO</v>
      </c>
      <c r="O747" s="39">
        <v>1</v>
      </c>
      <c r="R747" s="39">
        <v>0</v>
      </c>
      <c r="S747" s="39">
        <f t="shared" si="125"/>
        <v>0</v>
      </c>
      <c r="AB747" s="39" t="s">
        <v>4112</v>
      </c>
      <c r="AD747" s="39">
        <f t="shared" si="126"/>
        <v>0</v>
      </c>
      <c r="AE747" s="39">
        <v>1569</v>
      </c>
      <c r="AF747" s="39">
        <f t="shared" si="127"/>
        <v>954</v>
      </c>
      <c r="AG747" s="39">
        <v>4008</v>
      </c>
      <c r="AH747" s="39">
        <f t="shared" si="128"/>
        <v>1259</v>
      </c>
      <c r="AI747" s="39">
        <f t="shared" si="129"/>
        <v>-305</v>
      </c>
      <c r="AJ747" s="39">
        <f t="shared" si="130"/>
        <v>0</v>
      </c>
      <c r="AK747" s="39">
        <v>0</v>
      </c>
      <c r="AL747" s="39">
        <v>0.45600000000000002</v>
      </c>
      <c r="AM747" s="39">
        <v>0.52100000000000002</v>
      </c>
      <c r="AN747" s="39">
        <v>0.33400000000000002</v>
      </c>
      <c r="AO747" s="39">
        <f t="shared" si="131"/>
        <v>1</v>
      </c>
      <c r="AQ747" s="37" t="s">
        <v>2233</v>
      </c>
      <c r="AR747" s="39">
        <v>0</v>
      </c>
    </row>
    <row r="748" spans="1:44" ht="15" customHeight="1">
      <c r="A748" s="37" t="s">
        <v>2241</v>
      </c>
      <c r="B748" s="37" t="s">
        <v>2242</v>
      </c>
      <c r="C748" s="37" t="s">
        <v>2233</v>
      </c>
      <c r="E748" s="39">
        <v>0.999</v>
      </c>
      <c r="F748" s="39">
        <v>20</v>
      </c>
      <c r="G748" s="39">
        <f t="shared" si="121"/>
        <v>246</v>
      </c>
      <c r="H748" s="39">
        <v>159</v>
      </c>
      <c r="I748" s="39" t="s">
        <v>4111</v>
      </c>
      <c r="J748" s="39" t="str">
        <f t="shared" si="122"/>
        <v>NO</v>
      </c>
      <c r="K748" s="39">
        <f t="shared" si="123"/>
        <v>3.2520325203252032</v>
      </c>
      <c r="L748" s="39" t="str">
        <f t="shared" si="124"/>
        <v>NO</v>
      </c>
      <c r="O748" s="39">
        <v>1</v>
      </c>
      <c r="R748" s="39">
        <v>0</v>
      </c>
      <c r="S748" s="39">
        <f t="shared" si="125"/>
        <v>0</v>
      </c>
      <c r="AB748" s="39" t="s">
        <v>4112</v>
      </c>
      <c r="AD748" s="39">
        <f t="shared" si="126"/>
        <v>0</v>
      </c>
      <c r="AE748" s="39">
        <v>808</v>
      </c>
      <c r="AF748" s="39">
        <f t="shared" si="127"/>
        <v>759</v>
      </c>
      <c r="AG748" s="39">
        <v>10014</v>
      </c>
      <c r="AH748" s="39">
        <f t="shared" si="128"/>
        <v>1351</v>
      </c>
      <c r="AI748" s="39">
        <f t="shared" si="129"/>
        <v>-592</v>
      </c>
      <c r="AJ748" s="39">
        <f t="shared" si="130"/>
        <v>0</v>
      </c>
      <c r="AK748" s="39">
        <v>1</v>
      </c>
      <c r="AL748" s="39">
        <v>0</v>
      </c>
      <c r="AM748" s="39">
        <v>0</v>
      </c>
      <c r="AN748" s="39">
        <v>0</v>
      </c>
      <c r="AO748" s="39">
        <f t="shared" si="131"/>
        <v>0</v>
      </c>
      <c r="AQ748" s="37" t="s">
        <v>2233</v>
      </c>
      <c r="AR748" s="39">
        <v>0</v>
      </c>
    </row>
    <row r="749" spans="1:44" ht="15" customHeight="1">
      <c r="A749" s="37" t="s">
        <v>2243</v>
      </c>
      <c r="B749" s="37" t="s">
        <v>2244</v>
      </c>
      <c r="C749" s="37" t="s">
        <v>2214</v>
      </c>
      <c r="E749" s="39">
        <v>0.995</v>
      </c>
      <c r="F749" s="39">
        <v>18</v>
      </c>
      <c r="G749" s="39">
        <f t="shared" si="121"/>
        <v>377</v>
      </c>
      <c r="H749" s="39">
        <v>4695</v>
      </c>
      <c r="I749" s="39">
        <v>21955</v>
      </c>
      <c r="J749" s="39" t="str">
        <f t="shared" si="122"/>
        <v>YES</v>
      </c>
      <c r="K749" s="39">
        <f t="shared" si="123"/>
        <v>3.7135278514588865</v>
      </c>
      <c r="L749" s="39" t="str">
        <f t="shared" si="124"/>
        <v>NO</v>
      </c>
      <c r="O749" s="39">
        <v>5</v>
      </c>
      <c r="R749" s="39">
        <v>0</v>
      </c>
      <c r="S749" s="39">
        <f t="shared" si="125"/>
        <v>1</v>
      </c>
      <c r="U749" s="39" t="s">
        <v>2215</v>
      </c>
      <c r="AB749" s="39" t="s">
        <v>4112</v>
      </c>
      <c r="AC749" s="39" t="s">
        <v>2216</v>
      </c>
      <c r="AD749" s="39">
        <f t="shared" si="126"/>
        <v>13</v>
      </c>
      <c r="AE749" s="39">
        <v>927</v>
      </c>
      <c r="AF749" s="39">
        <f t="shared" si="127"/>
        <v>794</v>
      </c>
      <c r="AG749" s="39">
        <v>859</v>
      </c>
      <c r="AH749" s="39">
        <f t="shared" si="128"/>
        <v>971</v>
      </c>
      <c r="AI749" s="39">
        <f t="shared" si="129"/>
        <v>-177</v>
      </c>
      <c r="AJ749" s="39">
        <f t="shared" si="130"/>
        <v>0</v>
      </c>
      <c r="AK749" s="39">
        <v>1</v>
      </c>
      <c r="AL749" s="39">
        <v>0.48499999999999999</v>
      </c>
      <c r="AM749" s="39">
        <v>0.48699999999999999</v>
      </c>
      <c r="AN749" s="39">
        <v>0.29099999999999998</v>
      </c>
      <c r="AO749" s="39">
        <f t="shared" si="131"/>
        <v>0</v>
      </c>
      <c r="AQ749" s="37" t="s">
        <v>2214</v>
      </c>
      <c r="AR749" s="39">
        <v>0</v>
      </c>
    </row>
    <row r="750" spans="1:44" ht="15" customHeight="1">
      <c r="A750" s="37" t="s">
        <v>2217</v>
      </c>
      <c r="B750" s="37" t="s">
        <v>2218</v>
      </c>
      <c r="C750" s="37" t="s">
        <v>2214</v>
      </c>
      <c r="D750" s="39">
        <v>0</v>
      </c>
      <c r="E750" s="39">
        <v>0</v>
      </c>
      <c r="G750" s="39">
        <f t="shared" si="121"/>
        <v>418</v>
      </c>
      <c r="H750" s="39">
        <v>2699</v>
      </c>
      <c r="I750" s="39">
        <v>1046</v>
      </c>
      <c r="J750" s="39" t="str">
        <f t="shared" si="122"/>
        <v>NO</v>
      </c>
      <c r="K750" s="39">
        <f t="shared" si="123"/>
        <v>1.9138755980861244</v>
      </c>
      <c r="L750" s="39" t="str">
        <f t="shared" si="124"/>
        <v>NO</v>
      </c>
      <c r="O750" s="39">
        <v>2</v>
      </c>
      <c r="R750" s="39">
        <v>0</v>
      </c>
      <c r="S750" s="39">
        <f t="shared" si="125"/>
        <v>1</v>
      </c>
      <c r="U750" s="39" t="s">
        <v>2219</v>
      </c>
      <c r="AB750" s="39" t="s">
        <v>4112</v>
      </c>
      <c r="AC750" s="39" t="s">
        <v>2220</v>
      </c>
      <c r="AD750" s="39">
        <f t="shared" si="126"/>
        <v>14</v>
      </c>
      <c r="AE750" s="39">
        <v>5109</v>
      </c>
      <c r="AF750" s="39">
        <f t="shared" si="127"/>
        <v>1279</v>
      </c>
      <c r="AG750" s="39">
        <v>3266</v>
      </c>
      <c r="AH750" s="39">
        <f t="shared" si="128"/>
        <v>1230</v>
      </c>
      <c r="AI750" s="39">
        <f t="shared" si="129"/>
        <v>49</v>
      </c>
      <c r="AJ750" s="39">
        <f t="shared" si="130"/>
        <v>1</v>
      </c>
      <c r="AK750" s="39">
        <v>0</v>
      </c>
      <c r="AL750" s="39">
        <v>0.497</v>
      </c>
      <c r="AM750" s="39">
        <v>0.47</v>
      </c>
      <c r="AN750" s="39">
        <v>0.42699999999999999</v>
      </c>
      <c r="AO750" s="39">
        <f t="shared" si="131"/>
        <v>1</v>
      </c>
      <c r="AQ750" s="37" t="s">
        <v>2214</v>
      </c>
      <c r="AR750" s="39">
        <v>1</v>
      </c>
    </row>
    <row r="751" spans="1:44" ht="15" customHeight="1">
      <c r="A751" s="37" t="s">
        <v>2221</v>
      </c>
      <c r="B751" s="37" t="s">
        <v>2222</v>
      </c>
      <c r="C751" s="37" t="s">
        <v>2214</v>
      </c>
      <c r="E751" s="39">
        <v>0.995</v>
      </c>
      <c r="F751" s="39">
        <v>16</v>
      </c>
      <c r="G751" s="39">
        <f t="shared" si="121"/>
        <v>384</v>
      </c>
      <c r="H751" s="39">
        <v>5471</v>
      </c>
      <c r="I751" s="39">
        <v>7461</v>
      </c>
      <c r="J751" s="39" t="str">
        <f t="shared" si="122"/>
        <v>NO</v>
      </c>
      <c r="K751" s="39">
        <f t="shared" si="123"/>
        <v>1.5625</v>
      </c>
      <c r="L751" s="39" t="str">
        <f t="shared" si="124"/>
        <v>NO</v>
      </c>
      <c r="O751" s="39">
        <v>1</v>
      </c>
      <c r="R751" s="39">
        <v>0</v>
      </c>
      <c r="S751" s="39">
        <f t="shared" si="125"/>
        <v>0</v>
      </c>
      <c r="AB751" s="39" t="s">
        <v>4112</v>
      </c>
      <c r="AC751" s="39" t="s">
        <v>2223</v>
      </c>
      <c r="AD751" s="39">
        <f t="shared" si="126"/>
        <v>3</v>
      </c>
      <c r="AE751" s="39">
        <v>1642</v>
      </c>
      <c r="AF751" s="39">
        <f t="shared" si="127"/>
        <v>967</v>
      </c>
      <c r="AG751" s="39">
        <v>1096</v>
      </c>
      <c r="AH751" s="39">
        <f t="shared" si="128"/>
        <v>1037</v>
      </c>
      <c r="AI751" s="39">
        <f t="shared" si="129"/>
        <v>-70</v>
      </c>
      <c r="AJ751" s="39">
        <f t="shared" si="130"/>
        <v>0</v>
      </c>
      <c r="AK751" s="39">
        <v>1</v>
      </c>
      <c r="AL751" s="39">
        <v>0.42599999999999999</v>
      </c>
      <c r="AM751" s="39">
        <v>0.46200000000000002</v>
      </c>
      <c r="AN751" s="39">
        <v>0.39400000000000002</v>
      </c>
      <c r="AO751" s="39">
        <f t="shared" si="131"/>
        <v>0</v>
      </c>
      <c r="AQ751" s="37" t="s">
        <v>2214</v>
      </c>
      <c r="AR751" s="39">
        <v>0</v>
      </c>
    </row>
    <row r="752" spans="1:44" ht="15" customHeight="1">
      <c r="A752" s="37" t="s">
        <v>2224</v>
      </c>
      <c r="B752" s="37" t="s">
        <v>2225</v>
      </c>
      <c r="C752" s="37" t="s">
        <v>2214</v>
      </c>
      <c r="E752" s="39">
        <v>0.99199999999999999</v>
      </c>
      <c r="F752" s="39">
        <v>19</v>
      </c>
      <c r="G752" s="39">
        <f t="shared" si="121"/>
        <v>384</v>
      </c>
      <c r="H752" s="39">
        <v>2190</v>
      </c>
      <c r="I752" s="39">
        <v>5918</v>
      </c>
      <c r="J752" s="39" t="str">
        <f t="shared" si="122"/>
        <v>NO</v>
      </c>
      <c r="K752" s="39">
        <f t="shared" si="123"/>
        <v>3.125</v>
      </c>
      <c r="L752" s="39" t="str">
        <f t="shared" si="124"/>
        <v>NO</v>
      </c>
      <c r="O752" s="39">
        <v>2</v>
      </c>
      <c r="R752" s="39">
        <v>0</v>
      </c>
      <c r="S752" s="39">
        <f t="shared" si="125"/>
        <v>1</v>
      </c>
      <c r="U752" s="39" t="s">
        <v>3909</v>
      </c>
      <c r="AB752" s="39" t="s">
        <v>4112</v>
      </c>
      <c r="AC752" s="39" t="s">
        <v>2226</v>
      </c>
      <c r="AD752" s="39">
        <f t="shared" si="126"/>
        <v>4</v>
      </c>
      <c r="AE752" s="39">
        <v>127</v>
      </c>
      <c r="AF752" s="39">
        <f t="shared" si="127"/>
        <v>420</v>
      </c>
      <c r="AG752" s="39">
        <v>187</v>
      </c>
      <c r="AH752" s="39">
        <f t="shared" si="128"/>
        <v>672</v>
      </c>
      <c r="AI752" s="39">
        <f t="shared" si="129"/>
        <v>-252</v>
      </c>
      <c r="AJ752" s="39">
        <f t="shared" si="130"/>
        <v>0</v>
      </c>
      <c r="AK752" s="39">
        <v>1</v>
      </c>
      <c r="AL752" s="39">
        <v>0.42199999999999999</v>
      </c>
      <c r="AM752" s="39">
        <v>0.49399999999999999</v>
      </c>
      <c r="AN752" s="39">
        <v>0.34599999999999997</v>
      </c>
      <c r="AO752" s="39">
        <f t="shared" si="131"/>
        <v>0</v>
      </c>
      <c r="AQ752" s="37" t="s">
        <v>2214</v>
      </c>
      <c r="AR752" s="39">
        <v>0</v>
      </c>
    </row>
    <row r="753" spans="1:44" ht="15" customHeight="1">
      <c r="A753" s="37" t="s">
        <v>2227</v>
      </c>
      <c r="B753" s="37" t="s">
        <v>2228</v>
      </c>
      <c r="C753" s="37" t="s">
        <v>2229</v>
      </c>
      <c r="E753" s="39">
        <v>0.999</v>
      </c>
      <c r="F753" s="39">
        <v>17</v>
      </c>
      <c r="G753" s="39">
        <f t="shared" si="121"/>
        <v>192</v>
      </c>
      <c r="H753" s="39">
        <v>8852</v>
      </c>
      <c r="I753" s="39">
        <v>2041</v>
      </c>
      <c r="J753" s="39" t="str">
        <f t="shared" si="122"/>
        <v>NO</v>
      </c>
      <c r="K753" s="39">
        <f t="shared" si="123"/>
        <v>0</v>
      </c>
      <c r="L753" s="39" t="str">
        <f t="shared" si="124"/>
        <v>NO</v>
      </c>
      <c r="O753" s="39">
        <v>2</v>
      </c>
      <c r="R753" s="39">
        <v>0</v>
      </c>
      <c r="S753" s="39">
        <f t="shared" si="125"/>
        <v>0</v>
      </c>
      <c r="AB753" s="39" t="s">
        <v>4112</v>
      </c>
      <c r="AC753" s="39" t="s">
        <v>2230</v>
      </c>
      <c r="AD753" s="39">
        <f t="shared" si="126"/>
        <v>4</v>
      </c>
      <c r="AE753" s="39">
        <v>23500</v>
      </c>
      <c r="AF753" s="39">
        <f t="shared" si="127"/>
        <v>1423</v>
      </c>
      <c r="AG753" s="39">
        <v>8040</v>
      </c>
      <c r="AH753" s="39">
        <f t="shared" si="128"/>
        <v>1330</v>
      </c>
      <c r="AI753" s="39">
        <f t="shared" si="129"/>
        <v>93</v>
      </c>
      <c r="AJ753" s="39">
        <f t="shared" si="130"/>
        <v>1</v>
      </c>
      <c r="AK753" s="39">
        <v>1</v>
      </c>
      <c r="AL753" s="39">
        <v>0.45900000000000002</v>
      </c>
      <c r="AM753" s="39">
        <v>0.45100000000000001</v>
      </c>
      <c r="AN753" s="39">
        <v>0.436</v>
      </c>
      <c r="AO753" s="39">
        <f t="shared" si="131"/>
        <v>0</v>
      </c>
      <c r="AQ753" s="37" t="s">
        <v>2229</v>
      </c>
      <c r="AR753" s="39">
        <v>1</v>
      </c>
    </row>
    <row r="754" spans="1:44" ht="15" customHeight="1">
      <c r="A754" s="37" t="s">
        <v>2231</v>
      </c>
      <c r="B754" s="37" t="s">
        <v>2198</v>
      </c>
      <c r="C754" s="37" t="s">
        <v>2229</v>
      </c>
      <c r="E754" s="39">
        <v>0.999</v>
      </c>
      <c r="F754" s="39">
        <v>17</v>
      </c>
      <c r="G754" s="39">
        <f t="shared" si="121"/>
        <v>273</v>
      </c>
      <c r="H754" s="39">
        <v>9927</v>
      </c>
      <c r="I754" s="39">
        <v>10396</v>
      </c>
      <c r="J754" s="39" t="str">
        <f t="shared" si="122"/>
        <v>YES</v>
      </c>
      <c r="K754" s="39">
        <f t="shared" si="123"/>
        <v>1.0989010989010988</v>
      </c>
      <c r="L754" s="39" t="str">
        <f t="shared" si="124"/>
        <v>NO</v>
      </c>
      <c r="O754" s="39">
        <v>0</v>
      </c>
      <c r="R754" s="39">
        <v>0</v>
      </c>
      <c r="S754" s="39">
        <f t="shared" si="125"/>
        <v>1</v>
      </c>
      <c r="W754" s="39" t="s">
        <v>2199</v>
      </c>
      <c r="AB754" s="39" t="s">
        <v>4112</v>
      </c>
      <c r="AC754" s="39" t="s">
        <v>2200</v>
      </c>
      <c r="AD754" s="39">
        <f t="shared" si="126"/>
        <v>3</v>
      </c>
      <c r="AE754" s="39">
        <v>48843</v>
      </c>
      <c r="AF754" s="39">
        <f t="shared" si="127"/>
        <v>1448</v>
      </c>
      <c r="AG754" s="39">
        <v>1725</v>
      </c>
      <c r="AH754" s="39">
        <f t="shared" si="128"/>
        <v>1125</v>
      </c>
      <c r="AI754" s="39">
        <f t="shared" si="129"/>
        <v>323</v>
      </c>
      <c r="AJ754" s="39">
        <f t="shared" si="130"/>
        <v>1</v>
      </c>
      <c r="AK754" s="39">
        <v>1</v>
      </c>
      <c r="AL754" s="39">
        <v>0.49</v>
      </c>
      <c r="AM754" s="39">
        <v>0.47899999999999998</v>
      </c>
      <c r="AN754" s="39">
        <v>0.318</v>
      </c>
      <c r="AO754" s="39">
        <f t="shared" si="131"/>
        <v>0</v>
      </c>
      <c r="AQ754" s="37" t="s">
        <v>2229</v>
      </c>
      <c r="AR754" s="39">
        <v>1</v>
      </c>
    </row>
    <row r="755" spans="1:44" ht="15" customHeight="1">
      <c r="A755" s="37" t="s">
        <v>2201</v>
      </c>
      <c r="B755" s="37" t="s">
        <v>2202</v>
      </c>
      <c r="C755" s="37" t="s">
        <v>2229</v>
      </c>
      <c r="E755" s="39">
        <v>0.998</v>
      </c>
      <c r="F755" s="39">
        <v>20</v>
      </c>
      <c r="G755" s="39">
        <f t="shared" si="121"/>
        <v>164</v>
      </c>
      <c r="H755" s="39">
        <v>1430</v>
      </c>
      <c r="I755" s="39">
        <v>1483</v>
      </c>
      <c r="J755" s="39" t="str">
        <f t="shared" si="122"/>
        <v>NO</v>
      </c>
      <c r="K755" s="39">
        <f t="shared" si="123"/>
        <v>0.6097560975609756</v>
      </c>
      <c r="L755" s="39" t="str">
        <f t="shared" si="124"/>
        <v>NO</v>
      </c>
      <c r="O755" s="39">
        <v>0</v>
      </c>
      <c r="R755" s="39">
        <v>0</v>
      </c>
      <c r="S755" s="39">
        <f t="shared" si="125"/>
        <v>0</v>
      </c>
      <c r="AB755" s="39" t="s">
        <v>4112</v>
      </c>
      <c r="AD755" s="39">
        <f t="shared" si="126"/>
        <v>0</v>
      </c>
      <c r="AE755" s="39">
        <v>31851</v>
      </c>
      <c r="AF755" s="39">
        <f t="shared" si="127"/>
        <v>1433</v>
      </c>
      <c r="AG755" s="39">
        <v>457593</v>
      </c>
      <c r="AH755" s="39">
        <f t="shared" si="128"/>
        <v>1460</v>
      </c>
      <c r="AI755" s="39">
        <f t="shared" si="129"/>
        <v>-27</v>
      </c>
      <c r="AJ755" s="39">
        <f t="shared" si="130"/>
        <v>0</v>
      </c>
      <c r="AK755" s="39">
        <v>1</v>
      </c>
      <c r="AL755" s="39">
        <v>0.41599999999999998</v>
      </c>
      <c r="AM755" s="39">
        <v>0.44600000000000001</v>
      </c>
      <c r="AN755" s="39">
        <v>0.45800000000000002</v>
      </c>
      <c r="AO755" s="39">
        <f t="shared" si="131"/>
        <v>0</v>
      </c>
      <c r="AQ755" s="37" t="s">
        <v>2229</v>
      </c>
      <c r="AR755" s="39">
        <v>0</v>
      </c>
    </row>
    <row r="756" spans="1:44" ht="15" customHeight="1">
      <c r="A756" s="37" t="s">
        <v>2203</v>
      </c>
      <c r="B756" s="37" t="s">
        <v>2204</v>
      </c>
      <c r="C756" s="37" t="s">
        <v>2229</v>
      </c>
      <c r="E756" s="39">
        <v>0.999</v>
      </c>
      <c r="F756" s="39">
        <v>19</v>
      </c>
      <c r="G756" s="39">
        <f t="shared" si="121"/>
        <v>195</v>
      </c>
      <c r="H756" s="39">
        <v>1261</v>
      </c>
      <c r="I756" s="39">
        <v>632</v>
      </c>
      <c r="J756" s="39" t="str">
        <f t="shared" si="122"/>
        <v>NO</v>
      </c>
      <c r="K756" s="39">
        <f t="shared" si="123"/>
        <v>0</v>
      </c>
      <c r="L756" s="39" t="str">
        <f t="shared" si="124"/>
        <v>NO</v>
      </c>
      <c r="O756" s="39">
        <v>0</v>
      </c>
      <c r="R756" s="39">
        <v>0</v>
      </c>
      <c r="S756" s="39">
        <f t="shared" si="125"/>
        <v>0</v>
      </c>
      <c r="AB756" s="39" t="s">
        <v>4112</v>
      </c>
      <c r="AD756" s="39">
        <f t="shared" si="126"/>
        <v>0</v>
      </c>
      <c r="AE756" s="39">
        <v>43619</v>
      </c>
      <c r="AF756" s="39">
        <f t="shared" si="127"/>
        <v>1445</v>
      </c>
      <c r="AG756" s="39">
        <v>28618</v>
      </c>
      <c r="AH756" s="39">
        <f t="shared" si="128"/>
        <v>1420</v>
      </c>
      <c r="AI756" s="39">
        <f t="shared" si="129"/>
        <v>25</v>
      </c>
      <c r="AJ756" s="39">
        <f t="shared" si="130"/>
        <v>1</v>
      </c>
      <c r="AK756" s="39">
        <v>1</v>
      </c>
      <c r="AL756" s="39">
        <v>0.50600000000000001</v>
      </c>
      <c r="AM756" s="39">
        <v>0.48099999999999998</v>
      </c>
      <c r="AN756" s="39">
        <v>0.39800000000000002</v>
      </c>
      <c r="AO756" s="39">
        <f t="shared" si="131"/>
        <v>0</v>
      </c>
      <c r="AQ756" s="37" t="s">
        <v>2229</v>
      </c>
      <c r="AR756" s="39">
        <v>1</v>
      </c>
    </row>
    <row r="757" spans="1:44" ht="15" customHeight="1">
      <c r="A757" s="37" t="s">
        <v>2205</v>
      </c>
      <c r="B757" s="37" t="s">
        <v>2206</v>
      </c>
      <c r="C757" s="37" t="s">
        <v>2207</v>
      </c>
      <c r="E757" s="39">
        <v>1</v>
      </c>
      <c r="F757" s="39">
        <v>22</v>
      </c>
      <c r="G757" s="39">
        <f t="shared" si="121"/>
        <v>296</v>
      </c>
      <c r="H757" s="39">
        <v>6350</v>
      </c>
      <c r="I757" s="39">
        <v>5717</v>
      </c>
      <c r="J757" s="39" t="str">
        <f t="shared" si="122"/>
        <v>NO</v>
      </c>
      <c r="K757" s="39">
        <f t="shared" si="123"/>
        <v>1.3513513513513513</v>
      </c>
      <c r="L757" s="39" t="str">
        <f t="shared" si="124"/>
        <v>NO</v>
      </c>
      <c r="O757" s="39">
        <v>1</v>
      </c>
      <c r="R757" s="39">
        <v>0</v>
      </c>
      <c r="S757" s="39">
        <f t="shared" si="125"/>
        <v>0</v>
      </c>
      <c r="AB757" s="39" t="s">
        <v>4112</v>
      </c>
      <c r="AD757" s="39">
        <f t="shared" si="126"/>
        <v>0</v>
      </c>
      <c r="AE757" s="39">
        <v>3876</v>
      </c>
      <c r="AF757" s="39">
        <f t="shared" si="127"/>
        <v>1220</v>
      </c>
      <c r="AG757" s="39">
        <v>98</v>
      </c>
      <c r="AH757" s="39">
        <f t="shared" si="128"/>
        <v>543</v>
      </c>
      <c r="AI757" s="39">
        <f t="shared" si="129"/>
        <v>677</v>
      </c>
      <c r="AJ757" s="39">
        <f t="shared" si="130"/>
        <v>1</v>
      </c>
      <c r="AK757" s="39">
        <v>1</v>
      </c>
      <c r="AL757" s="39">
        <v>0.34899999999999998</v>
      </c>
      <c r="AM757" s="39">
        <v>0.48699999999999999</v>
      </c>
      <c r="AN757" s="39">
        <v>0.45100000000000001</v>
      </c>
      <c r="AO757" s="39">
        <f t="shared" si="131"/>
        <v>0</v>
      </c>
      <c r="AQ757" s="37" t="s">
        <v>2207</v>
      </c>
      <c r="AR757" s="39">
        <v>1</v>
      </c>
    </row>
    <row r="758" spans="1:44" ht="15" customHeight="1">
      <c r="A758" s="37" t="s">
        <v>2208</v>
      </c>
      <c r="B758" s="37" t="s">
        <v>2209</v>
      </c>
      <c r="C758" s="37" t="s">
        <v>2207</v>
      </c>
      <c r="E758" s="39">
        <v>0.998</v>
      </c>
      <c r="F758" s="39">
        <v>25</v>
      </c>
      <c r="G758" s="39">
        <f t="shared" si="121"/>
        <v>304</v>
      </c>
      <c r="H758" s="39">
        <v>1485</v>
      </c>
      <c r="I758" s="39">
        <v>1562</v>
      </c>
      <c r="J758" s="39" t="str">
        <f t="shared" si="122"/>
        <v>NO</v>
      </c>
      <c r="K758" s="39">
        <f t="shared" si="123"/>
        <v>1.6447368421052633</v>
      </c>
      <c r="L758" s="39" t="str">
        <f t="shared" si="124"/>
        <v>NO</v>
      </c>
      <c r="O758" s="39">
        <v>1</v>
      </c>
      <c r="R758" s="39">
        <v>0</v>
      </c>
      <c r="S758" s="39">
        <f t="shared" si="125"/>
        <v>1</v>
      </c>
      <c r="U758" s="39" t="s">
        <v>2210</v>
      </c>
      <c r="AB758" s="39" t="s">
        <v>4112</v>
      </c>
      <c r="AD758" s="39">
        <f t="shared" si="126"/>
        <v>0</v>
      </c>
      <c r="AE758" s="39">
        <v>0</v>
      </c>
      <c r="AF758" s="39">
        <f t="shared" si="127"/>
        <v>1</v>
      </c>
      <c r="AG758" s="39">
        <v>0</v>
      </c>
      <c r="AH758" s="39">
        <f t="shared" si="128"/>
        <v>1</v>
      </c>
      <c r="AI758" s="39">
        <f t="shared" si="129"/>
        <v>0</v>
      </c>
      <c r="AJ758" s="39">
        <f t="shared" si="130"/>
        <v>0</v>
      </c>
      <c r="AK758" s="39">
        <v>1</v>
      </c>
      <c r="AL758" s="39">
        <v>0.41</v>
      </c>
      <c r="AM758" s="39">
        <v>0.48599999999999999</v>
      </c>
      <c r="AN758" s="39">
        <v>0.42299999999999999</v>
      </c>
      <c r="AO758" s="39">
        <f t="shared" si="131"/>
        <v>0</v>
      </c>
      <c r="AQ758" s="37" t="s">
        <v>2207</v>
      </c>
      <c r="AR758" s="39">
        <v>0</v>
      </c>
    </row>
    <row r="759" spans="1:44" ht="15" customHeight="1">
      <c r="A759" s="37" t="s">
        <v>2211</v>
      </c>
      <c r="B759" s="37" t="s">
        <v>2212</v>
      </c>
      <c r="C759" s="37" t="s">
        <v>2207</v>
      </c>
      <c r="E759" s="39">
        <v>0.998</v>
      </c>
      <c r="F759" s="39">
        <v>23</v>
      </c>
      <c r="G759" s="39">
        <f t="shared" si="121"/>
        <v>298</v>
      </c>
      <c r="H759" s="39">
        <v>1139</v>
      </c>
      <c r="I759" s="39">
        <v>781</v>
      </c>
      <c r="J759" s="39" t="str">
        <f t="shared" si="122"/>
        <v>NO</v>
      </c>
      <c r="K759" s="39">
        <f t="shared" si="123"/>
        <v>1.3422818791946309</v>
      </c>
      <c r="L759" s="39" t="str">
        <f t="shared" si="124"/>
        <v>NO</v>
      </c>
      <c r="O759" s="39">
        <v>2</v>
      </c>
      <c r="R759" s="39">
        <v>0</v>
      </c>
      <c r="S759" s="39">
        <f t="shared" si="125"/>
        <v>0</v>
      </c>
      <c r="AB759" s="39" t="s">
        <v>4112</v>
      </c>
      <c r="AD759" s="39">
        <f t="shared" si="126"/>
        <v>0</v>
      </c>
      <c r="AE759" s="39">
        <v>6261</v>
      </c>
      <c r="AF759" s="39">
        <f t="shared" si="127"/>
        <v>1307</v>
      </c>
      <c r="AG759" s="39">
        <v>55</v>
      </c>
      <c r="AH759" s="39">
        <f t="shared" si="128"/>
        <v>439</v>
      </c>
      <c r="AI759" s="39">
        <f t="shared" si="129"/>
        <v>868</v>
      </c>
      <c r="AJ759" s="39">
        <f t="shared" si="130"/>
        <v>1</v>
      </c>
      <c r="AK759" s="39">
        <v>1</v>
      </c>
      <c r="AL759" s="39">
        <v>0.437</v>
      </c>
      <c r="AM759" s="39">
        <v>0.47399999999999998</v>
      </c>
      <c r="AN759" s="39">
        <v>0.41799999999999998</v>
      </c>
      <c r="AO759" s="39">
        <f t="shared" si="131"/>
        <v>0</v>
      </c>
      <c r="AQ759" s="37" t="s">
        <v>2207</v>
      </c>
      <c r="AR759" s="39">
        <v>1</v>
      </c>
    </row>
    <row r="760" spans="1:44" ht="15" customHeight="1">
      <c r="A760" s="37" t="s">
        <v>2213</v>
      </c>
      <c r="B760" s="37" t="s">
        <v>2190</v>
      </c>
      <c r="C760" s="37" t="s">
        <v>2207</v>
      </c>
      <c r="E760" s="39">
        <v>0.98899999999999999</v>
      </c>
      <c r="F760" s="39">
        <v>22</v>
      </c>
      <c r="G760" s="39">
        <f t="shared" si="121"/>
        <v>312</v>
      </c>
      <c r="H760" s="39">
        <v>2504</v>
      </c>
      <c r="I760" s="39">
        <v>2021</v>
      </c>
      <c r="J760" s="39" t="str">
        <f t="shared" si="122"/>
        <v>NO</v>
      </c>
      <c r="K760" s="39">
        <f t="shared" si="123"/>
        <v>2.2435897435897436</v>
      </c>
      <c r="L760" s="39" t="str">
        <f t="shared" si="124"/>
        <v>NO</v>
      </c>
      <c r="O760" s="39">
        <v>2</v>
      </c>
      <c r="R760" s="39">
        <v>0</v>
      </c>
      <c r="S760" s="39">
        <f t="shared" si="125"/>
        <v>0</v>
      </c>
      <c r="AB760" s="39" t="s">
        <v>4112</v>
      </c>
      <c r="AD760" s="39">
        <f t="shared" si="126"/>
        <v>0</v>
      </c>
      <c r="AE760" s="39">
        <v>1417</v>
      </c>
      <c r="AF760" s="39">
        <f t="shared" si="127"/>
        <v>928</v>
      </c>
      <c r="AG760" s="39">
        <v>0</v>
      </c>
      <c r="AH760" s="39">
        <f t="shared" si="128"/>
        <v>1</v>
      </c>
      <c r="AI760" s="39">
        <f t="shared" si="129"/>
        <v>927</v>
      </c>
      <c r="AJ760" s="39">
        <f t="shared" si="130"/>
        <v>1</v>
      </c>
      <c r="AK760" s="39">
        <v>1</v>
      </c>
      <c r="AL760" s="39">
        <v>0.443</v>
      </c>
      <c r="AM760" s="39">
        <v>0.48199999999999998</v>
      </c>
      <c r="AN760" s="39">
        <v>0.39400000000000002</v>
      </c>
      <c r="AO760" s="39">
        <f t="shared" si="131"/>
        <v>0</v>
      </c>
      <c r="AQ760" s="37" t="s">
        <v>2207</v>
      </c>
      <c r="AR760" s="39">
        <v>1</v>
      </c>
    </row>
    <row r="761" spans="1:44" ht="15" customHeight="1">
      <c r="A761" s="37" t="s">
        <v>2191</v>
      </c>
      <c r="B761" s="37" t="s">
        <v>2192</v>
      </c>
      <c r="C761" s="37" t="s">
        <v>2193</v>
      </c>
      <c r="E761" s="39">
        <v>0.98299999999999998</v>
      </c>
      <c r="F761" s="39">
        <v>17</v>
      </c>
      <c r="G761" s="39">
        <f t="shared" si="121"/>
        <v>398</v>
      </c>
      <c r="H761" s="39">
        <v>1147</v>
      </c>
      <c r="I761" s="39">
        <v>113</v>
      </c>
      <c r="J761" s="39" t="str">
        <f t="shared" si="122"/>
        <v>NO</v>
      </c>
      <c r="K761" s="39">
        <f t="shared" si="123"/>
        <v>0.75376884422110546</v>
      </c>
      <c r="L761" s="39" t="str">
        <f t="shared" si="124"/>
        <v>NO</v>
      </c>
      <c r="O761" s="39">
        <v>1</v>
      </c>
      <c r="R761" s="39">
        <v>0</v>
      </c>
      <c r="S761" s="39">
        <f t="shared" si="125"/>
        <v>1</v>
      </c>
      <c r="U761" s="39" t="s">
        <v>2194</v>
      </c>
      <c r="AB761" s="39" t="s">
        <v>4112</v>
      </c>
      <c r="AD761" s="39">
        <f t="shared" si="126"/>
        <v>0</v>
      </c>
      <c r="AE761" s="39">
        <v>1402</v>
      </c>
      <c r="AF761" s="39">
        <f t="shared" si="127"/>
        <v>921</v>
      </c>
      <c r="AG761" s="39">
        <v>1845</v>
      </c>
      <c r="AH761" s="39">
        <f t="shared" si="128"/>
        <v>1138</v>
      </c>
      <c r="AI761" s="39">
        <f t="shared" si="129"/>
        <v>-217</v>
      </c>
      <c r="AJ761" s="39">
        <f t="shared" si="130"/>
        <v>0</v>
      </c>
      <c r="AK761" s="39">
        <v>1</v>
      </c>
      <c r="AL761" s="39">
        <v>0.49</v>
      </c>
      <c r="AM761" s="39">
        <v>0.46200000000000002</v>
      </c>
      <c r="AN761" s="39">
        <v>0.47</v>
      </c>
      <c r="AO761" s="39">
        <f t="shared" si="131"/>
        <v>0</v>
      </c>
      <c r="AQ761" s="37" t="s">
        <v>2193</v>
      </c>
      <c r="AR761" s="39">
        <v>0</v>
      </c>
    </row>
    <row r="762" spans="1:44" ht="15" customHeight="1">
      <c r="A762" s="37" t="s">
        <v>2195</v>
      </c>
      <c r="B762" s="37" t="s">
        <v>2196</v>
      </c>
      <c r="C762" s="37" t="s">
        <v>2193</v>
      </c>
      <c r="D762" s="39">
        <v>0</v>
      </c>
      <c r="E762" s="39">
        <v>0</v>
      </c>
      <c r="G762" s="39">
        <f t="shared" si="121"/>
        <v>407</v>
      </c>
      <c r="H762" s="39">
        <v>7074</v>
      </c>
      <c r="I762" s="39">
        <v>277</v>
      </c>
      <c r="J762" s="39" t="str">
        <f t="shared" si="122"/>
        <v>NO</v>
      </c>
      <c r="K762" s="39">
        <f t="shared" si="123"/>
        <v>0.73710073710073709</v>
      </c>
      <c r="L762" s="39" t="str">
        <f t="shared" si="124"/>
        <v>NO</v>
      </c>
      <c r="O762" s="39">
        <v>1</v>
      </c>
      <c r="R762" s="39">
        <v>0</v>
      </c>
      <c r="S762" s="39">
        <f t="shared" si="125"/>
        <v>0</v>
      </c>
      <c r="AB762" s="39" t="s">
        <v>4112</v>
      </c>
      <c r="AD762" s="39">
        <f t="shared" si="126"/>
        <v>0</v>
      </c>
      <c r="AE762" s="39">
        <v>1030</v>
      </c>
      <c r="AF762" s="39">
        <f t="shared" si="127"/>
        <v>825</v>
      </c>
      <c r="AG762" s="39">
        <v>828</v>
      </c>
      <c r="AH762" s="39">
        <f t="shared" si="128"/>
        <v>964</v>
      </c>
      <c r="AI762" s="39">
        <f t="shared" si="129"/>
        <v>-139</v>
      </c>
      <c r="AJ762" s="39">
        <f t="shared" si="130"/>
        <v>0</v>
      </c>
      <c r="AK762" s="39">
        <v>0</v>
      </c>
      <c r="AL762" s="39">
        <v>0.39300000000000002</v>
      </c>
      <c r="AM762" s="39">
        <v>0.45700000000000002</v>
      </c>
      <c r="AN762" s="39">
        <v>0.432</v>
      </c>
      <c r="AO762" s="39">
        <f t="shared" si="131"/>
        <v>1</v>
      </c>
      <c r="AQ762" s="37" t="s">
        <v>2193</v>
      </c>
      <c r="AR762" s="39">
        <v>0</v>
      </c>
    </row>
    <row r="763" spans="1:44" ht="15" customHeight="1">
      <c r="A763" s="37" t="s">
        <v>2197</v>
      </c>
      <c r="B763" s="37" t="s">
        <v>2186</v>
      </c>
      <c r="C763" s="37" t="s">
        <v>2193</v>
      </c>
      <c r="D763" s="39">
        <v>0</v>
      </c>
      <c r="E763" s="39">
        <v>0</v>
      </c>
      <c r="G763" s="39">
        <f t="shared" si="121"/>
        <v>1435</v>
      </c>
      <c r="H763" s="39">
        <v>3188</v>
      </c>
      <c r="I763" s="39">
        <v>3871</v>
      </c>
      <c r="J763" s="39" t="str">
        <f t="shared" si="122"/>
        <v>NO</v>
      </c>
      <c r="K763" s="39">
        <f t="shared" si="123"/>
        <v>1.3240418118466899</v>
      </c>
      <c r="L763" s="39" t="str">
        <f t="shared" si="124"/>
        <v>NO</v>
      </c>
      <c r="O763" s="39">
        <v>5</v>
      </c>
      <c r="R763" s="39">
        <v>0</v>
      </c>
      <c r="S763" s="39">
        <f t="shared" si="125"/>
        <v>0</v>
      </c>
      <c r="AB763" s="39" t="s">
        <v>4112</v>
      </c>
      <c r="AD763" s="39">
        <f t="shared" si="126"/>
        <v>0</v>
      </c>
      <c r="AE763" s="39">
        <v>6</v>
      </c>
      <c r="AF763" s="39">
        <f t="shared" si="127"/>
        <v>157</v>
      </c>
      <c r="AG763" s="39">
        <v>1</v>
      </c>
      <c r="AH763" s="39">
        <f t="shared" si="128"/>
        <v>122</v>
      </c>
      <c r="AI763" s="39">
        <f t="shared" si="129"/>
        <v>35</v>
      </c>
      <c r="AJ763" s="39">
        <f t="shared" si="130"/>
        <v>1</v>
      </c>
      <c r="AK763" s="39">
        <v>0</v>
      </c>
      <c r="AL763" s="39">
        <v>0.41899999999999998</v>
      </c>
      <c r="AM763" s="39">
        <v>0.45600000000000002</v>
      </c>
      <c r="AN763" s="39">
        <v>0.44400000000000001</v>
      </c>
      <c r="AO763" s="39">
        <f t="shared" si="131"/>
        <v>1</v>
      </c>
      <c r="AQ763" s="37" t="s">
        <v>2193</v>
      </c>
      <c r="AR763" s="39">
        <v>1</v>
      </c>
    </row>
    <row r="764" spans="1:44" ht="15" customHeight="1">
      <c r="A764" s="37" t="s">
        <v>2187</v>
      </c>
      <c r="B764" s="37" t="s">
        <v>2188</v>
      </c>
      <c r="C764" s="37" t="s">
        <v>2193</v>
      </c>
      <c r="D764" s="39">
        <v>0</v>
      </c>
      <c r="E764" s="39">
        <v>0</v>
      </c>
      <c r="G764" s="39">
        <f t="shared" si="121"/>
        <v>328</v>
      </c>
      <c r="H764" s="39">
        <v>1120</v>
      </c>
      <c r="I764" s="39">
        <v>575</v>
      </c>
      <c r="J764" s="39" t="str">
        <f t="shared" si="122"/>
        <v>NO</v>
      </c>
      <c r="K764" s="39">
        <f t="shared" si="123"/>
        <v>1.524390243902439</v>
      </c>
      <c r="L764" s="39" t="str">
        <f t="shared" si="124"/>
        <v>NO</v>
      </c>
      <c r="O764" s="39">
        <v>1</v>
      </c>
      <c r="R764" s="39">
        <v>0</v>
      </c>
      <c r="S764" s="39">
        <f t="shared" si="125"/>
        <v>0</v>
      </c>
      <c r="AB764" s="39" t="s">
        <v>4112</v>
      </c>
      <c r="AD764" s="39">
        <f t="shared" si="126"/>
        <v>0</v>
      </c>
      <c r="AE764" s="39">
        <v>2018</v>
      </c>
      <c r="AF764" s="39">
        <f t="shared" si="127"/>
        <v>1041</v>
      </c>
      <c r="AG764" s="39">
        <v>20113</v>
      </c>
      <c r="AH764" s="39">
        <f t="shared" si="128"/>
        <v>1405</v>
      </c>
      <c r="AI764" s="39">
        <f t="shared" si="129"/>
        <v>-364</v>
      </c>
      <c r="AJ764" s="39">
        <f t="shared" si="130"/>
        <v>0</v>
      </c>
      <c r="AK764" s="39">
        <v>0</v>
      </c>
      <c r="AL764" s="39">
        <v>0.5</v>
      </c>
      <c r="AM764" s="39">
        <v>0.44700000000000001</v>
      </c>
      <c r="AN764" s="39">
        <v>0.51100000000000001</v>
      </c>
      <c r="AO764" s="39">
        <f t="shared" si="131"/>
        <v>1</v>
      </c>
      <c r="AQ764" s="37" t="s">
        <v>2193</v>
      </c>
      <c r="AR764" s="39">
        <v>0</v>
      </c>
    </row>
    <row r="765" spans="1:44" ht="15" customHeight="1">
      <c r="A765" s="37" t="s">
        <v>2189</v>
      </c>
      <c r="B765" s="37" t="s">
        <v>2177</v>
      </c>
      <c r="C765" s="37" t="s">
        <v>2178</v>
      </c>
      <c r="E765" s="39">
        <v>0.96099999999999997</v>
      </c>
      <c r="F765" s="39">
        <v>16</v>
      </c>
      <c r="G765" s="39">
        <f t="shared" si="121"/>
        <v>383</v>
      </c>
      <c r="H765" s="39">
        <v>1200</v>
      </c>
      <c r="I765" s="39">
        <v>240</v>
      </c>
      <c r="J765" s="39" t="str">
        <f t="shared" si="122"/>
        <v>NO</v>
      </c>
      <c r="K765" s="39">
        <f t="shared" si="123"/>
        <v>1.0443864229765014</v>
      </c>
      <c r="L765" s="39" t="str">
        <f t="shared" si="124"/>
        <v>NO</v>
      </c>
      <c r="O765" s="39">
        <v>2</v>
      </c>
      <c r="R765" s="39">
        <v>0</v>
      </c>
      <c r="S765" s="39">
        <f t="shared" si="125"/>
        <v>0</v>
      </c>
      <c r="AB765" s="39" t="s">
        <v>4112</v>
      </c>
      <c r="AD765" s="39">
        <f t="shared" si="126"/>
        <v>0</v>
      </c>
      <c r="AE765" s="39">
        <v>287</v>
      </c>
      <c r="AF765" s="39">
        <f t="shared" si="127"/>
        <v>533</v>
      </c>
      <c r="AG765" s="39">
        <v>191</v>
      </c>
      <c r="AH765" s="39">
        <f t="shared" si="128"/>
        <v>674</v>
      </c>
      <c r="AI765" s="39">
        <f t="shared" si="129"/>
        <v>-141</v>
      </c>
      <c r="AJ765" s="39">
        <f t="shared" si="130"/>
        <v>0</v>
      </c>
      <c r="AK765" s="39">
        <v>1</v>
      </c>
      <c r="AL765" s="39">
        <v>0.39100000000000001</v>
      </c>
      <c r="AM765" s="39">
        <v>0.443</v>
      </c>
      <c r="AN765" s="39">
        <v>0.41099999999999998</v>
      </c>
      <c r="AO765" s="39">
        <f t="shared" si="131"/>
        <v>0</v>
      </c>
      <c r="AQ765" s="37" t="s">
        <v>2178</v>
      </c>
      <c r="AR765" s="39">
        <v>0</v>
      </c>
    </row>
    <row r="766" spans="1:44" ht="15" customHeight="1">
      <c r="A766" s="37" t="s">
        <v>2179</v>
      </c>
      <c r="B766" s="37" t="s">
        <v>2180</v>
      </c>
      <c r="C766" s="37" t="s">
        <v>2178</v>
      </c>
      <c r="E766" s="39">
        <v>0.99399999999999999</v>
      </c>
      <c r="F766" s="39">
        <v>17</v>
      </c>
      <c r="G766" s="39">
        <f t="shared" si="121"/>
        <v>405</v>
      </c>
      <c r="H766" s="39">
        <v>5992</v>
      </c>
      <c r="I766" s="39">
        <v>1543</v>
      </c>
      <c r="J766" s="39" t="str">
        <f t="shared" si="122"/>
        <v>NO</v>
      </c>
      <c r="K766" s="39">
        <f t="shared" si="123"/>
        <v>0.49382716049382713</v>
      </c>
      <c r="L766" s="39" t="str">
        <f t="shared" si="124"/>
        <v>NO</v>
      </c>
      <c r="O766" s="39">
        <v>1</v>
      </c>
      <c r="R766" s="39">
        <v>0</v>
      </c>
      <c r="S766" s="39">
        <f t="shared" si="125"/>
        <v>0</v>
      </c>
      <c r="AB766" s="39" t="s">
        <v>4112</v>
      </c>
      <c r="AD766" s="39">
        <f t="shared" si="126"/>
        <v>0</v>
      </c>
      <c r="AE766" s="39">
        <v>920</v>
      </c>
      <c r="AF766" s="39">
        <f t="shared" si="127"/>
        <v>789</v>
      </c>
      <c r="AG766" s="39">
        <v>287</v>
      </c>
      <c r="AH766" s="39">
        <f t="shared" si="128"/>
        <v>755</v>
      </c>
      <c r="AI766" s="39">
        <f t="shared" si="129"/>
        <v>34</v>
      </c>
      <c r="AJ766" s="39">
        <f t="shared" si="130"/>
        <v>1</v>
      </c>
      <c r="AK766" s="39">
        <v>1</v>
      </c>
      <c r="AL766" s="39">
        <v>0.34699999999999998</v>
      </c>
      <c r="AM766" s="39">
        <v>0.47399999999999998</v>
      </c>
      <c r="AN766" s="39">
        <v>0.41699999999999998</v>
      </c>
      <c r="AO766" s="39">
        <f t="shared" si="131"/>
        <v>0</v>
      </c>
      <c r="AQ766" s="37" t="s">
        <v>2178</v>
      </c>
      <c r="AR766" s="39">
        <v>1</v>
      </c>
    </row>
    <row r="767" spans="1:44" ht="15" customHeight="1">
      <c r="A767" s="37" t="s">
        <v>2181</v>
      </c>
      <c r="B767" s="37" t="s">
        <v>2182</v>
      </c>
      <c r="C767" s="37" t="s">
        <v>2178</v>
      </c>
      <c r="D767" s="39">
        <v>0</v>
      </c>
      <c r="E767" s="39">
        <v>0</v>
      </c>
      <c r="G767" s="39">
        <f t="shared" si="121"/>
        <v>385</v>
      </c>
      <c r="H767" s="39">
        <v>675</v>
      </c>
      <c r="I767" s="39">
        <v>32</v>
      </c>
      <c r="J767" s="39" t="str">
        <f t="shared" si="122"/>
        <v>NO</v>
      </c>
      <c r="K767" s="39">
        <f t="shared" si="123"/>
        <v>0.51948051948051943</v>
      </c>
      <c r="L767" s="39" t="str">
        <f t="shared" si="124"/>
        <v>NO</v>
      </c>
      <c r="O767" s="39">
        <v>2</v>
      </c>
      <c r="R767" s="39">
        <v>0</v>
      </c>
      <c r="S767" s="39">
        <f t="shared" si="125"/>
        <v>0</v>
      </c>
      <c r="AB767" s="39" t="s">
        <v>4112</v>
      </c>
      <c r="AD767" s="39">
        <f t="shared" si="126"/>
        <v>0</v>
      </c>
      <c r="AE767" s="39">
        <v>71</v>
      </c>
      <c r="AF767" s="39">
        <f t="shared" si="127"/>
        <v>363</v>
      </c>
      <c r="AG767" s="39">
        <v>205</v>
      </c>
      <c r="AH767" s="39">
        <f t="shared" si="128"/>
        <v>690</v>
      </c>
      <c r="AI767" s="39">
        <f t="shared" si="129"/>
        <v>-327</v>
      </c>
      <c r="AJ767" s="39">
        <f t="shared" si="130"/>
        <v>0</v>
      </c>
      <c r="AK767" s="39">
        <v>0</v>
      </c>
      <c r="AL767" s="39">
        <v>0.44400000000000001</v>
      </c>
      <c r="AM767" s="39">
        <v>0.46500000000000002</v>
      </c>
      <c r="AN767" s="39">
        <v>0.46100000000000002</v>
      </c>
      <c r="AO767" s="39">
        <f t="shared" si="131"/>
        <v>1</v>
      </c>
      <c r="AQ767" s="37" t="s">
        <v>2178</v>
      </c>
      <c r="AR767" s="39">
        <v>0</v>
      </c>
    </row>
    <row r="768" spans="1:44" ht="15" customHeight="1">
      <c r="A768" s="37" t="s">
        <v>2183</v>
      </c>
      <c r="B768" s="37" t="s">
        <v>2184</v>
      </c>
      <c r="C768" s="37" t="s">
        <v>2178</v>
      </c>
      <c r="E768" s="39">
        <v>0.98799999999999999</v>
      </c>
      <c r="F768" s="39">
        <v>18</v>
      </c>
      <c r="G768" s="39">
        <f t="shared" si="121"/>
        <v>379</v>
      </c>
      <c r="H768" s="39">
        <v>601</v>
      </c>
      <c r="I768" s="39">
        <v>431</v>
      </c>
      <c r="J768" s="39" t="str">
        <f t="shared" si="122"/>
        <v>NO</v>
      </c>
      <c r="K768" s="39">
        <f t="shared" si="123"/>
        <v>0.52770448548812665</v>
      </c>
      <c r="L768" s="39" t="str">
        <f t="shared" si="124"/>
        <v>NO</v>
      </c>
      <c r="O768" s="39">
        <v>1</v>
      </c>
      <c r="R768" s="39">
        <v>0</v>
      </c>
      <c r="S768" s="39">
        <f t="shared" si="125"/>
        <v>0</v>
      </c>
      <c r="AB768" s="39" t="s">
        <v>4112</v>
      </c>
      <c r="AD768" s="39">
        <f t="shared" si="126"/>
        <v>0</v>
      </c>
      <c r="AE768" s="39">
        <v>3</v>
      </c>
      <c r="AF768" s="39">
        <f t="shared" si="127"/>
        <v>122</v>
      </c>
      <c r="AG768" s="39">
        <v>4</v>
      </c>
      <c r="AH768" s="39">
        <f t="shared" si="128"/>
        <v>194</v>
      </c>
      <c r="AI768" s="39">
        <f t="shared" si="129"/>
        <v>-72</v>
      </c>
      <c r="AJ768" s="39">
        <f t="shared" si="130"/>
        <v>0</v>
      </c>
      <c r="AK768" s="39">
        <v>1</v>
      </c>
      <c r="AL768" s="39">
        <v>0.44</v>
      </c>
      <c r="AM768" s="39">
        <v>0.51300000000000001</v>
      </c>
      <c r="AN768" s="39">
        <v>0.42599999999999999</v>
      </c>
      <c r="AO768" s="39">
        <f t="shared" si="131"/>
        <v>0</v>
      </c>
      <c r="AQ768" s="37" t="s">
        <v>2178</v>
      </c>
      <c r="AR768" s="39">
        <v>0</v>
      </c>
    </row>
    <row r="769" spans="1:44" ht="15" customHeight="1">
      <c r="A769" s="37" t="s">
        <v>2185</v>
      </c>
      <c r="B769" s="37" t="s">
        <v>2163</v>
      </c>
      <c r="C769" s="37" t="s">
        <v>2164</v>
      </c>
      <c r="E769" s="39">
        <v>1</v>
      </c>
      <c r="F769" s="39">
        <v>16</v>
      </c>
      <c r="G769" s="39">
        <f t="shared" si="121"/>
        <v>314</v>
      </c>
      <c r="H769" s="39">
        <v>3009</v>
      </c>
      <c r="I769" s="39">
        <v>18</v>
      </c>
      <c r="J769" s="39" t="str">
        <f t="shared" si="122"/>
        <v>NO</v>
      </c>
      <c r="K769" s="39">
        <f t="shared" si="123"/>
        <v>2.8662420382165603</v>
      </c>
      <c r="L769" s="39" t="str">
        <f t="shared" si="124"/>
        <v>NO</v>
      </c>
      <c r="O769" s="39">
        <v>2</v>
      </c>
      <c r="R769" s="39">
        <v>0</v>
      </c>
      <c r="S769" s="39">
        <f t="shared" si="125"/>
        <v>0</v>
      </c>
      <c r="AB769" s="39" t="s">
        <v>4112</v>
      </c>
      <c r="AD769" s="39">
        <f t="shared" si="126"/>
        <v>0</v>
      </c>
      <c r="AE769" s="39">
        <v>1256</v>
      </c>
      <c r="AF769" s="39">
        <f t="shared" si="127"/>
        <v>886</v>
      </c>
      <c r="AG769" s="39">
        <v>62</v>
      </c>
      <c r="AH769" s="39">
        <f t="shared" si="128"/>
        <v>464</v>
      </c>
      <c r="AI769" s="39">
        <f t="shared" si="129"/>
        <v>422</v>
      </c>
      <c r="AJ769" s="39">
        <f t="shared" si="130"/>
        <v>1</v>
      </c>
      <c r="AK769" s="39">
        <v>1</v>
      </c>
      <c r="AL769" s="39">
        <v>0.42799999999999999</v>
      </c>
      <c r="AM769" s="39">
        <v>0.45900000000000002</v>
      </c>
      <c r="AN769" s="39">
        <v>0.47099999999999997</v>
      </c>
      <c r="AO769" s="39">
        <f t="shared" si="131"/>
        <v>0</v>
      </c>
      <c r="AQ769" s="37" t="s">
        <v>2164</v>
      </c>
      <c r="AR769" s="39">
        <v>1</v>
      </c>
    </row>
    <row r="770" spans="1:44" ht="15" customHeight="1">
      <c r="A770" s="37" t="s">
        <v>2165</v>
      </c>
      <c r="B770" s="37" t="s">
        <v>2166</v>
      </c>
      <c r="C770" s="37" t="s">
        <v>2164</v>
      </c>
      <c r="E770" s="39">
        <v>0.99099999999999999</v>
      </c>
      <c r="F770" s="39">
        <v>20</v>
      </c>
      <c r="G770" s="39">
        <f t="shared" si="121"/>
        <v>317</v>
      </c>
      <c r="H770" s="39">
        <v>3260</v>
      </c>
      <c r="I770" s="39" t="s">
        <v>4111</v>
      </c>
      <c r="J770" s="39" t="str">
        <f t="shared" si="122"/>
        <v>NO</v>
      </c>
      <c r="K770" s="39">
        <f t="shared" si="123"/>
        <v>2.5236593059936907</v>
      </c>
      <c r="L770" s="39" t="str">
        <f t="shared" si="124"/>
        <v>NO</v>
      </c>
      <c r="O770" s="39">
        <v>3</v>
      </c>
      <c r="R770" s="39">
        <v>0</v>
      </c>
      <c r="S770" s="39">
        <f t="shared" si="125"/>
        <v>0</v>
      </c>
      <c r="AB770" s="39" t="s">
        <v>4112</v>
      </c>
      <c r="AD770" s="39">
        <f t="shared" si="126"/>
        <v>0</v>
      </c>
      <c r="AE770" s="39">
        <v>914</v>
      </c>
      <c r="AF770" s="39">
        <f t="shared" si="127"/>
        <v>787</v>
      </c>
      <c r="AG770" s="39">
        <v>11</v>
      </c>
      <c r="AH770" s="39">
        <f t="shared" si="128"/>
        <v>283</v>
      </c>
      <c r="AI770" s="39">
        <f t="shared" si="129"/>
        <v>504</v>
      </c>
      <c r="AJ770" s="39">
        <f t="shared" si="130"/>
        <v>1</v>
      </c>
      <c r="AK770" s="39">
        <v>1</v>
      </c>
      <c r="AL770" s="39">
        <v>0.44900000000000001</v>
      </c>
      <c r="AM770" s="39">
        <v>0.436</v>
      </c>
      <c r="AN770" s="39">
        <v>0.41799999999999998</v>
      </c>
      <c r="AO770" s="39">
        <f t="shared" si="131"/>
        <v>0</v>
      </c>
      <c r="AQ770" s="37" t="s">
        <v>2164</v>
      </c>
      <c r="AR770" s="39">
        <v>1</v>
      </c>
    </row>
    <row r="771" spans="1:44" ht="15" customHeight="1">
      <c r="A771" s="37" t="s">
        <v>2167</v>
      </c>
      <c r="B771" s="37" t="s">
        <v>2168</v>
      </c>
      <c r="C771" s="37" t="s">
        <v>2164</v>
      </c>
      <c r="E771" s="39">
        <v>1</v>
      </c>
      <c r="F771" s="39">
        <v>18</v>
      </c>
      <c r="G771" s="39">
        <f t="shared" ref="G771:G834" si="132">LEN(B771)</f>
        <v>333</v>
      </c>
      <c r="H771" s="39">
        <v>2430</v>
      </c>
      <c r="I771" s="39">
        <v>139</v>
      </c>
      <c r="J771" s="39" t="str">
        <f t="shared" ref="J771:J834" si="133">IF(AND(OR(H771&gt;=10000,I771&gt;=10000),H771&lt;&gt;"NA",I771&lt;&gt;"NA"),"YES","NO")</f>
        <v>NO</v>
      </c>
      <c r="K771" s="39">
        <f t="shared" ref="K771:K834" si="134">(100/G771)*(LEN(B771)-LEN(SUBSTITUTE(B771,"C","")))</f>
        <v>2.1021021021021022</v>
      </c>
      <c r="L771" s="39" t="str">
        <f t="shared" ref="L771:L834" si="135">IF(AND(K771&gt;3,G771&lt;150),"YES","NO")</f>
        <v>NO</v>
      </c>
      <c r="O771" s="39">
        <v>3</v>
      </c>
      <c r="R771" s="39">
        <v>0</v>
      </c>
      <c r="S771" s="39">
        <f t="shared" ref="S771:S834" si="136">SUM(IF(U771=0,0,1),IF(V771=0,0,1),IF(W771=0,0,1),IF(X771=0,0,1),IF(Y771=0,0,1),IF(Z771=0,0,1),IF(AA771=0,0,1),IF(AB771="No NLS",0,1))</f>
        <v>0</v>
      </c>
      <c r="AB771" s="39" t="s">
        <v>4112</v>
      </c>
      <c r="AD771" s="39">
        <f t="shared" ref="AD771:AD834" si="137">IF(AC771="",0,(LEN(AC771)-LEN(SUBSTITUTE(AC771,"#","")))+1)</f>
        <v>0</v>
      </c>
      <c r="AE771" s="39">
        <v>888</v>
      </c>
      <c r="AF771" s="39">
        <f t="shared" ref="AF771:AF834" si="138">RANK(AE771,$AE$3:$AE$1464,1)</f>
        <v>779</v>
      </c>
      <c r="AG771" s="39">
        <v>426</v>
      </c>
      <c r="AH771" s="39">
        <f t="shared" ref="AH771:AH834" si="139">RANK(AG771,$AG$3:$AG$1464,1)</f>
        <v>831</v>
      </c>
      <c r="AI771" s="39">
        <f t="shared" ref="AI771:AI834" si="140">AF771-AH771</f>
        <v>-52</v>
      </c>
      <c r="AJ771" s="39">
        <f t="shared" ref="AJ771:AJ834" si="141">IF(AI771&gt;0,1,0)</f>
        <v>0</v>
      </c>
      <c r="AK771" s="39">
        <v>0</v>
      </c>
      <c r="AL771" s="39">
        <v>0.47599999999999998</v>
      </c>
      <c r="AM771" s="39">
        <v>0.51</v>
      </c>
      <c r="AN771" s="39">
        <v>0.42399999999999999</v>
      </c>
      <c r="AO771" s="39">
        <f t="shared" ref="AO771:AO834" si="142">IF(AK771=1,0,1)</f>
        <v>1</v>
      </c>
      <c r="AQ771" s="37" t="s">
        <v>2164</v>
      </c>
      <c r="AR771" s="39">
        <v>0</v>
      </c>
    </row>
    <row r="772" spans="1:44" ht="15" customHeight="1">
      <c r="A772" s="37" t="s">
        <v>2169</v>
      </c>
      <c r="B772" s="37" t="s">
        <v>2170</v>
      </c>
      <c r="C772" s="37" t="s">
        <v>2164</v>
      </c>
      <c r="E772" s="39">
        <v>0.99099999999999999</v>
      </c>
      <c r="F772" s="39">
        <v>18</v>
      </c>
      <c r="G772" s="39">
        <f t="shared" si="132"/>
        <v>451</v>
      </c>
      <c r="H772" s="39">
        <v>254</v>
      </c>
      <c r="I772" s="39">
        <v>382</v>
      </c>
      <c r="J772" s="39" t="str">
        <f t="shared" si="133"/>
        <v>NO</v>
      </c>
      <c r="K772" s="39">
        <f t="shared" si="134"/>
        <v>2.2172949002217295</v>
      </c>
      <c r="L772" s="39" t="str">
        <f t="shared" si="135"/>
        <v>NO</v>
      </c>
      <c r="O772" s="39">
        <v>3</v>
      </c>
      <c r="R772" s="39">
        <v>0</v>
      </c>
      <c r="S772" s="39">
        <f t="shared" si="136"/>
        <v>1</v>
      </c>
      <c r="U772" s="39" t="s">
        <v>2171</v>
      </c>
      <c r="AB772" s="39" t="s">
        <v>4112</v>
      </c>
      <c r="AD772" s="39">
        <f t="shared" si="137"/>
        <v>0</v>
      </c>
      <c r="AE772" s="39">
        <v>1268</v>
      </c>
      <c r="AF772" s="39">
        <f t="shared" si="138"/>
        <v>890</v>
      </c>
      <c r="AG772" s="39">
        <v>2652</v>
      </c>
      <c r="AH772" s="39">
        <f t="shared" si="139"/>
        <v>1198</v>
      </c>
      <c r="AI772" s="39">
        <f t="shared" si="140"/>
        <v>-308</v>
      </c>
      <c r="AJ772" s="39">
        <f t="shared" si="141"/>
        <v>0</v>
      </c>
      <c r="AK772" s="39">
        <v>1</v>
      </c>
      <c r="AL772" s="39">
        <v>0.42399999999999999</v>
      </c>
      <c r="AM772" s="39">
        <v>0.51800000000000002</v>
      </c>
      <c r="AN772" s="39">
        <v>0.47</v>
      </c>
      <c r="AO772" s="39">
        <f t="shared" si="142"/>
        <v>0</v>
      </c>
      <c r="AQ772" s="37" t="s">
        <v>2164</v>
      </c>
      <c r="AR772" s="39">
        <v>0</v>
      </c>
    </row>
    <row r="773" spans="1:44" ht="15" customHeight="1">
      <c r="A773" s="37" t="s">
        <v>2172</v>
      </c>
      <c r="B773" s="37" t="s">
        <v>2173</v>
      </c>
      <c r="C773" s="37" t="s">
        <v>2174</v>
      </c>
      <c r="E773" s="39">
        <v>0.99199999999999999</v>
      </c>
      <c r="F773" s="39">
        <v>20</v>
      </c>
      <c r="G773" s="39">
        <f t="shared" si="132"/>
        <v>241</v>
      </c>
      <c r="H773" s="39">
        <v>6723</v>
      </c>
      <c r="I773" s="39">
        <v>383</v>
      </c>
      <c r="J773" s="39" t="str">
        <f t="shared" si="133"/>
        <v>NO</v>
      </c>
      <c r="K773" s="39">
        <f t="shared" si="134"/>
        <v>1.6597510373443984</v>
      </c>
      <c r="L773" s="39" t="str">
        <f t="shared" si="135"/>
        <v>NO</v>
      </c>
      <c r="O773" s="39">
        <v>1</v>
      </c>
      <c r="R773" s="39">
        <v>0</v>
      </c>
      <c r="S773" s="39">
        <f t="shared" si="136"/>
        <v>1</v>
      </c>
      <c r="W773" s="39" t="s">
        <v>2175</v>
      </c>
      <c r="AB773" s="39" t="s">
        <v>4112</v>
      </c>
      <c r="AD773" s="39">
        <f t="shared" si="137"/>
        <v>0</v>
      </c>
      <c r="AE773" s="39">
        <v>486</v>
      </c>
      <c r="AF773" s="39">
        <f t="shared" si="138"/>
        <v>634</v>
      </c>
      <c r="AG773" s="39">
        <v>272</v>
      </c>
      <c r="AH773" s="39">
        <f t="shared" si="139"/>
        <v>742</v>
      </c>
      <c r="AI773" s="39">
        <f t="shared" si="140"/>
        <v>-108</v>
      </c>
      <c r="AJ773" s="39">
        <f t="shared" si="141"/>
        <v>0</v>
      </c>
      <c r="AK773" s="39">
        <v>1</v>
      </c>
      <c r="AL773" s="39">
        <v>0.436</v>
      </c>
      <c r="AM773" s="39">
        <v>0.47399999999999998</v>
      </c>
      <c r="AN773" s="39">
        <v>0.41799999999999998</v>
      </c>
      <c r="AO773" s="39">
        <f t="shared" si="142"/>
        <v>0</v>
      </c>
      <c r="AQ773" s="37" t="s">
        <v>2174</v>
      </c>
      <c r="AR773" s="39">
        <v>0</v>
      </c>
    </row>
    <row r="774" spans="1:44" ht="15" customHeight="1">
      <c r="A774" s="37" t="s">
        <v>2176</v>
      </c>
      <c r="B774" s="37" t="s">
        <v>2150</v>
      </c>
      <c r="C774" s="37" t="s">
        <v>2174</v>
      </c>
      <c r="E774" s="39">
        <v>1</v>
      </c>
      <c r="F774" s="39">
        <v>22</v>
      </c>
      <c r="G774" s="39">
        <f t="shared" si="132"/>
        <v>241</v>
      </c>
      <c r="H774" s="39">
        <v>2310</v>
      </c>
      <c r="I774" s="39">
        <v>6549</v>
      </c>
      <c r="J774" s="39" t="str">
        <f t="shared" si="133"/>
        <v>NO</v>
      </c>
      <c r="K774" s="39">
        <f t="shared" si="134"/>
        <v>1.6597510373443984</v>
      </c>
      <c r="L774" s="39" t="str">
        <f t="shared" si="135"/>
        <v>NO</v>
      </c>
      <c r="O774" s="39">
        <v>1</v>
      </c>
      <c r="R774" s="39">
        <v>0</v>
      </c>
      <c r="S774" s="39">
        <f t="shared" si="136"/>
        <v>0</v>
      </c>
      <c r="AB774" s="39" t="s">
        <v>4112</v>
      </c>
      <c r="AD774" s="39">
        <f t="shared" si="137"/>
        <v>0</v>
      </c>
      <c r="AE774" s="39">
        <v>1</v>
      </c>
      <c r="AF774" s="39">
        <f t="shared" si="138"/>
        <v>74</v>
      </c>
      <c r="AG774" s="39">
        <v>0</v>
      </c>
      <c r="AH774" s="39">
        <f t="shared" si="139"/>
        <v>1</v>
      </c>
      <c r="AI774" s="39">
        <f t="shared" si="140"/>
        <v>73</v>
      </c>
      <c r="AJ774" s="39">
        <f t="shared" si="141"/>
        <v>1</v>
      </c>
      <c r="AK774" s="39">
        <v>1</v>
      </c>
      <c r="AL774" s="39">
        <v>0.41899999999999998</v>
      </c>
      <c r="AM774" s="39">
        <v>0.436</v>
      </c>
      <c r="AN774" s="39">
        <v>0.376</v>
      </c>
      <c r="AO774" s="39">
        <f t="shared" si="142"/>
        <v>0</v>
      </c>
      <c r="AQ774" s="37" t="s">
        <v>2174</v>
      </c>
      <c r="AR774" s="39">
        <v>1</v>
      </c>
    </row>
    <row r="775" spans="1:44" ht="15" customHeight="1">
      <c r="A775" s="37" t="s">
        <v>2151</v>
      </c>
      <c r="B775" s="37" t="s">
        <v>2152</v>
      </c>
      <c r="C775" s="37" t="s">
        <v>2174</v>
      </c>
      <c r="E775" s="39">
        <v>0.998</v>
      </c>
      <c r="F775" s="39">
        <v>22</v>
      </c>
      <c r="G775" s="39">
        <f t="shared" si="132"/>
        <v>240</v>
      </c>
      <c r="H775" s="39">
        <v>12476</v>
      </c>
      <c r="I775" s="39">
        <v>3690</v>
      </c>
      <c r="J775" s="39" t="str">
        <f t="shared" si="133"/>
        <v>YES</v>
      </c>
      <c r="K775" s="39">
        <f t="shared" si="134"/>
        <v>1.6666666666666667</v>
      </c>
      <c r="L775" s="39" t="str">
        <f t="shared" si="135"/>
        <v>NO</v>
      </c>
      <c r="O775" s="39">
        <v>1</v>
      </c>
      <c r="R775" s="39">
        <v>0</v>
      </c>
      <c r="S775" s="39">
        <f t="shared" si="136"/>
        <v>0</v>
      </c>
      <c r="AB775" s="39" t="s">
        <v>4112</v>
      </c>
      <c r="AD775" s="39">
        <f t="shared" si="137"/>
        <v>0</v>
      </c>
      <c r="AE775" s="39">
        <v>6866</v>
      </c>
      <c r="AF775" s="39">
        <f t="shared" si="138"/>
        <v>1320</v>
      </c>
      <c r="AG775" s="39">
        <v>570</v>
      </c>
      <c r="AH775" s="39">
        <f t="shared" si="139"/>
        <v>889</v>
      </c>
      <c r="AI775" s="39">
        <f t="shared" si="140"/>
        <v>431</v>
      </c>
      <c r="AJ775" s="39">
        <f t="shared" si="141"/>
        <v>1</v>
      </c>
      <c r="AK775" s="39">
        <v>1</v>
      </c>
      <c r="AL775" s="39">
        <v>0.46300000000000002</v>
      </c>
      <c r="AM775" s="39">
        <v>0.46300000000000002</v>
      </c>
      <c r="AN775" s="39">
        <v>0.44</v>
      </c>
      <c r="AO775" s="39">
        <f t="shared" si="142"/>
        <v>0</v>
      </c>
      <c r="AQ775" s="37" t="s">
        <v>2174</v>
      </c>
      <c r="AR775" s="39">
        <v>1</v>
      </c>
    </row>
    <row r="776" spans="1:44" ht="15" customHeight="1">
      <c r="A776" s="37" t="s">
        <v>2153</v>
      </c>
      <c r="B776" s="37" t="s">
        <v>2154</v>
      </c>
      <c r="C776" s="37" t="s">
        <v>2174</v>
      </c>
      <c r="E776" s="39">
        <v>0.997</v>
      </c>
      <c r="F776" s="39">
        <v>25</v>
      </c>
      <c r="G776" s="39">
        <f t="shared" si="132"/>
        <v>232</v>
      </c>
      <c r="H776" s="39">
        <v>4117</v>
      </c>
      <c r="I776" s="39">
        <v>3167</v>
      </c>
      <c r="J776" s="39" t="str">
        <f t="shared" si="133"/>
        <v>NO</v>
      </c>
      <c r="K776" s="39">
        <f t="shared" si="134"/>
        <v>1.7241379310344827</v>
      </c>
      <c r="L776" s="39" t="str">
        <f t="shared" si="135"/>
        <v>NO</v>
      </c>
      <c r="O776" s="39">
        <v>1</v>
      </c>
      <c r="R776" s="39">
        <v>0</v>
      </c>
      <c r="S776" s="39">
        <f t="shared" si="136"/>
        <v>0</v>
      </c>
      <c r="AB776" s="39" t="s">
        <v>4112</v>
      </c>
      <c r="AD776" s="39">
        <f t="shared" si="137"/>
        <v>0</v>
      </c>
      <c r="AE776" s="39">
        <v>37</v>
      </c>
      <c r="AF776" s="39">
        <f t="shared" si="138"/>
        <v>284</v>
      </c>
      <c r="AG776" s="39">
        <v>171</v>
      </c>
      <c r="AH776" s="39">
        <f t="shared" si="139"/>
        <v>653</v>
      </c>
      <c r="AI776" s="39">
        <f t="shared" si="140"/>
        <v>-369</v>
      </c>
      <c r="AJ776" s="39">
        <f t="shared" si="141"/>
        <v>0</v>
      </c>
      <c r="AK776" s="39">
        <v>1</v>
      </c>
      <c r="AL776" s="39">
        <v>0.41899999999999998</v>
      </c>
      <c r="AM776" s="39">
        <v>0.46</v>
      </c>
      <c r="AN776" s="39">
        <v>0.439</v>
      </c>
      <c r="AO776" s="39">
        <f t="shared" si="142"/>
        <v>0</v>
      </c>
      <c r="AQ776" s="37" t="s">
        <v>2174</v>
      </c>
      <c r="AR776" s="39">
        <v>0</v>
      </c>
    </row>
    <row r="777" spans="1:44" ht="15" customHeight="1">
      <c r="A777" s="37" t="s">
        <v>2155</v>
      </c>
      <c r="B777" s="37" t="s">
        <v>2156</v>
      </c>
      <c r="C777" s="37" t="s">
        <v>2157</v>
      </c>
      <c r="E777" s="39">
        <v>0.995</v>
      </c>
      <c r="F777" s="39">
        <v>19</v>
      </c>
      <c r="G777" s="39">
        <f t="shared" si="132"/>
        <v>406</v>
      </c>
      <c r="H777" s="39">
        <v>246</v>
      </c>
      <c r="I777" s="39" t="s">
        <v>4111</v>
      </c>
      <c r="J777" s="39" t="str">
        <f t="shared" si="133"/>
        <v>NO</v>
      </c>
      <c r="K777" s="39">
        <f t="shared" si="134"/>
        <v>1.4778325123152709</v>
      </c>
      <c r="L777" s="39" t="str">
        <f t="shared" si="135"/>
        <v>NO</v>
      </c>
      <c r="O777" s="39">
        <v>2</v>
      </c>
      <c r="R777" s="39">
        <v>0</v>
      </c>
      <c r="S777" s="39">
        <f t="shared" si="136"/>
        <v>0</v>
      </c>
      <c r="AB777" s="39" t="s">
        <v>4112</v>
      </c>
      <c r="AC777" s="39" t="s">
        <v>2158</v>
      </c>
      <c r="AD777" s="39">
        <f t="shared" si="137"/>
        <v>6</v>
      </c>
      <c r="AE777" s="39">
        <v>5</v>
      </c>
      <c r="AF777" s="39">
        <f t="shared" si="138"/>
        <v>146</v>
      </c>
      <c r="AG777" s="39">
        <v>3</v>
      </c>
      <c r="AH777" s="39">
        <f t="shared" si="139"/>
        <v>179</v>
      </c>
      <c r="AI777" s="39">
        <f t="shared" si="140"/>
        <v>-33</v>
      </c>
      <c r="AJ777" s="39">
        <f t="shared" si="141"/>
        <v>0</v>
      </c>
      <c r="AK777" s="39">
        <v>1</v>
      </c>
      <c r="AL777" s="39">
        <v>0.45200000000000001</v>
      </c>
      <c r="AM777" s="39">
        <v>0.47599999999999998</v>
      </c>
      <c r="AN777" s="39">
        <v>0.46400000000000002</v>
      </c>
      <c r="AO777" s="39">
        <f t="shared" si="142"/>
        <v>0</v>
      </c>
      <c r="AQ777" s="37" t="s">
        <v>2157</v>
      </c>
      <c r="AR777" s="39">
        <v>0</v>
      </c>
    </row>
    <row r="778" spans="1:44" ht="15" customHeight="1">
      <c r="A778" s="37" t="s">
        <v>2159</v>
      </c>
      <c r="B778" s="37" t="s">
        <v>2160</v>
      </c>
      <c r="C778" s="37" t="s">
        <v>2157</v>
      </c>
      <c r="D778" s="39">
        <v>0</v>
      </c>
      <c r="E778" s="39">
        <v>0</v>
      </c>
      <c r="G778" s="39">
        <f t="shared" si="132"/>
        <v>326</v>
      </c>
      <c r="H778" s="39">
        <v>4410</v>
      </c>
      <c r="I778" s="39">
        <v>72</v>
      </c>
      <c r="J778" s="39" t="str">
        <f t="shared" si="133"/>
        <v>NO</v>
      </c>
      <c r="K778" s="39">
        <f t="shared" si="134"/>
        <v>2.147239263803681</v>
      </c>
      <c r="L778" s="39" t="str">
        <f t="shared" si="135"/>
        <v>NO</v>
      </c>
      <c r="O778" s="39">
        <v>2</v>
      </c>
      <c r="R778" s="39">
        <v>0</v>
      </c>
      <c r="S778" s="39">
        <f t="shared" si="136"/>
        <v>1</v>
      </c>
      <c r="U778" s="39" t="s">
        <v>2161</v>
      </c>
      <c r="AB778" s="39" t="s">
        <v>4112</v>
      </c>
      <c r="AD778" s="39">
        <f t="shared" si="137"/>
        <v>0</v>
      </c>
      <c r="AE778" s="39">
        <v>321</v>
      </c>
      <c r="AF778" s="39">
        <f t="shared" si="138"/>
        <v>549</v>
      </c>
      <c r="AG778" s="39">
        <v>594</v>
      </c>
      <c r="AH778" s="39">
        <f t="shared" si="139"/>
        <v>896</v>
      </c>
      <c r="AI778" s="39">
        <f t="shared" si="140"/>
        <v>-347</v>
      </c>
      <c r="AJ778" s="39">
        <f t="shared" si="141"/>
        <v>0</v>
      </c>
      <c r="AK778" s="39">
        <v>0</v>
      </c>
      <c r="AL778" s="39">
        <v>0.48699999999999999</v>
      </c>
      <c r="AM778" s="39">
        <v>0.48399999999999999</v>
      </c>
      <c r="AN778" s="39">
        <v>0.47</v>
      </c>
      <c r="AO778" s="39">
        <f t="shared" si="142"/>
        <v>1</v>
      </c>
      <c r="AQ778" s="37" t="s">
        <v>2157</v>
      </c>
      <c r="AR778" s="39">
        <v>0</v>
      </c>
    </row>
    <row r="779" spans="1:44" ht="15" customHeight="1">
      <c r="A779" s="37" t="s">
        <v>2162</v>
      </c>
      <c r="B779" s="37" t="s">
        <v>2142</v>
      </c>
      <c r="C779" s="37" t="s">
        <v>2157</v>
      </c>
      <c r="E779" s="39">
        <v>1</v>
      </c>
      <c r="F779" s="39">
        <v>20</v>
      </c>
      <c r="G779" s="39">
        <f t="shared" si="132"/>
        <v>581</v>
      </c>
      <c r="H779" s="39">
        <v>1396</v>
      </c>
      <c r="I779" s="39">
        <v>2439</v>
      </c>
      <c r="J779" s="39" t="str">
        <f t="shared" si="133"/>
        <v>NO</v>
      </c>
      <c r="K779" s="39">
        <f t="shared" si="134"/>
        <v>1.0327022375215145</v>
      </c>
      <c r="L779" s="39" t="str">
        <f t="shared" si="135"/>
        <v>NO</v>
      </c>
      <c r="O779" s="39">
        <v>2</v>
      </c>
      <c r="R779" s="39">
        <v>0</v>
      </c>
      <c r="S779" s="39">
        <f t="shared" si="136"/>
        <v>0</v>
      </c>
      <c r="AB779" s="39" t="s">
        <v>4112</v>
      </c>
      <c r="AC779" s="39" t="s">
        <v>2143</v>
      </c>
      <c r="AD779" s="39">
        <f t="shared" si="137"/>
        <v>7</v>
      </c>
      <c r="AE779" s="39">
        <v>360</v>
      </c>
      <c r="AF779" s="39">
        <f t="shared" si="138"/>
        <v>569</v>
      </c>
      <c r="AG779" s="39">
        <v>489</v>
      </c>
      <c r="AH779" s="39">
        <f t="shared" si="139"/>
        <v>861</v>
      </c>
      <c r="AI779" s="39">
        <f t="shared" si="140"/>
        <v>-292</v>
      </c>
      <c r="AJ779" s="39">
        <f t="shared" si="141"/>
        <v>0</v>
      </c>
      <c r="AK779" s="39">
        <v>1</v>
      </c>
      <c r="AL779" s="39">
        <v>0.45400000000000001</v>
      </c>
      <c r="AM779" s="39">
        <v>0.48899999999999999</v>
      </c>
      <c r="AN779" s="39">
        <v>0.307</v>
      </c>
      <c r="AO779" s="39">
        <f t="shared" si="142"/>
        <v>0</v>
      </c>
      <c r="AQ779" s="37" t="s">
        <v>2157</v>
      </c>
      <c r="AR779" s="39">
        <v>0</v>
      </c>
    </row>
    <row r="780" spans="1:44" ht="15" customHeight="1">
      <c r="A780" s="37" t="s">
        <v>2144</v>
      </c>
      <c r="B780" s="37" t="s">
        <v>2145</v>
      </c>
      <c r="C780" s="37" t="s">
        <v>2157</v>
      </c>
      <c r="D780" s="39">
        <v>0</v>
      </c>
      <c r="E780" s="39">
        <v>0</v>
      </c>
      <c r="G780" s="39">
        <f t="shared" si="132"/>
        <v>361</v>
      </c>
      <c r="H780" s="39">
        <v>1285</v>
      </c>
      <c r="I780" s="39">
        <v>2547</v>
      </c>
      <c r="J780" s="39" t="str">
        <f t="shared" si="133"/>
        <v>NO</v>
      </c>
      <c r="K780" s="39">
        <f t="shared" si="134"/>
        <v>2.21606648199446</v>
      </c>
      <c r="L780" s="39" t="str">
        <f t="shared" si="135"/>
        <v>NO</v>
      </c>
      <c r="O780" s="39">
        <v>2</v>
      </c>
      <c r="R780" s="39">
        <v>0</v>
      </c>
      <c r="S780" s="39">
        <f t="shared" si="136"/>
        <v>1</v>
      </c>
      <c r="U780" s="39" t="s">
        <v>3582</v>
      </c>
      <c r="AB780" s="39" t="s">
        <v>4112</v>
      </c>
      <c r="AD780" s="39">
        <f t="shared" si="137"/>
        <v>0</v>
      </c>
      <c r="AE780" s="39">
        <v>658</v>
      </c>
      <c r="AF780" s="39">
        <f t="shared" si="138"/>
        <v>713</v>
      </c>
      <c r="AG780" s="39">
        <v>1336</v>
      </c>
      <c r="AH780" s="39">
        <f t="shared" si="139"/>
        <v>1079</v>
      </c>
      <c r="AI780" s="39">
        <f t="shared" si="140"/>
        <v>-366</v>
      </c>
      <c r="AJ780" s="39">
        <f t="shared" si="141"/>
        <v>0</v>
      </c>
      <c r="AK780" s="39">
        <v>0</v>
      </c>
      <c r="AL780" s="39">
        <v>0.438</v>
      </c>
      <c r="AM780" s="39">
        <v>0.46200000000000002</v>
      </c>
      <c r="AN780" s="39">
        <v>0.42</v>
      </c>
      <c r="AO780" s="39">
        <f t="shared" si="142"/>
        <v>1</v>
      </c>
      <c r="AQ780" s="37" t="s">
        <v>2157</v>
      </c>
      <c r="AR780" s="39">
        <v>0</v>
      </c>
    </row>
    <row r="781" spans="1:44" ht="15" customHeight="1">
      <c r="A781" s="37" t="s">
        <v>2146</v>
      </c>
      <c r="B781" s="37" t="s">
        <v>2147</v>
      </c>
      <c r="C781" s="37" t="s">
        <v>2148</v>
      </c>
      <c r="E781" s="39">
        <v>0.99399999999999999</v>
      </c>
      <c r="F781" s="39">
        <v>21</v>
      </c>
      <c r="G781" s="39">
        <f t="shared" si="132"/>
        <v>580</v>
      </c>
      <c r="H781" s="39">
        <v>11010</v>
      </c>
      <c r="I781" s="39">
        <v>120</v>
      </c>
      <c r="J781" s="39" t="str">
        <f t="shared" si="133"/>
        <v>YES</v>
      </c>
      <c r="K781" s="39">
        <f t="shared" si="134"/>
        <v>0.34482758620689657</v>
      </c>
      <c r="L781" s="39" t="str">
        <f t="shared" si="135"/>
        <v>NO</v>
      </c>
      <c r="O781" s="39">
        <v>1</v>
      </c>
      <c r="R781" s="39">
        <v>0</v>
      </c>
      <c r="S781" s="39">
        <f t="shared" si="136"/>
        <v>0</v>
      </c>
      <c r="AB781" s="39" t="s">
        <v>4112</v>
      </c>
      <c r="AD781" s="39">
        <f t="shared" si="137"/>
        <v>0</v>
      </c>
      <c r="AE781" s="39">
        <v>115</v>
      </c>
      <c r="AF781" s="39">
        <f t="shared" si="138"/>
        <v>409</v>
      </c>
      <c r="AG781" s="39">
        <v>3315</v>
      </c>
      <c r="AH781" s="39">
        <f t="shared" si="139"/>
        <v>1233</v>
      </c>
      <c r="AI781" s="39">
        <f t="shared" si="140"/>
        <v>-824</v>
      </c>
      <c r="AJ781" s="39">
        <f t="shared" si="141"/>
        <v>0</v>
      </c>
      <c r="AK781" s="39">
        <v>1</v>
      </c>
      <c r="AL781" s="39">
        <v>0.39100000000000001</v>
      </c>
      <c r="AM781" s="39">
        <v>0.442</v>
      </c>
      <c r="AN781" s="39">
        <v>0.47899999999999998</v>
      </c>
      <c r="AO781" s="39">
        <f t="shared" si="142"/>
        <v>0</v>
      </c>
      <c r="AQ781" s="37" t="s">
        <v>2148</v>
      </c>
      <c r="AR781" s="39">
        <v>0</v>
      </c>
    </row>
    <row r="782" spans="1:44" ht="15" customHeight="1">
      <c r="A782" s="37" t="s">
        <v>2149</v>
      </c>
      <c r="B782" s="37" t="s">
        <v>2135</v>
      </c>
      <c r="C782" s="37" t="s">
        <v>2148</v>
      </c>
      <c r="D782" s="39">
        <v>0</v>
      </c>
      <c r="E782" s="39">
        <v>0</v>
      </c>
      <c r="G782" s="39">
        <f t="shared" si="132"/>
        <v>581</v>
      </c>
      <c r="H782" s="39">
        <v>735</v>
      </c>
      <c r="I782" s="39">
        <v>505</v>
      </c>
      <c r="J782" s="39" t="str">
        <f t="shared" si="133"/>
        <v>NO</v>
      </c>
      <c r="K782" s="39">
        <f t="shared" si="134"/>
        <v>2.2375215146299481</v>
      </c>
      <c r="L782" s="39" t="str">
        <f t="shared" si="135"/>
        <v>NO</v>
      </c>
      <c r="O782" s="39">
        <v>1</v>
      </c>
      <c r="R782" s="39">
        <v>0</v>
      </c>
      <c r="S782" s="39">
        <f t="shared" si="136"/>
        <v>0</v>
      </c>
      <c r="AB782" s="39" t="s">
        <v>4112</v>
      </c>
      <c r="AD782" s="39">
        <f t="shared" si="137"/>
        <v>0</v>
      </c>
      <c r="AE782" s="39">
        <v>1401</v>
      </c>
      <c r="AF782" s="39">
        <f t="shared" si="138"/>
        <v>920</v>
      </c>
      <c r="AG782" s="39">
        <v>3816</v>
      </c>
      <c r="AH782" s="39">
        <f t="shared" si="139"/>
        <v>1253</v>
      </c>
      <c r="AI782" s="39">
        <f t="shared" si="140"/>
        <v>-333</v>
      </c>
      <c r="AJ782" s="39">
        <f t="shared" si="141"/>
        <v>0</v>
      </c>
      <c r="AK782" s="39">
        <v>0</v>
      </c>
      <c r="AL782" s="39">
        <v>0.45</v>
      </c>
      <c r="AM782" s="39">
        <v>0.443</v>
      </c>
      <c r="AN782" s="39">
        <v>0.44600000000000001</v>
      </c>
      <c r="AO782" s="39">
        <f t="shared" si="142"/>
        <v>1</v>
      </c>
      <c r="AQ782" s="37" t="s">
        <v>2148</v>
      </c>
      <c r="AR782" s="39">
        <v>0</v>
      </c>
    </row>
    <row r="783" spans="1:44" ht="15" customHeight="1">
      <c r="A783" s="37" t="s">
        <v>2136</v>
      </c>
      <c r="B783" s="37" t="s">
        <v>2137</v>
      </c>
      <c r="C783" s="37" t="s">
        <v>2148</v>
      </c>
      <c r="D783" s="39">
        <v>0</v>
      </c>
      <c r="E783" s="39">
        <v>0</v>
      </c>
      <c r="G783" s="39">
        <f t="shared" si="132"/>
        <v>566</v>
      </c>
      <c r="H783" s="39">
        <v>770</v>
      </c>
      <c r="I783" s="39">
        <v>171</v>
      </c>
      <c r="J783" s="39" t="str">
        <f t="shared" si="133"/>
        <v>NO</v>
      </c>
      <c r="K783" s="39">
        <f t="shared" si="134"/>
        <v>2.2968197879858656</v>
      </c>
      <c r="L783" s="39" t="str">
        <f t="shared" si="135"/>
        <v>NO</v>
      </c>
      <c r="O783" s="39">
        <v>2</v>
      </c>
      <c r="R783" s="39">
        <v>0</v>
      </c>
      <c r="S783" s="39">
        <f t="shared" si="136"/>
        <v>1</v>
      </c>
      <c r="W783" s="39" t="s">
        <v>2138</v>
      </c>
      <c r="AB783" s="39" t="s">
        <v>4112</v>
      </c>
      <c r="AD783" s="39">
        <f t="shared" si="137"/>
        <v>0</v>
      </c>
      <c r="AE783" s="39">
        <v>526</v>
      </c>
      <c r="AF783" s="39">
        <f t="shared" si="138"/>
        <v>648</v>
      </c>
      <c r="AG783" s="39">
        <v>446</v>
      </c>
      <c r="AH783" s="39">
        <f t="shared" si="139"/>
        <v>836</v>
      </c>
      <c r="AI783" s="39">
        <f t="shared" si="140"/>
        <v>-188</v>
      </c>
      <c r="AJ783" s="39">
        <f t="shared" si="141"/>
        <v>0</v>
      </c>
      <c r="AK783" s="39">
        <v>0</v>
      </c>
      <c r="AL783" s="39">
        <v>0.38100000000000001</v>
      </c>
      <c r="AM783" s="39">
        <v>0.496</v>
      </c>
      <c r="AN783" s="39">
        <v>0.52200000000000002</v>
      </c>
      <c r="AO783" s="39">
        <f t="shared" si="142"/>
        <v>1</v>
      </c>
      <c r="AQ783" s="37" t="s">
        <v>2148</v>
      </c>
      <c r="AR783" s="39">
        <v>0</v>
      </c>
    </row>
    <row r="784" spans="1:44" ht="15" customHeight="1">
      <c r="A784" s="37" t="s">
        <v>2139</v>
      </c>
      <c r="B784" s="37" t="s">
        <v>2140</v>
      </c>
      <c r="C784" s="37" t="s">
        <v>2148</v>
      </c>
      <c r="D784" s="39">
        <v>0</v>
      </c>
      <c r="E784" s="39">
        <v>0</v>
      </c>
      <c r="G784" s="39">
        <f t="shared" si="132"/>
        <v>565</v>
      </c>
      <c r="H784" s="39">
        <v>1288</v>
      </c>
      <c r="I784" s="39" t="s">
        <v>4111</v>
      </c>
      <c r="J784" s="39" t="str">
        <f t="shared" si="133"/>
        <v>NO</v>
      </c>
      <c r="K784" s="39">
        <f t="shared" si="134"/>
        <v>2.1238938053097343</v>
      </c>
      <c r="L784" s="39" t="str">
        <f t="shared" si="135"/>
        <v>NO</v>
      </c>
      <c r="O784" s="39">
        <v>2</v>
      </c>
      <c r="R784" s="39">
        <v>0</v>
      </c>
      <c r="S784" s="39">
        <f t="shared" si="136"/>
        <v>0</v>
      </c>
      <c r="AB784" s="39" t="s">
        <v>4112</v>
      </c>
      <c r="AD784" s="39">
        <f t="shared" si="137"/>
        <v>0</v>
      </c>
      <c r="AE784" s="39">
        <v>1141</v>
      </c>
      <c r="AF784" s="39">
        <f t="shared" si="138"/>
        <v>857</v>
      </c>
      <c r="AG784" s="39">
        <v>1103</v>
      </c>
      <c r="AH784" s="39">
        <f t="shared" si="139"/>
        <v>1038</v>
      </c>
      <c r="AI784" s="39">
        <f t="shared" si="140"/>
        <v>-181</v>
      </c>
      <c r="AJ784" s="39">
        <f t="shared" si="141"/>
        <v>0</v>
      </c>
      <c r="AK784" s="39">
        <v>0</v>
      </c>
      <c r="AL784" s="39">
        <v>0.497</v>
      </c>
      <c r="AM784" s="39">
        <v>0.45300000000000001</v>
      </c>
      <c r="AN784" s="39">
        <v>0.47199999999999998</v>
      </c>
      <c r="AO784" s="39">
        <f t="shared" si="142"/>
        <v>1</v>
      </c>
      <c r="AQ784" s="37" t="s">
        <v>2148</v>
      </c>
      <c r="AR784" s="39">
        <v>0</v>
      </c>
    </row>
    <row r="785" spans="1:44" ht="15" customHeight="1">
      <c r="A785" s="37" t="s">
        <v>2141</v>
      </c>
      <c r="B785" s="37" t="s">
        <v>2128</v>
      </c>
      <c r="C785" s="37" t="s">
        <v>2129</v>
      </c>
      <c r="E785" s="39">
        <v>0.998</v>
      </c>
      <c r="F785" s="39">
        <v>16</v>
      </c>
      <c r="G785" s="39">
        <f t="shared" si="132"/>
        <v>714</v>
      </c>
      <c r="H785" s="39">
        <v>21180</v>
      </c>
      <c r="I785" s="39">
        <v>4391</v>
      </c>
      <c r="J785" s="39" t="str">
        <f t="shared" si="133"/>
        <v>YES</v>
      </c>
      <c r="K785" s="39">
        <f t="shared" si="134"/>
        <v>0.14005602240896359</v>
      </c>
      <c r="L785" s="39" t="str">
        <f t="shared" si="135"/>
        <v>NO</v>
      </c>
      <c r="O785" s="39">
        <v>3</v>
      </c>
      <c r="R785" s="39">
        <v>0</v>
      </c>
      <c r="S785" s="39">
        <f t="shared" si="136"/>
        <v>0</v>
      </c>
      <c r="AB785" s="39" t="s">
        <v>4112</v>
      </c>
      <c r="AD785" s="39">
        <f t="shared" si="137"/>
        <v>0</v>
      </c>
      <c r="AE785" s="39">
        <v>11258</v>
      </c>
      <c r="AF785" s="39">
        <f t="shared" si="138"/>
        <v>1374</v>
      </c>
      <c r="AG785" s="39">
        <v>1140</v>
      </c>
      <c r="AH785" s="39">
        <f t="shared" si="139"/>
        <v>1049</v>
      </c>
      <c r="AI785" s="39">
        <f t="shared" si="140"/>
        <v>325</v>
      </c>
      <c r="AJ785" s="39">
        <f t="shared" si="141"/>
        <v>1</v>
      </c>
      <c r="AK785" s="39">
        <v>1</v>
      </c>
      <c r="AL785" s="39">
        <v>0.50700000000000001</v>
      </c>
      <c r="AM785" s="39">
        <v>0.47399999999999998</v>
      </c>
      <c r="AN785" s="39">
        <v>0.42199999999999999</v>
      </c>
      <c r="AO785" s="39">
        <f t="shared" si="142"/>
        <v>0</v>
      </c>
      <c r="AQ785" s="37" t="s">
        <v>2129</v>
      </c>
      <c r="AR785" s="39">
        <v>1</v>
      </c>
    </row>
    <row r="786" spans="1:44" ht="15" customHeight="1">
      <c r="A786" s="37" t="s">
        <v>2130</v>
      </c>
      <c r="B786" s="37" t="s">
        <v>2131</v>
      </c>
      <c r="C786" s="37" t="s">
        <v>2129</v>
      </c>
      <c r="D786" s="39">
        <v>0</v>
      </c>
      <c r="E786" s="39">
        <v>0</v>
      </c>
      <c r="G786" s="39">
        <f t="shared" si="132"/>
        <v>509</v>
      </c>
      <c r="H786" s="39">
        <v>1570</v>
      </c>
      <c r="I786" s="39">
        <v>57</v>
      </c>
      <c r="J786" s="39" t="str">
        <f t="shared" si="133"/>
        <v>NO</v>
      </c>
      <c r="K786" s="39">
        <f t="shared" si="134"/>
        <v>0.5893909626719056</v>
      </c>
      <c r="L786" s="39" t="str">
        <f t="shared" si="135"/>
        <v>NO</v>
      </c>
      <c r="O786" s="39">
        <v>2</v>
      </c>
      <c r="R786" s="39">
        <v>0</v>
      </c>
      <c r="S786" s="39">
        <f t="shared" si="136"/>
        <v>0</v>
      </c>
      <c r="AB786" s="39" t="s">
        <v>4112</v>
      </c>
      <c r="AD786" s="39">
        <f t="shared" si="137"/>
        <v>0</v>
      </c>
      <c r="AE786" s="39">
        <v>44646</v>
      </c>
      <c r="AF786" s="39">
        <f t="shared" si="138"/>
        <v>1446</v>
      </c>
      <c r="AG786" s="39">
        <v>66138</v>
      </c>
      <c r="AH786" s="39">
        <f t="shared" si="139"/>
        <v>1447</v>
      </c>
      <c r="AI786" s="39">
        <f t="shared" si="140"/>
        <v>-1</v>
      </c>
      <c r="AJ786" s="39">
        <f t="shared" si="141"/>
        <v>0</v>
      </c>
      <c r="AK786" s="39">
        <v>0</v>
      </c>
      <c r="AL786" s="39">
        <v>0.502</v>
      </c>
      <c r="AM786" s="39">
        <v>0.46899999999999997</v>
      </c>
      <c r="AN786" s="39">
        <v>0.45800000000000002</v>
      </c>
      <c r="AO786" s="39">
        <f t="shared" si="142"/>
        <v>1</v>
      </c>
      <c r="AQ786" s="37" t="s">
        <v>2129</v>
      </c>
      <c r="AR786" s="39">
        <v>0</v>
      </c>
    </row>
    <row r="787" spans="1:44" ht="15" customHeight="1">
      <c r="A787" s="37" t="s">
        <v>2132</v>
      </c>
      <c r="B787" s="37" t="s">
        <v>2133</v>
      </c>
      <c r="C787" s="37" t="s">
        <v>2129</v>
      </c>
      <c r="D787" s="39">
        <v>0</v>
      </c>
      <c r="E787" s="39">
        <v>0</v>
      </c>
      <c r="G787" s="39">
        <f t="shared" si="132"/>
        <v>488</v>
      </c>
      <c r="H787" s="39">
        <v>710</v>
      </c>
      <c r="I787" s="39">
        <v>1685</v>
      </c>
      <c r="J787" s="39" t="str">
        <f t="shared" si="133"/>
        <v>NO</v>
      </c>
      <c r="K787" s="39">
        <f t="shared" si="134"/>
        <v>0</v>
      </c>
      <c r="L787" s="39" t="str">
        <f t="shared" si="135"/>
        <v>NO</v>
      </c>
      <c r="O787" s="39">
        <v>2</v>
      </c>
      <c r="R787" s="39">
        <v>0</v>
      </c>
      <c r="S787" s="39">
        <f t="shared" si="136"/>
        <v>0</v>
      </c>
      <c r="AB787" s="39" t="s">
        <v>4112</v>
      </c>
      <c r="AD787" s="39">
        <f t="shared" si="137"/>
        <v>0</v>
      </c>
      <c r="AE787" s="39">
        <v>988</v>
      </c>
      <c r="AF787" s="39">
        <f t="shared" si="138"/>
        <v>812</v>
      </c>
      <c r="AG787" s="39">
        <v>6896</v>
      </c>
      <c r="AH787" s="39">
        <f t="shared" si="139"/>
        <v>1313</v>
      </c>
      <c r="AI787" s="39">
        <f t="shared" si="140"/>
        <v>-501</v>
      </c>
      <c r="AJ787" s="39">
        <f t="shared" si="141"/>
        <v>0</v>
      </c>
      <c r="AK787" s="39">
        <v>0</v>
      </c>
      <c r="AL787" s="39">
        <v>0.443</v>
      </c>
      <c r="AM787" s="39">
        <v>0.443</v>
      </c>
      <c r="AN787" s="39">
        <v>0.45</v>
      </c>
      <c r="AO787" s="39">
        <f t="shared" si="142"/>
        <v>1</v>
      </c>
      <c r="AQ787" s="37" t="s">
        <v>2129</v>
      </c>
      <c r="AR787" s="39">
        <v>0</v>
      </c>
    </row>
    <row r="788" spans="1:44" ht="15" customHeight="1">
      <c r="A788" s="37" t="s">
        <v>2134</v>
      </c>
      <c r="B788" s="37" t="s">
        <v>2117</v>
      </c>
      <c r="C788" s="37" t="s">
        <v>2129</v>
      </c>
      <c r="D788" s="39">
        <v>0</v>
      </c>
      <c r="E788" s="39">
        <v>0</v>
      </c>
      <c r="G788" s="39">
        <f t="shared" si="132"/>
        <v>314</v>
      </c>
      <c r="H788" s="39">
        <v>8880</v>
      </c>
      <c r="I788" s="39">
        <v>225</v>
      </c>
      <c r="J788" s="39" t="str">
        <f t="shared" si="133"/>
        <v>NO</v>
      </c>
      <c r="K788" s="39">
        <f t="shared" si="134"/>
        <v>0.31847133757961782</v>
      </c>
      <c r="L788" s="39" t="str">
        <f t="shared" si="135"/>
        <v>NO</v>
      </c>
      <c r="O788" s="39">
        <v>1</v>
      </c>
      <c r="R788" s="39">
        <v>0</v>
      </c>
      <c r="S788" s="39">
        <f t="shared" si="136"/>
        <v>1</v>
      </c>
      <c r="W788" s="39" t="s">
        <v>2118</v>
      </c>
      <c r="AB788" s="39" t="s">
        <v>4112</v>
      </c>
      <c r="AD788" s="39">
        <f t="shared" si="137"/>
        <v>0</v>
      </c>
      <c r="AE788" s="39">
        <v>457</v>
      </c>
      <c r="AF788" s="39">
        <f t="shared" si="138"/>
        <v>615</v>
      </c>
      <c r="AG788" s="39">
        <v>211</v>
      </c>
      <c r="AH788" s="39">
        <f t="shared" si="139"/>
        <v>696</v>
      </c>
      <c r="AI788" s="39">
        <f t="shared" si="140"/>
        <v>-81</v>
      </c>
      <c r="AJ788" s="39">
        <f t="shared" si="141"/>
        <v>0</v>
      </c>
      <c r="AK788" s="39">
        <v>0</v>
      </c>
      <c r="AL788" s="39">
        <v>0.39600000000000002</v>
      </c>
      <c r="AM788" s="39">
        <v>0.48599999999999999</v>
      </c>
      <c r="AN788" s="39">
        <v>0.48399999999999999</v>
      </c>
      <c r="AO788" s="39">
        <f t="shared" si="142"/>
        <v>1</v>
      </c>
      <c r="AQ788" s="37" t="s">
        <v>2129</v>
      </c>
      <c r="AR788" s="39">
        <v>0</v>
      </c>
    </row>
    <row r="789" spans="1:44" ht="15" customHeight="1">
      <c r="A789" s="37" t="s">
        <v>2119</v>
      </c>
      <c r="B789" s="37" t="s">
        <v>2120</v>
      </c>
      <c r="C789" s="37" t="s">
        <v>2121</v>
      </c>
      <c r="E789" s="39">
        <v>0.999</v>
      </c>
      <c r="F789" s="39">
        <v>17</v>
      </c>
      <c r="G789" s="39">
        <f t="shared" si="132"/>
        <v>387</v>
      </c>
      <c r="H789" s="39">
        <v>5888</v>
      </c>
      <c r="I789" s="39">
        <v>285</v>
      </c>
      <c r="J789" s="39" t="str">
        <f t="shared" si="133"/>
        <v>NO</v>
      </c>
      <c r="K789" s="39">
        <f t="shared" si="134"/>
        <v>1.5503875968992247</v>
      </c>
      <c r="L789" s="39" t="str">
        <f t="shared" si="135"/>
        <v>NO</v>
      </c>
      <c r="O789" s="39">
        <v>1</v>
      </c>
      <c r="R789" s="39">
        <v>0</v>
      </c>
      <c r="S789" s="39">
        <f t="shared" si="136"/>
        <v>0</v>
      </c>
      <c r="AB789" s="39" t="s">
        <v>4112</v>
      </c>
      <c r="AD789" s="39">
        <f t="shared" si="137"/>
        <v>0</v>
      </c>
      <c r="AE789" s="39">
        <v>15</v>
      </c>
      <c r="AF789" s="39">
        <f t="shared" si="138"/>
        <v>213</v>
      </c>
      <c r="AG789" s="39">
        <v>120</v>
      </c>
      <c r="AH789" s="39">
        <f t="shared" si="139"/>
        <v>589</v>
      </c>
      <c r="AI789" s="39">
        <f t="shared" si="140"/>
        <v>-376</v>
      </c>
      <c r="AJ789" s="39">
        <f t="shared" si="141"/>
        <v>0</v>
      </c>
      <c r="AK789" s="39">
        <v>1</v>
      </c>
      <c r="AL789" s="39">
        <v>0.437</v>
      </c>
      <c r="AM789" s="39">
        <v>0.45</v>
      </c>
      <c r="AN789" s="39">
        <v>0.42499999999999999</v>
      </c>
      <c r="AO789" s="39">
        <f t="shared" si="142"/>
        <v>0</v>
      </c>
      <c r="AQ789" s="37" t="s">
        <v>2121</v>
      </c>
      <c r="AR789" s="39">
        <v>0</v>
      </c>
    </row>
    <row r="790" spans="1:44" ht="15" customHeight="1">
      <c r="A790" s="37" t="s">
        <v>2122</v>
      </c>
      <c r="B790" s="37" t="s">
        <v>2123</v>
      </c>
      <c r="C790" s="37" t="s">
        <v>2121</v>
      </c>
      <c r="E790" s="39">
        <v>0.98799999999999999</v>
      </c>
      <c r="F790" s="39">
        <v>22</v>
      </c>
      <c r="G790" s="39">
        <f t="shared" si="132"/>
        <v>391</v>
      </c>
      <c r="H790" s="39">
        <v>4430</v>
      </c>
      <c r="I790" s="39">
        <v>1514</v>
      </c>
      <c r="J790" s="39" t="str">
        <f t="shared" si="133"/>
        <v>NO</v>
      </c>
      <c r="K790" s="39">
        <f t="shared" si="134"/>
        <v>1.0230179028132993</v>
      </c>
      <c r="L790" s="39" t="str">
        <f t="shared" si="135"/>
        <v>NO</v>
      </c>
      <c r="O790" s="39">
        <v>1</v>
      </c>
      <c r="R790" s="39">
        <v>0</v>
      </c>
      <c r="S790" s="39">
        <f t="shared" si="136"/>
        <v>0</v>
      </c>
      <c r="AB790" s="39" t="s">
        <v>4112</v>
      </c>
      <c r="AD790" s="39">
        <f t="shared" si="137"/>
        <v>0</v>
      </c>
      <c r="AE790" s="39">
        <v>2000</v>
      </c>
      <c r="AF790" s="39">
        <f t="shared" si="138"/>
        <v>1036</v>
      </c>
      <c r="AG790" s="39">
        <v>249</v>
      </c>
      <c r="AH790" s="39">
        <f t="shared" si="139"/>
        <v>728</v>
      </c>
      <c r="AI790" s="39">
        <f t="shared" si="140"/>
        <v>308</v>
      </c>
      <c r="AJ790" s="39">
        <f t="shared" si="141"/>
        <v>1</v>
      </c>
      <c r="AK790" s="39">
        <v>1</v>
      </c>
      <c r="AL790" s="39">
        <v>0.38</v>
      </c>
      <c r="AM790" s="39">
        <v>0.434</v>
      </c>
      <c r="AN790" s="39">
        <v>0.42299999999999999</v>
      </c>
      <c r="AO790" s="39">
        <f t="shared" si="142"/>
        <v>0</v>
      </c>
      <c r="AQ790" s="37" t="s">
        <v>2121</v>
      </c>
      <c r="AR790" s="39">
        <v>1</v>
      </c>
    </row>
    <row r="791" spans="1:44" ht="15" customHeight="1">
      <c r="A791" s="37" t="s">
        <v>2124</v>
      </c>
      <c r="B791" s="37" t="s">
        <v>2125</v>
      </c>
      <c r="C791" s="37" t="s">
        <v>2121</v>
      </c>
      <c r="E791" s="39">
        <v>0.99399999999999999</v>
      </c>
      <c r="F791" s="39">
        <v>21</v>
      </c>
      <c r="G791" s="39">
        <f t="shared" si="132"/>
        <v>384</v>
      </c>
      <c r="H791" s="39">
        <v>1190</v>
      </c>
      <c r="I791" s="39" t="s">
        <v>4111</v>
      </c>
      <c r="J791" s="39" t="str">
        <f t="shared" si="133"/>
        <v>NO</v>
      </c>
      <c r="K791" s="39">
        <f t="shared" si="134"/>
        <v>1.5625</v>
      </c>
      <c r="L791" s="39" t="str">
        <f t="shared" si="135"/>
        <v>NO</v>
      </c>
      <c r="O791" s="39">
        <v>1</v>
      </c>
      <c r="R791" s="39">
        <v>0</v>
      </c>
      <c r="S791" s="39">
        <f t="shared" si="136"/>
        <v>0</v>
      </c>
      <c r="AB791" s="39" t="s">
        <v>4112</v>
      </c>
      <c r="AD791" s="39">
        <f t="shared" si="137"/>
        <v>0</v>
      </c>
      <c r="AE791" s="39">
        <v>0</v>
      </c>
      <c r="AF791" s="39">
        <f t="shared" si="138"/>
        <v>1</v>
      </c>
      <c r="AG791" s="39">
        <v>11</v>
      </c>
      <c r="AH791" s="39">
        <f t="shared" si="139"/>
        <v>283</v>
      </c>
      <c r="AI791" s="39">
        <f t="shared" si="140"/>
        <v>-282</v>
      </c>
      <c r="AJ791" s="39">
        <f t="shared" si="141"/>
        <v>0</v>
      </c>
      <c r="AK791" s="39">
        <v>1</v>
      </c>
      <c r="AL791" s="39">
        <v>0.41399999999999998</v>
      </c>
      <c r="AM791" s="39">
        <v>0.48899999999999999</v>
      </c>
      <c r="AN791" s="39">
        <v>0.41099999999999998</v>
      </c>
      <c r="AO791" s="39">
        <f t="shared" si="142"/>
        <v>0</v>
      </c>
      <c r="AQ791" s="37" t="s">
        <v>2121</v>
      </c>
      <c r="AR791" s="39">
        <v>0</v>
      </c>
    </row>
    <row r="792" spans="1:44" ht="15" customHeight="1">
      <c r="A792" s="37" t="s">
        <v>2126</v>
      </c>
      <c r="B792" s="37" t="s">
        <v>2127</v>
      </c>
      <c r="C792" s="37" t="s">
        <v>2121</v>
      </c>
      <c r="D792" s="39">
        <v>0</v>
      </c>
      <c r="E792" s="39">
        <v>0</v>
      </c>
      <c r="G792" s="39">
        <f t="shared" si="132"/>
        <v>360</v>
      </c>
      <c r="H792" s="39">
        <v>1571</v>
      </c>
      <c r="I792" s="39">
        <v>861</v>
      </c>
      <c r="J792" s="39" t="str">
        <f t="shared" si="133"/>
        <v>NO</v>
      </c>
      <c r="K792" s="39">
        <f t="shared" si="134"/>
        <v>0.83333333333333337</v>
      </c>
      <c r="L792" s="39" t="str">
        <f t="shared" si="135"/>
        <v>NO</v>
      </c>
      <c r="O792" s="39">
        <v>1</v>
      </c>
      <c r="R792" s="39">
        <v>0</v>
      </c>
      <c r="S792" s="39">
        <f t="shared" si="136"/>
        <v>0</v>
      </c>
      <c r="AB792" s="39" t="s">
        <v>4112</v>
      </c>
      <c r="AD792" s="39">
        <f t="shared" si="137"/>
        <v>0</v>
      </c>
      <c r="AE792" s="39">
        <v>0</v>
      </c>
      <c r="AF792" s="39">
        <f t="shared" si="138"/>
        <v>1</v>
      </c>
      <c r="AG792" s="39">
        <v>2</v>
      </c>
      <c r="AH792" s="39">
        <f t="shared" si="139"/>
        <v>153</v>
      </c>
      <c r="AI792" s="39">
        <f t="shared" si="140"/>
        <v>-152</v>
      </c>
      <c r="AJ792" s="39">
        <f t="shared" si="141"/>
        <v>0</v>
      </c>
      <c r="AK792" s="39">
        <v>0</v>
      </c>
      <c r="AL792" s="39">
        <v>0.44500000000000001</v>
      </c>
      <c r="AM792" s="39">
        <v>0.47699999999999998</v>
      </c>
      <c r="AN792" s="39">
        <v>0.436</v>
      </c>
      <c r="AO792" s="39">
        <f t="shared" si="142"/>
        <v>1</v>
      </c>
      <c r="AQ792" s="37" t="s">
        <v>2121</v>
      </c>
      <c r="AR792" s="39">
        <v>0</v>
      </c>
    </row>
    <row r="793" spans="1:44" ht="15" customHeight="1">
      <c r="A793" s="37" t="s">
        <v>2111</v>
      </c>
      <c r="B793" s="37" t="s">
        <v>2112</v>
      </c>
      <c r="C793" s="37" t="s">
        <v>2113</v>
      </c>
      <c r="E793" s="39">
        <v>0.997</v>
      </c>
      <c r="F793" s="39">
        <v>18</v>
      </c>
      <c r="G793" s="39">
        <f t="shared" si="132"/>
        <v>740</v>
      </c>
      <c r="H793" s="39">
        <v>1675</v>
      </c>
      <c r="I793" s="39">
        <v>15871</v>
      </c>
      <c r="J793" s="39" t="str">
        <f t="shared" si="133"/>
        <v>YES</v>
      </c>
      <c r="K793" s="39">
        <f t="shared" si="134"/>
        <v>0.40540540540540543</v>
      </c>
      <c r="L793" s="39" t="str">
        <f t="shared" si="135"/>
        <v>NO</v>
      </c>
      <c r="O793" s="39">
        <v>3</v>
      </c>
      <c r="R793" s="39">
        <v>0</v>
      </c>
      <c r="S793" s="39">
        <f t="shared" si="136"/>
        <v>0</v>
      </c>
      <c r="AB793" s="39" t="s">
        <v>4112</v>
      </c>
      <c r="AD793" s="39">
        <f t="shared" si="137"/>
        <v>0</v>
      </c>
      <c r="AE793" s="39">
        <v>2283</v>
      </c>
      <c r="AF793" s="39">
        <f t="shared" si="138"/>
        <v>1080</v>
      </c>
      <c r="AG793" s="39">
        <v>1442</v>
      </c>
      <c r="AH793" s="39">
        <f t="shared" si="139"/>
        <v>1096</v>
      </c>
      <c r="AI793" s="39">
        <f t="shared" si="140"/>
        <v>-16</v>
      </c>
      <c r="AJ793" s="39">
        <f t="shared" si="141"/>
        <v>0</v>
      </c>
      <c r="AK793" s="39">
        <v>1</v>
      </c>
      <c r="AL793" s="39">
        <v>0.443</v>
      </c>
      <c r="AM793" s="39">
        <v>0.51500000000000001</v>
      </c>
      <c r="AN793" s="39">
        <v>0.34699999999999998</v>
      </c>
      <c r="AO793" s="39">
        <f t="shared" si="142"/>
        <v>0</v>
      </c>
      <c r="AQ793" s="37" t="s">
        <v>2113</v>
      </c>
      <c r="AR793" s="39">
        <v>0</v>
      </c>
    </row>
    <row r="794" spans="1:44" ht="15" customHeight="1">
      <c r="A794" s="37" t="s">
        <v>2114</v>
      </c>
      <c r="B794" s="37" t="s">
        <v>2115</v>
      </c>
      <c r="C794" s="37" t="s">
        <v>2113</v>
      </c>
      <c r="E794" s="39">
        <v>0.99299999999999999</v>
      </c>
      <c r="F794" s="39">
        <v>16</v>
      </c>
      <c r="G794" s="39">
        <f t="shared" si="132"/>
        <v>728</v>
      </c>
      <c r="H794" s="39">
        <v>980</v>
      </c>
      <c r="I794" s="39">
        <v>634</v>
      </c>
      <c r="J794" s="39" t="str">
        <f t="shared" si="133"/>
        <v>NO</v>
      </c>
      <c r="K794" s="39">
        <f t="shared" si="134"/>
        <v>0.27472527472527475</v>
      </c>
      <c r="L794" s="39" t="str">
        <f t="shared" si="135"/>
        <v>NO</v>
      </c>
      <c r="O794" s="39">
        <v>3</v>
      </c>
      <c r="R794" s="39">
        <v>0</v>
      </c>
      <c r="S794" s="39">
        <f t="shared" si="136"/>
        <v>0</v>
      </c>
      <c r="AB794" s="39" t="s">
        <v>4112</v>
      </c>
      <c r="AD794" s="39">
        <f t="shared" si="137"/>
        <v>0</v>
      </c>
      <c r="AE794" s="39">
        <v>7351</v>
      </c>
      <c r="AF794" s="39">
        <f t="shared" si="138"/>
        <v>1328</v>
      </c>
      <c r="AG794" s="39">
        <v>466</v>
      </c>
      <c r="AH794" s="39">
        <f t="shared" si="139"/>
        <v>851</v>
      </c>
      <c r="AI794" s="39">
        <f t="shared" si="140"/>
        <v>477</v>
      </c>
      <c r="AJ794" s="39">
        <f t="shared" si="141"/>
        <v>1</v>
      </c>
      <c r="AK794" s="39">
        <v>1</v>
      </c>
      <c r="AL794" s="39">
        <v>0.433</v>
      </c>
      <c r="AM794" s="39">
        <v>0.45300000000000001</v>
      </c>
      <c r="AN794" s="39">
        <v>0.438</v>
      </c>
      <c r="AO794" s="39">
        <f t="shared" si="142"/>
        <v>0</v>
      </c>
      <c r="AQ794" s="37" t="s">
        <v>2113</v>
      </c>
      <c r="AR794" s="39">
        <v>1</v>
      </c>
    </row>
    <row r="795" spans="1:44" ht="15" customHeight="1">
      <c r="A795" s="37" t="s">
        <v>2116</v>
      </c>
      <c r="B795" s="37" t="s">
        <v>2107</v>
      </c>
      <c r="C795" s="37" t="s">
        <v>2113</v>
      </c>
      <c r="D795" s="39">
        <v>0</v>
      </c>
      <c r="E795" s="39">
        <v>0</v>
      </c>
      <c r="G795" s="39">
        <f t="shared" si="132"/>
        <v>789</v>
      </c>
      <c r="H795" s="39">
        <v>310</v>
      </c>
      <c r="I795" s="39" t="s">
        <v>4111</v>
      </c>
      <c r="J795" s="39" t="str">
        <f t="shared" si="133"/>
        <v>NO</v>
      </c>
      <c r="K795" s="39">
        <f t="shared" si="134"/>
        <v>0.38022813688212931</v>
      </c>
      <c r="L795" s="39" t="str">
        <f t="shared" si="135"/>
        <v>NO</v>
      </c>
      <c r="O795" s="39">
        <v>4</v>
      </c>
      <c r="R795" s="39">
        <v>0</v>
      </c>
      <c r="S795" s="39">
        <f t="shared" si="136"/>
        <v>1</v>
      </c>
      <c r="W795" s="39" t="s">
        <v>2424</v>
      </c>
      <c r="AB795" s="39" t="s">
        <v>4112</v>
      </c>
      <c r="AD795" s="39">
        <f t="shared" si="137"/>
        <v>0</v>
      </c>
      <c r="AE795" s="39">
        <v>3250</v>
      </c>
      <c r="AF795" s="39">
        <f t="shared" si="138"/>
        <v>1168</v>
      </c>
      <c r="AG795" s="39">
        <v>2141</v>
      </c>
      <c r="AH795" s="39">
        <f t="shared" si="139"/>
        <v>1166</v>
      </c>
      <c r="AI795" s="39">
        <f t="shared" si="140"/>
        <v>2</v>
      </c>
      <c r="AJ795" s="39">
        <f t="shared" si="141"/>
        <v>1</v>
      </c>
      <c r="AK795" s="39">
        <v>0</v>
      </c>
      <c r="AL795" s="39">
        <v>0.50800000000000001</v>
      </c>
      <c r="AM795" s="39">
        <v>0.47599999999999998</v>
      </c>
      <c r="AN795" s="39">
        <v>0.151</v>
      </c>
      <c r="AO795" s="39">
        <f t="shared" si="142"/>
        <v>1</v>
      </c>
      <c r="AQ795" s="37" t="s">
        <v>2113</v>
      </c>
      <c r="AR795" s="39">
        <v>1</v>
      </c>
    </row>
    <row r="796" spans="1:44" ht="15" customHeight="1">
      <c r="A796" s="37" t="s">
        <v>2108</v>
      </c>
      <c r="B796" s="37" t="s">
        <v>2109</v>
      </c>
      <c r="C796" s="37" t="s">
        <v>2113</v>
      </c>
      <c r="D796" s="39">
        <v>0</v>
      </c>
      <c r="E796" s="39">
        <v>0</v>
      </c>
      <c r="G796" s="39">
        <f t="shared" si="132"/>
        <v>889</v>
      </c>
      <c r="H796" s="39">
        <v>426</v>
      </c>
      <c r="I796" s="39" t="s">
        <v>4111</v>
      </c>
      <c r="J796" s="39" t="str">
        <f t="shared" si="133"/>
        <v>NO</v>
      </c>
      <c r="K796" s="39">
        <f t="shared" si="134"/>
        <v>0.2249718785151856</v>
      </c>
      <c r="L796" s="39" t="str">
        <f t="shared" si="135"/>
        <v>NO</v>
      </c>
      <c r="O796" s="39">
        <v>5</v>
      </c>
      <c r="R796" s="39">
        <v>0</v>
      </c>
      <c r="S796" s="39">
        <f t="shared" si="136"/>
        <v>0</v>
      </c>
      <c r="AB796" s="39" t="s">
        <v>4112</v>
      </c>
      <c r="AD796" s="39">
        <f t="shared" si="137"/>
        <v>0</v>
      </c>
      <c r="AE796" s="39">
        <v>1299</v>
      </c>
      <c r="AF796" s="39">
        <f t="shared" si="138"/>
        <v>896</v>
      </c>
      <c r="AG796" s="39">
        <v>1224</v>
      </c>
      <c r="AH796" s="39">
        <f t="shared" si="139"/>
        <v>1064</v>
      </c>
      <c r="AI796" s="39">
        <f t="shared" si="140"/>
        <v>-168</v>
      </c>
      <c r="AJ796" s="39">
        <f t="shared" si="141"/>
        <v>0</v>
      </c>
      <c r="AK796" s="39">
        <v>0</v>
      </c>
      <c r="AL796" s="39">
        <v>0</v>
      </c>
      <c r="AM796" s="39">
        <v>0</v>
      </c>
      <c r="AN796" s="39">
        <v>0</v>
      </c>
      <c r="AO796" s="39">
        <f t="shared" si="142"/>
        <v>1</v>
      </c>
      <c r="AQ796" s="37" t="s">
        <v>2113</v>
      </c>
      <c r="AR796" s="39">
        <v>0</v>
      </c>
    </row>
    <row r="797" spans="1:44" ht="15" customHeight="1">
      <c r="A797" s="37" t="s">
        <v>2110</v>
      </c>
      <c r="B797" s="37" t="s">
        <v>2098</v>
      </c>
      <c r="C797" s="37" t="s">
        <v>2099</v>
      </c>
      <c r="E797" s="39">
        <v>0.998</v>
      </c>
      <c r="F797" s="39">
        <v>22</v>
      </c>
      <c r="G797" s="39">
        <f t="shared" si="132"/>
        <v>435</v>
      </c>
      <c r="H797" s="39">
        <v>5615</v>
      </c>
      <c r="I797" s="39">
        <v>717</v>
      </c>
      <c r="J797" s="39" t="str">
        <f t="shared" si="133"/>
        <v>NO</v>
      </c>
      <c r="K797" s="39">
        <f t="shared" si="134"/>
        <v>0.68965517241379315</v>
      </c>
      <c r="L797" s="39" t="str">
        <f t="shared" si="135"/>
        <v>NO</v>
      </c>
      <c r="O797" s="39">
        <v>1</v>
      </c>
      <c r="R797" s="39">
        <v>0</v>
      </c>
      <c r="S797" s="39">
        <f t="shared" si="136"/>
        <v>0</v>
      </c>
      <c r="AB797" s="39" t="s">
        <v>4112</v>
      </c>
      <c r="AD797" s="39">
        <f t="shared" si="137"/>
        <v>0</v>
      </c>
      <c r="AE797" s="39">
        <v>18</v>
      </c>
      <c r="AF797" s="39">
        <f t="shared" si="138"/>
        <v>225</v>
      </c>
      <c r="AG797" s="39">
        <v>16</v>
      </c>
      <c r="AH797" s="39">
        <f t="shared" si="139"/>
        <v>313</v>
      </c>
      <c r="AI797" s="39">
        <f t="shared" si="140"/>
        <v>-88</v>
      </c>
      <c r="AJ797" s="39">
        <f t="shared" si="141"/>
        <v>0</v>
      </c>
      <c r="AK797" s="39">
        <v>1</v>
      </c>
      <c r="AL797" s="39">
        <v>0.436</v>
      </c>
      <c r="AM797" s="39">
        <v>0.45700000000000002</v>
      </c>
      <c r="AN797" s="39">
        <v>0.51700000000000002</v>
      </c>
      <c r="AO797" s="39">
        <f t="shared" si="142"/>
        <v>0</v>
      </c>
      <c r="AQ797" s="37" t="s">
        <v>2099</v>
      </c>
      <c r="AR797" s="39">
        <v>0</v>
      </c>
    </row>
    <row r="798" spans="1:44" ht="15" customHeight="1">
      <c r="A798" s="37" t="s">
        <v>2100</v>
      </c>
      <c r="B798" s="37" t="s">
        <v>2101</v>
      </c>
      <c r="C798" s="37" t="s">
        <v>2099</v>
      </c>
      <c r="D798" s="39">
        <v>0</v>
      </c>
      <c r="E798" s="39">
        <v>0</v>
      </c>
      <c r="G798" s="39">
        <f t="shared" si="132"/>
        <v>442</v>
      </c>
      <c r="H798" s="39">
        <v>162</v>
      </c>
      <c r="I798" s="39" t="s">
        <v>4111</v>
      </c>
      <c r="J798" s="39" t="str">
        <f t="shared" si="133"/>
        <v>NO</v>
      </c>
      <c r="K798" s="39">
        <f t="shared" si="134"/>
        <v>0.90497737556561086</v>
      </c>
      <c r="L798" s="39" t="str">
        <f t="shared" si="135"/>
        <v>NO</v>
      </c>
      <c r="O798" s="39">
        <v>2</v>
      </c>
      <c r="R798" s="39">
        <v>0</v>
      </c>
      <c r="S798" s="39">
        <f t="shared" si="136"/>
        <v>0</v>
      </c>
      <c r="AB798" s="39" t="s">
        <v>4112</v>
      </c>
      <c r="AD798" s="39">
        <f t="shared" si="137"/>
        <v>0</v>
      </c>
      <c r="AE798" s="39">
        <v>157</v>
      </c>
      <c r="AF798" s="39">
        <f t="shared" si="138"/>
        <v>443</v>
      </c>
      <c r="AG798" s="39">
        <v>253</v>
      </c>
      <c r="AH798" s="39">
        <f t="shared" si="139"/>
        <v>729</v>
      </c>
      <c r="AI798" s="39">
        <f t="shared" si="140"/>
        <v>-286</v>
      </c>
      <c r="AJ798" s="39">
        <f t="shared" si="141"/>
        <v>0</v>
      </c>
      <c r="AK798" s="39">
        <v>0</v>
      </c>
      <c r="AL798" s="39">
        <v>0.442</v>
      </c>
      <c r="AM798" s="39">
        <v>0.48399999999999999</v>
      </c>
      <c r="AN798" s="39">
        <v>5.8000000000000003E-2</v>
      </c>
      <c r="AO798" s="39">
        <f t="shared" si="142"/>
        <v>1</v>
      </c>
      <c r="AQ798" s="37" t="s">
        <v>2099</v>
      </c>
      <c r="AR798" s="39">
        <v>0</v>
      </c>
    </row>
    <row r="799" spans="1:44" ht="15" customHeight="1">
      <c r="A799" s="37" t="s">
        <v>2102</v>
      </c>
      <c r="B799" s="37" t="s">
        <v>2103</v>
      </c>
      <c r="C799" s="37" t="s">
        <v>2099</v>
      </c>
      <c r="D799" s="39">
        <v>0</v>
      </c>
      <c r="E799" s="39">
        <v>0</v>
      </c>
      <c r="G799" s="39">
        <f t="shared" si="132"/>
        <v>530</v>
      </c>
      <c r="H799" s="39">
        <v>1816</v>
      </c>
      <c r="I799" s="39">
        <v>7584</v>
      </c>
      <c r="J799" s="39" t="str">
        <f t="shared" si="133"/>
        <v>NO</v>
      </c>
      <c r="K799" s="39">
        <f t="shared" si="134"/>
        <v>2.8301886792452833</v>
      </c>
      <c r="L799" s="39" t="str">
        <f t="shared" si="135"/>
        <v>NO</v>
      </c>
      <c r="O799" s="39">
        <v>3</v>
      </c>
      <c r="R799" s="39">
        <v>0</v>
      </c>
      <c r="S799" s="39">
        <f t="shared" si="136"/>
        <v>0</v>
      </c>
      <c r="AB799" s="39" t="s">
        <v>4112</v>
      </c>
      <c r="AC799" s="39" t="s">
        <v>2104</v>
      </c>
      <c r="AD799" s="39">
        <f t="shared" si="137"/>
        <v>3</v>
      </c>
      <c r="AE799" s="39">
        <v>447</v>
      </c>
      <c r="AF799" s="39">
        <f t="shared" si="138"/>
        <v>610</v>
      </c>
      <c r="AG799" s="39">
        <v>9044</v>
      </c>
      <c r="AH799" s="39">
        <f t="shared" si="139"/>
        <v>1342</v>
      </c>
      <c r="AI799" s="39">
        <f t="shared" si="140"/>
        <v>-732</v>
      </c>
      <c r="AJ799" s="39">
        <f t="shared" si="141"/>
        <v>0</v>
      </c>
      <c r="AK799" s="39">
        <v>0</v>
      </c>
      <c r="AL799" s="39">
        <v>0.42199999999999999</v>
      </c>
      <c r="AM799" s="39">
        <v>0.47099999999999997</v>
      </c>
      <c r="AN799" s="39">
        <v>0.39800000000000002</v>
      </c>
      <c r="AO799" s="39">
        <f t="shared" si="142"/>
        <v>1</v>
      </c>
      <c r="AQ799" s="37" t="s">
        <v>2099</v>
      </c>
      <c r="AR799" s="39">
        <v>0</v>
      </c>
    </row>
    <row r="800" spans="1:44" ht="15" customHeight="1">
      <c r="A800" s="37" t="s">
        <v>2105</v>
      </c>
      <c r="B800" s="37" t="s">
        <v>2106</v>
      </c>
      <c r="C800" s="37" t="s">
        <v>2099</v>
      </c>
      <c r="E800" s="39">
        <v>1</v>
      </c>
      <c r="F800" s="39">
        <v>20</v>
      </c>
      <c r="G800" s="39">
        <f t="shared" si="132"/>
        <v>435</v>
      </c>
      <c r="H800" s="39">
        <v>1214</v>
      </c>
      <c r="I800" s="39">
        <v>2751</v>
      </c>
      <c r="J800" s="39" t="str">
        <f t="shared" si="133"/>
        <v>NO</v>
      </c>
      <c r="K800" s="39">
        <f t="shared" si="134"/>
        <v>0.45977011494252873</v>
      </c>
      <c r="L800" s="39" t="str">
        <f t="shared" si="135"/>
        <v>NO</v>
      </c>
      <c r="O800" s="39">
        <v>1</v>
      </c>
      <c r="R800" s="39">
        <v>0</v>
      </c>
      <c r="S800" s="39">
        <f t="shared" si="136"/>
        <v>0</v>
      </c>
      <c r="AB800" s="39" t="s">
        <v>4112</v>
      </c>
      <c r="AD800" s="39">
        <f t="shared" si="137"/>
        <v>0</v>
      </c>
      <c r="AE800" s="39">
        <v>4032</v>
      </c>
      <c r="AF800" s="39">
        <f t="shared" si="138"/>
        <v>1229</v>
      </c>
      <c r="AG800" s="39">
        <v>10313</v>
      </c>
      <c r="AH800" s="39">
        <f t="shared" si="139"/>
        <v>1356</v>
      </c>
      <c r="AI800" s="39">
        <f t="shared" si="140"/>
        <v>-127</v>
      </c>
      <c r="AJ800" s="39">
        <f t="shared" si="141"/>
        <v>0</v>
      </c>
      <c r="AK800" s="39">
        <v>1</v>
      </c>
      <c r="AL800" s="39">
        <v>0.437</v>
      </c>
      <c r="AM800" s="39">
        <v>0.48499999999999999</v>
      </c>
      <c r="AN800" s="39">
        <v>0.41</v>
      </c>
      <c r="AO800" s="39">
        <f t="shared" si="142"/>
        <v>0</v>
      </c>
      <c r="AQ800" s="37" t="s">
        <v>2099</v>
      </c>
      <c r="AR800" s="39">
        <v>0</v>
      </c>
    </row>
    <row r="801" spans="1:44" ht="15" customHeight="1">
      <c r="A801" s="37" t="s">
        <v>2077</v>
      </c>
      <c r="B801" s="37" t="s">
        <v>2078</v>
      </c>
      <c r="C801" s="37" t="s">
        <v>2079</v>
      </c>
      <c r="E801" s="39">
        <v>0.97499999999999998</v>
      </c>
      <c r="F801" s="39">
        <v>19</v>
      </c>
      <c r="G801" s="39">
        <f t="shared" si="132"/>
        <v>103</v>
      </c>
      <c r="H801" s="39">
        <v>18875</v>
      </c>
      <c r="I801" s="39" t="s">
        <v>4111</v>
      </c>
      <c r="J801" s="39" t="str">
        <f t="shared" si="133"/>
        <v>NO</v>
      </c>
      <c r="K801" s="39">
        <f t="shared" si="134"/>
        <v>5.825242718446602</v>
      </c>
      <c r="L801" s="39" t="str">
        <f t="shared" si="135"/>
        <v>YES</v>
      </c>
      <c r="O801" s="39">
        <v>0</v>
      </c>
      <c r="R801" s="39">
        <v>0</v>
      </c>
      <c r="S801" s="39">
        <f t="shared" si="136"/>
        <v>0</v>
      </c>
      <c r="AB801" s="39" t="s">
        <v>4112</v>
      </c>
      <c r="AD801" s="39">
        <f t="shared" si="137"/>
        <v>0</v>
      </c>
      <c r="AE801" s="39">
        <v>235</v>
      </c>
      <c r="AF801" s="39">
        <f t="shared" si="138"/>
        <v>494</v>
      </c>
      <c r="AG801" s="39">
        <v>103</v>
      </c>
      <c r="AH801" s="39">
        <f t="shared" si="139"/>
        <v>551</v>
      </c>
      <c r="AI801" s="39">
        <f t="shared" si="140"/>
        <v>-57</v>
      </c>
      <c r="AJ801" s="39">
        <f t="shared" si="141"/>
        <v>0</v>
      </c>
      <c r="AK801" s="39">
        <v>1</v>
      </c>
      <c r="AL801" s="39">
        <v>0.33</v>
      </c>
      <c r="AM801" s="39">
        <v>0.45600000000000002</v>
      </c>
      <c r="AN801" s="39">
        <v>0.30099999999999999</v>
      </c>
      <c r="AO801" s="39">
        <f t="shared" si="142"/>
        <v>0</v>
      </c>
      <c r="AQ801" s="37" t="s">
        <v>2079</v>
      </c>
      <c r="AR801" s="39">
        <v>0</v>
      </c>
    </row>
    <row r="802" spans="1:44" ht="15" customHeight="1">
      <c r="A802" s="37" t="s">
        <v>2080</v>
      </c>
      <c r="B802" s="37" t="s">
        <v>2081</v>
      </c>
      <c r="C802" s="37" t="s">
        <v>2079</v>
      </c>
      <c r="E802" s="39">
        <v>0.98099999999999998</v>
      </c>
      <c r="F802" s="39">
        <v>19</v>
      </c>
      <c r="G802" s="39">
        <f t="shared" si="132"/>
        <v>110</v>
      </c>
      <c r="H802" s="39">
        <v>2555</v>
      </c>
      <c r="I802" s="39" t="s">
        <v>4111</v>
      </c>
      <c r="J802" s="39" t="str">
        <f t="shared" si="133"/>
        <v>NO</v>
      </c>
      <c r="K802" s="39">
        <f t="shared" si="134"/>
        <v>5.4545454545454541</v>
      </c>
      <c r="L802" s="39" t="str">
        <f t="shared" si="135"/>
        <v>YES</v>
      </c>
      <c r="O802" s="39">
        <v>0</v>
      </c>
      <c r="R802" s="39">
        <v>0</v>
      </c>
      <c r="S802" s="39">
        <f t="shared" si="136"/>
        <v>1</v>
      </c>
      <c r="U802" s="39" t="s">
        <v>2219</v>
      </c>
      <c r="AB802" s="39" t="s">
        <v>4112</v>
      </c>
      <c r="AD802" s="39">
        <f t="shared" si="137"/>
        <v>0</v>
      </c>
      <c r="AE802" s="39">
        <v>3306</v>
      </c>
      <c r="AF802" s="39">
        <f t="shared" si="138"/>
        <v>1174</v>
      </c>
      <c r="AG802" s="39">
        <v>0</v>
      </c>
      <c r="AH802" s="39">
        <f t="shared" si="139"/>
        <v>1</v>
      </c>
      <c r="AI802" s="39">
        <f t="shared" si="140"/>
        <v>1173</v>
      </c>
      <c r="AJ802" s="39">
        <f t="shared" si="141"/>
        <v>1</v>
      </c>
      <c r="AK802" s="39">
        <v>1</v>
      </c>
      <c r="AL802" s="39">
        <v>0.41199999999999998</v>
      </c>
      <c r="AM802" s="39">
        <v>0.42599999999999999</v>
      </c>
      <c r="AN802" s="39">
        <v>0.45900000000000002</v>
      </c>
      <c r="AO802" s="39">
        <f t="shared" si="142"/>
        <v>0</v>
      </c>
      <c r="AQ802" s="37" t="s">
        <v>2079</v>
      </c>
      <c r="AR802" s="39">
        <v>1</v>
      </c>
    </row>
    <row r="803" spans="1:44" ht="15" customHeight="1">
      <c r="A803" s="37" t="s">
        <v>2082</v>
      </c>
      <c r="B803" s="37" t="s">
        <v>2083</v>
      </c>
      <c r="C803" s="37" t="s">
        <v>2079</v>
      </c>
      <c r="E803" s="39">
        <v>0.98599999999999999</v>
      </c>
      <c r="F803" s="39">
        <v>19</v>
      </c>
      <c r="G803" s="39">
        <f t="shared" si="132"/>
        <v>109</v>
      </c>
      <c r="H803" s="39">
        <v>3790</v>
      </c>
      <c r="I803" s="39">
        <v>743</v>
      </c>
      <c r="J803" s="39" t="str">
        <f t="shared" si="133"/>
        <v>NO</v>
      </c>
      <c r="K803" s="39">
        <f t="shared" si="134"/>
        <v>5.5045871559633035</v>
      </c>
      <c r="L803" s="39" t="str">
        <f t="shared" si="135"/>
        <v>YES</v>
      </c>
      <c r="O803" s="39">
        <v>1</v>
      </c>
      <c r="R803" s="39">
        <v>0</v>
      </c>
      <c r="S803" s="39">
        <f t="shared" si="136"/>
        <v>0</v>
      </c>
      <c r="AB803" s="39" t="s">
        <v>4112</v>
      </c>
      <c r="AD803" s="39">
        <f t="shared" si="137"/>
        <v>0</v>
      </c>
      <c r="AE803" s="39">
        <v>233</v>
      </c>
      <c r="AF803" s="39">
        <f t="shared" si="138"/>
        <v>491</v>
      </c>
      <c r="AG803" s="39">
        <v>20</v>
      </c>
      <c r="AH803" s="39">
        <f t="shared" si="139"/>
        <v>334</v>
      </c>
      <c r="AI803" s="39">
        <f t="shared" si="140"/>
        <v>157</v>
      </c>
      <c r="AJ803" s="39">
        <f t="shared" si="141"/>
        <v>1</v>
      </c>
      <c r="AK803" s="39">
        <v>1</v>
      </c>
      <c r="AL803" s="39">
        <v>0.38400000000000001</v>
      </c>
      <c r="AM803" s="39">
        <v>0.40500000000000003</v>
      </c>
      <c r="AN803" s="39">
        <v>0.442</v>
      </c>
      <c r="AO803" s="39">
        <f t="shared" si="142"/>
        <v>0</v>
      </c>
      <c r="AQ803" s="37" t="s">
        <v>2079</v>
      </c>
      <c r="AR803" s="39">
        <v>1</v>
      </c>
    </row>
    <row r="804" spans="1:44" ht="15" customHeight="1">
      <c r="A804" s="37" t="s">
        <v>2084</v>
      </c>
      <c r="B804" s="37" t="s">
        <v>2085</v>
      </c>
      <c r="C804" s="37" t="s">
        <v>2079</v>
      </c>
      <c r="D804" s="39">
        <v>0</v>
      </c>
      <c r="E804" s="39">
        <v>0</v>
      </c>
      <c r="G804" s="39">
        <f t="shared" si="132"/>
        <v>110</v>
      </c>
      <c r="H804" s="39">
        <v>6530</v>
      </c>
      <c r="I804" s="39">
        <v>2722</v>
      </c>
      <c r="J804" s="39" t="str">
        <f t="shared" si="133"/>
        <v>NO</v>
      </c>
      <c r="K804" s="39">
        <f t="shared" si="134"/>
        <v>5.4545454545454541</v>
      </c>
      <c r="L804" s="39" t="str">
        <f t="shared" si="135"/>
        <v>YES</v>
      </c>
      <c r="O804" s="39">
        <v>0</v>
      </c>
      <c r="R804" s="39">
        <v>0</v>
      </c>
      <c r="S804" s="39">
        <f t="shared" si="136"/>
        <v>1</v>
      </c>
      <c r="U804" s="39" t="s">
        <v>2086</v>
      </c>
      <c r="AB804" s="39" t="s">
        <v>4112</v>
      </c>
      <c r="AD804" s="39">
        <f t="shared" si="137"/>
        <v>0</v>
      </c>
      <c r="AE804" s="39">
        <v>926</v>
      </c>
      <c r="AF804" s="39">
        <f t="shared" si="138"/>
        <v>792</v>
      </c>
      <c r="AG804" s="39">
        <v>0</v>
      </c>
      <c r="AH804" s="39">
        <f t="shared" si="139"/>
        <v>1</v>
      </c>
      <c r="AI804" s="39">
        <f t="shared" si="140"/>
        <v>791</v>
      </c>
      <c r="AJ804" s="39">
        <f t="shared" si="141"/>
        <v>1</v>
      </c>
      <c r="AK804" s="39">
        <v>0</v>
      </c>
      <c r="AL804" s="39">
        <v>0.41899999999999998</v>
      </c>
      <c r="AM804" s="39">
        <v>0.41099999999999998</v>
      </c>
      <c r="AN804" s="39">
        <v>0.40699999999999997</v>
      </c>
      <c r="AO804" s="39">
        <f t="shared" si="142"/>
        <v>1</v>
      </c>
      <c r="AQ804" s="37" t="s">
        <v>2079</v>
      </c>
      <c r="AR804" s="39">
        <v>1</v>
      </c>
    </row>
    <row r="805" spans="1:44" ht="15" customHeight="1">
      <c r="A805" s="37" t="s">
        <v>2087</v>
      </c>
      <c r="B805" s="37" t="s">
        <v>2088</v>
      </c>
      <c r="C805" s="37" t="s">
        <v>2089</v>
      </c>
      <c r="E805" s="39">
        <v>0.998</v>
      </c>
      <c r="F805" s="39">
        <v>18</v>
      </c>
      <c r="G805" s="39">
        <f t="shared" si="132"/>
        <v>107</v>
      </c>
      <c r="H805" s="39" t="s">
        <v>4111</v>
      </c>
      <c r="I805" s="39">
        <v>10070</v>
      </c>
      <c r="J805" s="39" t="str">
        <f t="shared" si="133"/>
        <v>NO</v>
      </c>
      <c r="K805" s="39">
        <f t="shared" si="134"/>
        <v>5.6074766355140184</v>
      </c>
      <c r="L805" s="39" t="str">
        <f t="shared" si="135"/>
        <v>YES</v>
      </c>
      <c r="O805" s="39">
        <v>2</v>
      </c>
      <c r="R805" s="39">
        <v>0</v>
      </c>
      <c r="S805" s="39">
        <f t="shared" si="136"/>
        <v>0</v>
      </c>
      <c r="AB805" s="39" t="s">
        <v>4112</v>
      </c>
      <c r="AD805" s="39">
        <f t="shared" si="137"/>
        <v>0</v>
      </c>
      <c r="AE805" s="39">
        <v>2101</v>
      </c>
      <c r="AF805" s="39">
        <f t="shared" si="138"/>
        <v>1055</v>
      </c>
      <c r="AG805" s="39">
        <v>85</v>
      </c>
      <c r="AH805" s="39">
        <f t="shared" si="139"/>
        <v>522</v>
      </c>
      <c r="AI805" s="39">
        <f t="shared" si="140"/>
        <v>533</v>
      </c>
      <c r="AJ805" s="39">
        <f t="shared" si="141"/>
        <v>1</v>
      </c>
      <c r="AK805" s="39">
        <v>1</v>
      </c>
      <c r="AL805" s="39">
        <v>0.33</v>
      </c>
      <c r="AM805" s="39">
        <v>0.41499999999999998</v>
      </c>
      <c r="AN805" s="39">
        <v>0.44900000000000001</v>
      </c>
      <c r="AO805" s="39">
        <f t="shared" si="142"/>
        <v>0</v>
      </c>
      <c r="AQ805" s="37" t="s">
        <v>2089</v>
      </c>
      <c r="AR805" s="39">
        <v>1</v>
      </c>
    </row>
    <row r="806" spans="1:44" ht="15" customHeight="1">
      <c r="A806" s="37" t="s">
        <v>2090</v>
      </c>
      <c r="B806" s="37" t="s">
        <v>2091</v>
      </c>
      <c r="C806" s="37" t="s">
        <v>2089</v>
      </c>
      <c r="E806" s="39">
        <v>0.999</v>
      </c>
      <c r="F806" s="39">
        <v>19</v>
      </c>
      <c r="G806" s="39">
        <f t="shared" si="132"/>
        <v>102</v>
      </c>
      <c r="H806" s="39" t="s">
        <v>4111</v>
      </c>
      <c r="I806" s="39">
        <v>2636</v>
      </c>
      <c r="J806" s="39" t="str">
        <f t="shared" si="133"/>
        <v>NO</v>
      </c>
      <c r="K806" s="39">
        <f t="shared" si="134"/>
        <v>5.8823529411764701</v>
      </c>
      <c r="L806" s="39" t="str">
        <f t="shared" si="135"/>
        <v>YES</v>
      </c>
      <c r="O806" s="39">
        <v>1</v>
      </c>
      <c r="R806" s="39">
        <v>0</v>
      </c>
      <c r="S806" s="39">
        <f t="shared" si="136"/>
        <v>0</v>
      </c>
      <c r="AB806" s="39" t="s">
        <v>4112</v>
      </c>
      <c r="AD806" s="39">
        <f t="shared" si="137"/>
        <v>0</v>
      </c>
      <c r="AE806" s="39">
        <v>1272</v>
      </c>
      <c r="AF806" s="39">
        <f t="shared" si="138"/>
        <v>891</v>
      </c>
      <c r="AG806" s="39">
        <v>65</v>
      </c>
      <c r="AH806" s="39">
        <f t="shared" si="139"/>
        <v>470</v>
      </c>
      <c r="AI806" s="39">
        <f t="shared" si="140"/>
        <v>421</v>
      </c>
      <c r="AJ806" s="39">
        <f t="shared" si="141"/>
        <v>1</v>
      </c>
      <c r="AK806" s="39">
        <v>0</v>
      </c>
      <c r="AL806" s="39">
        <v>0.46200000000000002</v>
      </c>
      <c r="AM806" s="39">
        <v>0.39600000000000002</v>
      </c>
      <c r="AN806" s="39">
        <v>0.377</v>
      </c>
      <c r="AO806" s="39">
        <f t="shared" si="142"/>
        <v>1</v>
      </c>
      <c r="AQ806" s="37" t="s">
        <v>2089</v>
      </c>
      <c r="AR806" s="39">
        <v>1</v>
      </c>
    </row>
    <row r="807" spans="1:44" ht="15" customHeight="1">
      <c r="A807" s="37" t="s">
        <v>2092</v>
      </c>
      <c r="B807" s="37" t="s">
        <v>2093</v>
      </c>
      <c r="C807" s="37" t="s">
        <v>2089</v>
      </c>
      <c r="E807" s="39">
        <v>0.999</v>
      </c>
      <c r="F807" s="39">
        <v>19</v>
      </c>
      <c r="G807" s="39">
        <f t="shared" si="132"/>
        <v>122</v>
      </c>
      <c r="H807" s="39">
        <v>10040</v>
      </c>
      <c r="I807" s="39">
        <v>1396</v>
      </c>
      <c r="J807" s="39" t="str">
        <f t="shared" si="133"/>
        <v>YES</v>
      </c>
      <c r="K807" s="39">
        <f t="shared" si="134"/>
        <v>4.918032786885246</v>
      </c>
      <c r="L807" s="39" t="str">
        <f t="shared" si="135"/>
        <v>YES</v>
      </c>
      <c r="O807" s="39">
        <v>1</v>
      </c>
      <c r="R807" s="39">
        <v>0</v>
      </c>
      <c r="S807" s="39">
        <f t="shared" si="136"/>
        <v>0</v>
      </c>
      <c r="AB807" s="39" t="s">
        <v>4112</v>
      </c>
      <c r="AD807" s="39">
        <f t="shared" si="137"/>
        <v>0</v>
      </c>
      <c r="AE807" s="39">
        <v>10</v>
      </c>
      <c r="AF807" s="39">
        <f t="shared" si="138"/>
        <v>185</v>
      </c>
      <c r="AG807" s="39">
        <v>12</v>
      </c>
      <c r="AH807" s="39">
        <f t="shared" si="139"/>
        <v>292</v>
      </c>
      <c r="AI807" s="39">
        <f t="shared" si="140"/>
        <v>-107</v>
      </c>
      <c r="AJ807" s="39">
        <f t="shared" si="141"/>
        <v>0</v>
      </c>
      <c r="AK807" s="39">
        <v>1</v>
      </c>
      <c r="AL807" s="39">
        <v>0.42</v>
      </c>
      <c r="AM807" s="39">
        <v>0.435</v>
      </c>
      <c r="AN807" s="39">
        <v>0.33</v>
      </c>
      <c r="AO807" s="39">
        <f t="shared" si="142"/>
        <v>0</v>
      </c>
      <c r="AQ807" s="37" t="s">
        <v>2089</v>
      </c>
      <c r="AR807" s="39">
        <v>0</v>
      </c>
    </row>
    <row r="808" spans="1:44" ht="15" customHeight="1">
      <c r="A808" s="37" t="s">
        <v>2094</v>
      </c>
      <c r="B808" s="37" t="s">
        <v>2095</v>
      </c>
      <c r="C808" s="37" t="s">
        <v>2089</v>
      </c>
      <c r="E808" s="39">
        <v>1</v>
      </c>
      <c r="F808" s="39">
        <v>20</v>
      </c>
      <c r="G808" s="39">
        <f t="shared" si="132"/>
        <v>132</v>
      </c>
      <c r="H808" s="39">
        <v>10040</v>
      </c>
      <c r="I808" s="39">
        <v>2625</v>
      </c>
      <c r="J808" s="39" t="str">
        <f t="shared" si="133"/>
        <v>YES</v>
      </c>
      <c r="K808" s="39">
        <f t="shared" si="134"/>
        <v>4.545454545454545</v>
      </c>
      <c r="L808" s="39" t="str">
        <f t="shared" si="135"/>
        <v>YES</v>
      </c>
      <c r="O808" s="39">
        <v>1</v>
      </c>
      <c r="R808" s="39">
        <v>0</v>
      </c>
      <c r="S808" s="39">
        <f t="shared" si="136"/>
        <v>0</v>
      </c>
      <c r="AB808" s="39" t="s">
        <v>4112</v>
      </c>
      <c r="AC808" s="39" t="s">
        <v>2096</v>
      </c>
      <c r="AD808" s="39">
        <f t="shared" si="137"/>
        <v>3</v>
      </c>
      <c r="AE808" s="39">
        <v>0</v>
      </c>
      <c r="AF808" s="39">
        <f t="shared" si="138"/>
        <v>1</v>
      </c>
      <c r="AG808" s="39">
        <v>11</v>
      </c>
      <c r="AH808" s="39">
        <f t="shared" si="139"/>
        <v>283</v>
      </c>
      <c r="AI808" s="39">
        <f t="shared" si="140"/>
        <v>-282</v>
      </c>
      <c r="AJ808" s="39">
        <f t="shared" si="141"/>
        <v>0</v>
      </c>
      <c r="AK808" s="39">
        <v>0</v>
      </c>
      <c r="AL808" s="39">
        <v>0.4</v>
      </c>
      <c r="AM808" s="39">
        <v>0.44800000000000001</v>
      </c>
      <c r="AN808" s="39">
        <v>0.432</v>
      </c>
      <c r="AO808" s="39">
        <f t="shared" si="142"/>
        <v>1</v>
      </c>
      <c r="AQ808" s="37" t="s">
        <v>2089</v>
      </c>
      <c r="AR808" s="39">
        <v>0</v>
      </c>
    </row>
    <row r="809" spans="1:44" ht="15" customHeight="1">
      <c r="A809" s="37" t="s">
        <v>2097</v>
      </c>
      <c r="B809" s="37" t="s">
        <v>2074</v>
      </c>
      <c r="C809" s="37" t="s">
        <v>2075</v>
      </c>
      <c r="E809" s="39">
        <v>0.95299999999999996</v>
      </c>
      <c r="F809" s="39">
        <v>16</v>
      </c>
      <c r="G809" s="39">
        <f t="shared" si="132"/>
        <v>1814</v>
      </c>
      <c r="H809" s="39">
        <v>98</v>
      </c>
      <c r="I809" s="39">
        <v>472</v>
      </c>
      <c r="J809" s="39" t="str">
        <f t="shared" si="133"/>
        <v>NO</v>
      </c>
      <c r="K809" s="39">
        <f t="shared" si="134"/>
        <v>1.3230429988974641</v>
      </c>
      <c r="L809" s="39" t="str">
        <f t="shared" si="135"/>
        <v>NO</v>
      </c>
      <c r="O809" s="39">
        <v>11</v>
      </c>
      <c r="R809" s="39">
        <v>0</v>
      </c>
      <c r="S809" s="39">
        <f t="shared" si="136"/>
        <v>0</v>
      </c>
      <c r="AB809" s="39" t="s">
        <v>4112</v>
      </c>
      <c r="AD809" s="39">
        <f t="shared" si="137"/>
        <v>0</v>
      </c>
      <c r="AE809" s="39">
        <v>1964</v>
      </c>
      <c r="AF809" s="39">
        <f t="shared" si="138"/>
        <v>1027</v>
      </c>
      <c r="AG809" s="39">
        <v>2350</v>
      </c>
      <c r="AH809" s="39">
        <f t="shared" si="139"/>
        <v>1175</v>
      </c>
      <c r="AI809" s="39">
        <f t="shared" si="140"/>
        <v>-148</v>
      </c>
      <c r="AJ809" s="39">
        <f t="shared" si="141"/>
        <v>0</v>
      </c>
      <c r="AK809" s="39">
        <v>1</v>
      </c>
      <c r="AL809" s="39">
        <v>0.502</v>
      </c>
      <c r="AM809" s="39">
        <v>0.46300000000000002</v>
      </c>
      <c r="AN809" s="39">
        <v>0.46300000000000002</v>
      </c>
      <c r="AO809" s="39">
        <f t="shared" si="142"/>
        <v>0</v>
      </c>
      <c r="AQ809" s="37" t="s">
        <v>2075</v>
      </c>
      <c r="AR809" s="39">
        <v>0</v>
      </c>
    </row>
    <row r="810" spans="1:44" ht="15" customHeight="1">
      <c r="A810" s="37" t="s">
        <v>2076</v>
      </c>
      <c r="B810" s="37" t="s">
        <v>2072</v>
      </c>
      <c r="C810" s="37" t="s">
        <v>2075</v>
      </c>
      <c r="D810" s="39">
        <v>0</v>
      </c>
      <c r="E810" s="39">
        <v>0</v>
      </c>
      <c r="G810" s="39">
        <f t="shared" si="132"/>
        <v>1517</v>
      </c>
      <c r="H810" s="39">
        <v>181</v>
      </c>
      <c r="I810" s="39" t="s">
        <v>4111</v>
      </c>
      <c r="J810" s="39" t="str">
        <f t="shared" si="133"/>
        <v>NO</v>
      </c>
      <c r="K810" s="39">
        <f t="shared" si="134"/>
        <v>1.4502307185234014</v>
      </c>
      <c r="L810" s="39" t="str">
        <f t="shared" si="135"/>
        <v>NO</v>
      </c>
      <c r="O810" s="39">
        <v>6</v>
      </c>
      <c r="R810" s="39">
        <v>0</v>
      </c>
      <c r="S810" s="39">
        <f t="shared" si="136"/>
        <v>0</v>
      </c>
      <c r="AB810" s="39" t="s">
        <v>4112</v>
      </c>
      <c r="AD810" s="39">
        <f t="shared" si="137"/>
        <v>0</v>
      </c>
      <c r="AE810" s="39">
        <v>2865</v>
      </c>
      <c r="AF810" s="39">
        <f t="shared" si="138"/>
        <v>1147</v>
      </c>
      <c r="AG810" s="39">
        <v>3243</v>
      </c>
      <c r="AH810" s="39">
        <f t="shared" si="139"/>
        <v>1226</v>
      </c>
      <c r="AI810" s="39">
        <f t="shared" si="140"/>
        <v>-79</v>
      </c>
      <c r="AJ810" s="39">
        <f t="shared" si="141"/>
        <v>0</v>
      </c>
      <c r="AK810" s="39">
        <v>0</v>
      </c>
      <c r="AL810" s="39">
        <v>0.45300000000000001</v>
      </c>
      <c r="AM810" s="39">
        <v>0.46899999999999997</v>
      </c>
      <c r="AN810" s="39">
        <v>0.43</v>
      </c>
      <c r="AO810" s="39">
        <f t="shared" si="142"/>
        <v>1</v>
      </c>
      <c r="AQ810" s="37" t="s">
        <v>2075</v>
      </c>
      <c r="AR810" s="39">
        <v>0</v>
      </c>
    </row>
    <row r="811" spans="1:44" ht="15" customHeight="1">
      <c r="A811" s="37" t="s">
        <v>2073</v>
      </c>
      <c r="B811" s="37" t="s">
        <v>2069</v>
      </c>
      <c r="C811" s="37" t="s">
        <v>2075</v>
      </c>
      <c r="D811" s="39">
        <v>0</v>
      </c>
      <c r="E811" s="39">
        <v>0</v>
      </c>
      <c r="G811" s="39">
        <f t="shared" si="132"/>
        <v>1444</v>
      </c>
      <c r="H811" s="39">
        <v>560</v>
      </c>
      <c r="I811" s="39">
        <v>5649</v>
      </c>
      <c r="J811" s="39" t="str">
        <f t="shared" si="133"/>
        <v>NO</v>
      </c>
      <c r="K811" s="39">
        <f t="shared" si="134"/>
        <v>0.2770083102493075</v>
      </c>
      <c r="L811" s="39" t="str">
        <f t="shared" si="135"/>
        <v>NO</v>
      </c>
      <c r="O811" s="39">
        <v>4</v>
      </c>
      <c r="R811" s="39">
        <v>0</v>
      </c>
      <c r="S811" s="39">
        <f t="shared" si="136"/>
        <v>0</v>
      </c>
      <c r="AB811" s="39" t="s">
        <v>4112</v>
      </c>
      <c r="AC811" s="39" t="s">
        <v>2070</v>
      </c>
      <c r="AD811" s="39">
        <f t="shared" si="137"/>
        <v>2</v>
      </c>
      <c r="AE811" s="39">
        <v>3817</v>
      </c>
      <c r="AF811" s="39">
        <f t="shared" si="138"/>
        <v>1216</v>
      </c>
      <c r="AG811" s="39">
        <v>5332</v>
      </c>
      <c r="AH811" s="39">
        <f t="shared" si="139"/>
        <v>1295</v>
      </c>
      <c r="AI811" s="39">
        <f t="shared" si="140"/>
        <v>-79</v>
      </c>
      <c r="AJ811" s="39">
        <f t="shared" si="141"/>
        <v>0</v>
      </c>
      <c r="AK811" s="39">
        <v>0</v>
      </c>
      <c r="AL811" s="39">
        <v>0.53300000000000003</v>
      </c>
      <c r="AM811" s="39">
        <v>0.48099999999999998</v>
      </c>
      <c r="AN811" s="39">
        <v>0.23699999999999999</v>
      </c>
      <c r="AO811" s="39">
        <f t="shared" si="142"/>
        <v>1</v>
      </c>
      <c r="AQ811" s="37" t="s">
        <v>2075</v>
      </c>
      <c r="AR811" s="39">
        <v>0</v>
      </c>
    </row>
    <row r="812" spans="1:44" ht="15" customHeight="1">
      <c r="A812" s="37" t="s">
        <v>2071</v>
      </c>
      <c r="B812" s="37" t="s">
        <v>2065</v>
      </c>
      <c r="C812" s="37" t="s">
        <v>2075</v>
      </c>
      <c r="D812" s="39">
        <v>0</v>
      </c>
      <c r="E812" s="39">
        <v>0</v>
      </c>
      <c r="G812" s="39">
        <f t="shared" si="132"/>
        <v>1561</v>
      </c>
      <c r="H812" s="39" t="s">
        <v>4111</v>
      </c>
      <c r="I812" s="39">
        <v>1472</v>
      </c>
      <c r="J812" s="39" t="str">
        <f t="shared" si="133"/>
        <v>NO</v>
      </c>
      <c r="K812" s="39">
        <f t="shared" si="134"/>
        <v>0.32030749519538759</v>
      </c>
      <c r="L812" s="39" t="str">
        <f t="shared" si="135"/>
        <v>NO</v>
      </c>
      <c r="O812" s="39">
        <v>2</v>
      </c>
      <c r="R812" s="39">
        <v>0</v>
      </c>
      <c r="S812" s="39">
        <f t="shared" si="136"/>
        <v>0</v>
      </c>
      <c r="AB812" s="39" t="s">
        <v>4112</v>
      </c>
      <c r="AD812" s="39">
        <f t="shared" si="137"/>
        <v>0</v>
      </c>
      <c r="AE812" s="39">
        <v>4935</v>
      </c>
      <c r="AF812" s="39">
        <f t="shared" si="138"/>
        <v>1275</v>
      </c>
      <c r="AG812" s="39">
        <v>4964</v>
      </c>
      <c r="AH812" s="39">
        <f t="shared" si="139"/>
        <v>1284</v>
      </c>
      <c r="AI812" s="39">
        <f t="shared" si="140"/>
        <v>-9</v>
      </c>
      <c r="AJ812" s="39">
        <f t="shared" si="141"/>
        <v>0</v>
      </c>
      <c r="AK812" s="39">
        <v>0</v>
      </c>
      <c r="AL812" s="39">
        <v>0.51800000000000002</v>
      </c>
      <c r="AM812" s="39">
        <v>0.503</v>
      </c>
      <c r="AN812" s="39">
        <v>0.45400000000000001</v>
      </c>
      <c r="AO812" s="39">
        <f t="shared" si="142"/>
        <v>1</v>
      </c>
      <c r="AQ812" s="37" t="s">
        <v>2075</v>
      </c>
      <c r="AR812" s="39">
        <v>0</v>
      </c>
    </row>
    <row r="813" spans="1:44" ht="15" customHeight="1">
      <c r="A813" s="37" t="s">
        <v>2066</v>
      </c>
      <c r="B813" s="37" t="s">
        <v>2067</v>
      </c>
      <c r="C813" s="37" t="s">
        <v>2068</v>
      </c>
      <c r="E813" s="39">
        <v>0.91200000000000003</v>
      </c>
      <c r="F813" s="39">
        <v>20</v>
      </c>
      <c r="G813" s="39">
        <f t="shared" si="132"/>
        <v>399</v>
      </c>
      <c r="H813" s="39">
        <v>1583</v>
      </c>
      <c r="I813" s="39">
        <v>695</v>
      </c>
      <c r="J813" s="39" t="str">
        <f t="shared" si="133"/>
        <v>NO</v>
      </c>
      <c r="K813" s="39">
        <f t="shared" si="134"/>
        <v>0.25062656641604009</v>
      </c>
      <c r="L813" s="39" t="str">
        <f t="shared" si="135"/>
        <v>NO</v>
      </c>
      <c r="O813" s="39">
        <v>1</v>
      </c>
      <c r="R813" s="39">
        <v>0</v>
      </c>
      <c r="S813" s="39">
        <f t="shared" si="136"/>
        <v>0</v>
      </c>
      <c r="AB813" s="39" t="s">
        <v>4112</v>
      </c>
      <c r="AC813" s="39" t="s">
        <v>2054</v>
      </c>
      <c r="AD813" s="39">
        <f t="shared" si="137"/>
        <v>3</v>
      </c>
      <c r="AE813" s="39">
        <v>2207</v>
      </c>
      <c r="AF813" s="39">
        <f t="shared" si="138"/>
        <v>1065</v>
      </c>
      <c r="AG813" s="39">
        <v>3031</v>
      </c>
      <c r="AH813" s="39">
        <f t="shared" si="139"/>
        <v>1216</v>
      </c>
      <c r="AI813" s="39">
        <f t="shared" si="140"/>
        <v>-151</v>
      </c>
      <c r="AJ813" s="39">
        <f t="shared" si="141"/>
        <v>0</v>
      </c>
      <c r="AK813" s="39">
        <v>1</v>
      </c>
      <c r="AL813" s="39">
        <v>0.50600000000000001</v>
      </c>
      <c r="AM813" s="39">
        <v>0.45300000000000001</v>
      </c>
      <c r="AN813" s="39">
        <v>0.42899999999999999</v>
      </c>
      <c r="AO813" s="39">
        <f t="shared" si="142"/>
        <v>0</v>
      </c>
      <c r="AQ813" s="37" t="s">
        <v>2068</v>
      </c>
      <c r="AR813" s="39">
        <v>0</v>
      </c>
    </row>
    <row r="814" spans="1:44" ht="15" customHeight="1">
      <c r="A814" s="37" t="s">
        <v>2055</v>
      </c>
      <c r="B814" s="37" t="s">
        <v>2056</v>
      </c>
      <c r="C814" s="37" t="s">
        <v>2068</v>
      </c>
      <c r="E814" s="39">
        <v>0.996</v>
      </c>
      <c r="F814" s="39">
        <v>22</v>
      </c>
      <c r="G814" s="39">
        <f t="shared" si="132"/>
        <v>420</v>
      </c>
      <c r="H814" s="39">
        <v>1071</v>
      </c>
      <c r="I814" s="39">
        <v>2363</v>
      </c>
      <c r="J814" s="39" t="str">
        <f t="shared" si="133"/>
        <v>NO</v>
      </c>
      <c r="K814" s="39">
        <f t="shared" si="134"/>
        <v>1.4285714285714284</v>
      </c>
      <c r="L814" s="39" t="str">
        <f t="shared" si="135"/>
        <v>NO</v>
      </c>
      <c r="O814" s="39">
        <v>1</v>
      </c>
      <c r="R814" s="39">
        <v>0</v>
      </c>
      <c r="S814" s="39">
        <f t="shared" si="136"/>
        <v>0</v>
      </c>
      <c r="AB814" s="39" t="s">
        <v>4112</v>
      </c>
      <c r="AD814" s="39">
        <f t="shared" si="137"/>
        <v>0</v>
      </c>
      <c r="AE814" s="39">
        <v>448</v>
      </c>
      <c r="AF814" s="39">
        <f t="shared" si="138"/>
        <v>611</v>
      </c>
      <c r="AG814" s="39">
        <v>536</v>
      </c>
      <c r="AH814" s="39">
        <f t="shared" si="139"/>
        <v>883</v>
      </c>
      <c r="AI814" s="39">
        <f t="shared" si="140"/>
        <v>-272</v>
      </c>
      <c r="AJ814" s="39">
        <f t="shared" si="141"/>
        <v>0</v>
      </c>
      <c r="AK814" s="39">
        <v>0</v>
      </c>
      <c r="AL814" s="39">
        <v>0.41099999999999998</v>
      </c>
      <c r="AM814" s="39">
        <v>0.47899999999999998</v>
      </c>
      <c r="AN814" s="39">
        <v>0.44800000000000001</v>
      </c>
      <c r="AO814" s="39">
        <f t="shared" si="142"/>
        <v>1</v>
      </c>
      <c r="AQ814" s="37" t="s">
        <v>2068</v>
      </c>
      <c r="AR814" s="39">
        <v>0</v>
      </c>
    </row>
    <row r="815" spans="1:44" ht="15" customHeight="1">
      <c r="A815" s="37" t="s">
        <v>2057</v>
      </c>
      <c r="B815" s="37" t="s">
        <v>2058</v>
      </c>
      <c r="C815" s="37" t="s">
        <v>2068</v>
      </c>
      <c r="E815" s="39">
        <v>0.99299999999999999</v>
      </c>
      <c r="F815" s="39">
        <v>20</v>
      </c>
      <c r="G815" s="39">
        <f t="shared" si="132"/>
        <v>410</v>
      </c>
      <c r="H815" s="39">
        <v>4590</v>
      </c>
      <c r="I815" s="39">
        <v>18</v>
      </c>
      <c r="J815" s="39" t="str">
        <f t="shared" si="133"/>
        <v>NO</v>
      </c>
      <c r="K815" s="39">
        <f t="shared" si="134"/>
        <v>1.2195121951219512</v>
      </c>
      <c r="L815" s="39" t="str">
        <f t="shared" si="135"/>
        <v>NO</v>
      </c>
      <c r="O815" s="39">
        <v>1</v>
      </c>
      <c r="R815" s="39">
        <v>0</v>
      </c>
      <c r="S815" s="39">
        <f t="shared" si="136"/>
        <v>1</v>
      </c>
      <c r="U815" s="39" t="s">
        <v>2215</v>
      </c>
      <c r="AB815" s="39" t="s">
        <v>4112</v>
      </c>
      <c r="AD815" s="39">
        <f t="shared" si="137"/>
        <v>0</v>
      </c>
      <c r="AE815" s="39">
        <v>3819</v>
      </c>
      <c r="AF815" s="39">
        <f t="shared" si="138"/>
        <v>1217</v>
      </c>
      <c r="AG815" s="39">
        <v>15</v>
      </c>
      <c r="AH815" s="39">
        <f t="shared" si="139"/>
        <v>306</v>
      </c>
      <c r="AI815" s="39">
        <f t="shared" si="140"/>
        <v>911</v>
      </c>
      <c r="AJ815" s="39">
        <f t="shared" si="141"/>
        <v>1</v>
      </c>
      <c r="AK815" s="39">
        <v>1</v>
      </c>
      <c r="AL815" s="39">
        <v>0.40799999999999997</v>
      </c>
      <c r="AM815" s="39">
        <v>0.47399999999999998</v>
      </c>
      <c r="AN815" s="39">
        <v>0.442</v>
      </c>
      <c r="AO815" s="39">
        <f t="shared" si="142"/>
        <v>0</v>
      </c>
      <c r="AQ815" s="37" t="s">
        <v>2068</v>
      </c>
      <c r="AR815" s="39">
        <v>1</v>
      </c>
    </row>
    <row r="816" spans="1:44" ht="15" customHeight="1">
      <c r="A816" s="37" t="s">
        <v>2059</v>
      </c>
      <c r="B816" s="37" t="s">
        <v>2060</v>
      </c>
      <c r="C816" s="37" t="s">
        <v>2068</v>
      </c>
      <c r="D816" s="39">
        <v>0</v>
      </c>
      <c r="E816" s="39">
        <v>0</v>
      </c>
      <c r="G816" s="39">
        <f t="shared" si="132"/>
        <v>187</v>
      </c>
      <c r="H816" s="39">
        <v>1670</v>
      </c>
      <c r="I816" s="39">
        <v>8204</v>
      </c>
      <c r="J816" s="39" t="str">
        <f t="shared" si="133"/>
        <v>NO</v>
      </c>
      <c r="K816" s="39">
        <f t="shared" si="134"/>
        <v>0.53475935828877008</v>
      </c>
      <c r="L816" s="39" t="str">
        <f t="shared" si="135"/>
        <v>NO</v>
      </c>
      <c r="O816" s="39">
        <v>1</v>
      </c>
      <c r="R816" s="39">
        <v>0</v>
      </c>
      <c r="S816" s="39">
        <f t="shared" si="136"/>
        <v>0</v>
      </c>
      <c r="AB816" s="39" t="s">
        <v>4112</v>
      </c>
      <c r="AD816" s="39">
        <f t="shared" si="137"/>
        <v>0</v>
      </c>
      <c r="AE816" s="39">
        <v>522</v>
      </c>
      <c r="AF816" s="39">
        <f t="shared" si="138"/>
        <v>646</v>
      </c>
      <c r="AG816" s="39">
        <v>26</v>
      </c>
      <c r="AH816" s="39">
        <f t="shared" si="139"/>
        <v>357</v>
      </c>
      <c r="AI816" s="39">
        <f t="shared" si="140"/>
        <v>289</v>
      </c>
      <c r="AJ816" s="39">
        <f t="shared" si="141"/>
        <v>1</v>
      </c>
      <c r="AK816" s="39">
        <v>0</v>
      </c>
      <c r="AL816" s="39">
        <v>0.43</v>
      </c>
      <c r="AM816" s="39">
        <v>0.45800000000000002</v>
      </c>
      <c r="AN816" s="39">
        <v>0.42799999999999999</v>
      </c>
      <c r="AO816" s="39">
        <f t="shared" si="142"/>
        <v>1</v>
      </c>
      <c r="AQ816" s="37" t="s">
        <v>2068</v>
      </c>
      <c r="AR816" s="39">
        <v>1</v>
      </c>
    </row>
    <row r="817" spans="1:44" ht="15" customHeight="1">
      <c r="A817" s="37" t="s">
        <v>2061</v>
      </c>
      <c r="B817" s="37" t="s">
        <v>2062</v>
      </c>
      <c r="C817" s="37" t="s">
        <v>2063</v>
      </c>
      <c r="E817" s="39">
        <v>1</v>
      </c>
      <c r="F817" s="39">
        <v>17</v>
      </c>
      <c r="G817" s="39">
        <f t="shared" si="132"/>
        <v>568</v>
      </c>
      <c r="H817" s="39">
        <v>2170</v>
      </c>
      <c r="I817" s="39">
        <v>1175</v>
      </c>
      <c r="J817" s="39" t="str">
        <f t="shared" si="133"/>
        <v>NO</v>
      </c>
      <c r="K817" s="39">
        <f t="shared" si="134"/>
        <v>1.056338028169014</v>
      </c>
      <c r="L817" s="39" t="str">
        <f t="shared" si="135"/>
        <v>NO</v>
      </c>
      <c r="O817" s="39">
        <v>2</v>
      </c>
      <c r="R817" s="39">
        <v>0</v>
      </c>
      <c r="S817" s="39">
        <f t="shared" si="136"/>
        <v>0</v>
      </c>
      <c r="AB817" s="39" t="s">
        <v>4112</v>
      </c>
      <c r="AD817" s="39">
        <f t="shared" si="137"/>
        <v>0</v>
      </c>
      <c r="AE817" s="39">
        <v>3522</v>
      </c>
      <c r="AF817" s="39">
        <f t="shared" si="138"/>
        <v>1191</v>
      </c>
      <c r="AG817" s="39">
        <v>3944</v>
      </c>
      <c r="AH817" s="39">
        <f t="shared" si="139"/>
        <v>1258</v>
      </c>
      <c r="AI817" s="39">
        <f t="shared" si="140"/>
        <v>-67</v>
      </c>
      <c r="AJ817" s="39">
        <f t="shared" si="141"/>
        <v>0</v>
      </c>
      <c r="AK817" s="39">
        <v>1</v>
      </c>
      <c r="AL817" s="39">
        <v>0.52900000000000003</v>
      </c>
      <c r="AM817" s="39">
        <v>0.47399999999999998</v>
      </c>
      <c r="AN817" s="39">
        <v>0.46899999999999997</v>
      </c>
      <c r="AO817" s="39">
        <f t="shared" si="142"/>
        <v>0</v>
      </c>
      <c r="AQ817" s="37" t="s">
        <v>2063</v>
      </c>
      <c r="AR817" s="39">
        <v>0</v>
      </c>
    </row>
    <row r="818" spans="1:44" ht="15" customHeight="1">
      <c r="A818" s="37" t="s">
        <v>2064</v>
      </c>
      <c r="B818" s="37" t="s">
        <v>2051</v>
      </c>
      <c r="C818" s="37" t="s">
        <v>2063</v>
      </c>
      <c r="E818" s="39">
        <v>0.94</v>
      </c>
      <c r="F818" s="39">
        <v>14</v>
      </c>
      <c r="G818" s="39">
        <f t="shared" si="132"/>
        <v>1656</v>
      </c>
      <c r="H818" s="39">
        <v>4089</v>
      </c>
      <c r="I818" s="39" t="s">
        <v>4111</v>
      </c>
      <c r="J818" s="39" t="str">
        <f t="shared" si="133"/>
        <v>NO</v>
      </c>
      <c r="K818" s="39">
        <f t="shared" si="134"/>
        <v>0.60386473429951693</v>
      </c>
      <c r="L818" s="39" t="str">
        <f t="shared" si="135"/>
        <v>NO</v>
      </c>
      <c r="O818" s="39">
        <v>4</v>
      </c>
      <c r="R818" s="39">
        <v>0</v>
      </c>
      <c r="S818" s="39">
        <f t="shared" si="136"/>
        <v>0</v>
      </c>
      <c r="AB818" s="39" t="s">
        <v>4112</v>
      </c>
      <c r="AC818" s="39" t="s">
        <v>2052</v>
      </c>
      <c r="AD818" s="39">
        <f t="shared" si="137"/>
        <v>7</v>
      </c>
      <c r="AE818" s="39">
        <v>644</v>
      </c>
      <c r="AF818" s="39">
        <f t="shared" si="138"/>
        <v>705</v>
      </c>
      <c r="AG818" s="39">
        <v>36304</v>
      </c>
      <c r="AH818" s="39">
        <f t="shared" si="139"/>
        <v>1429</v>
      </c>
      <c r="AI818" s="39">
        <f t="shared" si="140"/>
        <v>-724</v>
      </c>
      <c r="AJ818" s="39">
        <f t="shared" si="141"/>
        <v>0</v>
      </c>
      <c r="AK818" s="39">
        <v>1</v>
      </c>
      <c r="AL818" s="39">
        <v>0.45400000000000001</v>
      </c>
      <c r="AM818" s="39">
        <v>0.44900000000000001</v>
      </c>
      <c r="AN818" s="39">
        <v>0.39200000000000002</v>
      </c>
      <c r="AO818" s="39">
        <f t="shared" si="142"/>
        <v>0</v>
      </c>
      <c r="AQ818" s="37" t="s">
        <v>2063</v>
      </c>
      <c r="AR818" s="39">
        <v>0</v>
      </c>
    </row>
    <row r="819" spans="1:44" ht="15" customHeight="1">
      <c r="A819" s="37" t="s">
        <v>2053</v>
      </c>
      <c r="B819" s="37" t="s">
        <v>2039</v>
      </c>
      <c r="C819" s="37" t="s">
        <v>2063</v>
      </c>
      <c r="E819" s="39">
        <v>0.999</v>
      </c>
      <c r="F819" s="39">
        <v>24</v>
      </c>
      <c r="G819" s="39">
        <f t="shared" si="132"/>
        <v>722</v>
      </c>
      <c r="H819" s="39">
        <v>2140</v>
      </c>
      <c r="I819" s="39">
        <v>1516</v>
      </c>
      <c r="J819" s="39" t="str">
        <f t="shared" si="133"/>
        <v>NO</v>
      </c>
      <c r="K819" s="39">
        <f t="shared" si="134"/>
        <v>0.41551246537396125</v>
      </c>
      <c r="L819" s="39" t="str">
        <f t="shared" si="135"/>
        <v>NO</v>
      </c>
      <c r="O819" s="39">
        <v>2</v>
      </c>
      <c r="R819" s="39">
        <v>0</v>
      </c>
      <c r="S819" s="39">
        <f t="shared" si="136"/>
        <v>0</v>
      </c>
      <c r="AB819" s="39" t="s">
        <v>4112</v>
      </c>
      <c r="AD819" s="39">
        <f t="shared" si="137"/>
        <v>0</v>
      </c>
      <c r="AE819" s="39">
        <v>3368</v>
      </c>
      <c r="AF819" s="39">
        <f t="shared" si="138"/>
        <v>1177</v>
      </c>
      <c r="AG819" s="39">
        <v>1402</v>
      </c>
      <c r="AH819" s="39">
        <f t="shared" si="139"/>
        <v>1093</v>
      </c>
      <c r="AI819" s="39">
        <f t="shared" si="140"/>
        <v>84</v>
      </c>
      <c r="AJ819" s="39">
        <f t="shared" si="141"/>
        <v>1</v>
      </c>
      <c r="AK819" s="39">
        <v>1</v>
      </c>
      <c r="AL819" s="39">
        <v>0.42099999999999999</v>
      </c>
      <c r="AM819" s="39">
        <v>0.44</v>
      </c>
      <c r="AN819" s="39">
        <v>0.38100000000000001</v>
      </c>
      <c r="AO819" s="39">
        <f t="shared" si="142"/>
        <v>0</v>
      </c>
      <c r="AQ819" s="37" t="s">
        <v>2063</v>
      </c>
      <c r="AR819" s="39">
        <v>1</v>
      </c>
    </row>
    <row r="820" spans="1:44" ht="15" customHeight="1">
      <c r="A820" s="37" t="s">
        <v>2040</v>
      </c>
      <c r="B820" s="37" t="s">
        <v>2041</v>
      </c>
      <c r="C820" s="37" t="s">
        <v>2042</v>
      </c>
      <c r="E820" s="39">
        <v>0.96</v>
      </c>
      <c r="F820" s="39">
        <v>32</v>
      </c>
      <c r="G820" s="39">
        <f t="shared" si="132"/>
        <v>184</v>
      </c>
      <c r="H820" s="39">
        <v>538</v>
      </c>
      <c r="I820" s="39">
        <v>260</v>
      </c>
      <c r="J820" s="39" t="str">
        <f t="shared" si="133"/>
        <v>NO</v>
      </c>
      <c r="K820" s="39">
        <f t="shared" si="134"/>
        <v>0.54347826086956519</v>
      </c>
      <c r="L820" s="39" t="str">
        <f t="shared" si="135"/>
        <v>NO</v>
      </c>
      <c r="O820" s="39">
        <v>1</v>
      </c>
      <c r="R820" s="39">
        <v>0</v>
      </c>
      <c r="S820" s="39">
        <f t="shared" si="136"/>
        <v>0</v>
      </c>
      <c r="AB820" s="39" t="s">
        <v>4112</v>
      </c>
      <c r="AD820" s="39">
        <f t="shared" si="137"/>
        <v>0</v>
      </c>
      <c r="AE820" s="39">
        <v>1458</v>
      </c>
      <c r="AF820" s="39">
        <f t="shared" si="138"/>
        <v>937</v>
      </c>
      <c r="AG820" s="39">
        <v>1137</v>
      </c>
      <c r="AH820" s="39">
        <f t="shared" si="139"/>
        <v>1047</v>
      </c>
      <c r="AI820" s="39">
        <f t="shared" si="140"/>
        <v>-110</v>
      </c>
      <c r="AJ820" s="39">
        <f t="shared" si="141"/>
        <v>0</v>
      </c>
      <c r="AK820" s="39">
        <v>1</v>
      </c>
      <c r="AL820" s="39">
        <v>0.42599999999999999</v>
      </c>
      <c r="AM820" s="39">
        <v>0.46300000000000002</v>
      </c>
      <c r="AN820" s="39">
        <v>0.47599999999999998</v>
      </c>
      <c r="AO820" s="39">
        <f t="shared" si="142"/>
        <v>0</v>
      </c>
      <c r="AQ820" s="37" t="s">
        <v>2042</v>
      </c>
      <c r="AR820" s="39">
        <v>0</v>
      </c>
    </row>
    <row r="821" spans="1:44" ht="15" customHeight="1">
      <c r="A821" s="37" t="s">
        <v>2043</v>
      </c>
      <c r="B821" s="37" t="s">
        <v>2044</v>
      </c>
      <c r="C821" s="37" t="s">
        <v>2042</v>
      </c>
      <c r="D821" s="39">
        <v>0</v>
      </c>
      <c r="E821" s="39">
        <v>0</v>
      </c>
      <c r="G821" s="39">
        <f t="shared" si="132"/>
        <v>274</v>
      </c>
      <c r="H821" s="39">
        <v>580</v>
      </c>
      <c r="I821" s="39">
        <v>415</v>
      </c>
      <c r="J821" s="39" t="str">
        <f t="shared" si="133"/>
        <v>NO</v>
      </c>
      <c r="K821" s="39">
        <f t="shared" si="134"/>
        <v>0</v>
      </c>
      <c r="L821" s="39" t="str">
        <f t="shared" si="135"/>
        <v>NO</v>
      </c>
      <c r="O821" s="39">
        <v>2</v>
      </c>
      <c r="R821" s="39">
        <v>0</v>
      </c>
      <c r="S821" s="39">
        <f t="shared" si="136"/>
        <v>0</v>
      </c>
      <c r="AB821" s="39" t="s">
        <v>4112</v>
      </c>
      <c r="AD821" s="39">
        <f t="shared" si="137"/>
        <v>0</v>
      </c>
      <c r="AE821" s="39">
        <v>2012</v>
      </c>
      <c r="AF821" s="39">
        <f t="shared" si="138"/>
        <v>1039</v>
      </c>
      <c r="AG821" s="39">
        <v>3436</v>
      </c>
      <c r="AH821" s="39">
        <f t="shared" si="139"/>
        <v>1240</v>
      </c>
      <c r="AI821" s="39">
        <f t="shared" si="140"/>
        <v>-201</v>
      </c>
      <c r="AJ821" s="39">
        <f t="shared" si="141"/>
        <v>0</v>
      </c>
      <c r="AK821" s="39">
        <v>0</v>
      </c>
      <c r="AL821" s="39">
        <v>0.40400000000000003</v>
      </c>
      <c r="AM821" s="39">
        <v>0.48099999999999998</v>
      </c>
      <c r="AN821" s="39">
        <v>0.47599999999999998</v>
      </c>
      <c r="AO821" s="39">
        <f t="shared" si="142"/>
        <v>1</v>
      </c>
      <c r="AQ821" s="37" t="s">
        <v>2042</v>
      </c>
      <c r="AR821" s="39">
        <v>0</v>
      </c>
    </row>
    <row r="822" spans="1:44" ht="15" customHeight="1">
      <c r="A822" s="37" t="s">
        <v>2045</v>
      </c>
      <c r="B822" s="37" t="s">
        <v>2046</v>
      </c>
      <c r="C822" s="37" t="s">
        <v>2042</v>
      </c>
      <c r="D822" s="39">
        <v>0</v>
      </c>
      <c r="E822" s="39">
        <v>0</v>
      </c>
      <c r="G822" s="39">
        <f t="shared" si="132"/>
        <v>268</v>
      </c>
      <c r="H822" s="39">
        <v>1081</v>
      </c>
      <c r="I822" s="39">
        <v>9649</v>
      </c>
      <c r="J822" s="39" t="str">
        <f t="shared" si="133"/>
        <v>NO</v>
      </c>
      <c r="K822" s="39">
        <f t="shared" si="134"/>
        <v>1.119402985074627</v>
      </c>
      <c r="L822" s="39" t="str">
        <f t="shared" si="135"/>
        <v>NO</v>
      </c>
      <c r="O822" s="39">
        <v>1</v>
      </c>
      <c r="R822" s="39">
        <v>0</v>
      </c>
      <c r="S822" s="39">
        <f t="shared" si="136"/>
        <v>0</v>
      </c>
      <c r="AB822" s="39" t="s">
        <v>4112</v>
      </c>
      <c r="AD822" s="39">
        <f t="shared" si="137"/>
        <v>0</v>
      </c>
      <c r="AE822" s="39">
        <v>431</v>
      </c>
      <c r="AF822" s="39">
        <f t="shared" si="138"/>
        <v>605</v>
      </c>
      <c r="AG822" s="39">
        <v>572</v>
      </c>
      <c r="AH822" s="39">
        <f t="shared" si="139"/>
        <v>890</v>
      </c>
      <c r="AI822" s="39">
        <f t="shared" si="140"/>
        <v>-285</v>
      </c>
      <c r="AJ822" s="39">
        <f t="shared" si="141"/>
        <v>0</v>
      </c>
      <c r="AK822" s="39">
        <v>0</v>
      </c>
      <c r="AL822" s="39">
        <v>0.39200000000000002</v>
      </c>
      <c r="AM822" s="39">
        <v>0.5</v>
      </c>
      <c r="AN822" s="39">
        <v>0.38300000000000001</v>
      </c>
      <c r="AO822" s="39">
        <f t="shared" si="142"/>
        <v>1</v>
      </c>
      <c r="AQ822" s="37" t="s">
        <v>2042</v>
      </c>
      <c r="AR822" s="39">
        <v>0</v>
      </c>
    </row>
    <row r="823" spans="1:44" ht="15" customHeight="1">
      <c r="A823" s="37" t="s">
        <v>2047</v>
      </c>
      <c r="B823" s="37" t="s">
        <v>2048</v>
      </c>
      <c r="C823" s="37" t="s">
        <v>2049</v>
      </c>
      <c r="E823" s="39">
        <v>0.94</v>
      </c>
      <c r="F823" s="39">
        <v>17</v>
      </c>
      <c r="G823" s="39">
        <f t="shared" si="132"/>
        <v>284</v>
      </c>
      <c r="H823" s="39">
        <v>11110</v>
      </c>
      <c r="I823" s="39" t="s">
        <v>4111</v>
      </c>
      <c r="J823" s="39" t="str">
        <f t="shared" si="133"/>
        <v>NO</v>
      </c>
      <c r="K823" s="39">
        <f t="shared" si="134"/>
        <v>0</v>
      </c>
      <c r="L823" s="39" t="str">
        <f t="shared" si="135"/>
        <v>NO</v>
      </c>
      <c r="O823" s="39">
        <v>1</v>
      </c>
      <c r="R823" s="39">
        <v>0</v>
      </c>
      <c r="S823" s="39">
        <f t="shared" si="136"/>
        <v>0</v>
      </c>
      <c r="AB823" s="39" t="s">
        <v>4112</v>
      </c>
      <c r="AD823" s="39">
        <f t="shared" si="137"/>
        <v>0</v>
      </c>
      <c r="AE823" s="39">
        <v>864</v>
      </c>
      <c r="AF823" s="39">
        <f t="shared" si="138"/>
        <v>776</v>
      </c>
      <c r="AG823" s="39">
        <v>360</v>
      </c>
      <c r="AH823" s="39">
        <f t="shared" si="139"/>
        <v>801</v>
      </c>
      <c r="AI823" s="39">
        <f t="shared" si="140"/>
        <v>-25</v>
      </c>
      <c r="AJ823" s="39">
        <f t="shared" si="141"/>
        <v>0</v>
      </c>
      <c r="AK823" s="39">
        <v>1</v>
      </c>
      <c r="AL823" s="39">
        <v>0</v>
      </c>
      <c r="AM823" s="39">
        <v>0</v>
      </c>
      <c r="AN823" s="39">
        <v>0</v>
      </c>
      <c r="AO823" s="39">
        <f t="shared" si="142"/>
        <v>0</v>
      </c>
      <c r="AQ823" s="37" t="s">
        <v>2049</v>
      </c>
      <c r="AR823" s="39">
        <v>0</v>
      </c>
    </row>
    <row r="824" spans="1:44" ht="15" customHeight="1">
      <c r="A824" s="37" t="s">
        <v>2050</v>
      </c>
      <c r="B824" s="37" t="s">
        <v>2027</v>
      </c>
      <c r="C824" s="37" t="s">
        <v>2049</v>
      </c>
      <c r="E824" s="39">
        <v>0.95099999999999996</v>
      </c>
      <c r="F824" s="39">
        <v>14</v>
      </c>
      <c r="G824" s="39">
        <f t="shared" si="132"/>
        <v>331</v>
      </c>
      <c r="H824" s="39">
        <v>1506</v>
      </c>
      <c r="I824" s="39">
        <v>1402</v>
      </c>
      <c r="J824" s="39" t="str">
        <f t="shared" si="133"/>
        <v>NO</v>
      </c>
      <c r="K824" s="39">
        <f t="shared" si="134"/>
        <v>1.5105740181268881</v>
      </c>
      <c r="L824" s="39" t="str">
        <f t="shared" si="135"/>
        <v>NO</v>
      </c>
      <c r="O824" s="39">
        <v>2</v>
      </c>
      <c r="R824" s="39">
        <v>0</v>
      </c>
      <c r="S824" s="39">
        <f t="shared" si="136"/>
        <v>0</v>
      </c>
      <c r="AB824" s="39" t="s">
        <v>4112</v>
      </c>
      <c r="AD824" s="39">
        <f t="shared" si="137"/>
        <v>0</v>
      </c>
      <c r="AE824" s="39">
        <v>2492</v>
      </c>
      <c r="AF824" s="39">
        <f t="shared" si="138"/>
        <v>1103</v>
      </c>
      <c r="AG824" s="39">
        <v>7</v>
      </c>
      <c r="AH824" s="39">
        <f t="shared" si="139"/>
        <v>238</v>
      </c>
      <c r="AI824" s="39">
        <f t="shared" si="140"/>
        <v>865</v>
      </c>
      <c r="AJ824" s="39">
        <f t="shared" si="141"/>
        <v>1</v>
      </c>
      <c r="AK824" s="39">
        <v>0</v>
      </c>
      <c r="AL824" s="39">
        <v>0.45400000000000001</v>
      </c>
      <c r="AM824" s="39">
        <v>0.5</v>
      </c>
      <c r="AN824" s="39">
        <v>0.47099999999999997</v>
      </c>
      <c r="AO824" s="39">
        <f t="shared" si="142"/>
        <v>1</v>
      </c>
      <c r="AQ824" s="37" t="s">
        <v>2049</v>
      </c>
      <c r="AR824" s="39">
        <v>1</v>
      </c>
    </row>
    <row r="825" spans="1:44" ht="15" customHeight="1">
      <c r="A825" s="37" t="s">
        <v>2028</v>
      </c>
      <c r="B825" s="37" t="s">
        <v>2029</v>
      </c>
      <c r="C825" s="37" t="s">
        <v>2049</v>
      </c>
      <c r="D825" s="39">
        <v>0</v>
      </c>
      <c r="E825" s="39">
        <v>0</v>
      </c>
      <c r="G825" s="39">
        <f t="shared" si="132"/>
        <v>314</v>
      </c>
      <c r="H825" s="39">
        <v>230</v>
      </c>
      <c r="I825" s="39">
        <v>374</v>
      </c>
      <c r="J825" s="39" t="str">
        <f t="shared" si="133"/>
        <v>NO</v>
      </c>
      <c r="K825" s="39">
        <f t="shared" si="134"/>
        <v>0</v>
      </c>
      <c r="L825" s="39" t="str">
        <f t="shared" si="135"/>
        <v>NO</v>
      </c>
      <c r="O825" s="39">
        <v>1</v>
      </c>
      <c r="R825" s="39">
        <v>0</v>
      </c>
      <c r="S825" s="39">
        <f t="shared" si="136"/>
        <v>0</v>
      </c>
      <c r="AB825" s="39" t="s">
        <v>4112</v>
      </c>
      <c r="AD825" s="39">
        <f t="shared" si="137"/>
        <v>0</v>
      </c>
      <c r="AE825" s="39">
        <v>52</v>
      </c>
      <c r="AF825" s="39">
        <f t="shared" si="138"/>
        <v>325</v>
      </c>
      <c r="AG825" s="39">
        <v>28</v>
      </c>
      <c r="AH825" s="39">
        <f t="shared" si="139"/>
        <v>371</v>
      </c>
      <c r="AI825" s="39">
        <f t="shared" si="140"/>
        <v>-46</v>
      </c>
      <c r="AJ825" s="39">
        <f t="shared" si="141"/>
        <v>0</v>
      </c>
      <c r="AK825" s="39">
        <v>0</v>
      </c>
      <c r="AL825" s="39">
        <v>0.442</v>
      </c>
      <c r="AM825" s="39">
        <v>0.46</v>
      </c>
      <c r="AN825" s="39">
        <v>0.49399999999999999</v>
      </c>
      <c r="AO825" s="39">
        <f t="shared" si="142"/>
        <v>1</v>
      </c>
      <c r="AQ825" s="37" t="s">
        <v>2049</v>
      </c>
      <c r="AR825" s="39">
        <v>0</v>
      </c>
    </row>
    <row r="826" spans="1:44" ht="15" customHeight="1">
      <c r="A826" s="37" t="s">
        <v>2030</v>
      </c>
      <c r="B826" s="37" t="s">
        <v>2031</v>
      </c>
      <c r="C826" s="37" t="s">
        <v>2032</v>
      </c>
      <c r="E826" s="39">
        <v>0.998</v>
      </c>
      <c r="F826" s="39">
        <v>18</v>
      </c>
      <c r="G826" s="39">
        <f t="shared" si="132"/>
        <v>372</v>
      </c>
      <c r="H826" s="39">
        <v>2470</v>
      </c>
      <c r="I826" s="39">
        <v>431</v>
      </c>
      <c r="J826" s="39" t="str">
        <f t="shared" si="133"/>
        <v>NO</v>
      </c>
      <c r="K826" s="39">
        <f t="shared" si="134"/>
        <v>1.075268817204301</v>
      </c>
      <c r="L826" s="39" t="str">
        <f t="shared" si="135"/>
        <v>NO</v>
      </c>
      <c r="O826" s="39">
        <v>2</v>
      </c>
      <c r="R826" s="39">
        <v>0</v>
      </c>
      <c r="S826" s="39">
        <f t="shared" si="136"/>
        <v>0</v>
      </c>
      <c r="AB826" s="39" t="s">
        <v>4112</v>
      </c>
      <c r="AC826" s="39" t="s">
        <v>2033</v>
      </c>
      <c r="AD826" s="39">
        <f t="shared" si="137"/>
        <v>15</v>
      </c>
      <c r="AE826" s="39">
        <v>5274</v>
      </c>
      <c r="AF826" s="39">
        <f t="shared" si="138"/>
        <v>1283</v>
      </c>
      <c r="AG826" s="39">
        <v>823</v>
      </c>
      <c r="AH826" s="39">
        <f t="shared" si="139"/>
        <v>962</v>
      </c>
      <c r="AI826" s="39">
        <f t="shared" si="140"/>
        <v>321</v>
      </c>
      <c r="AJ826" s="39">
        <f t="shared" si="141"/>
        <v>1</v>
      </c>
      <c r="AK826" s="39">
        <v>1</v>
      </c>
      <c r="AL826" s="39">
        <v>0.54400000000000004</v>
      </c>
      <c r="AM826" s="39">
        <v>0.47799999999999998</v>
      </c>
      <c r="AN826" s="39">
        <v>0.47399999999999998</v>
      </c>
      <c r="AO826" s="39">
        <f t="shared" si="142"/>
        <v>0</v>
      </c>
      <c r="AQ826" s="37" t="s">
        <v>2032</v>
      </c>
      <c r="AR826" s="39">
        <v>1</v>
      </c>
    </row>
    <row r="827" spans="1:44" ht="15" customHeight="1">
      <c r="A827" s="37" t="s">
        <v>2034</v>
      </c>
      <c r="B827" s="37" t="s">
        <v>2035</v>
      </c>
      <c r="C827" s="37" t="s">
        <v>2032</v>
      </c>
      <c r="E827" s="39">
        <v>1</v>
      </c>
      <c r="F827" s="39">
        <v>19</v>
      </c>
      <c r="G827" s="39">
        <f t="shared" si="132"/>
        <v>479</v>
      </c>
      <c r="H827" s="39">
        <v>1870</v>
      </c>
      <c r="I827" s="39">
        <v>4944</v>
      </c>
      <c r="J827" s="39" t="str">
        <f t="shared" si="133"/>
        <v>NO</v>
      </c>
      <c r="K827" s="39">
        <f t="shared" si="134"/>
        <v>1.6701461377870563</v>
      </c>
      <c r="L827" s="39" t="str">
        <f t="shared" si="135"/>
        <v>NO</v>
      </c>
      <c r="O827" s="39">
        <v>2</v>
      </c>
      <c r="R827" s="39">
        <v>0</v>
      </c>
      <c r="S827" s="39">
        <f t="shared" si="136"/>
        <v>1</v>
      </c>
      <c r="W827" s="39" t="s">
        <v>2036</v>
      </c>
      <c r="AB827" s="39" t="s">
        <v>4112</v>
      </c>
      <c r="AC827" s="39" t="s">
        <v>2037</v>
      </c>
      <c r="AD827" s="39">
        <f t="shared" si="137"/>
        <v>5</v>
      </c>
      <c r="AE827" s="39">
        <v>11358</v>
      </c>
      <c r="AF827" s="39">
        <f t="shared" si="138"/>
        <v>1376</v>
      </c>
      <c r="AG827" s="39">
        <v>11360</v>
      </c>
      <c r="AH827" s="39">
        <f t="shared" si="139"/>
        <v>1364</v>
      </c>
      <c r="AI827" s="39">
        <f t="shared" si="140"/>
        <v>12</v>
      </c>
      <c r="AJ827" s="39">
        <f t="shared" si="141"/>
        <v>1</v>
      </c>
      <c r="AK827" s="39">
        <v>1</v>
      </c>
      <c r="AL827" s="39">
        <v>0.50800000000000001</v>
      </c>
      <c r="AM827" s="39">
        <v>0.5</v>
      </c>
      <c r="AN827" s="39">
        <v>0.35399999999999998</v>
      </c>
      <c r="AO827" s="39">
        <f t="shared" si="142"/>
        <v>0</v>
      </c>
      <c r="AQ827" s="37" t="s">
        <v>2032</v>
      </c>
      <c r="AR827" s="39">
        <v>1</v>
      </c>
    </row>
    <row r="828" spans="1:44" ht="15" customHeight="1">
      <c r="A828" s="37" t="s">
        <v>2038</v>
      </c>
      <c r="B828" s="37" t="s">
        <v>2015</v>
      </c>
      <c r="C828" s="37" t="s">
        <v>2032</v>
      </c>
      <c r="E828" s="39">
        <v>0.99099999999999999</v>
      </c>
      <c r="F828" s="39">
        <v>21</v>
      </c>
      <c r="G828" s="39">
        <f t="shared" si="132"/>
        <v>326</v>
      </c>
      <c r="H828" s="39">
        <v>1240</v>
      </c>
      <c r="I828" s="39">
        <v>1319</v>
      </c>
      <c r="J828" s="39" t="str">
        <f t="shared" si="133"/>
        <v>NO</v>
      </c>
      <c r="K828" s="39">
        <f t="shared" si="134"/>
        <v>2.147239263803681</v>
      </c>
      <c r="L828" s="39" t="str">
        <f t="shared" si="135"/>
        <v>NO</v>
      </c>
      <c r="O828" s="39">
        <v>3</v>
      </c>
      <c r="R828" s="39">
        <v>0</v>
      </c>
      <c r="S828" s="39">
        <f t="shared" si="136"/>
        <v>0</v>
      </c>
      <c r="AB828" s="39" t="s">
        <v>4112</v>
      </c>
      <c r="AC828" s="39" t="s">
        <v>2016</v>
      </c>
      <c r="AD828" s="39">
        <f t="shared" si="137"/>
        <v>3</v>
      </c>
      <c r="AE828" s="39">
        <v>4272</v>
      </c>
      <c r="AF828" s="39">
        <f t="shared" si="138"/>
        <v>1242</v>
      </c>
      <c r="AG828" s="39">
        <v>10063</v>
      </c>
      <c r="AH828" s="39">
        <f t="shared" si="139"/>
        <v>1352</v>
      </c>
      <c r="AI828" s="39">
        <f t="shared" si="140"/>
        <v>-110</v>
      </c>
      <c r="AJ828" s="39">
        <f t="shared" si="141"/>
        <v>0</v>
      </c>
      <c r="AK828" s="39">
        <v>1</v>
      </c>
      <c r="AL828" s="39">
        <v>0.45600000000000002</v>
      </c>
      <c r="AM828" s="39">
        <v>0.48099999999999998</v>
      </c>
      <c r="AN828" s="39">
        <v>0.41499999999999998</v>
      </c>
      <c r="AO828" s="39">
        <f t="shared" si="142"/>
        <v>0</v>
      </c>
      <c r="AQ828" s="37" t="s">
        <v>2032</v>
      </c>
      <c r="AR828" s="39">
        <v>0</v>
      </c>
    </row>
    <row r="829" spans="1:44" ht="15" customHeight="1">
      <c r="A829" s="37" t="s">
        <v>2017</v>
      </c>
      <c r="B829" s="37" t="s">
        <v>2018</v>
      </c>
      <c r="C829" s="37" t="s">
        <v>2019</v>
      </c>
      <c r="E829" s="39">
        <v>0.998</v>
      </c>
      <c r="F829" s="39">
        <v>19</v>
      </c>
      <c r="G829" s="39">
        <f t="shared" si="132"/>
        <v>360</v>
      </c>
      <c r="H829" s="39">
        <v>6989</v>
      </c>
      <c r="I829" s="39">
        <v>4504</v>
      </c>
      <c r="J829" s="39" t="str">
        <f t="shared" si="133"/>
        <v>NO</v>
      </c>
      <c r="K829" s="39">
        <f t="shared" si="134"/>
        <v>0.55555555555555558</v>
      </c>
      <c r="L829" s="39" t="str">
        <f t="shared" si="135"/>
        <v>NO</v>
      </c>
      <c r="O829" s="39">
        <v>0</v>
      </c>
      <c r="R829" s="39">
        <v>0</v>
      </c>
      <c r="S829" s="39">
        <f t="shared" si="136"/>
        <v>0</v>
      </c>
      <c r="AB829" s="39" t="s">
        <v>4112</v>
      </c>
      <c r="AD829" s="39">
        <f t="shared" si="137"/>
        <v>0</v>
      </c>
      <c r="AE829" s="39">
        <v>0</v>
      </c>
      <c r="AF829" s="39">
        <f t="shared" si="138"/>
        <v>1</v>
      </c>
      <c r="AG829" s="39">
        <v>0</v>
      </c>
      <c r="AH829" s="39">
        <f t="shared" si="139"/>
        <v>1</v>
      </c>
      <c r="AI829" s="39">
        <f t="shared" si="140"/>
        <v>0</v>
      </c>
      <c r="AJ829" s="39">
        <f t="shared" si="141"/>
        <v>0</v>
      </c>
      <c r="AK829" s="39">
        <v>1</v>
      </c>
      <c r="AL829" s="39">
        <v>0.432</v>
      </c>
      <c r="AM829" s="39">
        <v>0.42899999999999999</v>
      </c>
      <c r="AN829" s="39">
        <v>0.377</v>
      </c>
      <c r="AO829" s="39">
        <f t="shared" si="142"/>
        <v>0</v>
      </c>
      <c r="AQ829" s="37" t="s">
        <v>2019</v>
      </c>
      <c r="AR829" s="39">
        <v>0</v>
      </c>
    </row>
    <row r="830" spans="1:44" ht="15" customHeight="1">
      <c r="A830" s="37" t="s">
        <v>2020</v>
      </c>
      <c r="B830" s="37" t="s">
        <v>2021</v>
      </c>
      <c r="C830" s="37" t="s">
        <v>2019</v>
      </c>
      <c r="E830" s="39">
        <v>1</v>
      </c>
      <c r="F830" s="39">
        <v>19</v>
      </c>
      <c r="G830" s="39">
        <f t="shared" si="132"/>
        <v>354</v>
      </c>
      <c r="H830" s="39">
        <v>1193</v>
      </c>
      <c r="I830" s="39">
        <v>1330</v>
      </c>
      <c r="J830" s="39" t="str">
        <f t="shared" si="133"/>
        <v>NO</v>
      </c>
      <c r="K830" s="39">
        <f t="shared" si="134"/>
        <v>1.1299435028248588</v>
      </c>
      <c r="L830" s="39" t="str">
        <f t="shared" si="135"/>
        <v>NO</v>
      </c>
      <c r="O830" s="39">
        <v>0</v>
      </c>
      <c r="R830" s="39">
        <v>0</v>
      </c>
      <c r="S830" s="39">
        <f t="shared" si="136"/>
        <v>0</v>
      </c>
      <c r="AB830" s="39" t="s">
        <v>4112</v>
      </c>
      <c r="AD830" s="39">
        <f t="shared" si="137"/>
        <v>0</v>
      </c>
      <c r="AE830" s="39">
        <v>681</v>
      </c>
      <c r="AF830" s="39">
        <f t="shared" si="138"/>
        <v>723</v>
      </c>
      <c r="AG830" s="39">
        <v>815</v>
      </c>
      <c r="AH830" s="39">
        <f t="shared" si="139"/>
        <v>960</v>
      </c>
      <c r="AI830" s="39">
        <f t="shared" si="140"/>
        <v>-237</v>
      </c>
      <c r="AJ830" s="39">
        <f t="shared" si="141"/>
        <v>0</v>
      </c>
      <c r="AK830" s="39">
        <v>1</v>
      </c>
      <c r="AL830" s="39">
        <v>0.441</v>
      </c>
      <c r="AM830" s="39">
        <v>0.47599999999999998</v>
      </c>
      <c r="AN830" s="39">
        <v>0.54200000000000004</v>
      </c>
      <c r="AO830" s="39">
        <f t="shared" si="142"/>
        <v>0</v>
      </c>
      <c r="AQ830" s="37" t="s">
        <v>2019</v>
      </c>
      <c r="AR830" s="39">
        <v>0</v>
      </c>
    </row>
    <row r="831" spans="1:44" ht="15" customHeight="1">
      <c r="A831" s="37" t="s">
        <v>2022</v>
      </c>
      <c r="B831" s="37" t="s">
        <v>2023</v>
      </c>
      <c r="C831" s="37" t="s">
        <v>2019</v>
      </c>
      <c r="E831" s="39">
        <v>0.998</v>
      </c>
      <c r="F831" s="39">
        <v>18</v>
      </c>
      <c r="G831" s="39">
        <f t="shared" si="132"/>
        <v>361</v>
      </c>
      <c r="H831" s="39">
        <v>1137</v>
      </c>
      <c r="I831" s="39">
        <v>62</v>
      </c>
      <c r="J831" s="39" t="str">
        <f t="shared" si="133"/>
        <v>NO</v>
      </c>
      <c r="K831" s="39">
        <f t="shared" si="134"/>
        <v>0.554016620498615</v>
      </c>
      <c r="L831" s="39" t="str">
        <f t="shared" si="135"/>
        <v>NO</v>
      </c>
      <c r="O831" s="39">
        <v>2</v>
      </c>
      <c r="R831" s="39">
        <v>0</v>
      </c>
      <c r="S831" s="39">
        <f t="shared" si="136"/>
        <v>0</v>
      </c>
      <c r="AB831" s="39" t="s">
        <v>4112</v>
      </c>
      <c r="AD831" s="39">
        <f t="shared" si="137"/>
        <v>0</v>
      </c>
      <c r="AE831" s="39">
        <v>23</v>
      </c>
      <c r="AF831" s="39">
        <f t="shared" si="138"/>
        <v>241</v>
      </c>
      <c r="AG831" s="39">
        <v>391</v>
      </c>
      <c r="AH831" s="39">
        <f t="shared" si="139"/>
        <v>811</v>
      </c>
      <c r="AI831" s="39">
        <f t="shared" si="140"/>
        <v>-570</v>
      </c>
      <c r="AJ831" s="39">
        <f t="shared" si="141"/>
        <v>0</v>
      </c>
      <c r="AK831" s="39">
        <v>1</v>
      </c>
      <c r="AL831" s="39">
        <v>0.42199999999999999</v>
      </c>
      <c r="AM831" s="39">
        <v>0.50600000000000001</v>
      </c>
      <c r="AN831" s="39">
        <v>0.46100000000000002</v>
      </c>
      <c r="AO831" s="39">
        <f t="shared" si="142"/>
        <v>0</v>
      </c>
      <c r="AQ831" s="37" t="s">
        <v>2019</v>
      </c>
      <c r="AR831" s="39">
        <v>0</v>
      </c>
    </row>
    <row r="832" spans="1:44" ht="15" customHeight="1">
      <c r="A832" s="37" t="s">
        <v>2024</v>
      </c>
      <c r="B832" s="37" t="s">
        <v>2025</v>
      </c>
      <c r="C832" s="37" t="s">
        <v>2026</v>
      </c>
      <c r="E832" s="39">
        <v>0.996</v>
      </c>
      <c r="F832" s="39">
        <v>17</v>
      </c>
      <c r="G832" s="39">
        <f t="shared" si="132"/>
        <v>398</v>
      </c>
      <c r="H832" s="39" t="s">
        <v>4111</v>
      </c>
      <c r="I832" s="39">
        <v>1301</v>
      </c>
      <c r="J832" s="39" t="str">
        <f t="shared" si="133"/>
        <v>NO</v>
      </c>
      <c r="K832" s="39">
        <f t="shared" si="134"/>
        <v>1.2562814070351758</v>
      </c>
      <c r="L832" s="39" t="str">
        <f t="shared" si="135"/>
        <v>NO</v>
      </c>
      <c r="O832" s="39">
        <v>3</v>
      </c>
      <c r="R832" s="39">
        <v>0</v>
      </c>
      <c r="S832" s="39">
        <f t="shared" si="136"/>
        <v>0</v>
      </c>
      <c r="AB832" s="39" t="s">
        <v>4112</v>
      </c>
      <c r="AC832" s="39" t="s">
        <v>2000</v>
      </c>
      <c r="AD832" s="39">
        <f t="shared" si="137"/>
        <v>3</v>
      </c>
      <c r="AE832" s="39">
        <v>63028</v>
      </c>
      <c r="AF832" s="39">
        <f t="shared" si="138"/>
        <v>1454</v>
      </c>
      <c r="AG832" s="39">
        <v>7165</v>
      </c>
      <c r="AH832" s="39">
        <f t="shared" si="139"/>
        <v>1316</v>
      </c>
      <c r="AI832" s="39">
        <f t="shared" si="140"/>
        <v>138</v>
      </c>
      <c r="AJ832" s="39">
        <f t="shared" si="141"/>
        <v>1</v>
      </c>
      <c r="AK832" s="39">
        <v>1</v>
      </c>
      <c r="AL832" s="39">
        <v>0.497</v>
      </c>
      <c r="AM832" s="39">
        <v>0.48899999999999999</v>
      </c>
      <c r="AN832" s="39">
        <v>0.48</v>
      </c>
      <c r="AO832" s="39">
        <f t="shared" si="142"/>
        <v>0</v>
      </c>
      <c r="AQ832" s="37" t="s">
        <v>2026</v>
      </c>
      <c r="AR832" s="39">
        <v>1</v>
      </c>
    </row>
    <row r="833" spans="1:44" ht="15" customHeight="1">
      <c r="A833" s="37" t="s">
        <v>2001</v>
      </c>
      <c r="B833" s="37" t="s">
        <v>2002</v>
      </c>
      <c r="C833" s="37" t="s">
        <v>2026</v>
      </c>
      <c r="E833" s="39">
        <v>0.999</v>
      </c>
      <c r="F833" s="39">
        <v>17</v>
      </c>
      <c r="G833" s="39">
        <f t="shared" si="132"/>
        <v>392</v>
      </c>
      <c r="H833" s="39">
        <v>10588</v>
      </c>
      <c r="I833" s="39">
        <v>8004</v>
      </c>
      <c r="J833" s="39" t="str">
        <f t="shared" si="133"/>
        <v>YES</v>
      </c>
      <c r="K833" s="39">
        <f t="shared" si="134"/>
        <v>1.5306122448979593</v>
      </c>
      <c r="L833" s="39" t="str">
        <f t="shared" si="135"/>
        <v>NO</v>
      </c>
      <c r="O833" s="39">
        <v>4</v>
      </c>
      <c r="R833" s="39">
        <v>0</v>
      </c>
      <c r="S833" s="39">
        <f t="shared" si="136"/>
        <v>0</v>
      </c>
      <c r="AB833" s="39" t="s">
        <v>4112</v>
      </c>
      <c r="AC833" s="39" t="s">
        <v>2003</v>
      </c>
      <c r="AD833" s="39">
        <f t="shared" si="137"/>
        <v>24</v>
      </c>
      <c r="AE833" s="39">
        <v>2432</v>
      </c>
      <c r="AF833" s="39">
        <f t="shared" si="138"/>
        <v>1097</v>
      </c>
      <c r="AG833" s="39">
        <v>1682</v>
      </c>
      <c r="AH833" s="39">
        <f t="shared" si="139"/>
        <v>1116</v>
      </c>
      <c r="AI833" s="39">
        <f t="shared" si="140"/>
        <v>-19</v>
      </c>
      <c r="AJ833" s="39">
        <f t="shared" si="141"/>
        <v>0</v>
      </c>
      <c r="AK833" s="39">
        <v>1</v>
      </c>
      <c r="AL833" s="39">
        <v>0.436</v>
      </c>
      <c r="AM833" s="39">
        <v>0.48199999999999998</v>
      </c>
      <c r="AN833" s="39">
        <v>0.33200000000000002</v>
      </c>
      <c r="AO833" s="39">
        <f t="shared" si="142"/>
        <v>0</v>
      </c>
      <c r="AQ833" s="37" t="s">
        <v>2026</v>
      </c>
      <c r="AR833" s="39">
        <v>0</v>
      </c>
    </row>
    <row r="834" spans="1:44" ht="15" customHeight="1">
      <c r="A834" s="37" t="s">
        <v>2004</v>
      </c>
      <c r="B834" s="37" t="s">
        <v>2005</v>
      </c>
      <c r="C834" s="37" t="s">
        <v>2026</v>
      </c>
      <c r="E834" s="39">
        <v>1</v>
      </c>
      <c r="F834" s="39">
        <v>20</v>
      </c>
      <c r="G834" s="39">
        <f t="shared" si="132"/>
        <v>129</v>
      </c>
      <c r="H834" s="39">
        <v>6286</v>
      </c>
      <c r="I834" s="39">
        <v>679</v>
      </c>
      <c r="J834" s="39" t="str">
        <f t="shared" si="133"/>
        <v>NO</v>
      </c>
      <c r="K834" s="39">
        <f t="shared" si="134"/>
        <v>3.1007751937984498</v>
      </c>
      <c r="L834" s="39" t="str">
        <f t="shared" si="135"/>
        <v>YES</v>
      </c>
      <c r="O834" s="39">
        <v>2</v>
      </c>
      <c r="R834" s="39">
        <v>0</v>
      </c>
      <c r="S834" s="39">
        <f t="shared" si="136"/>
        <v>0</v>
      </c>
      <c r="AB834" s="39" t="s">
        <v>4112</v>
      </c>
      <c r="AD834" s="39">
        <f t="shared" si="137"/>
        <v>0</v>
      </c>
      <c r="AE834" s="39">
        <v>4229</v>
      </c>
      <c r="AF834" s="39">
        <f t="shared" si="138"/>
        <v>1241</v>
      </c>
      <c r="AG834" s="39">
        <v>124</v>
      </c>
      <c r="AH834" s="39">
        <f t="shared" si="139"/>
        <v>596</v>
      </c>
      <c r="AI834" s="39">
        <f t="shared" si="140"/>
        <v>645</v>
      </c>
      <c r="AJ834" s="39">
        <f t="shared" si="141"/>
        <v>1</v>
      </c>
      <c r="AK834" s="39">
        <v>1</v>
      </c>
      <c r="AL834" s="39">
        <v>0.45500000000000002</v>
      </c>
      <c r="AM834" s="39">
        <v>0.45700000000000002</v>
      </c>
      <c r="AN834" s="39">
        <v>0.40799999999999997</v>
      </c>
      <c r="AO834" s="39">
        <f t="shared" si="142"/>
        <v>0</v>
      </c>
      <c r="AQ834" s="37" t="s">
        <v>2026</v>
      </c>
      <c r="AR834" s="39">
        <v>1</v>
      </c>
    </row>
    <row r="835" spans="1:44" ht="15" customHeight="1">
      <c r="A835" s="37" t="s">
        <v>2006</v>
      </c>
      <c r="B835" s="37" t="s">
        <v>2007</v>
      </c>
      <c r="C835" s="37" t="s">
        <v>2008</v>
      </c>
      <c r="E835" s="39">
        <v>1</v>
      </c>
      <c r="F835" s="39">
        <v>16</v>
      </c>
      <c r="G835" s="39">
        <f t="shared" ref="G835:G898" si="143">LEN(B835)</f>
        <v>210</v>
      </c>
      <c r="H835" s="39">
        <v>2510</v>
      </c>
      <c r="I835" s="39" t="s">
        <v>4111</v>
      </c>
      <c r="J835" s="39" t="str">
        <f t="shared" ref="J835:J898" si="144">IF(AND(OR(H835&gt;=10000,I835&gt;=10000),H835&lt;&gt;"NA",I835&lt;&gt;"NA"),"YES","NO")</f>
        <v>NO</v>
      </c>
      <c r="K835" s="39">
        <f t="shared" ref="K835:K898" si="145">(100/G835)*(LEN(B835)-LEN(SUBSTITUTE(B835,"C","")))</f>
        <v>1.9047619047619047</v>
      </c>
      <c r="L835" s="39" t="str">
        <f t="shared" ref="L835:L898" si="146">IF(AND(K835&gt;3,G835&lt;150),"YES","NO")</f>
        <v>NO</v>
      </c>
      <c r="O835" s="39">
        <v>0</v>
      </c>
      <c r="R835" s="39">
        <v>0</v>
      </c>
      <c r="S835" s="39">
        <f t="shared" ref="S835:S898" si="147">SUM(IF(U835=0,0,1),IF(V835=0,0,1),IF(W835=0,0,1),IF(X835=0,0,1),IF(Y835=0,0,1),IF(Z835=0,0,1),IF(AA835=0,0,1),IF(AB835="No NLS",0,1))</f>
        <v>0</v>
      </c>
      <c r="AB835" s="39" t="s">
        <v>4112</v>
      </c>
      <c r="AD835" s="39">
        <f t="shared" ref="AD835:AD898" si="148">IF(AC835="",0,(LEN(AC835)-LEN(SUBSTITUTE(AC835,"#","")))+1)</f>
        <v>0</v>
      </c>
      <c r="AE835" s="39">
        <v>8977</v>
      </c>
      <c r="AF835" s="39">
        <f t="shared" ref="AF835:AF898" si="149">RANK(AE835,$AE$3:$AE$1464,1)</f>
        <v>1356</v>
      </c>
      <c r="AG835" s="39">
        <v>2385</v>
      </c>
      <c r="AH835" s="39">
        <f t="shared" ref="AH835:AH898" si="150">RANK(AG835,$AG$3:$AG$1464,1)</f>
        <v>1178</v>
      </c>
      <c r="AI835" s="39">
        <f t="shared" ref="AI835:AI898" si="151">AF835-AH835</f>
        <v>178</v>
      </c>
      <c r="AJ835" s="39">
        <f t="shared" ref="AJ835:AJ898" si="152">IF(AI835&gt;0,1,0)</f>
        <v>1</v>
      </c>
      <c r="AK835" s="39">
        <v>1</v>
      </c>
      <c r="AL835" s="39">
        <v>0.42299999999999999</v>
      </c>
      <c r="AM835" s="39">
        <v>0.47499999999999998</v>
      </c>
      <c r="AN835" s="39">
        <v>0.41299999999999998</v>
      </c>
      <c r="AO835" s="39">
        <f t="shared" ref="AO835:AO898" si="153">IF(AK835=1,0,1)</f>
        <v>0</v>
      </c>
      <c r="AQ835" s="37" t="s">
        <v>2008</v>
      </c>
      <c r="AR835" s="39">
        <v>1</v>
      </c>
    </row>
    <row r="836" spans="1:44" ht="15" customHeight="1">
      <c r="A836" s="37" t="s">
        <v>2009</v>
      </c>
      <c r="B836" s="37" t="s">
        <v>2010</v>
      </c>
      <c r="C836" s="37" t="s">
        <v>2008</v>
      </c>
      <c r="E836" s="39">
        <v>1</v>
      </c>
      <c r="F836" s="39">
        <v>18</v>
      </c>
      <c r="G836" s="39">
        <f t="shared" si="143"/>
        <v>210</v>
      </c>
      <c r="H836" s="39">
        <v>13900</v>
      </c>
      <c r="I836" s="39">
        <v>1587</v>
      </c>
      <c r="J836" s="39" t="str">
        <f t="shared" si="144"/>
        <v>YES</v>
      </c>
      <c r="K836" s="39">
        <f t="shared" si="145"/>
        <v>2.3809523809523809</v>
      </c>
      <c r="L836" s="39" t="str">
        <f t="shared" si="146"/>
        <v>NO</v>
      </c>
      <c r="O836" s="39">
        <v>0</v>
      </c>
      <c r="R836" s="39">
        <v>0</v>
      </c>
      <c r="S836" s="39">
        <f t="shared" si="147"/>
        <v>0</v>
      </c>
      <c r="AB836" s="39" t="s">
        <v>4112</v>
      </c>
      <c r="AD836" s="39">
        <f t="shared" si="148"/>
        <v>0</v>
      </c>
      <c r="AE836" s="39">
        <v>2012</v>
      </c>
      <c r="AF836" s="39">
        <f t="shared" si="149"/>
        <v>1039</v>
      </c>
      <c r="AG836" s="39">
        <v>47882</v>
      </c>
      <c r="AH836" s="39">
        <f t="shared" si="150"/>
        <v>1437</v>
      </c>
      <c r="AI836" s="39">
        <f t="shared" si="151"/>
        <v>-398</v>
      </c>
      <c r="AJ836" s="39">
        <f t="shared" si="152"/>
        <v>0</v>
      </c>
      <c r="AK836" s="39">
        <v>1</v>
      </c>
      <c r="AL836" s="39">
        <v>0.44500000000000001</v>
      </c>
      <c r="AM836" s="39">
        <v>0.52200000000000002</v>
      </c>
      <c r="AN836" s="39">
        <v>0.42599999999999999</v>
      </c>
      <c r="AO836" s="39">
        <f t="shared" si="153"/>
        <v>0</v>
      </c>
      <c r="AQ836" s="37" t="s">
        <v>2008</v>
      </c>
      <c r="AR836" s="39">
        <v>0</v>
      </c>
    </row>
    <row r="837" spans="1:44" ht="15" customHeight="1">
      <c r="A837" s="37" t="s">
        <v>2011</v>
      </c>
      <c r="B837" s="37" t="s">
        <v>2012</v>
      </c>
      <c r="C837" s="37" t="s">
        <v>2008</v>
      </c>
      <c r="E837" s="39">
        <v>0.999</v>
      </c>
      <c r="F837" s="39">
        <v>17</v>
      </c>
      <c r="G837" s="39">
        <f t="shared" si="143"/>
        <v>193</v>
      </c>
      <c r="H837" s="39" t="s">
        <v>4111</v>
      </c>
      <c r="I837" s="39">
        <v>2354</v>
      </c>
      <c r="J837" s="39" t="str">
        <f t="shared" si="144"/>
        <v>NO</v>
      </c>
      <c r="K837" s="39">
        <f t="shared" si="145"/>
        <v>2.0725388601036268</v>
      </c>
      <c r="L837" s="39" t="str">
        <f t="shared" si="146"/>
        <v>NO</v>
      </c>
      <c r="O837" s="39">
        <v>0</v>
      </c>
      <c r="R837" s="39">
        <v>0</v>
      </c>
      <c r="S837" s="39">
        <f t="shared" si="147"/>
        <v>1</v>
      </c>
      <c r="W837" s="39" t="s">
        <v>2013</v>
      </c>
      <c r="AB837" s="39" t="s">
        <v>4112</v>
      </c>
      <c r="AD837" s="39">
        <f t="shared" si="148"/>
        <v>0</v>
      </c>
      <c r="AE837" s="39">
        <v>49576</v>
      </c>
      <c r="AF837" s="39">
        <f t="shared" si="149"/>
        <v>1449</v>
      </c>
      <c r="AG837" s="39">
        <v>341974</v>
      </c>
      <c r="AH837" s="39">
        <f t="shared" si="150"/>
        <v>1458</v>
      </c>
      <c r="AI837" s="39">
        <f t="shared" si="151"/>
        <v>-9</v>
      </c>
      <c r="AJ837" s="39">
        <f t="shared" si="152"/>
        <v>0</v>
      </c>
      <c r="AK837" s="39">
        <v>1</v>
      </c>
      <c r="AL837" s="39">
        <v>0.42599999999999999</v>
      </c>
      <c r="AM837" s="39">
        <v>0.49399999999999999</v>
      </c>
      <c r="AN837" s="39">
        <v>0.40300000000000002</v>
      </c>
      <c r="AO837" s="39">
        <f t="shared" si="153"/>
        <v>0</v>
      </c>
      <c r="AQ837" s="37" t="s">
        <v>2008</v>
      </c>
      <c r="AR837" s="39">
        <v>0</v>
      </c>
    </row>
    <row r="838" spans="1:44" ht="15" customHeight="1">
      <c r="A838" s="37" t="s">
        <v>2014</v>
      </c>
      <c r="B838" s="37" t="s">
        <v>1988</v>
      </c>
      <c r="C838" s="37" t="s">
        <v>1989</v>
      </c>
      <c r="E838" s="39">
        <v>0.997</v>
      </c>
      <c r="F838" s="39">
        <v>18</v>
      </c>
      <c r="G838" s="39">
        <f t="shared" si="143"/>
        <v>571</v>
      </c>
      <c r="H838" s="39">
        <v>8670</v>
      </c>
      <c r="I838" s="39">
        <v>3447</v>
      </c>
      <c r="J838" s="39" t="str">
        <f t="shared" si="144"/>
        <v>NO</v>
      </c>
      <c r="K838" s="39">
        <f t="shared" si="145"/>
        <v>2.8021015761821366</v>
      </c>
      <c r="L838" s="39" t="str">
        <f t="shared" si="146"/>
        <v>NO</v>
      </c>
      <c r="O838" s="39">
        <v>2</v>
      </c>
      <c r="R838" s="39">
        <v>0</v>
      </c>
      <c r="S838" s="39">
        <f t="shared" si="147"/>
        <v>1</v>
      </c>
      <c r="U838" s="39" t="s">
        <v>1990</v>
      </c>
      <c r="AB838" s="39" t="s">
        <v>4112</v>
      </c>
      <c r="AD838" s="39">
        <f t="shared" si="148"/>
        <v>0</v>
      </c>
      <c r="AE838" s="39">
        <v>7</v>
      </c>
      <c r="AF838" s="39">
        <f t="shared" si="149"/>
        <v>167</v>
      </c>
      <c r="AG838" s="39">
        <v>0</v>
      </c>
      <c r="AH838" s="39">
        <f t="shared" si="150"/>
        <v>1</v>
      </c>
      <c r="AI838" s="39">
        <f t="shared" si="151"/>
        <v>166</v>
      </c>
      <c r="AJ838" s="39">
        <f t="shared" si="152"/>
        <v>1</v>
      </c>
      <c r="AK838" s="39">
        <v>1</v>
      </c>
      <c r="AL838" s="39">
        <v>0.42699999999999999</v>
      </c>
      <c r="AM838" s="39">
        <v>0.44500000000000001</v>
      </c>
      <c r="AN838" s="39">
        <v>0.433</v>
      </c>
      <c r="AO838" s="39">
        <f t="shared" si="153"/>
        <v>0</v>
      </c>
      <c r="AQ838" s="37" t="s">
        <v>1989</v>
      </c>
      <c r="AR838" s="39">
        <v>1</v>
      </c>
    </row>
    <row r="839" spans="1:44" ht="15" customHeight="1">
      <c r="A839" s="37" t="s">
        <v>1991</v>
      </c>
      <c r="B839" s="37" t="s">
        <v>1992</v>
      </c>
      <c r="C839" s="37" t="s">
        <v>1989</v>
      </c>
      <c r="E839" s="39">
        <v>0.998</v>
      </c>
      <c r="F839" s="39">
        <v>18</v>
      </c>
      <c r="G839" s="39">
        <f t="shared" si="143"/>
        <v>354</v>
      </c>
      <c r="H839" s="39">
        <v>3280</v>
      </c>
      <c r="I839" s="39">
        <v>1977</v>
      </c>
      <c r="J839" s="39" t="str">
        <f t="shared" si="144"/>
        <v>NO</v>
      </c>
      <c r="K839" s="39">
        <f t="shared" si="145"/>
        <v>1.6949152542372881</v>
      </c>
      <c r="L839" s="39" t="str">
        <f t="shared" si="146"/>
        <v>NO</v>
      </c>
      <c r="O839" s="39">
        <v>2</v>
      </c>
      <c r="R839" s="39">
        <v>0</v>
      </c>
      <c r="S839" s="39">
        <f t="shared" si="147"/>
        <v>0</v>
      </c>
      <c r="AB839" s="39" t="s">
        <v>4112</v>
      </c>
      <c r="AD839" s="39">
        <f t="shared" si="148"/>
        <v>0</v>
      </c>
      <c r="AE839" s="39">
        <v>1665</v>
      </c>
      <c r="AF839" s="39">
        <f t="shared" si="149"/>
        <v>975</v>
      </c>
      <c r="AG839" s="39">
        <v>4</v>
      </c>
      <c r="AH839" s="39">
        <f t="shared" si="150"/>
        <v>194</v>
      </c>
      <c r="AI839" s="39">
        <f t="shared" si="151"/>
        <v>781</v>
      </c>
      <c r="AJ839" s="39">
        <f t="shared" si="152"/>
        <v>1</v>
      </c>
      <c r="AK839" s="39">
        <v>1</v>
      </c>
      <c r="AL839" s="39">
        <v>0.41299999999999998</v>
      </c>
      <c r="AM839" s="39">
        <v>0.436</v>
      </c>
      <c r="AN839" s="39">
        <v>0.36499999999999999</v>
      </c>
      <c r="AO839" s="39">
        <f t="shared" si="153"/>
        <v>0</v>
      </c>
      <c r="AQ839" s="37" t="s">
        <v>1989</v>
      </c>
      <c r="AR839" s="39">
        <v>1</v>
      </c>
    </row>
    <row r="840" spans="1:44" ht="15" customHeight="1">
      <c r="A840" s="37" t="s">
        <v>1993</v>
      </c>
      <c r="B840" s="37" t="s">
        <v>1994</v>
      </c>
      <c r="C840" s="37" t="s">
        <v>1989</v>
      </c>
      <c r="D840" s="39">
        <v>0</v>
      </c>
      <c r="E840" s="39">
        <v>0</v>
      </c>
      <c r="G840" s="39">
        <f t="shared" si="143"/>
        <v>276</v>
      </c>
      <c r="H840" s="39" t="s">
        <v>4111</v>
      </c>
      <c r="I840" s="39" t="s">
        <v>4111</v>
      </c>
      <c r="J840" s="39" t="str">
        <f t="shared" si="144"/>
        <v>NO</v>
      </c>
      <c r="K840" s="39">
        <f t="shared" si="145"/>
        <v>2.1739130434782608</v>
      </c>
      <c r="L840" s="39" t="str">
        <f t="shared" si="146"/>
        <v>NO</v>
      </c>
      <c r="O840" s="39">
        <v>1</v>
      </c>
      <c r="R840" s="39">
        <v>0</v>
      </c>
      <c r="S840" s="39">
        <f t="shared" si="147"/>
        <v>0</v>
      </c>
      <c r="AB840" s="39" t="s">
        <v>4112</v>
      </c>
      <c r="AD840" s="39">
        <f t="shared" si="148"/>
        <v>0</v>
      </c>
      <c r="AE840" s="39">
        <v>0</v>
      </c>
      <c r="AF840" s="39">
        <f t="shared" si="149"/>
        <v>1</v>
      </c>
      <c r="AG840" s="39">
        <v>0</v>
      </c>
      <c r="AH840" s="39">
        <f t="shared" si="150"/>
        <v>1</v>
      </c>
      <c r="AI840" s="39">
        <f t="shared" si="151"/>
        <v>0</v>
      </c>
      <c r="AJ840" s="39">
        <f t="shared" si="152"/>
        <v>0</v>
      </c>
      <c r="AK840" s="39">
        <v>0</v>
      </c>
      <c r="AL840" s="39">
        <v>0.41899999999999998</v>
      </c>
      <c r="AM840" s="39">
        <v>0.42699999999999999</v>
      </c>
      <c r="AN840" s="39">
        <v>0.28599999999999998</v>
      </c>
      <c r="AO840" s="39">
        <f t="shared" si="153"/>
        <v>1</v>
      </c>
      <c r="AQ840" s="37" t="s">
        <v>1989</v>
      </c>
      <c r="AR840" s="39">
        <v>0</v>
      </c>
    </row>
    <row r="841" spans="1:44" ht="15" customHeight="1">
      <c r="A841" s="37" t="s">
        <v>1995</v>
      </c>
      <c r="B841" s="37" t="s">
        <v>1996</v>
      </c>
      <c r="C841" s="37" t="s">
        <v>1997</v>
      </c>
      <c r="E841" s="39">
        <v>0.999</v>
      </c>
      <c r="F841" s="39">
        <v>20</v>
      </c>
      <c r="G841" s="39">
        <f t="shared" si="143"/>
        <v>332</v>
      </c>
      <c r="H841" s="39">
        <v>7215</v>
      </c>
      <c r="I841" s="39">
        <v>2947</v>
      </c>
      <c r="J841" s="39" t="str">
        <f t="shared" si="144"/>
        <v>NO</v>
      </c>
      <c r="K841" s="39">
        <f t="shared" si="145"/>
        <v>1.5060240963855422</v>
      </c>
      <c r="L841" s="39" t="str">
        <f t="shared" si="146"/>
        <v>NO</v>
      </c>
      <c r="O841" s="39">
        <v>2</v>
      </c>
      <c r="R841" s="39">
        <v>0</v>
      </c>
      <c r="S841" s="39">
        <f t="shared" si="147"/>
        <v>1</v>
      </c>
      <c r="W841" s="39" t="s">
        <v>1998</v>
      </c>
      <c r="AB841" s="39" t="s">
        <v>4112</v>
      </c>
      <c r="AD841" s="39">
        <f t="shared" si="148"/>
        <v>0</v>
      </c>
      <c r="AE841" s="39">
        <v>35331</v>
      </c>
      <c r="AF841" s="39">
        <f t="shared" si="149"/>
        <v>1439</v>
      </c>
      <c r="AG841" s="39">
        <v>0</v>
      </c>
      <c r="AH841" s="39">
        <f t="shared" si="150"/>
        <v>1</v>
      </c>
      <c r="AI841" s="39">
        <f t="shared" si="151"/>
        <v>1438</v>
      </c>
      <c r="AJ841" s="39">
        <f t="shared" si="152"/>
        <v>1</v>
      </c>
      <c r="AK841" s="39">
        <v>1</v>
      </c>
      <c r="AL841" s="39">
        <v>0.434</v>
      </c>
      <c r="AM841" s="39">
        <v>0.45400000000000001</v>
      </c>
      <c r="AN841" s="39">
        <v>0.44700000000000001</v>
      </c>
      <c r="AO841" s="39">
        <f t="shared" si="153"/>
        <v>0</v>
      </c>
      <c r="AQ841" s="37" t="s">
        <v>1997</v>
      </c>
      <c r="AR841" s="39">
        <v>1</v>
      </c>
    </row>
    <row r="842" spans="1:44" ht="15" customHeight="1">
      <c r="A842" s="37" t="s">
        <v>1999</v>
      </c>
      <c r="B842" s="37" t="s">
        <v>1978</v>
      </c>
      <c r="C842" s="37" t="s">
        <v>1997</v>
      </c>
      <c r="E842" s="39">
        <v>0.997</v>
      </c>
      <c r="F842" s="39">
        <v>24</v>
      </c>
      <c r="G842" s="39">
        <f t="shared" si="143"/>
        <v>389</v>
      </c>
      <c r="H842" s="39">
        <v>4700</v>
      </c>
      <c r="I842" s="39">
        <v>775</v>
      </c>
      <c r="J842" s="39" t="str">
        <f t="shared" si="144"/>
        <v>NO</v>
      </c>
      <c r="K842" s="39">
        <f t="shared" si="145"/>
        <v>1.2853470437017993</v>
      </c>
      <c r="L842" s="39" t="str">
        <f t="shared" si="146"/>
        <v>NO</v>
      </c>
      <c r="O842" s="39">
        <v>3</v>
      </c>
      <c r="R842" s="39">
        <v>0</v>
      </c>
      <c r="S842" s="39">
        <f t="shared" si="147"/>
        <v>0</v>
      </c>
      <c r="AB842" s="39" t="s">
        <v>4112</v>
      </c>
      <c r="AD842" s="39">
        <f t="shared" si="148"/>
        <v>0</v>
      </c>
      <c r="AE842" s="39">
        <v>33551</v>
      </c>
      <c r="AF842" s="39">
        <f t="shared" si="149"/>
        <v>1436</v>
      </c>
      <c r="AG842" s="39">
        <v>1788</v>
      </c>
      <c r="AH842" s="39">
        <f t="shared" si="150"/>
        <v>1133</v>
      </c>
      <c r="AI842" s="39">
        <f t="shared" si="151"/>
        <v>303</v>
      </c>
      <c r="AJ842" s="39">
        <f t="shared" si="152"/>
        <v>1</v>
      </c>
      <c r="AK842" s="39">
        <v>1</v>
      </c>
      <c r="AL842" s="39">
        <v>0.437</v>
      </c>
      <c r="AM842" s="39">
        <v>0.495</v>
      </c>
      <c r="AN842" s="39">
        <v>0.4</v>
      </c>
      <c r="AO842" s="39">
        <f t="shared" si="153"/>
        <v>0</v>
      </c>
      <c r="AQ842" s="37" t="s">
        <v>1997</v>
      </c>
      <c r="AR842" s="39">
        <v>1</v>
      </c>
    </row>
    <row r="843" spans="1:44" ht="15" customHeight="1">
      <c r="A843" s="37" t="s">
        <v>1979</v>
      </c>
      <c r="B843" s="37" t="s">
        <v>1980</v>
      </c>
      <c r="C843" s="37" t="s">
        <v>1997</v>
      </c>
      <c r="E843" s="39">
        <v>0.999</v>
      </c>
      <c r="F843" s="39">
        <v>18</v>
      </c>
      <c r="G843" s="39">
        <f t="shared" si="143"/>
        <v>323</v>
      </c>
      <c r="H843" s="39">
        <v>8520</v>
      </c>
      <c r="I843" s="39">
        <v>761</v>
      </c>
      <c r="J843" s="39" t="str">
        <f t="shared" si="144"/>
        <v>NO</v>
      </c>
      <c r="K843" s="39">
        <f t="shared" si="145"/>
        <v>1.2383900928792571</v>
      </c>
      <c r="L843" s="39" t="str">
        <f t="shared" si="146"/>
        <v>NO</v>
      </c>
      <c r="O843" s="39">
        <v>1</v>
      </c>
      <c r="R843" s="39">
        <v>0</v>
      </c>
      <c r="S843" s="39">
        <f t="shared" si="147"/>
        <v>0</v>
      </c>
      <c r="AB843" s="39" t="s">
        <v>4112</v>
      </c>
      <c r="AC843" s="39" t="s">
        <v>1981</v>
      </c>
      <c r="AD843" s="39">
        <f t="shared" si="148"/>
        <v>3</v>
      </c>
      <c r="AE843" s="39">
        <v>5430</v>
      </c>
      <c r="AF843" s="39">
        <f t="shared" si="149"/>
        <v>1289</v>
      </c>
      <c r="AG843" s="39">
        <v>2</v>
      </c>
      <c r="AH843" s="39">
        <f t="shared" si="150"/>
        <v>153</v>
      </c>
      <c r="AI843" s="39">
        <f t="shared" si="151"/>
        <v>1136</v>
      </c>
      <c r="AJ843" s="39">
        <f t="shared" si="152"/>
        <v>1</v>
      </c>
      <c r="AK843" s="39">
        <v>1</v>
      </c>
      <c r="AL843" s="39">
        <v>0.42299999999999999</v>
      </c>
      <c r="AM843" s="39">
        <v>0.48199999999999998</v>
      </c>
      <c r="AN843" s="39">
        <v>0.41699999999999998</v>
      </c>
      <c r="AO843" s="39">
        <f t="shared" si="153"/>
        <v>0</v>
      </c>
      <c r="AQ843" s="37" t="s">
        <v>1997</v>
      </c>
      <c r="AR843" s="39">
        <v>1</v>
      </c>
    </row>
    <row r="844" spans="1:44" ht="15" customHeight="1">
      <c r="A844" s="37" t="s">
        <v>1982</v>
      </c>
      <c r="B844" s="37" t="s">
        <v>1983</v>
      </c>
      <c r="C844" s="37" t="s">
        <v>1984</v>
      </c>
      <c r="E844" s="39">
        <v>0.999</v>
      </c>
      <c r="F844" s="39">
        <v>17</v>
      </c>
      <c r="G844" s="39">
        <f t="shared" si="143"/>
        <v>560</v>
      </c>
      <c r="H844" s="39">
        <v>3077</v>
      </c>
      <c r="I844" s="39">
        <v>789</v>
      </c>
      <c r="J844" s="39" t="str">
        <f t="shared" si="144"/>
        <v>NO</v>
      </c>
      <c r="K844" s="39">
        <f t="shared" si="145"/>
        <v>0.7142857142857143</v>
      </c>
      <c r="L844" s="39" t="str">
        <f t="shared" si="146"/>
        <v>NO</v>
      </c>
      <c r="O844" s="39">
        <v>1</v>
      </c>
      <c r="R844" s="39">
        <v>0</v>
      </c>
      <c r="S844" s="39">
        <f t="shared" si="147"/>
        <v>0</v>
      </c>
      <c r="AB844" s="39" t="s">
        <v>4112</v>
      </c>
      <c r="AD844" s="39">
        <f t="shared" si="148"/>
        <v>0</v>
      </c>
      <c r="AE844" s="39">
        <v>4735</v>
      </c>
      <c r="AF844" s="39">
        <f t="shared" si="149"/>
        <v>1266</v>
      </c>
      <c r="AG844" s="39">
        <v>1511</v>
      </c>
      <c r="AH844" s="39">
        <f t="shared" si="150"/>
        <v>1106</v>
      </c>
      <c r="AI844" s="39">
        <f t="shared" si="151"/>
        <v>160</v>
      </c>
      <c r="AJ844" s="39">
        <f t="shared" si="152"/>
        <v>1</v>
      </c>
      <c r="AK844" s="39">
        <v>1</v>
      </c>
      <c r="AL844" s="39">
        <v>0.42099999999999999</v>
      </c>
      <c r="AM844" s="39">
        <v>0.46800000000000003</v>
      </c>
      <c r="AN844" s="39">
        <v>0.50600000000000001</v>
      </c>
      <c r="AO844" s="39">
        <f t="shared" si="153"/>
        <v>0</v>
      </c>
      <c r="AQ844" s="37" t="s">
        <v>1984</v>
      </c>
      <c r="AR844" s="39">
        <v>1</v>
      </c>
    </row>
    <row r="845" spans="1:44" ht="15" customHeight="1">
      <c r="A845" s="37" t="s">
        <v>1985</v>
      </c>
      <c r="B845" s="37" t="s">
        <v>1986</v>
      </c>
      <c r="C845" s="37" t="s">
        <v>1984</v>
      </c>
      <c r="E845" s="39">
        <v>0.999</v>
      </c>
      <c r="F845" s="39">
        <v>26</v>
      </c>
      <c r="G845" s="39">
        <f t="shared" si="143"/>
        <v>566</v>
      </c>
      <c r="H845" s="39">
        <v>178</v>
      </c>
      <c r="I845" s="39">
        <v>2616</v>
      </c>
      <c r="J845" s="39" t="str">
        <f t="shared" si="144"/>
        <v>NO</v>
      </c>
      <c r="K845" s="39">
        <f t="shared" si="145"/>
        <v>0.88339222614840995</v>
      </c>
      <c r="L845" s="39" t="str">
        <f t="shared" si="146"/>
        <v>NO</v>
      </c>
      <c r="O845" s="39">
        <v>1</v>
      </c>
      <c r="R845" s="39">
        <v>0</v>
      </c>
      <c r="S845" s="39">
        <f t="shared" si="147"/>
        <v>0</v>
      </c>
      <c r="AB845" s="39" t="s">
        <v>4112</v>
      </c>
      <c r="AD845" s="39">
        <f t="shared" si="148"/>
        <v>0</v>
      </c>
      <c r="AE845" s="39">
        <v>757</v>
      </c>
      <c r="AF845" s="39">
        <f t="shared" si="149"/>
        <v>744</v>
      </c>
      <c r="AG845" s="39">
        <v>961</v>
      </c>
      <c r="AH845" s="39">
        <f t="shared" si="150"/>
        <v>1000</v>
      </c>
      <c r="AI845" s="39">
        <f t="shared" si="151"/>
        <v>-256</v>
      </c>
      <c r="AJ845" s="39">
        <f t="shared" si="152"/>
        <v>0</v>
      </c>
      <c r="AK845" s="39">
        <v>1</v>
      </c>
      <c r="AL845" s="39">
        <v>0.40699999999999997</v>
      </c>
      <c r="AM845" s="39">
        <v>0.498</v>
      </c>
      <c r="AN845" s="39">
        <v>0.32500000000000001</v>
      </c>
      <c r="AO845" s="39">
        <f t="shared" si="153"/>
        <v>0</v>
      </c>
      <c r="AQ845" s="37" t="s">
        <v>1984</v>
      </c>
      <c r="AR845" s="39">
        <v>0</v>
      </c>
    </row>
    <row r="846" spans="1:44" ht="15" customHeight="1">
      <c r="A846" s="37" t="s">
        <v>1987</v>
      </c>
      <c r="B846" s="37" t="s">
        <v>1966</v>
      </c>
      <c r="C846" s="37" t="s">
        <v>1984</v>
      </c>
      <c r="D846" s="39">
        <v>0</v>
      </c>
      <c r="E846" s="39">
        <v>0</v>
      </c>
      <c r="G846" s="39">
        <f t="shared" si="143"/>
        <v>611</v>
      </c>
      <c r="H846" s="39">
        <v>100</v>
      </c>
      <c r="I846" s="39" t="s">
        <v>4111</v>
      </c>
      <c r="J846" s="39" t="str">
        <f t="shared" si="144"/>
        <v>NO</v>
      </c>
      <c r="K846" s="39">
        <f t="shared" si="145"/>
        <v>1.3093289689034371</v>
      </c>
      <c r="L846" s="39" t="str">
        <f t="shared" si="146"/>
        <v>NO</v>
      </c>
      <c r="O846" s="39">
        <v>1</v>
      </c>
      <c r="R846" s="39">
        <v>0</v>
      </c>
      <c r="S846" s="39">
        <f t="shared" si="147"/>
        <v>0</v>
      </c>
      <c r="AB846" s="39" t="s">
        <v>4112</v>
      </c>
      <c r="AD846" s="39">
        <f t="shared" si="148"/>
        <v>0</v>
      </c>
      <c r="AE846" s="39">
        <v>1032</v>
      </c>
      <c r="AF846" s="39">
        <f t="shared" si="149"/>
        <v>826</v>
      </c>
      <c r="AG846" s="39">
        <v>792</v>
      </c>
      <c r="AH846" s="39">
        <f t="shared" si="150"/>
        <v>953</v>
      </c>
      <c r="AI846" s="39">
        <f t="shared" si="151"/>
        <v>-127</v>
      </c>
      <c r="AJ846" s="39">
        <f t="shared" si="152"/>
        <v>0</v>
      </c>
      <c r="AK846" s="39">
        <v>0</v>
      </c>
      <c r="AL846" s="39">
        <v>0.50600000000000001</v>
      </c>
      <c r="AM846" s="39">
        <v>0.45900000000000002</v>
      </c>
      <c r="AN846" s="39">
        <v>0.42399999999999999</v>
      </c>
      <c r="AO846" s="39">
        <f t="shared" si="153"/>
        <v>1</v>
      </c>
      <c r="AQ846" s="37" t="s">
        <v>1984</v>
      </c>
      <c r="AR846" s="39">
        <v>0</v>
      </c>
    </row>
    <row r="847" spans="1:44" ht="15" customHeight="1">
      <c r="A847" s="37" t="s">
        <v>1967</v>
      </c>
      <c r="B847" s="37" t="s">
        <v>1968</v>
      </c>
      <c r="C847" s="37" t="s">
        <v>1969</v>
      </c>
      <c r="E847" s="39">
        <v>0.999</v>
      </c>
      <c r="F847" s="39">
        <v>19</v>
      </c>
      <c r="G847" s="39">
        <f t="shared" si="143"/>
        <v>219</v>
      </c>
      <c r="H847" s="39">
        <v>3280</v>
      </c>
      <c r="I847" s="39">
        <v>1392</v>
      </c>
      <c r="J847" s="39" t="str">
        <f t="shared" si="144"/>
        <v>NO</v>
      </c>
      <c r="K847" s="39">
        <f t="shared" si="145"/>
        <v>0</v>
      </c>
      <c r="L847" s="39" t="str">
        <f t="shared" si="146"/>
        <v>NO</v>
      </c>
      <c r="O847" s="39">
        <v>1</v>
      </c>
      <c r="R847" s="39">
        <v>0</v>
      </c>
      <c r="S847" s="39">
        <f t="shared" si="147"/>
        <v>0</v>
      </c>
      <c r="AB847" s="39" t="s">
        <v>4112</v>
      </c>
      <c r="AC847" s="39" t="s">
        <v>1970</v>
      </c>
      <c r="AD847" s="39">
        <f t="shared" si="148"/>
        <v>2</v>
      </c>
      <c r="AE847" s="39">
        <v>3949</v>
      </c>
      <c r="AF847" s="39">
        <f t="shared" si="149"/>
        <v>1224</v>
      </c>
      <c r="AG847" s="39">
        <v>9</v>
      </c>
      <c r="AH847" s="39">
        <f t="shared" si="150"/>
        <v>266</v>
      </c>
      <c r="AI847" s="39">
        <f t="shared" si="151"/>
        <v>958</v>
      </c>
      <c r="AJ847" s="39">
        <f t="shared" si="152"/>
        <v>1</v>
      </c>
      <c r="AK847" s="39">
        <v>1</v>
      </c>
      <c r="AL847" s="39">
        <v>0.41299999999999998</v>
      </c>
      <c r="AM847" s="39">
        <v>0.46700000000000003</v>
      </c>
      <c r="AN847" s="39">
        <v>0.44400000000000001</v>
      </c>
      <c r="AO847" s="39">
        <f t="shared" si="153"/>
        <v>0</v>
      </c>
      <c r="AQ847" s="37" t="s">
        <v>1969</v>
      </c>
      <c r="AR847" s="39">
        <v>1</v>
      </c>
    </row>
    <row r="848" spans="1:44" ht="15" customHeight="1">
      <c r="A848" s="37" t="s">
        <v>1971</v>
      </c>
      <c r="B848" s="37" t="s">
        <v>1972</v>
      </c>
      <c r="C848" s="37" t="s">
        <v>1969</v>
      </c>
      <c r="E848" s="39">
        <v>0.999</v>
      </c>
      <c r="F848" s="39">
        <v>18</v>
      </c>
      <c r="G848" s="39">
        <f t="shared" si="143"/>
        <v>226</v>
      </c>
      <c r="H848" s="39">
        <v>6045</v>
      </c>
      <c r="I848" s="39">
        <v>8552</v>
      </c>
      <c r="J848" s="39" t="str">
        <f t="shared" si="144"/>
        <v>NO</v>
      </c>
      <c r="K848" s="39">
        <f t="shared" si="145"/>
        <v>1.3274336283185841</v>
      </c>
      <c r="L848" s="39" t="str">
        <f t="shared" si="146"/>
        <v>NO</v>
      </c>
      <c r="O848" s="39">
        <v>1</v>
      </c>
      <c r="R848" s="39">
        <v>0</v>
      </c>
      <c r="S848" s="39">
        <f t="shared" si="147"/>
        <v>2</v>
      </c>
      <c r="U848" s="39" t="s">
        <v>1973</v>
      </c>
      <c r="W848" s="39" t="s">
        <v>1974</v>
      </c>
      <c r="AB848" s="39" t="s">
        <v>4112</v>
      </c>
      <c r="AD848" s="39">
        <f t="shared" si="148"/>
        <v>0</v>
      </c>
      <c r="AE848" s="39">
        <v>2231</v>
      </c>
      <c r="AF848" s="39">
        <f t="shared" si="149"/>
        <v>1071</v>
      </c>
      <c r="AG848" s="39">
        <v>0</v>
      </c>
      <c r="AH848" s="39">
        <f t="shared" si="150"/>
        <v>1</v>
      </c>
      <c r="AI848" s="39">
        <f t="shared" si="151"/>
        <v>1070</v>
      </c>
      <c r="AJ848" s="39">
        <f t="shared" si="152"/>
        <v>1</v>
      </c>
      <c r="AK848" s="39">
        <v>1</v>
      </c>
      <c r="AL848" s="39">
        <v>0.42299999999999999</v>
      </c>
      <c r="AM848" s="39">
        <v>0.42499999999999999</v>
      </c>
      <c r="AN848" s="39">
        <v>0.375</v>
      </c>
      <c r="AO848" s="39">
        <f t="shared" si="153"/>
        <v>0</v>
      </c>
      <c r="AQ848" s="37" t="s">
        <v>1969</v>
      </c>
      <c r="AR848" s="39">
        <v>1</v>
      </c>
    </row>
    <row r="849" spans="1:44" ht="15" customHeight="1">
      <c r="A849" s="37" t="s">
        <v>1975</v>
      </c>
      <c r="B849" s="37" t="s">
        <v>1976</v>
      </c>
      <c r="C849" s="37" t="s">
        <v>1969</v>
      </c>
      <c r="E849" s="39">
        <v>0.97699999999999998</v>
      </c>
      <c r="F849" s="39">
        <v>19</v>
      </c>
      <c r="G849" s="39">
        <f t="shared" si="143"/>
        <v>206</v>
      </c>
      <c r="H849" s="39">
        <v>1020</v>
      </c>
      <c r="I849" s="39">
        <v>1983</v>
      </c>
      <c r="J849" s="39" t="str">
        <f t="shared" si="144"/>
        <v>NO</v>
      </c>
      <c r="K849" s="39">
        <f t="shared" si="145"/>
        <v>0.4854368932038835</v>
      </c>
      <c r="L849" s="39" t="str">
        <f t="shared" si="146"/>
        <v>NO</v>
      </c>
      <c r="O849" s="39">
        <v>1</v>
      </c>
      <c r="R849" s="39">
        <v>0</v>
      </c>
      <c r="S849" s="39">
        <f t="shared" si="147"/>
        <v>1</v>
      </c>
      <c r="U849" s="39" t="s">
        <v>1990</v>
      </c>
      <c r="AB849" s="39" t="s">
        <v>4112</v>
      </c>
      <c r="AD849" s="39">
        <f t="shared" si="148"/>
        <v>0</v>
      </c>
      <c r="AE849" s="39">
        <v>1991</v>
      </c>
      <c r="AF849" s="39">
        <f t="shared" si="149"/>
        <v>1034</v>
      </c>
      <c r="AG849" s="39">
        <v>4</v>
      </c>
      <c r="AH849" s="39">
        <f t="shared" si="150"/>
        <v>194</v>
      </c>
      <c r="AI849" s="39">
        <f t="shared" si="151"/>
        <v>840</v>
      </c>
      <c r="AJ849" s="39">
        <f t="shared" si="152"/>
        <v>1</v>
      </c>
      <c r="AK849" s="39">
        <v>1</v>
      </c>
      <c r="AL849" s="39">
        <v>0.42599999999999999</v>
      </c>
      <c r="AM849" s="39">
        <v>0.47499999999999998</v>
      </c>
      <c r="AN849" s="39">
        <v>0.46300000000000002</v>
      </c>
      <c r="AO849" s="39">
        <f t="shared" si="153"/>
        <v>0</v>
      </c>
      <c r="AQ849" s="37" t="s">
        <v>1969</v>
      </c>
      <c r="AR849" s="39">
        <v>1</v>
      </c>
    </row>
    <row r="850" spans="1:44" ht="15" customHeight="1">
      <c r="A850" s="37" t="s">
        <v>1977</v>
      </c>
      <c r="B850" s="37" t="s">
        <v>1959</v>
      </c>
      <c r="C850" s="37" t="s">
        <v>1960</v>
      </c>
      <c r="E850" s="39">
        <v>0.996</v>
      </c>
      <c r="F850" s="39">
        <v>23</v>
      </c>
      <c r="G850" s="39">
        <f t="shared" si="143"/>
        <v>625</v>
      </c>
      <c r="H850" s="39">
        <v>72</v>
      </c>
      <c r="I850" s="39">
        <v>91</v>
      </c>
      <c r="J850" s="39" t="str">
        <f t="shared" si="144"/>
        <v>NO</v>
      </c>
      <c r="K850" s="39">
        <f t="shared" si="145"/>
        <v>0.64</v>
      </c>
      <c r="L850" s="39" t="str">
        <f t="shared" si="146"/>
        <v>NO</v>
      </c>
      <c r="O850" s="39">
        <v>2</v>
      </c>
      <c r="R850" s="39">
        <v>0</v>
      </c>
      <c r="S850" s="39">
        <f t="shared" si="147"/>
        <v>0</v>
      </c>
      <c r="AB850" s="39" t="s">
        <v>4112</v>
      </c>
      <c r="AD850" s="39">
        <f t="shared" si="148"/>
        <v>0</v>
      </c>
      <c r="AE850" s="39">
        <v>500</v>
      </c>
      <c r="AF850" s="39">
        <f t="shared" si="149"/>
        <v>637</v>
      </c>
      <c r="AG850" s="39">
        <v>11608</v>
      </c>
      <c r="AH850" s="39">
        <f t="shared" si="150"/>
        <v>1368</v>
      </c>
      <c r="AI850" s="39">
        <f t="shared" si="151"/>
        <v>-731</v>
      </c>
      <c r="AJ850" s="39">
        <f t="shared" si="152"/>
        <v>0</v>
      </c>
      <c r="AK850" s="39">
        <v>1</v>
      </c>
      <c r="AL850" s="39">
        <v>0.47</v>
      </c>
      <c r="AM850" s="39">
        <v>0.44800000000000001</v>
      </c>
      <c r="AN850" s="39">
        <v>0.47599999999999998</v>
      </c>
      <c r="AO850" s="39">
        <f t="shared" si="153"/>
        <v>0</v>
      </c>
      <c r="AQ850" s="37" t="s">
        <v>1960</v>
      </c>
      <c r="AR850" s="39">
        <v>0</v>
      </c>
    </row>
    <row r="851" spans="1:44" ht="15" customHeight="1">
      <c r="A851" s="37" t="s">
        <v>1961</v>
      </c>
      <c r="B851" s="37" t="s">
        <v>1962</v>
      </c>
      <c r="C851" s="37" t="s">
        <v>1960</v>
      </c>
      <c r="D851" s="39">
        <v>0</v>
      </c>
      <c r="E851" s="39">
        <v>0</v>
      </c>
      <c r="G851" s="39">
        <f t="shared" si="143"/>
        <v>601</v>
      </c>
      <c r="H851" s="39">
        <v>630</v>
      </c>
      <c r="I851" s="39">
        <v>5183</v>
      </c>
      <c r="J851" s="39" t="str">
        <f t="shared" si="144"/>
        <v>NO</v>
      </c>
      <c r="K851" s="39">
        <f t="shared" si="145"/>
        <v>0.66555740432612309</v>
      </c>
      <c r="L851" s="39" t="str">
        <f t="shared" si="146"/>
        <v>NO</v>
      </c>
      <c r="O851" s="39">
        <v>1</v>
      </c>
      <c r="R851" s="39">
        <v>0</v>
      </c>
      <c r="S851" s="39">
        <f t="shared" si="147"/>
        <v>0</v>
      </c>
      <c r="AB851" s="39" t="s">
        <v>4112</v>
      </c>
      <c r="AD851" s="39">
        <f t="shared" si="148"/>
        <v>0</v>
      </c>
      <c r="AE851" s="39">
        <v>3056</v>
      </c>
      <c r="AF851" s="39">
        <f t="shared" si="149"/>
        <v>1162</v>
      </c>
      <c r="AG851" s="39">
        <v>9309</v>
      </c>
      <c r="AH851" s="39">
        <f t="shared" si="150"/>
        <v>1345</v>
      </c>
      <c r="AI851" s="39">
        <f t="shared" si="151"/>
        <v>-183</v>
      </c>
      <c r="AJ851" s="39">
        <f t="shared" si="152"/>
        <v>0</v>
      </c>
      <c r="AK851" s="39">
        <v>0</v>
      </c>
      <c r="AL851" s="39">
        <v>0.46899999999999997</v>
      </c>
      <c r="AM851" s="39">
        <v>0.46400000000000002</v>
      </c>
      <c r="AN851" s="39">
        <v>0.41399999999999998</v>
      </c>
      <c r="AO851" s="39">
        <f t="shared" si="153"/>
        <v>1</v>
      </c>
      <c r="AQ851" s="37" t="s">
        <v>1960</v>
      </c>
      <c r="AR851" s="39">
        <v>0</v>
      </c>
    </row>
    <row r="852" spans="1:44" ht="15" customHeight="1">
      <c r="A852" s="37" t="s">
        <v>1963</v>
      </c>
      <c r="B852" s="37" t="s">
        <v>1964</v>
      </c>
      <c r="C852" s="37" t="s">
        <v>1960</v>
      </c>
      <c r="E852" s="39">
        <v>0.98699999999999999</v>
      </c>
      <c r="F852" s="39">
        <v>19</v>
      </c>
      <c r="G852" s="39">
        <f t="shared" si="143"/>
        <v>440</v>
      </c>
      <c r="H852" s="39">
        <v>4665</v>
      </c>
      <c r="I852" s="39">
        <v>790</v>
      </c>
      <c r="J852" s="39" t="str">
        <f t="shared" si="144"/>
        <v>NO</v>
      </c>
      <c r="K852" s="39">
        <f t="shared" si="145"/>
        <v>0.90909090909090906</v>
      </c>
      <c r="L852" s="39" t="str">
        <f t="shared" si="146"/>
        <v>NO</v>
      </c>
      <c r="O852" s="39">
        <v>1</v>
      </c>
      <c r="R852" s="39">
        <v>0</v>
      </c>
      <c r="S852" s="39">
        <f t="shared" si="147"/>
        <v>0</v>
      </c>
      <c r="AB852" s="39" t="s">
        <v>4112</v>
      </c>
      <c r="AD852" s="39">
        <f t="shared" si="148"/>
        <v>0</v>
      </c>
      <c r="AE852" s="39">
        <v>5218</v>
      </c>
      <c r="AF852" s="39">
        <f t="shared" si="149"/>
        <v>1281</v>
      </c>
      <c r="AG852" s="39">
        <v>38354</v>
      </c>
      <c r="AH852" s="39">
        <f t="shared" si="150"/>
        <v>1431</v>
      </c>
      <c r="AI852" s="39">
        <f t="shared" si="151"/>
        <v>-150</v>
      </c>
      <c r="AJ852" s="39">
        <f t="shared" si="152"/>
        <v>0</v>
      </c>
      <c r="AK852" s="39">
        <v>1</v>
      </c>
      <c r="AL852" s="39">
        <v>0.42299999999999999</v>
      </c>
      <c r="AM852" s="39">
        <v>0.47599999999999998</v>
      </c>
      <c r="AN852" s="39">
        <v>0.42699999999999999</v>
      </c>
      <c r="AO852" s="39">
        <f t="shared" si="153"/>
        <v>0</v>
      </c>
      <c r="AQ852" s="37" t="s">
        <v>1960</v>
      </c>
      <c r="AR852" s="39">
        <v>0</v>
      </c>
    </row>
    <row r="853" spans="1:44" ht="15" customHeight="1">
      <c r="A853" s="37" t="s">
        <v>1965</v>
      </c>
      <c r="B853" s="37" t="s">
        <v>1954</v>
      </c>
      <c r="C853" s="37" t="s">
        <v>1955</v>
      </c>
      <c r="E853" s="39">
        <v>0.98499999999999999</v>
      </c>
      <c r="F853" s="39">
        <v>18</v>
      </c>
      <c r="G853" s="39">
        <f t="shared" si="143"/>
        <v>784</v>
      </c>
      <c r="H853" s="39">
        <v>5020</v>
      </c>
      <c r="I853" s="39">
        <v>9878</v>
      </c>
      <c r="J853" s="39" t="str">
        <f t="shared" si="144"/>
        <v>NO</v>
      </c>
      <c r="K853" s="39">
        <f t="shared" si="145"/>
        <v>0</v>
      </c>
      <c r="L853" s="39" t="str">
        <f t="shared" si="146"/>
        <v>NO</v>
      </c>
      <c r="O853" s="39">
        <v>4</v>
      </c>
      <c r="R853" s="39">
        <v>0</v>
      </c>
      <c r="S853" s="39">
        <f t="shared" si="147"/>
        <v>1</v>
      </c>
      <c r="W853" s="39" t="s">
        <v>1956</v>
      </c>
      <c r="AB853" s="39" t="s">
        <v>4112</v>
      </c>
      <c r="AC853" s="39" t="s">
        <v>1957</v>
      </c>
      <c r="AD853" s="39">
        <f t="shared" si="148"/>
        <v>7</v>
      </c>
      <c r="AE853" s="39">
        <v>17026</v>
      </c>
      <c r="AF853" s="39">
        <f t="shared" si="149"/>
        <v>1410</v>
      </c>
      <c r="AG853" s="39">
        <v>31350</v>
      </c>
      <c r="AH853" s="39">
        <f t="shared" si="150"/>
        <v>1426</v>
      </c>
      <c r="AI853" s="39">
        <f t="shared" si="151"/>
        <v>-16</v>
      </c>
      <c r="AJ853" s="39">
        <f t="shared" si="152"/>
        <v>0</v>
      </c>
      <c r="AK853" s="39">
        <v>1</v>
      </c>
      <c r="AL853" s="39">
        <v>0.51600000000000001</v>
      </c>
      <c r="AM853" s="39">
        <v>0.48799999999999999</v>
      </c>
      <c r="AN853" s="39">
        <v>0.46600000000000003</v>
      </c>
      <c r="AO853" s="39">
        <f t="shared" si="153"/>
        <v>0</v>
      </c>
      <c r="AQ853" s="37" t="s">
        <v>1955</v>
      </c>
      <c r="AR853" s="39">
        <v>0</v>
      </c>
    </row>
    <row r="854" spans="1:44" ht="15" customHeight="1">
      <c r="A854" s="37" t="s">
        <v>1958</v>
      </c>
      <c r="B854" s="37" t="s">
        <v>1953</v>
      </c>
      <c r="C854" s="37" t="s">
        <v>1955</v>
      </c>
      <c r="D854" s="39">
        <v>0</v>
      </c>
      <c r="E854" s="39">
        <v>0</v>
      </c>
      <c r="G854" s="39">
        <f t="shared" si="143"/>
        <v>1501</v>
      </c>
      <c r="H854" s="39">
        <v>1540</v>
      </c>
      <c r="I854" s="39">
        <v>9561</v>
      </c>
      <c r="J854" s="39" t="str">
        <f t="shared" si="144"/>
        <v>NO</v>
      </c>
      <c r="K854" s="39">
        <f t="shared" si="145"/>
        <v>0</v>
      </c>
      <c r="L854" s="39" t="str">
        <f t="shared" si="146"/>
        <v>NO</v>
      </c>
      <c r="O854" s="39">
        <v>11</v>
      </c>
      <c r="R854" s="39">
        <v>0</v>
      </c>
      <c r="S854" s="39">
        <f t="shared" si="147"/>
        <v>0</v>
      </c>
      <c r="AB854" s="39" t="s">
        <v>4112</v>
      </c>
      <c r="AC854" s="39" t="s">
        <v>1951</v>
      </c>
      <c r="AD854" s="39">
        <f t="shared" si="148"/>
        <v>46</v>
      </c>
      <c r="AE854" s="39">
        <v>3917</v>
      </c>
      <c r="AF854" s="39">
        <f t="shared" si="149"/>
        <v>1223</v>
      </c>
      <c r="AG854" s="39">
        <v>2396</v>
      </c>
      <c r="AH854" s="39">
        <f t="shared" si="150"/>
        <v>1179</v>
      </c>
      <c r="AI854" s="39">
        <f t="shared" si="151"/>
        <v>44</v>
      </c>
      <c r="AJ854" s="39">
        <f t="shared" si="152"/>
        <v>1</v>
      </c>
      <c r="AK854" s="39">
        <v>0</v>
      </c>
      <c r="AL854" s="39">
        <v>0.51</v>
      </c>
      <c r="AM854" s="39">
        <v>0.498</v>
      </c>
      <c r="AN854" s="39">
        <v>0.43099999999999999</v>
      </c>
      <c r="AO854" s="39">
        <f t="shared" si="153"/>
        <v>1</v>
      </c>
      <c r="AQ854" s="37" t="s">
        <v>1955</v>
      </c>
      <c r="AR854" s="39">
        <v>1</v>
      </c>
    </row>
    <row r="855" spans="1:44" ht="15" customHeight="1">
      <c r="A855" s="37" t="s">
        <v>1952</v>
      </c>
      <c r="B855" s="37" t="s">
        <v>1948</v>
      </c>
      <c r="C855" s="37" t="s">
        <v>1955</v>
      </c>
      <c r="D855" s="39">
        <v>0</v>
      </c>
      <c r="E855" s="39">
        <v>0</v>
      </c>
      <c r="G855" s="39">
        <f t="shared" si="143"/>
        <v>1788</v>
      </c>
      <c r="H855" s="39" t="s">
        <v>4111</v>
      </c>
      <c r="I855" s="39" t="s">
        <v>4111</v>
      </c>
      <c r="J855" s="39" t="str">
        <f t="shared" si="144"/>
        <v>NO</v>
      </c>
      <c r="K855" s="39">
        <f t="shared" si="145"/>
        <v>0.2796420581655481</v>
      </c>
      <c r="L855" s="39" t="str">
        <f t="shared" si="146"/>
        <v>NO</v>
      </c>
      <c r="O855" s="39">
        <v>3</v>
      </c>
      <c r="R855" s="39">
        <v>0</v>
      </c>
      <c r="S855" s="39">
        <f t="shared" si="147"/>
        <v>0</v>
      </c>
      <c r="AB855" s="39" t="s">
        <v>4112</v>
      </c>
      <c r="AC855" s="39" t="s">
        <v>1949</v>
      </c>
      <c r="AD855" s="39">
        <f t="shared" si="148"/>
        <v>3</v>
      </c>
      <c r="AE855" s="39">
        <v>1535</v>
      </c>
      <c r="AF855" s="39">
        <f t="shared" si="149"/>
        <v>947</v>
      </c>
      <c r="AG855" s="39">
        <v>1198</v>
      </c>
      <c r="AH855" s="39">
        <f t="shared" si="150"/>
        <v>1055</v>
      </c>
      <c r="AI855" s="39">
        <f t="shared" si="151"/>
        <v>-108</v>
      </c>
      <c r="AJ855" s="39">
        <f t="shared" si="152"/>
        <v>0</v>
      </c>
      <c r="AK855" s="39">
        <v>0</v>
      </c>
      <c r="AL855" s="39">
        <v>0.50800000000000001</v>
      </c>
      <c r="AM855" s="39">
        <v>0.47399999999999998</v>
      </c>
      <c r="AN855" s="39">
        <v>0.41899999999999998</v>
      </c>
      <c r="AO855" s="39">
        <f t="shared" si="153"/>
        <v>1</v>
      </c>
      <c r="AQ855" s="37" t="s">
        <v>1955</v>
      </c>
      <c r="AR855" s="39">
        <v>0</v>
      </c>
    </row>
    <row r="856" spans="1:44" ht="15" customHeight="1">
      <c r="A856" s="37" t="s">
        <v>1950</v>
      </c>
      <c r="B856" s="37" t="s">
        <v>1943</v>
      </c>
      <c r="C856" s="37" t="s">
        <v>1944</v>
      </c>
      <c r="E856" s="39">
        <v>0.999</v>
      </c>
      <c r="F856" s="39">
        <v>20</v>
      </c>
      <c r="G856" s="39">
        <f t="shared" si="143"/>
        <v>709</v>
      </c>
      <c r="H856" s="39">
        <v>1555</v>
      </c>
      <c r="I856" s="39">
        <v>29185</v>
      </c>
      <c r="J856" s="39" t="str">
        <f t="shared" si="144"/>
        <v>YES</v>
      </c>
      <c r="K856" s="39">
        <f t="shared" si="145"/>
        <v>0.14104372355430184</v>
      </c>
      <c r="L856" s="39" t="str">
        <f t="shared" si="146"/>
        <v>NO</v>
      </c>
      <c r="O856" s="39">
        <v>5</v>
      </c>
      <c r="R856" s="39">
        <v>0</v>
      </c>
      <c r="S856" s="39">
        <f t="shared" si="147"/>
        <v>0</v>
      </c>
      <c r="AB856" s="39" t="s">
        <v>4112</v>
      </c>
      <c r="AD856" s="39">
        <f t="shared" si="148"/>
        <v>0</v>
      </c>
      <c r="AE856" s="39">
        <v>490</v>
      </c>
      <c r="AF856" s="39">
        <f t="shared" si="149"/>
        <v>635</v>
      </c>
      <c r="AG856" s="39">
        <v>2736</v>
      </c>
      <c r="AH856" s="39">
        <f t="shared" si="150"/>
        <v>1201</v>
      </c>
      <c r="AI856" s="39">
        <f t="shared" si="151"/>
        <v>-566</v>
      </c>
      <c r="AJ856" s="39">
        <f t="shared" si="152"/>
        <v>0</v>
      </c>
      <c r="AK856" s="39">
        <v>1</v>
      </c>
      <c r="AL856" s="39">
        <v>0.46400000000000002</v>
      </c>
      <c r="AM856" s="39">
        <v>0.45800000000000002</v>
      </c>
      <c r="AN856" s="39">
        <v>0.40699999999999997</v>
      </c>
      <c r="AO856" s="39">
        <f t="shared" si="153"/>
        <v>0</v>
      </c>
      <c r="AQ856" s="37" t="s">
        <v>1944</v>
      </c>
      <c r="AR856" s="39">
        <v>0</v>
      </c>
    </row>
    <row r="857" spans="1:44" ht="15" customHeight="1">
      <c r="A857" s="37" t="s">
        <v>1945</v>
      </c>
      <c r="B857" s="37" t="s">
        <v>1946</v>
      </c>
      <c r="C857" s="37" t="s">
        <v>1944</v>
      </c>
      <c r="D857" s="39">
        <v>0</v>
      </c>
      <c r="E857" s="39">
        <v>0</v>
      </c>
      <c r="G857" s="39">
        <f t="shared" si="143"/>
        <v>691</v>
      </c>
      <c r="H857" s="39">
        <v>1369</v>
      </c>
      <c r="I857" s="39">
        <v>1480</v>
      </c>
      <c r="J857" s="39" t="str">
        <f t="shared" si="144"/>
        <v>NO</v>
      </c>
      <c r="K857" s="39">
        <f t="shared" si="145"/>
        <v>0.14471780028943559</v>
      </c>
      <c r="L857" s="39" t="str">
        <f t="shared" si="146"/>
        <v>NO</v>
      </c>
      <c r="O857" s="39">
        <v>5</v>
      </c>
      <c r="R857" s="39">
        <v>0</v>
      </c>
      <c r="S857" s="39">
        <f t="shared" si="147"/>
        <v>0</v>
      </c>
      <c r="AB857" s="39" t="s">
        <v>4112</v>
      </c>
      <c r="AD857" s="39">
        <f t="shared" si="148"/>
        <v>0</v>
      </c>
      <c r="AE857" s="39">
        <v>233</v>
      </c>
      <c r="AF857" s="39">
        <f t="shared" si="149"/>
        <v>491</v>
      </c>
      <c r="AG857" s="39">
        <v>176</v>
      </c>
      <c r="AH857" s="39">
        <f t="shared" si="150"/>
        <v>662</v>
      </c>
      <c r="AI857" s="39">
        <f t="shared" si="151"/>
        <v>-171</v>
      </c>
      <c r="AJ857" s="39">
        <f t="shared" si="152"/>
        <v>0</v>
      </c>
      <c r="AK857" s="39">
        <v>0</v>
      </c>
      <c r="AL857" s="39">
        <v>0.48699999999999999</v>
      </c>
      <c r="AM857" s="39">
        <v>0.45300000000000001</v>
      </c>
      <c r="AN857" s="39">
        <v>0.432</v>
      </c>
      <c r="AO857" s="39">
        <f t="shared" si="153"/>
        <v>1</v>
      </c>
      <c r="AQ857" s="37" t="s">
        <v>1944</v>
      </c>
      <c r="AR857" s="39">
        <v>0</v>
      </c>
    </row>
    <row r="858" spans="1:44" ht="15" customHeight="1">
      <c r="A858" s="37" t="s">
        <v>1947</v>
      </c>
      <c r="B858" s="37" t="s">
        <v>1934</v>
      </c>
      <c r="C858" s="37" t="s">
        <v>1944</v>
      </c>
      <c r="E858" s="39">
        <v>0.999</v>
      </c>
      <c r="F858" s="39">
        <v>22</v>
      </c>
      <c r="G858" s="39">
        <f t="shared" si="143"/>
        <v>824</v>
      </c>
      <c r="H858" s="39">
        <v>1180</v>
      </c>
      <c r="I858" s="39">
        <v>469</v>
      </c>
      <c r="J858" s="39" t="str">
        <f t="shared" si="144"/>
        <v>NO</v>
      </c>
      <c r="K858" s="39">
        <f t="shared" si="145"/>
        <v>0.4854368932038835</v>
      </c>
      <c r="L858" s="39" t="str">
        <f t="shared" si="146"/>
        <v>NO</v>
      </c>
      <c r="O858" s="39">
        <v>4</v>
      </c>
      <c r="R858" s="39">
        <v>0</v>
      </c>
      <c r="S858" s="39">
        <f t="shared" si="147"/>
        <v>0</v>
      </c>
      <c r="AB858" s="39" t="s">
        <v>4112</v>
      </c>
      <c r="AD858" s="39">
        <f t="shared" si="148"/>
        <v>0</v>
      </c>
      <c r="AE858" s="39">
        <v>2181</v>
      </c>
      <c r="AF858" s="39">
        <f t="shared" si="149"/>
        <v>1062</v>
      </c>
      <c r="AG858" s="39">
        <v>896</v>
      </c>
      <c r="AH858" s="39">
        <f t="shared" si="150"/>
        <v>979</v>
      </c>
      <c r="AI858" s="39">
        <f t="shared" si="151"/>
        <v>83</v>
      </c>
      <c r="AJ858" s="39">
        <f t="shared" si="152"/>
        <v>1</v>
      </c>
      <c r="AK858" s="39">
        <v>1</v>
      </c>
      <c r="AL858" s="39">
        <v>0.38900000000000001</v>
      </c>
      <c r="AM858" s="39">
        <v>0.46700000000000003</v>
      </c>
      <c r="AN858" s="39">
        <v>0.47599999999999998</v>
      </c>
      <c r="AO858" s="39">
        <f t="shared" si="153"/>
        <v>0</v>
      </c>
      <c r="AQ858" s="37" t="s">
        <v>1944</v>
      </c>
      <c r="AR858" s="39">
        <v>1</v>
      </c>
    </row>
    <row r="859" spans="1:44" ht="15" customHeight="1">
      <c r="A859" s="37" t="s">
        <v>1935</v>
      </c>
      <c r="B859" s="37" t="s">
        <v>1936</v>
      </c>
      <c r="C859" s="37" t="s">
        <v>1937</v>
      </c>
      <c r="E859" s="39">
        <v>0.98499999999999999</v>
      </c>
      <c r="F859" s="39">
        <v>28</v>
      </c>
      <c r="G859" s="39">
        <f t="shared" si="143"/>
        <v>376</v>
      </c>
      <c r="H859" s="39">
        <v>126</v>
      </c>
      <c r="I859" s="39">
        <v>11497</v>
      </c>
      <c r="J859" s="39" t="str">
        <f t="shared" si="144"/>
        <v>YES</v>
      </c>
      <c r="K859" s="39">
        <f t="shared" si="145"/>
        <v>1.3297872340425532</v>
      </c>
      <c r="L859" s="39" t="str">
        <f t="shared" si="146"/>
        <v>NO</v>
      </c>
      <c r="O859" s="39">
        <v>0</v>
      </c>
      <c r="R859" s="39">
        <v>0</v>
      </c>
      <c r="S859" s="39">
        <f t="shared" si="147"/>
        <v>0</v>
      </c>
      <c r="AB859" s="39" t="s">
        <v>4112</v>
      </c>
      <c r="AD859" s="39">
        <f t="shared" si="148"/>
        <v>0</v>
      </c>
      <c r="AE859" s="39">
        <v>951</v>
      </c>
      <c r="AF859" s="39">
        <f t="shared" si="149"/>
        <v>802</v>
      </c>
      <c r="AG859" s="39">
        <v>1774</v>
      </c>
      <c r="AH859" s="39">
        <f t="shared" si="150"/>
        <v>1132</v>
      </c>
      <c r="AI859" s="39">
        <f t="shared" si="151"/>
        <v>-330</v>
      </c>
      <c r="AJ859" s="39">
        <f t="shared" si="152"/>
        <v>0</v>
      </c>
      <c r="AK859" s="39">
        <v>1</v>
      </c>
      <c r="AL859" s="39">
        <v>0.49299999999999999</v>
      </c>
      <c r="AM859" s="39">
        <v>0.54600000000000004</v>
      </c>
      <c r="AN859" s="39">
        <v>0.44</v>
      </c>
      <c r="AO859" s="39">
        <f t="shared" si="153"/>
        <v>0</v>
      </c>
      <c r="AQ859" s="37" t="s">
        <v>1937</v>
      </c>
      <c r="AR859" s="39">
        <v>0</v>
      </c>
    </row>
    <row r="860" spans="1:44" ht="15" customHeight="1">
      <c r="A860" s="37" t="s">
        <v>1938</v>
      </c>
      <c r="B860" s="37" t="s">
        <v>1939</v>
      </c>
      <c r="C860" s="37" t="s">
        <v>1937</v>
      </c>
      <c r="D860" s="39">
        <v>0</v>
      </c>
      <c r="E860" s="39">
        <v>0</v>
      </c>
      <c r="G860" s="39">
        <f t="shared" si="143"/>
        <v>275</v>
      </c>
      <c r="H860" s="39">
        <v>1322</v>
      </c>
      <c r="I860" s="39">
        <v>1756</v>
      </c>
      <c r="J860" s="39" t="str">
        <f t="shared" si="144"/>
        <v>NO</v>
      </c>
      <c r="K860" s="39">
        <f t="shared" si="145"/>
        <v>1.0909090909090908</v>
      </c>
      <c r="L860" s="39" t="str">
        <f t="shared" si="146"/>
        <v>NO</v>
      </c>
      <c r="O860" s="39">
        <v>1</v>
      </c>
      <c r="R860" s="39">
        <v>0</v>
      </c>
      <c r="S860" s="39">
        <f t="shared" si="147"/>
        <v>0</v>
      </c>
      <c r="AB860" s="39" t="s">
        <v>4112</v>
      </c>
      <c r="AD860" s="39">
        <f t="shared" si="148"/>
        <v>0</v>
      </c>
      <c r="AE860" s="39">
        <v>72</v>
      </c>
      <c r="AF860" s="39">
        <f t="shared" si="149"/>
        <v>364</v>
      </c>
      <c r="AG860" s="39">
        <v>136</v>
      </c>
      <c r="AH860" s="39">
        <f t="shared" si="150"/>
        <v>615</v>
      </c>
      <c r="AI860" s="39">
        <f t="shared" si="151"/>
        <v>-251</v>
      </c>
      <c r="AJ860" s="39">
        <f t="shared" si="152"/>
        <v>0</v>
      </c>
      <c r="AK860" s="39">
        <v>0</v>
      </c>
      <c r="AL860" s="39">
        <v>0.42699999999999999</v>
      </c>
      <c r="AM860" s="39">
        <v>0.47899999999999998</v>
      </c>
      <c r="AN860" s="39">
        <v>0.443</v>
      </c>
      <c r="AO860" s="39">
        <f t="shared" si="153"/>
        <v>1</v>
      </c>
      <c r="AQ860" s="37" t="s">
        <v>1937</v>
      </c>
      <c r="AR860" s="39">
        <v>0</v>
      </c>
    </row>
    <row r="861" spans="1:44" ht="15" customHeight="1">
      <c r="A861" s="37" t="s">
        <v>1940</v>
      </c>
      <c r="B861" s="37" t="s">
        <v>1941</v>
      </c>
      <c r="C861" s="37" t="s">
        <v>1937</v>
      </c>
      <c r="D861" s="39">
        <v>0</v>
      </c>
      <c r="E861" s="39">
        <v>0</v>
      </c>
      <c r="G861" s="39">
        <f t="shared" si="143"/>
        <v>150</v>
      </c>
      <c r="H861" s="39">
        <v>4927</v>
      </c>
      <c r="I861" s="39">
        <v>1790</v>
      </c>
      <c r="J861" s="39" t="str">
        <f t="shared" si="144"/>
        <v>NO</v>
      </c>
      <c r="K861" s="39">
        <f t="shared" si="145"/>
        <v>2.6666666666666665</v>
      </c>
      <c r="L861" s="39" t="str">
        <f t="shared" si="146"/>
        <v>NO</v>
      </c>
      <c r="O861" s="39">
        <v>0</v>
      </c>
      <c r="R861" s="39">
        <v>0</v>
      </c>
      <c r="S861" s="39">
        <f t="shared" si="147"/>
        <v>0</v>
      </c>
      <c r="AB861" s="39" t="s">
        <v>4112</v>
      </c>
      <c r="AD861" s="39">
        <f t="shared" si="148"/>
        <v>0</v>
      </c>
      <c r="AE861" s="39">
        <v>193</v>
      </c>
      <c r="AF861" s="39">
        <f t="shared" si="149"/>
        <v>468</v>
      </c>
      <c r="AG861" s="39">
        <v>169</v>
      </c>
      <c r="AH861" s="39">
        <f t="shared" si="150"/>
        <v>650</v>
      </c>
      <c r="AI861" s="39">
        <f t="shared" si="151"/>
        <v>-182</v>
      </c>
      <c r="AJ861" s="39">
        <f t="shared" si="152"/>
        <v>0</v>
      </c>
      <c r="AK861" s="39">
        <v>0</v>
      </c>
      <c r="AL861" s="39">
        <v>0.28899999999999998</v>
      </c>
      <c r="AM861" s="39">
        <v>0.46500000000000002</v>
      </c>
      <c r="AN861" s="39">
        <v>0.434</v>
      </c>
      <c r="AO861" s="39">
        <f t="shared" si="153"/>
        <v>1</v>
      </c>
      <c r="AQ861" s="37" t="s">
        <v>1937</v>
      </c>
      <c r="AR861" s="39">
        <v>0</v>
      </c>
    </row>
    <row r="862" spans="1:44" ht="15" customHeight="1">
      <c r="A862" s="37" t="s">
        <v>1942</v>
      </c>
      <c r="B862" s="37" t="s">
        <v>1918</v>
      </c>
      <c r="C862" s="37" t="s">
        <v>1919</v>
      </c>
      <c r="E862" s="39">
        <v>0.998</v>
      </c>
      <c r="F862" s="39">
        <v>19</v>
      </c>
      <c r="G862" s="39">
        <f t="shared" si="143"/>
        <v>462</v>
      </c>
      <c r="H862" s="39" t="s">
        <v>4111</v>
      </c>
      <c r="I862" s="39">
        <v>263</v>
      </c>
      <c r="J862" s="39" t="str">
        <f t="shared" si="144"/>
        <v>NO</v>
      </c>
      <c r="K862" s="39">
        <f t="shared" si="145"/>
        <v>1.7316017316017316</v>
      </c>
      <c r="L862" s="39" t="str">
        <f t="shared" si="146"/>
        <v>NO</v>
      </c>
      <c r="O862" s="39">
        <v>1</v>
      </c>
      <c r="R862" s="39">
        <v>0</v>
      </c>
      <c r="S862" s="39">
        <f t="shared" si="147"/>
        <v>1</v>
      </c>
      <c r="U862" s="39" t="s">
        <v>3648</v>
      </c>
      <c r="AB862" s="39" t="s">
        <v>4112</v>
      </c>
      <c r="AD862" s="39">
        <f t="shared" si="148"/>
        <v>0</v>
      </c>
      <c r="AE862" s="39">
        <v>3174</v>
      </c>
      <c r="AF862" s="39">
        <f t="shared" si="149"/>
        <v>1167</v>
      </c>
      <c r="AG862" s="39">
        <v>42</v>
      </c>
      <c r="AH862" s="39">
        <f t="shared" si="150"/>
        <v>413</v>
      </c>
      <c r="AI862" s="39">
        <f t="shared" si="151"/>
        <v>754</v>
      </c>
      <c r="AJ862" s="39">
        <f t="shared" si="152"/>
        <v>1</v>
      </c>
      <c r="AK862" s="39">
        <v>1</v>
      </c>
      <c r="AL862" s="39">
        <v>0.45900000000000002</v>
      </c>
      <c r="AM862" s="39">
        <v>0.46600000000000003</v>
      </c>
      <c r="AN862" s="39">
        <v>0.41899999999999998</v>
      </c>
      <c r="AO862" s="39">
        <f t="shared" si="153"/>
        <v>0</v>
      </c>
      <c r="AQ862" s="37" t="s">
        <v>1919</v>
      </c>
      <c r="AR862" s="39">
        <v>1</v>
      </c>
    </row>
    <row r="863" spans="1:44" ht="15" customHeight="1">
      <c r="A863" s="37" t="s">
        <v>1920</v>
      </c>
      <c r="B863" s="37" t="s">
        <v>1921</v>
      </c>
      <c r="C863" s="37" t="s">
        <v>1919</v>
      </c>
      <c r="E863" s="39">
        <v>1</v>
      </c>
      <c r="F863" s="39">
        <v>16</v>
      </c>
      <c r="G863" s="39">
        <f t="shared" si="143"/>
        <v>474</v>
      </c>
      <c r="H863" s="39">
        <v>7449</v>
      </c>
      <c r="I863" s="39">
        <v>508</v>
      </c>
      <c r="J863" s="39" t="str">
        <f t="shared" si="144"/>
        <v>NO</v>
      </c>
      <c r="K863" s="39">
        <f t="shared" si="145"/>
        <v>1.89873417721519</v>
      </c>
      <c r="L863" s="39" t="str">
        <f t="shared" si="146"/>
        <v>NO</v>
      </c>
      <c r="O863" s="39">
        <v>1</v>
      </c>
      <c r="R863" s="39">
        <v>0</v>
      </c>
      <c r="S863" s="39">
        <f t="shared" si="147"/>
        <v>1</v>
      </c>
      <c r="U863" s="39" t="s">
        <v>2484</v>
      </c>
      <c r="AB863" s="39" t="s">
        <v>4112</v>
      </c>
      <c r="AD863" s="39">
        <f t="shared" si="148"/>
        <v>0</v>
      </c>
      <c r="AE863" s="39">
        <v>47989</v>
      </c>
      <c r="AF863" s="39">
        <f t="shared" si="149"/>
        <v>1447</v>
      </c>
      <c r="AG863" s="39">
        <v>1975</v>
      </c>
      <c r="AH863" s="39">
        <f t="shared" si="150"/>
        <v>1151</v>
      </c>
      <c r="AI863" s="39">
        <f t="shared" si="151"/>
        <v>296</v>
      </c>
      <c r="AJ863" s="39">
        <f t="shared" si="152"/>
        <v>1</v>
      </c>
      <c r="AK863" s="39">
        <v>1</v>
      </c>
      <c r="AL863" s="39">
        <v>0.46100000000000002</v>
      </c>
      <c r="AM863" s="39">
        <v>0.46400000000000002</v>
      </c>
      <c r="AN863" s="39">
        <v>0.434</v>
      </c>
      <c r="AO863" s="39">
        <f t="shared" si="153"/>
        <v>0</v>
      </c>
      <c r="AQ863" s="37" t="s">
        <v>1919</v>
      </c>
      <c r="AR863" s="39">
        <v>1</v>
      </c>
    </row>
    <row r="864" spans="1:44" ht="15" customHeight="1">
      <c r="A864" s="37" t="s">
        <v>1922</v>
      </c>
      <c r="B864" s="37" t="s">
        <v>1923</v>
      </c>
      <c r="C864" s="37" t="s">
        <v>1919</v>
      </c>
      <c r="E864" s="39">
        <v>0.98799999999999999</v>
      </c>
      <c r="F864" s="39">
        <v>17</v>
      </c>
      <c r="G864" s="39">
        <f t="shared" si="143"/>
        <v>493</v>
      </c>
      <c r="H864" s="39" t="s">
        <v>4111</v>
      </c>
      <c r="I864" s="39">
        <v>5560</v>
      </c>
      <c r="J864" s="39" t="str">
        <f t="shared" si="144"/>
        <v>NO</v>
      </c>
      <c r="K864" s="39">
        <f t="shared" si="145"/>
        <v>1.2170385395537524</v>
      </c>
      <c r="L864" s="39" t="str">
        <f t="shared" si="146"/>
        <v>NO</v>
      </c>
      <c r="O864" s="39">
        <v>2</v>
      </c>
      <c r="R864" s="39">
        <v>0</v>
      </c>
      <c r="S864" s="39">
        <f t="shared" si="147"/>
        <v>1</v>
      </c>
      <c r="U864" s="39" t="s">
        <v>2710</v>
      </c>
      <c r="AB864" s="39" t="s">
        <v>4112</v>
      </c>
      <c r="AD864" s="39">
        <f t="shared" si="148"/>
        <v>0</v>
      </c>
      <c r="AE864" s="39">
        <v>21495</v>
      </c>
      <c r="AF864" s="39">
        <f t="shared" si="149"/>
        <v>1418</v>
      </c>
      <c r="AG864" s="39">
        <v>66</v>
      </c>
      <c r="AH864" s="39">
        <f t="shared" si="150"/>
        <v>475</v>
      </c>
      <c r="AI864" s="39">
        <f t="shared" si="151"/>
        <v>943</v>
      </c>
      <c r="AJ864" s="39">
        <f t="shared" si="152"/>
        <v>1</v>
      </c>
      <c r="AK864" s="39">
        <v>1</v>
      </c>
      <c r="AL864" s="39">
        <v>0.39800000000000002</v>
      </c>
      <c r="AM864" s="39">
        <v>0.44700000000000001</v>
      </c>
      <c r="AN864" s="39">
        <v>0.26</v>
      </c>
      <c r="AO864" s="39">
        <f t="shared" si="153"/>
        <v>0</v>
      </c>
      <c r="AQ864" s="37" t="s">
        <v>1919</v>
      </c>
      <c r="AR864" s="39">
        <v>1</v>
      </c>
    </row>
    <row r="865" spans="1:44" ht="15" customHeight="1">
      <c r="A865" s="37" t="s">
        <v>1924</v>
      </c>
      <c r="B865" s="37" t="s">
        <v>1925</v>
      </c>
      <c r="C865" s="37" t="s">
        <v>1926</v>
      </c>
      <c r="E865" s="39">
        <v>1</v>
      </c>
      <c r="F865" s="39">
        <v>17</v>
      </c>
      <c r="G865" s="39">
        <f t="shared" si="143"/>
        <v>90</v>
      </c>
      <c r="H865" s="39">
        <v>3560</v>
      </c>
      <c r="I865" s="39">
        <v>601</v>
      </c>
      <c r="J865" s="39" t="str">
        <f t="shared" si="144"/>
        <v>NO</v>
      </c>
      <c r="K865" s="39">
        <f t="shared" si="145"/>
        <v>6.666666666666667</v>
      </c>
      <c r="L865" s="39" t="str">
        <f t="shared" si="146"/>
        <v>YES</v>
      </c>
      <c r="O865" s="39">
        <v>0</v>
      </c>
      <c r="R865" s="39">
        <v>0</v>
      </c>
      <c r="S865" s="39">
        <f t="shared" si="147"/>
        <v>1</v>
      </c>
      <c r="U865" s="39" t="s">
        <v>3940</v>
      </c>
      <c r="AB865" s="39" t="s">
        <v>4112</v>
      </c>
      <c r="AD865" s="39">
        <f t="shared" si="148"/>
        <v>0</v>
      </c>
      <c r="AE865" s="39">
        <v>514</v>
      </c>
      <c r="AF865" s="39">
        <f t="shared" si="149"/>
        <v>641</v>
      </c>
      <c r="AG865" s="39">
        <v>72</v>
      </c>
      <c r="AH865" s="39">
        <f t="shared" si="150"/>
        <v>489</v>
      </c>
      <c r="AI865" s="39">
        <f t="shared" si="151"/>
        <v>152</v>
      </c>
      <c r="AJ865" s="39">
        <f t="shared" si="152"/>
        <v>1</v>
      </c>
      <c r="AK865" s="39">
        <v>1</v>
      </c>
      <c r="AL865" s="39">
        <v>0.36699999999999999</v>
      </c>
      <c r="AM865" s="39">
        <v>0.44600000000000001</v>
      </c>
      <c r="AN865" s="39">
        <v>0.45600000000000002</v>
      </c>
      <c r="AO865" s="39">
        <f t="shared" si="153"/>
        <v>0</v>
      </c>
      <c r="AQ865" s="37" t="s">
        <v>1926</v>
      </c>
      <c r="AR865" s="39">
        <v>1</v>
      </c>
    </row>
    <row r="866" spans="1:44" ht="15" customHeight="1">
      <c r="A866" s="37" t="s">
        <v>1927</v>
      </c>
      <c r="B866" s="37" t="s">
        <v>1928</v>
      </c>
      <c r="C866" s="37" t="s">
        <v>1926</v>
      </c>
      <c r="E866" s="39">
        <v>0.999</v>
      </c>
      <c r="F866" s="39">
        <v>15</v>
      </c>
      <c r="G866" s="39">
        <f t="shared" si="143"/>
        <v>86</v>
      </c>
      <c r="H866" s="39" t="s">
        <v>4111</v>
      </c>
      <c r="I866" s="39">
        <v>2455</v>
      </c>
      <c r="J866" s="39" t="str">
        <f t="shared" si="144"/>
        <v>NO</v>
      </c>
      <c r="K866" s="39">
        <f t="shared" si="145"/>
        <v>6.9767441860465116</v>
      </c>
      <c r="L866" s="39" t="str">
        <f t="shared" si="146"/>
        <v>YES</v>
      </c>
      <c r="O866" s="39">
        <v>0</v>
      </c>
      <c r="R866" s="39">
        <v>0</v>
      </c>
      <c r="S866" s="39">
        <f t="shared" si="147"/>
        <v>1</v>
      </c>
      <c r="U866" s="39" t="s">
        <v>1929</v>
      </c>
      <c r="AB866" s="39" t="s">
        <v>4112</v>
      </c>
      <c r="AD866" s="39">
        <f t="shared" si="148"/>
        <v>0</v>
      </c>
      <c r="AE866" s="39">
        <v>459</v>
      </c>
      <c r="AF866" s="39">
        <f t="shared" si="149"/>
        <v>620</v>
      </c>
      <c r="AG866" s="39">
        <v>7</v>
      </c>
      <c r="AH866" s="39">
        <f t="shared" si="150"/>
        <v>238</v>
      </c>
      <c r="AI866" s="39">
        <f t="shared" si="151"/>
        <v>382</v>
      </c>
      <c r="AJ866" s="39">
        <f t="shared" si="152"/>
        <v>1</v>
      </c>
      <c r="AK866" s="39">
        <v>1</v>
      </c>
      <c r="AL866" s="39">
        <v>0.376</v>
      </c>
      <c r="AM866" s="39">
        <v>0.45500000000000002</v>
      </c>
      <c r="AN866" s="39">
        <v>0.36099999999999999</v>
      </c>
      <c r="AO866" s="39">
        <f t="shared" si="153"/>
        <v>0</v>
      </c>
      <c r="AQ866" s="37" t="s">
        <v>1926</v>
      </c>
      <c r="AR866" s="39">
        <v>1</v>
      </c>
    </row>
    <row r="867" spans="1:44" ht="15" customHeight="1">
      <c r="A867" s="37" t="s">
        <v>1930</v>
      </c>
      <c r="B867" s="37" t="s">
        <v>1931</v>
      </c>
      <c r="C867" s="37" t="s">
        <v>1926</v>
      </c>
      <c r="E867" s="39">
        <v>0.999</v>
      </c>
      <c r="F867" s="39">
        <v>16</v>
      </c>
      <c r="G867" s="39">
        <f t="shared" si="143"/>
        <v>80</v>
      </c>
      <c r="H867" s="39">
        <v>4810</v>
      </c>
      <c r="I867" s="39">
        <v>484</v>
      </c>
      <c r="J867" s="39" t="str">
        <f t="shared" si="144"/>
        <v>NO</v>
      </c>
      <c r="K867" s="39">
        <f t="shared" si="145"/>
        <v>7.5</v>
      </c>
      <c r="L867" s="39" t="str">
        <f t="shared" si="146"/>
        <v>YES</v>
      </c>
      <c r="O867" s="39">
        <v>0</v>
      </c>
      <c r="R867" s="39">
        <v>0</v>
      </c>
      <c r="S867" s="39">
        <f t="shared" si="147"/>
        <v>1</v>
      </c>
      <c r="U867" s="39" t="s">
        <v>1932</v>
      </c>
      <c r="AB867" s="39" t="s">
        <v>4112</v>
      </c>
      <c r="AD867" s="39">
        <f t="shared" si="148"/>
        <v>0</v>
      </c>
      <c r="AE867" s="39">
        <v>8064</v>
      </c>
      <c r="AF867" s="39">
        <f t="shared" si="149"/>
        <v>1340</v>
      </c>
      <c r="AG867" s="39">
        <v>215</v>
      </c>
      <c r="AH867" s="39">
        <f t="shared" si="150"/>
        <v>700</v>
      </c>
      <c r="AI867" s="39">
        <f t="shared" si="151"/>
        <v>640</v>
      </c>
      <c r="AJ867" s="39">
        <f t="shared" si="152"/>
        <v>1</v>
      </c>
      <c r="AK867" s="39">
        <v>1</v>
      </c>
      <c r="AL867" s="39">
        <v>0.375</v>
      </c>
      <c r="AM867" s="39">
        <v>0.435</v>
      </c>
      <c r="AN867" s="39">
        <v>0.39100000000000001</v>
      </c>
      <c r="AO867" s="39">
        <f t="shared" si="153"/>
        <v>0</v>
      </c>
      <c r="AQ867" s="37" t="s">
        <v>1926</v>
      </c>
      <c r="AR867" s="39">
        <v>1</v>
      </c>
    </row>
    <row r="868" spans="1:44" ht="15" customHeight="1">
      <c r="A868" s="37" t="s">
        <v>1933</v>
      </c>
      <c r="B868" s="37" t="s">
        <v>1904</v>
      </c>
      <c r="C868" s="37" t="s">
        <v>1905</v>
      </c>
      <c r="E868" s="39">
        <v>0.999</v>
      </c>
      <c r="F868" s="39">
        <v>19</v>
      </c>
      <c r="G868" s="39">
        <f t="shared" si="143"/>
        <v>192</v>
      </c>
      <c r="H868" s="39">
        <v>2210</v>
      </c>
      <c r="I868" s="39">
        <v>8416</v>
      </c>
      <c r="J868" s="39" t="str">
        <f t="shared" si="144"/>
        <v>NO</v>
      </c>
      <c r="K868" s="39">
        <f t="shared" si="145"/>
        <v>4.166666666666667</v>
      </c>
      <c r="L868" s="39" t="str">
        <f t="shared" si="146"/>
        <v>NO</v>
      </c>
      <c r="O868" s="39">
        <v>0</v>
      </c>
      <c r="R868" s="39">
        <v>0</v>
      </c>
      <c r="S868" s="39">
        <f t="shared" si="147"/>
        <v>1</v>
      </c>
      <c r="W868" s="39" t="s">
        <v>2979</v>
      </c>
      <c r="AB868" s="39" t="s">
        <v>4112</v>
      </c>
      <c r="AD868" s="39">
        <f t="shared" si="148"/>
        <v>0</v>
      </c>
      <c r="AE868" s="39">
        <v>1</v>
      </c>
      <c r="AF868" s="39">
        <f t="shared" si="149"/>
        <v>74</v>
      </c>
      <c r="AG868" s="39">
        <v>5</v>
      </c>
      <c r="AH868" s="39">
        <f t="shared" si="150"/>
        <v>217</v>
      </c>
      <c r="AI868" s="39">
        <f t="shared" si="151"/>
        <v>-143</v>
      </c>
      <c r="AJ868" s="39">
        <f t="shared" si="152"/>
        <v>0</v>
      </c>
      <c r="AK868" s="39">
        <v>1</v>
      </c>
      <c r="AL868" s="39">
        <v>0.42199999999999999</v>
      </c>
      <c r="AM868" s="39">
        <v>0.47399999999999998</v>
      </c>
      <c r="AN868" s="39">
        <v>0.44600000000000001</v>
      </c>
      <c r="AO868" s="39">
        <f t="shared" si="153"/>
        <v>0</v>
      </c>
      <c r="AQ868" s="37" t="s">
        <v>1905</v>
      </c>
      <c r="AR868" s="39">
        <v>0</v>
      </c>
    </row>
    <row r="869" spans="1:44" ht="15" customHeight="1">
      <c r="A869" s="37" t="s">
        <v>1906</v>
      </c>
      <c r="B869" s="37" t="s">
        <v>1907</v>
      </c>
      <c r="C869" s="37" t="s">
        <v>1905</v>
      </c>
      <c r="E869" s="39">
        <v>0.999</v>
      </c>
      <c r="F869" s="39">
        <v>19</v>
      </c>
      <c r="G869" s="39">
        <f t="shared" si="143"/>
        <v>209</v>
      </c>
      <c r="H869" s="39">
        <v>1005</v>
      </c>
      <c r="I869" s="39">
        <v>3067</v>
      </c>
      <c r="J869" s="39" t="str">
        <f t="shared" si="144"/>
        <v>NO</v>
      </c>
      <c r="K869" s="39">
        <f t="shared" si="145"/>
        <v>4.7846889952153111</v>
      </c>
      <c r="L869" s="39" t="str">
        <f t="shared" si="146"/>
        <v>NO</v>
      </c>
      <c r="O869" s="39">
        <v>0</v>
      </c>
      <c r="R869" s="39">
        <v>0</v>
      </c>
      <c r="S869" s="39">
        <f t="shared" si="147"/>
        <v>0</v>
      </c>
      <c r="AB869" s="39" t="s">
        <v>4112</v>
      </c>
      <c r="AD869" s="39">
        <f t="shared" si="148"/>
        <v>0</v>
      </c>
      <c r="AE869" s="39">
        <v>0</v>
      </c>
      <c r="AF869" s="39">
        <f t="shared" si="149"/>
        <v>1</v>
      </c>
      <c r="AG869" s="39">
        <v>1</v>
      </c>
      <c r="AH869" s="39">
        <f t="shared" si="150"/>
        <v>122</v>
      </c>
      <c r="AI869" s="39">
        <f t="shared" si="151"/>
        <v>-121</v>
      </c>
      <c r="AJ869" s="39">
        <f t="shared" si="152"/>
        <v>0</v>
      </c>
      <c r="AK869" s="39">
        <v>0</v>
      </c>
      <c r="AL869" s="39">
        <v>0.41799999999999998</v>
      </c>
      <c r="AM869" s="39">
        <v>0.43</v>
      </c>
      <c r="AN869" s="39">
        <v>0.42699999999999999</v>
      </c>
      <c r="AO869" s="39">
        <f t="shared" si="153"/>
        <v>1</v>
      </c>
      <c r="AQ869" s="37" t="s">
        <v>1905</v>
      </c>
      <c r="AR869" s="39">
        <v>0</v>
      </c>
    </row>
    <row r="870" spans="1:44" ht="15" customHeight="1">
      <c r="A870" s="37" t="s">
        <v>1908</v>
      </c>
      <c r="B870" s="37" t="s">
        <v>1909</v>
      </c>
      <c r="C870" s="37" t="s">
        <v>1905</v>
      </c>
      <c r="E870" s="39">
        <v>0.999</v>
      </c>
      <c r="F870" s="39">
        <v>19</v>
      </c>
      <c r="G870" s="39">
        <f t="shared" si="143"/>
        <v>229</v>
      </c>
      <c r="H870" s="39">
        <v>4340</v>
      </c>
      <c r="I870" s="39">
        <v>552</v>
      </c>
      <c r="J870" s="39" t="str">
        <f t="shared" si="144"/>
        <v>NO</v>
      </c>
      <c r="K870" s="39">
        <f t="shared" si="145"/>
        <v>3.4934497816593888</v>
      </c>
      <c r="L870" s="39" t="str">
        <f t="shared" si="146"/>
        <v>NO</v>
      </c>
      <c r="O870" s="39">
        <v>0</v>
      </c>
      <c r="R870" s="39">
        <v>0</v>
      </c>
      <c r="S870" s="39">
        <f t="shared" si="147"/>
        <v>0</v>
      </c>
      <c r="AB870" s="39" t="s">
        <v>4112</v>
      </c>
      <c r="AD870" s="39">
        <f t="shared" si="148"/>
        <v>0</v>
      </c>
      <c r="AE870" s="39">
        <v>2</v>
      </c>
      <c r="AF870" s="39">
        <f t="shared" si="149"/>
        <v>101</v>
      </c>
      <c r="AG870" s="39">
        <v>3</v>
      </c>
      <c r="AH870" s="39">
        <f t="shared" si="150"/>
        <v>179</v>
      </c>
      <c r="AI870" s="39">
        <f t="shared" si="151"/>
        <v>-78</v>
      </c>
      <c r="AJ870" s="39">
        <f t="shared" si="152"/>
        <v>0</v>
      </c>
      <c r="AK870" s="39">
        <v>1</v>
      </c>
      <c r="AL870" s="39">
        <v>0.42499999999999999</v>
      </c>
      <c r="AM870" s="39">
        <v>0.433</v>
      </c>
      <c r="AN870" s="39">
        <v>0.435</v>
      </c>
      <c r="AO870" s="39">
        <f t="shared" si="153"/>
        <v>0</v>
      </c>
      <c r="AQ870" s="37" t="s">
        <v>1905</v>
      </c>
      <c r="AR870" s="39">
        <v>0</v>
      </c>
    </row>
    <row r="871" spans="1:44" ht="15" customHeight="1">
      <c r="A871" s="37" t="s">
        <v>1910</v>
      </c>
      <c r="B871" s="37" t="s">
        <v>1911</v>
      </c>
      <c r="C871" s="37" t="s">
        <v>1912</v>
      </c>
      <c r="E871" s="39">
        <v>0.99399999999999999</v>
      </c>
      <c r="F871" s="39">
        <v>24</v>
      </c>
      <c r="G871" s="39">
        <f t="shared" si="143"/>
        <v>399</v>
      </c>
      <c r="H871" s="39" t="s">
        <v>4111</v>
      </c>
      <c r="I871" s="39">
        <v>2827</v>
      </c>
      <c r="J871" s="39" t="str">
        <f t="shared" si="144"/>
        <v>NO</v>
      </c>
      <c r="K871" s="39">
        <f t="shared" si="145"/>
        <v>1.0025062656641603</v>
      </c>
      <c r="L871" s="39" t="str">
        <f t="shared" si="146"/>
        <v>NO</v>
      </c>
      <c r="O871" s="39">
        <v>1</v>
      </c>
      <c r="R871" s="39">
        <v>0</v>
      </c>
      <c r="S871" s="39">
        <f t="shared" si="147"/>
        <v>0</v>
      </c>
      <c r="AB871" s="39" t="s">
        <v>4112</v>
      </c>
      <c r="AC871" s="39" t="s">
        <v>1913</v>
      </c>
      <c r="AD871" s="39">
        <f t="shared" si="148"/>
        <v>4</v>
      </c>
      <c r="AE871" s="39">
        <v>10</v>
      </c>
      <c r="AF871" s="39">
        <f t="shared" si="149"/>
        <v>185</v>
      </c>
      <c r="AG871" s="39">
        <v>373</v>
      </c>
      <c r="AH871" s="39">
        <f t="shared" si="150"/>
        <v>806</v>
      </c>
      <c r="AI871" s="39">
        <f t="shared" si="151"/>
        <v>-621</v>
      </c>
      <c r="AJ871" s="39">
        <f t="shared" si="152"/>
        <v>0</v>
      </c>
      <c r="AK871" s="39">
        <v>1</v>
      </c>
      <c r="AL871" s="39">
        <v>0.28599999999999998</v>
      </c>
      <c r="AM871" s="39">
        <v>0.45900000000000002</v>
      </c>
      <c r="AN871" s="39">
        <v>0.443</v>
      </c>
      <c r="AO871" s="39">
        <f t="shared" si="153"/>
        <v>0</v>
      </c>
      <c r="AQ871" s="37" t="s">
        <v>1912</v>
      </c>
      <c r="AR871" s="39">
        <v>0</v>
      </c>
    </row>
    <row r="872" spans="1:44" ht="15" customHeight="1">
      <c r="A872" s="37" t="s">
        <v>1914</v>
      </c>
      <c r="B872" s="37" t="s">
        <v>1915</v>
      </c>
      <c r="C872" s="37" t="s">
        <v>1912</v>
      </c>
      <c r="E872" s="39">
        <v>0.997</v>
      </c>
      <c r="F872" s="39">
        <v>22</v>
      </c>
      <c r="G872" s="39">
        <f t="shared" si="143"/>
        <v>392</v>
      </c>
      <c r="H872" s="39">
        <v>3870</v>
      </c>
      <c r="I872" s="39">
        <v>3153</v>
      </c>
      <c r="J872" s="39" t="str">
        <f t="shared" si="144"/>
        <v>NO</v>
      </c>
      <c r="K872" s="39">
        <f t="shared" si="145"/>
        <v>1.5306122448979593</v>
      </c>
      <c r="L872" s="39" t="str">
        <f t="shared" si="146"/>
        <v>NO</v>
      </c>
      <c r="O872" s="39">
        <v>1</v>
      </c>
      <c r="R872" s="39">
        <v>0</v>
      </c>
      <c r="S872" s="39">
        <f t="shared" si="147"/>
        <v>1</v>
      </c>
      <c r="U872" s="39" t="s">
        <v>1916</v>
      </c>
      <c r="AB872" s="39" t="s">
        <v>4112</v>
      </c>
      <c r="AD872" s="39">
        <f t="shared" si="148"/>
        <v>0</v>
      </c>
      <c r="AE872" s="39">
        <v>20</v>
      </c>
      <c r="AF872" s="39">
        <f t="shared" si="149"/>
        <v>231</v>
      </c>
      <c r="AG872" s="39">
        <v>3116</v>
      </c>
      <c r="AH872" s="39">
        <f t="shared" si="150"/>
        <v>1219</v>
      </c>
      <c r="AI872" s="39">
        <f t="shared" si="151"/>
        <v>-988</v>
      </c>
      <c r="AJ872" s="39">
        <f t="shared" si="152"/>
        <v>0</v>
      </c>
      <c r="AK872" s="39">
        <v>1</v>
      </c>
      <c r="AL872" s="39">
        <v>0.39800000000000002</v>
      </c>
      <c r="AM872" s="39">
        <v>0.47099999999999997</v>
      </c>
      <c r="AN872" s="39">
        <v>0.41199999999999998</v>
      </c>
      <c r="AO872" s="39">
        <f t="shared" si="153"/>
        <v>0</v>
      </c>
      <c r="AQ872" s="37" t="s">
        <v>1912</v>
      </c>
      <c r="AR872" s="39">
        <v>0</v>
      </c>
    </row>
    <row r="873" spans="1:44" ht="15" customHeight="1">
      <c r="A873" s="37" t="s">
        <v>1917</v>
      </c>
      <c r="B873" s="37" t="s">
        <v>1896</v>
      </c>
      <c r="C873" s="37" t="s">
        <v>1912</v>
      </c>
      <c r="E873" s="39">
        <v>0.99</v>
      </c>
      <c r="F873" s="39">
        <v>24</v>
      </c>
      <c r="G873" s="39">
        <f t="shared" si="143"/>
        <v>428</v>
      </c>
      <c r="H873" s="39">
        <v>4208</v>
      </c>
      <c r="I873" s="39">
        <v>398</v>
      </c>
      <c r="J873" s="39" t="str">
        <f t="shared" si="144"/>
        <v>NO</v>
      </c>
      <c r="K873" s="39">
        <f t="shared" si="145"/>
        <v>0.93457943925233644</v>
      </c>
      <c r="L873" s="39" t="str">
        <f t="shared" si="146"/>
        <v>NO</v>
      </c>
      <c r="O873" s="39">
        <v>0</v>
      </c>
      <c r="R873" s="39">
        <v>0</v>
      </c>
      <c r="S873" s="39">
        <f t="shared" si="147"/>
        <v>1</v>
      </c>
      <c r="U873" s="39" t="s">
        <v>3950</v>
      </c>
      <c r="AB873" s="39" t="s">
        <v>4112</v>
      </c>
      <c r="AD873" s="39">
        <f t="shared" si="148"/>
        <v>0</v>
      </c>
      <c r="AE873" s="39">
        <v>457</v>
      </c>
      <c r="AF873" s="39">
        <f t="shared" si="149"/>
        <v>615</v>
      </c>
      <c r="AG873" s="39">
        <v>5601</v>
      </c>
      <c r="AH873" s="39">
        <f t="shared" si="150"/>
        <v>1300</v>
      </c>
      <c r="AI873" s="39">
        <f t="shared" si="151"/>
        <v>-685</v>
      </c>
      <c r="AJ873" s="39">
        <f t="shared" si="152"/>
        <v>0</v>
      </c>
      <c r="AK873" s="39">
        <v>1</v>
      </c>
      <c r="AL873" s="39">
        <v>0.45400000000000001</v>
      </c>
      <c r="AM873" s="39">
        <v>0.47699999999999998</v>
      </c>
      <c r="AN873" s="39">
        <v>0.442</v>
      </c>
      <c r="AO873" s="39">
        <f t="shared" si="153"/>
        <v>0</v>
      </c>
      <c r="AQ873" s="37" t="s">
        <v>1912</v>
      </c>
      <c r="AR873" s="39">
        <v>0</v>
      </c>
    </row>
    <row r="874" spans="1:44" ht="15" customHeight="1">
      <c r="A874" s="37" t="s">
        <v>1897</v>
      </c>
      <c r="B874" s="37" t="s">
        <v>1898</v>
      </c>
      <c r="C874" s="37" t="s">
        <v>1899</v>
      </c>
      <c r="E874" s="39">
        <v>1</v>
      </c>
      <c r="F874" s="39">
        <v>20</v>
      </c>
      <c r="G874" s="39">
        <f t="shared" si="143"/>
        <v>491</v>
      </c>
      <c r="H874" s="39" t="s">
        <v>4111</v>
      </c>
      <c r="I874" s="39">
        <v>3525</v>
      </c>
      <c r="J874" s="39" t="str">
        <f t="shared" si="144"/>
        <v>NO</v>
      </c>
      <c r="K874" s="39">
        <f t="shared" si="145"/>
        <v>0.20366598778004075</v>
      </c>
      <c r="L874" s="39" t="str">
        <f t="shared" si="146"/>
        <v>NO</v>
      </c>
      <c r="O874" s="39">
        <v>2</v>
      </c>
      <c r="R874" s="39">
        <v>0</v>
      </c>
      <c r="S874" s="39">
        <f t="shared" si="147"/>
        <v>0</v>
      </c>
      <c r="AB874" s="39" t="s">
        <v>4112</v>
      </c>
      <c r="AD874" s="39">
        <f t="shared" si="148"/>
        <v>0</v>
      </c>
      <c r="AE874" s="39">
        <v>4905</v>
      </c>
      <c r="AF874" s="39">
        <f t="shared" si="149"/>
        <v>1273</v>
      </c>
      <c r="AG874" s="39">
        <v>1307</v>
      </c>
      <c r="AH874" s="39">
        <f t="shared" si="150"/>
        <v>1077</v>
      </c>
      <c r="AI874" s="39">
        <f t="shared" si="151"/>
        <v>196</v>
      </c>
      <c r="AJ874" s="39">
        <f t="shared" si="152"/>
        <v>1</v>
      </c>
      <c r="AK874" s="39">
        <v>1</v>
      </c>
      <c r="AL874" s="39">
        <v>0.47399999999999998</v>
      </c>
      <c r="AM874" s="39">
        <v>0.48499999999999999</v>
      </c>
      <c r="AN874" s="39">
        <v>0.42399999999999999</v>
      </c>
      <c r="AO874" s="39">
        <f t="shared" si="153"/>
        <v>0</v>
      </c>
      <c r="AQ874" s="37" t="s">
        <v>1899</v>
      </c>
      <c r="AR874" s="39">
        <v>1</v>
      </c>
    </row>
    <row r="875" spans="1:44" ht="15" customHeight="1">
      <c r="A875" s="37" t="s">
        <v>1900</v>
      </c>
      <c r="B875" s="37" t="s">
        <v>1901</v>
      </c>
      <c r="C875" s="37" t="s">
        <v>1899</v>
      </c>
      <c r="E875" s="39">
        <v>0.999</v>
      </c>
      <c r="F875" s="39">
        <v>18</v>
      </c>
      <c r="G875" s="39">
        <f t="shared" si="143"/>
        <v>495</v>
      </c>
      <c r="H875" s="39">
        <v>1792</v>
      </c>
      <c r="I875" s="39">
        <v>177</v>
      </c>
      <c r="J875" s="39" t="str">
        <f t="shared" si="144"/>
        <v>NO</v>
      </c>
      <c r="K875" s="39">
        <f t="shared" si="145"/>
        <v>0.40404040404040403</v>
      </c>
      <c r="L875" s="39" t="str">
        <f t="shared" si="146"/>
        <v>NO</v>
      </c>
      <c r="O875" s="39">
        <v>1</v>
      </c>
      <c r="R875" s="39">
        <v>0</v>
      </c>
      <c r="S875" s="39">
        <f t="shared" si="147"/>
        <v>0</v>
      </c>
      <c r="AB875" s="39" t="s">
        <v>4112</v>
      </c>
      <c r="AD875" s="39">
        <f t="shared" si="148"/>
        <v>0</v>
      </c>
      <c r="AE875" s="39">
        <v>3</v>
      </c>
      <c r="AF875" s="39">
        <f t="shared" si="149"/>
        <v>122</v>
      </c>
      <c r="AG875" s="39">
        <v>4</v>
      </c>
      <c r="AH875" s="39">
        <f t="shared" si="150"/>
        <v>194</v>
      </c>
      <c r="AI875" s="39">
        <f t="shared" si="151"/>
        <v>-72</v>
      </c>
      <c r="AJ875" s="39">
        <f t="shared" si="152"/>
        <v>0</v>
      </c>
      <c r="AK875" s="39">
        <v>1</v>
      </c>
      <c r="AL875" s="39">
        <v>0.376</v>
      </c>
      <c r="AM875" s="39">
        <v>0.46200000000000002</v>
      </c>
      <c r="AN875" s="39">
        <v>0.4</v>
      </c>
      <c r="AO875" s="39">
        <f t="shared" si="153"/>
        <v>0</v>
      </c>
      <c r="AQ875" s="37" t="s">
        <v>1899</v>
      </c>
      <c r="AR875" s="39">
        <v>0</v>
      </c>
    </row>
    <row r="876" spans="1:44" ht="15" customHeight="1">
      <c r="A876" s="37" t="s">
        <v>1902</v>
      </c>
      <c r="B876" s="37" t="s">
        <v>1903</v>
      </c>
      <c r="C876" s="37" t="s">
        <v>1899</v>
      </c>
      <c r="E876" s="39">
        <v>0.96199999999999997</v>
      </c>
      <c r="F876" s="39">
        <v>22</v>
      </c>
      <c r="G876" s="39">
        <f t="shared" si="143"/>
        <v>473</v>
      </c>
      <c r="H876" s="39">
        <v>6640</v>
      </c>
      <c r="I876" s="39">
        <v>2931</v>
      </c>
      <c r="J876" s="39" t="str">
        <f t="shared" si="144"/>
        <v>NO</v>
      </c>
      <c r="K876" s="39">
        <f t="shared" si="145"/>
        <v>0.84566596194503174</v>
      </c>
      <c r="L876" s="39" t="str">
        <f t="shared" si="146"/>
        <v>NO</v>
      </c>
      <c r="O876" s="39">
        <v>2</v>
      </c>
      <c r="R876" s="39">
        <v>0</v>
      </c>
      <c r="S876" s="39">
        <f t="shared" si="147"/>
        <v>0</v>
      </c>
      <c r="AB876" s="39" t="s">
        <v>4112</v>
      </c>
      <c r="AD876" s="39">
        <f t="shared" si="148"/>
        <v>0</v>
      </c>
      <c r="AE876" s="39">
        <v>1799</v>
      </c>
      <c r="AF876" s="39">
        <f t="shared" si="149"/>
        <v>996</v>
      </c>
      <c r="AG876" s="39">
        <v>860</v>
      </c>
      <c r="AH876" s="39">
        <f t="shared" si="150"/>
        <v>972</v>
      </c>
      <c r="AI876" s="39">
        <f t="shared" si="151"/>
        <v>24</v>
      </c>
      <c r="AJ876" s="39">
        <f t="shared" si="152"/>
        <v>1</v>
      </c>
      <c r="AK876" s="39">
        <v>0</v>
      </c>
      <c r="AL876" s="39">
        <v>0.36599999999999999</v>
      </c>
      <c r="AM876" s="39">
        <v>0.437</v>
      </c>
      <c r="AN876" s="39">
        <v>0.44</v>
      </c>
      <c r="AO876" s="39">
        <f t="shared" si="153"/>
        <v>1</v>
      </c>
      <c r="AQ876" s="37" t="s">
        <v>1899</v>
      </c>
      <c r="AR876" s="39">
        <v>1</v>
      </c>
    </row>
    <row r="877" spans="1:44" ht="15" customHeight="1">
      <c r="A877" s="37" t="s">
        <v>1888</v>
      </c>
      <c r="B877" s="37" t="s">
        <v>1889</v>
      </c>
      <c r="C877" s="37" t="s">
        <v>1890</v>
      </c>
      <c r="E877" s="39">
        <v>0.995</v>
      </c>
      <c r="F877" s="39">
        <v>21</v>
      </c>
      <c r="G877" s="39">
        <f t="shared" si="143"/>
        <v>662</v>
      </c>
      <c r="H877" s="39">
        <v>2645</v>
      </c>
      <c r="I877" s="39">
        <v>813</v>
      </c>
      <c r="J877" s="39" t="str">
        <f t="shared" si="144"/>
        <v>NO</v>
      </c>
      <c r="K877" s="39">
        <f t="shared" si="145"/>
        <v>1.2084592145015105</v>
      </c>
      <c r="L877" s="39" t="str">
        <f t="shared" si="146"/>
        <v>NO</v>
      </c>
      <c r="O877" s="39">
        <v>3</v>
      </c>
      <c r="R877" s="39">
        <v>0</v>
      </c>
      <c r="S877" s="39">
        <f t="shared" si="147"/>
        <v>1</v>
      </c>
      <c r="U877" s="39" t="s">
        <v>3287</v>
      </c>
      <c r="AB877" s="39" t="s">
        <v>4112</v>
      </c>
      <c r="AD877" s="39">
        <f t="shared" si="148"/>
        <v>0</v>
      </c>
      <c r="AE877" s="39">
        <v>482</v>
      </c>
      <c r="AF877" s="39">
        <f t="shared" si="149"/>
        <v>633</v>
      </c>
      <c r="AG877" s="39">
        <v>10628</v>
      </c>
      <c r="AH877" s="39">
        <f t="shared" si="150"/>
        <v>1358</v>
      </c>
      <c r="AI877" s="39">
        <f t="shared" si="151"/>
        <v>-725</v>
      </c>
      <c r="AJ877" s="39">
        <f t="shared" si="152"/>
        <v>0</v>
      </c>
      <c r="AK877" s="39">
        <v>1</v>
      </c>
      <c r="AL877" s="39">
        <v>0.41899999999999998</v>
      </c>
      <c r="AM877" s="39">
        <v>0.47599999999999998</v>
      </c>
      <c r="AN877" s="39">
        <v>0.433</v>
      </c>
      <c r="AO877" s="39">
        <f t="shared" si="153"/>
        <v>0</v>
      </c>
      <c r="AQ877" s="37" t="s">
        <v>1890</v>
      </c>
      <c r="AR877" s="39">
        <v>0</v>
      </c>
    </row>
    <row r="878" spans="1:44" ht="15" customHeight="1">
      <c r="A878" s="37" t="s">
        <v>1891</v>
      </c>
      <c r="B878" s="37" t="s">
        <v>1892</v>
      </c>
      <c r="C878" s="37" t="s">
        <v>1890</v>
      </c>
      <c r="D878" s="39">
        <v>0</v>
      </c>
      <c r="E878" s="39">
        <v>0</v>
      </c>
      <c r="G878" s="39">
        <f t="shared" si="143"/>
        <v>449</v>
      </c>
      <c r="H878" s="39">
        <v>1354</v>
      </c>
      <c r="I878" s="39">
        <v>2033</v>
      </c>
      <c r="J878" s="39" t="str">
        <f t="shared" si="144"/>
        <v>NO</v>
      </c>
      <c r="K878" s="39">
        <f t="shared" si="145"/>
        <v>0.89086859688195996</v>
      </c>
      <c r="L878" s="39" t="str">
        <f t="shared" si="146"/>
        <v>NO</v>
      </c>
      <c r="O878" s="39">
        <v>3</v>
      </c>
      <c r="R878" s="39">
        <v>0</v>
      </c>
      <c r="S878" s="39">
        <f t="shared" si="147"/>
        <v>0</v>
      </c>
      <c r="AB878" s="39" t="s">
        <v>4112</v>
      </c>
      <c r="AD878" s="39">
        <f t="shared" si="148"/>
        <v>0</v>
      </c>
      <c r="AE878" s="39">
        <v>97</v>
      </c>
      <c r="AF878" s="39">
        <f t="shared" si="149"/>
        <v>389</v>
      </c>
      <c r="AG878" s="39">
        <v>71</v>
      </c>
      <c r="AH878" s="39">
        <f t="shared" si="150"/>
        <v>486</v>
      </c>
      <c r="AI878" s="39">
        <f t="shared" si="151"/>
        <v>-97</v>
      </c>
      <c r="AJ878" s="39">
        <f t="shared" si="152"/>
        <v>0</v>
      </c>
      <c r="AK878" s="39">
        <v>0</v>
      </c>
      <c r="AL878" s="39">
        <v>0.44700000000000001</v>
      </c>
      <c r="AM878" s="39">
        <v>0.437</v>
      </c>
      <c r="AN878" s="39">
        <v>0.495</v>
      </c>
      <c r="AO878" s="39">
        <f t="shared" si="153"/>
        <v>1</v>
      </c>
      <c r="AQ878" s="37" t="s">
        <v>1890</v>
      </c>
      <c r="AR878" s="39">
        <v>0</v>
      </c>
    </row>
    <row r="879" spans="1:44" ht="15" customHeight="1">
      <c r="A879" s="37" t="s">
        <v>1893</v>
      </c>
      <c r="B879" s="37" t="s">
        <v>1894</v>
      </c>
      <c r="C879" s="37" t="s">
        <v>1890</v>
      </c>
      <c r="D879" s="39">
        <v>0</v>
      </c>
      <c r="E879" s="39">
        <v>0</v>
      </c>
      <c r="G879" s="39">
        <f t="shared" si="143"/>
        <v>431</v>
      </c>
      <c r="H879" s="39">
        <v>100</v>
      </c>
      <c r="I879" s="39">
        <v>1014</v>
      </c>
      <c r="J879" s="39" t="str">
        <f t="shared" si="144"/>
        <v>NO</v>
      </c>
      <c r="K879" s="39">
        <f t="shared" si="145"/>
        <v>0.92807424593967514</v>
      </c>
      <c r="L879" s="39" t="str">
        <f t="shared" si="146"/>
        <v>NO</v>
      </c>
      <c r="O879" s="39">
        <v>1</v>
      </c>
      <c r="R879" s="39">
        <v>0</v>
      </c>
      <c r="S879" s="39">
        <f t="shared" si="147"/>
        <v>0</v>
      </c>
      <c r="AB879" s="39" t="s">
        <v>4112</v>
      </c>
      <c r="AD879" s="39">
        <f t="shared" si="148"/>
        <v>0</v>
      </c>
      <c r="AE879" s="39">
        <v>1194</v>
      </c>
      <c r="AF879" s="39">
        <f t="shared" si="149"/>
        <v>872</v>
      </c>
      <c r="AG879" s="39">
        <v>1208</v>
      </c>
      <c r="AH879" s="39">
        <f t="shared" si="150"/>
        <v>1059</v>
      </c>
      <c r="AI879" s="39">
        <f t="shared" si="151"/>
        <v>-187</v>
      </c>
      <c r="AJ879" s="39">
        <f t="shared" si="152"/>
        <v>0</v>
      </c>
      <c r="AK879" s="39">
        <v>0</v>
      </c>
      <c r="AL879" s="39">
        <v>0.51700000000000002</v>
      </c>
      <c r="AM879" s="39">
        <v>0.47299999999999998</v>
      </c>
      <c r="AN879" s="39">
        <v>0.42</v>
      </c>
      <c r="AO879" s="39">
        <f t="shared" si="153"/>
        <v>1</v>
      </c>
      <c r="AQ879" s="37" t="s">
        <v>1890</v>
      </c>
      <c r="AR879" s="39">
        <v>0</v>
      </c>
    </row>
    <row r="880" spans="1:44" ht="15" customHeight="1">
      <c r="A880" s="37" t="s">
        <v>1895</v>
      </c>
      <c r="B880" s="37" t="s">
        <v>1878</v>
      </c>
      <c r="C880" s="37" t="s">
        <v>1879</v>
      </c>
      <c r="E880" s="39">
        <v>0.995</v>
      </c>
      <c r="F880" s="39">
        <v>21</v>
      </c>
      <c r="G880" s="39">
        <f t="shared" si="143"/>
        <v>384</v>
      </c>
      <c r="H880" s="39">
        <v>1590</v>
      </c>
      <c r="I880" s="39">
        <v>159</v>
      </c>
      <c r="J880" s="39" t="str">
        <f t="shared" si="144"/>
        <v>NO</v>
      </c>
      <c r="K880" s="39">
        <f t="shared" si="145"/>
        <v>0.52083333333333337</v>
      </c>
      <c r="L880" s="39" t="str">
        <f t="shared" si="146"/>
        <v>NO</v>
      </c>
      <c r="O880" s="39">
        <v>1</v>
      </c>
      <c r="R880" s="39">
        <v>0</v>
      </c>
      <c r="S880" s="39">
        <f t="shared" si="147"/>
        <v>0</v>
      </c>
      <c r="AB880" s="39" t="s">
        <v>4112</v>
      </c>
      <c r="AD880" s="39">
        <f t="shared" si="148"/>
        <v>0</v>
      </c>
      <c r="AE880" s="39">
        <v>3820</v>
      </c>
      <c r="AF880" s="39">
        <f t="shared" si="149"/>
        <v>1218</v>
      </c>
      <c r="AG880" s="39">
        <v>827</v>
      </c>
      <c r="AH880" s="39">
        <f t="shared" si="150"/>
        <v>963</v>
      </c>
      <c r="AI880" s="39">
        <f t="shared" si="151"/>
        <v>255</v>
      </c>
      <c r="AJ880" s="39">
        <f t="shared" si="152"/>
        <v>1</v>
      </c>
      <c r="AK880" s="39">
        <v>1</v>
      </c>
      <c r="AL880" s="39">
        <v>0.47699999999999998</v>
      </c>
      <c r="AM880" s="39">
        <v>0.47599999999999998</v>
      </c>
      <c r="AN880" s="39">
        <v>0.47299999999999998</v>
      </c>
      <c r="AO880" s="39">
        <f t="shared" si="153"/>
        <v>0</v>
      </c>
      <c r="AQ880" s="37" t="s">
        <v>1879</v>
      </c>
      <c r="AR880" s="39">
        <v>1</v>
      </c>
    </row>
    <row r="881" spans="1:44" ht="15" customHeight="1">
      <c r="A881" s="37" t="s">
        <v>1880</v>
      </c>
      <c r="B881" s="37" t="s">
        <v>1881</v>
      </c>
      <c r="C881" s="37" t="s">
        <v>1879</v>
      </c>
      <c r="D881" s="39">
        <v>0</v>
      </c>
      <c r="E881" s="39">
        <v>0</v>
      </c>
      <c r="G881" s="39">
        <f t="shared" si="143"/>
        <v>322</v>
      </c>
      <c r="H881" s="39">
        <v>113</v>
      </c>
      <c r="I881" s="39">
        <v>7042</v>
      </c>
      <c r="J881" s="39" t="str">
        <f t="shared" si="144"/>
        <v>NO</v>
      </c>
      <c r="K881" s="39">
        <f t="shared" si="145"/>
        <v>1.2422360248447204</v>
      </c>
      <c r="L881" s="39" t="str">
        <f t="shared" si="146"/>
        <v>NO</v>
      </c>
      <c r="O881" s="39">
        <v>1</v>
      </c>
      <c r="R881" s="39">
        <v>0</v>
      </c>
      <c r="S881" s="39">
        <f t="shared" si="147"/>
        <v>0</v>
      </c>
      <c r="AB881" s="39" t="s">
        <v>4112</v>
      </c>
      <c r="AD881" s="39">
        <f t="shared" si="148"/>
        <v>0</v>
      </c>
      <c r="AE881" s="39">
        <v>1032</v>
      </c>
      <c r="AF881" s="39">
        <f t="shared" si="149"/>
        <v>826</v>
      </c>
      <c r="AG881" s="39">
        <v>3587</v>
      </c>
      <c r="AH881" s="39">
        <f t="shared" si="150"/>
        <v>1245</v>
      </c>
      <c r="AI881" s="39">
        <f t="shared" si="151"/>
        <v>-419</v>
      </c>
      <c r="AJ881" s="39">
        <f t="shared" si="152"/>
        <v>0</v>
      </c>
      <c r="AK881" s="39">
        <v>0</v>
      </c>
      <c r="AL881" s="39">
        <v>0.45600000000000002</v>
      </c>
      <c r="AM881" s="39">
        <v>0.47</v>
      </c>
      <c r="AN881" s="39">
        <v>0.40500000000000003</v>
      </c>
      <c r="AO881" s="39">
        <f t="shared" si="153"/>
        <v>1</v>
      </c>
      <c r="AQ881" s="37" t="s">
        <v>1879</v>
      </c>
      <c r="AR881" s="39">
        <v>0</v>
      </c>
    </row>
    <row r="882" spans="1:44" ht="15" customHeight="1">
      <c r="A882" s="37" t="s">
        <v>1882</v>
      </c>
      <c r="B882" s="37" t="s">
        <v>1883</v>
      </c>
      <c r="C882" s="37" t="s">
        <v>1879</v>
      </c>
      <c r="D882" s="39">
        <v>0</v>
      </c>
      <c r="E882" s="39">
        <v>0</v>
      </c>
      <c r="G882" s="39">
        <f t="shared" si="143"/>
        <v>314</v>
      </c>
      <c r="H882" s="39">
        <v>3110</v>
      </c>
      <c r="I882" s="39">
        <v>18479</v>
      </c>
      <c r="J882" s="39" t="str">
        <f t="shared" si="144"/>
        <v>YES</v>
      </c>
      <c r="K882" s="39">
        <f t="shared" si="145"/>
        <v>1.910828025477707</v>
      </c>
      <c r="L882" s="39" t="str">
        <f t="shared" si="146"/>
        <v>NO</v>
      </c>
      <c r="O882" s="39">
        <v>3</v>
      </c>
      <c r="R882" s="39">
        <v>0</v>
      </c>
      <c r="S882" s="39">
        <f t="shared" si="147"/>
        <v>0</v>
      </c>
      <c r="AB882" s="39" t="s">
        <v>4112</v>
      </c>
      <c r="AD882" s="39">
        <f t="shared" si="148"/>
        <v>0</v>
      </c>
      <c r="AE882" s="39">
        <v>2</v>
      </c>
      <c r="AF882" s="39">
        <f t="shared" si="149"/>
        <v>101</v>
      </c>
      <c r="AG882" s="39">
        <v>480</v>
      </c>
      <c r="AH882" s="39">
        <f t="shared" si="150"/>
        <v>858</v>
      </c>
      <c r="AI882" s="39">
        <f t="shared" si="151"/>
        <v>-757</v>
      </c>
      <c r="AJ882" s="39">
        <f t="shared" si="152"/>
        <v>0</v>
      </c>
      <c r="AK882" s="39">
        <v>0</v>
      </c>
      <c r="AL882" s="39">
        <v>0.45</v>
      </c>
      <c r="AM882" s="39">
        <v>0.47699999999999998</v>
      </c>
      <c r="AN882" s="39">
        <v>0.35299999999999998</v>
      </c>
      <c r="AO882" s="39">
        <f t="shared" si="153"/>
        <v>1</v>
      </c>
      <c r="AQ882" s="37" t="s">
        <v>1879</v>
      </c>
      <c r="AR882" s="39">
        <v>0</v>
      </c>
    </row>
    <row r="883" spans="1:44" ht="15" customHeight="1">
      <c r="A883" s="37" t="s">
        <v>1884</v>
      </c>
      <c r="B883" s="37" t="s">
        <v>1885</v>
      </c>
      <c r="C883" s="37" t="s">
        <v>1886</v>
      </c>
      <c r="E883" s="39">
        <v>0.99299999999999999</v>
      </c>
      <c r="F883" s="39">
        <v>16</v>
      </c>
      <c r="G883" s="39">
        <f t="shared" si="143"/>
        <v>602</v>
      </c>
      <c r="H883" s="39">
        <v>1340</v>
      </c>
      <c r="I883" s="39">
        <v>5057</v>
      </c>
      <c r="J883" s="39" t="str">
        <f t="shared" si="144"/>
        <v>NO</v>
      </c>
      <c r="K883" s="39">
        <f t="shared" si="145"/>
        <v>1.1627906976744187</v>
      </c>
      <c r="L883" s="39" t="str">
        <f t="shared" si="146"/>
        <v>NO</v>
      </c>
      <c r="O883" s="39">
        <v>1</v>
      </c>
      <c r="R883" s="39">
        <v>0</v>
      </c>
      <c r="S883" s="39">
        <f t="shared" si="147"/>
        <v>0</v>
      </c>
      <c r="AB883" s="39" t="s">
        <v>4112</v>
      </c>
      <c r="AD883" s="39">
        <f t="shared" si="148"/>
        <v>0</v>
      </c>
      <c r="AE883" s="39">
        <v>2881</v>
      </c>
      <c r="AF883" s="39">
        <f t="shared" si="149"/>
        <v>1149</v>
      </c>
      <c r="AG883" s="39">
        <v>260</v>
      </c>
      <c r="AH883" s="39">
        <f t="shared" si="150"/>
        <v>735</v>
      </c>
      <c r="AI883" s="39">
        <f t="shared" si="151"/>
        <v>414</v>
      </c>
      <c r="AJ883" s="39">
        <f t="shared" si="152"/>
        <v>1</v>
      </c>
      <c r="AK883" s="39">
        <v>1</v>
      </c>
      <c r="AL883" s="39">
        <v>0.442</v>
      </c>
      <c r="AM883" s="39">
        <v>0.45900000000000002</v>
      </c>
      <c r="AN883" s="39">
        <v>0.41399999999999998</v>
      </c>
      <c r="AO883" s="39">
        <f t="shared" si="153"/>
        <v>0</v>
      </c>
      <c r="AQ883" s="37" t="s">
        <v>1886</v>
      </c>
      <c r="AR883" s="39">
        <v>1</v>
      </c>
    </row>
    <row r="884" spans="1:44" ht="15" customHeight="1">
      <c r="A884" s="37" t="s">
        <v>1887</v>
      </c>
      <c r="B884" s="37" t="s">
        <v>1869</v>
      </c>
      <c r="C884" s="37" t="s">
        <v>1886</v>
      </c>
      <c r="E884" s="39">
        <v>0.99</v>
      </c>
      <c r="F884" s="39">
        <v>23</v>
      </c>
      <c r="G884" s="39">
        <f t="shared" si="143"/>
        <v>618</v>
      </c>
      <c r="H884" s="39">
        <v>3837</v>
      </c>
      <c r="I884" s="39">
        <v>86</v>
      </c>
      <c r="J884" s="39" t="str">
        <f t="shared" si="144"/>
        <v>NO</v>
      </c>
      <c r="K884" s="39">
        <f t="shared" si="145"/>
        <v>0.970873786407767</v>
      </c>
      <c r="L884" s="39" t="str">
        <f t="shared" si="146"/>
        <v>NO</v>
      </c>
      <c r="O884" s="39">
        <v>1</v>
      </c>
      <c r="R884" s="39">
        <v>0</v>
      </c>
      <c r="S884" s="39">
        <f t="shared" si="147"/>
        <v>0</v>
      </c>
      <c r="AB884" s="39" t="s">
        <v>4112</v>
      </c>
      <c r="AD884" s="39">
        <f t="shared" si="148"/>
        <v>0</v>
      </c>
      <c r="AE884" s="39">
        <v>30</v>
      </c>
      <c r="AF884" s="39">
        <f t="shared" si="149"/>
        <v>269</v>
      </c>
      <c r="AG884" s="39">
        <v>256</v>
      </c>
      <c r="AH884" s="39">
        <f t="shared" si="150"/>
        <v>732</v>
      </c>
      <c r="AI884" s="39">
        <f t="shared" si="151"/>
        <v>-463</v>
      </c>
      <c r="AJ884" s="39">
        <f t="shared" si="152"/>
        <v>0</v>
      </c>
      <c r="AK884" s="39">
        <v>1</v>
      </c>
      <c r="AL884" s="39">
        <v>0.41399999999999998</v>
      </c>
      <c r="AM884" s="39">
        <v>0.44700000000000001</v>
      </c>
      <c r="AN884" s="39">
        <v>0.44800000000000001</v>
      </c>
      <c r="AO884" s="39">
        <f t="shared" si="153"/>
        <v>0</v>
      </c>
      <c r="AQ884" s="37" t="s">
        <v>1886</v>
      </c>
      <c r="AR884" s="39">
        <v>0</v>
      </c>
    </row>
    <row r="885" spans="1:44" ht="15" customHeight="1">
      <c r="A885" s="37" t="s">
        <v>1870</v>
      </c>
      <c r="B885" s="37" t="s">
        <v>1871</v>
      </c>
      <c r="C885" s="37" t="s">
        <v>1886</v>
      </c>
      <c r="D885" s="39">
        <v>0</v>
      </c>
      <c r="E885" s="39">
        <v>0</v>
      </c>
      <c r="G885" s="39">
        <f t="shared" si="143"/>
        <v>478</v>
      </c>
      <c r="H885" s="39">
        <v>387</v>
      </c>
      <c r="I885" s="39">
        <v>340</v>
      </c>
      <c r="J885" s="39" t="str">
        <f t="shared" si="144"/>
        <v>NO</v>
      </c>
      <c r="K885" s="39">
        <f t="shared" si="145"/>
        <v>1.2552301255230125</v>
      </c>
      <c r="L885" s="39" t="str">
        <f t="shared" si="146"/>
        <v>NO</v>
      </c>
      <c r="O885" s="39">
        <v>1</v>
      </c>
      <c r="R885" s="39">
        <v>0</v>
      </c>
      <c r="S885" s="39">
        <f t="shared" si="147"/>
        <v>0</v>
      </c>
      <c r="AB885" s="39" t="s">
        <v>4112</v>
      </c>
      <c r="AD885" s="39">
        <f t="shared" si="148"/>
        <v>0</v>
      </c>
      <c r="AE885" s="39">
        <v>4458</v>
      </c>
      <c r="AF885" s="39">
        <f t="shared" si="149"/>
        <v>1250</v>
      </c>
      <c r="AG885" s="39">
        <v>658</v>
      </c>
      <c r="AH885" s="39">
        <f t="shared" si="150"/>
        <v>918</v>
      </c>
      <c r="AI885" s="39">
        <f t="shared" si="151"/>
        <v>332</v>
      </c>
      <c r="AJ885" s="39">
        <f t="shared" si="152"/>
        <v>1</v>
      </c>
      <c r="AK885" s="39">
        <v>0</v>
      </c>
      <c r="AL885" s="39">
        <v>0.46400000000000002</v>
      </c>
      <c r="AM885" s="39">
        <v>0.48</v>
      </c>
      <c r="AN885" s="39">
        <v>0.51300000000000001</v>
      </c>
      <c r="AO885" s="39">
        <f t="shared" si="153"/>
        <v>1</v>
      </c>
      <c r="AQ885" s="37" t="s">
        <v>1886</v>
      </c>
      <c r="AR885" s="39">
        <v>1</v>
      </c>
    </row>
    <row r="886" spans="1:44" ht="15" customHeight="1">
      <c r="A886" s="37" t="s">
        <v>1872</v>
      </c>
      <c r="B886" s="37" t="s">
        <v>1873</v>
      </c>
      <c r="C886" s="37" t="s">
        <v>1874</v>
      </c>
      <c r="E886" s="39">
        <v>0.998</v>
      </c>
      <c r="F886" s="39">
        <v>16</v>
      </c>
      <c r="G886" s="39">
        <f t="shared" si="143"/>
        <v>269</v>
      </c>
      <c r="H886" s="39">
        <v>8721</v>
      </c>
      <c r="I886" s="39">
        <v>948</v>
      </c>
      <c r="J886" s="39" t="str">
        <f t="shared" si="144"/>
        <v>NO</v>
      </c>
      <c r="K886" s="39">
        <f t="shared" si="145"/>
        <v>1.486988847583643</v>
      </c>
      <c r="L886" s="39" t="str">
        <f t="shared" si="146"/>
        <v>NO</v>
      </c>
      <c r="O886" s="39">
        <v>1</v>
      </c>
      <c r="R886" s="39">
        <v>0</v>
      </c>
      <c r="S886" s="39">
        <f t="shared" si="147"/>
        <v>0</v>
      </c>
      <c r="AB886" s="39" t="s">
        <v>4112</v>
      </c>
      <c r="AD886" s="39">
        <f t="shared" si="148"/>
        <v>0</v>
      </c>
      <c r="AE886" s="39">
        <v>7</v>
      </c>
      <c r="AF886" s="39">
        <f t="shared" si="149"/>
        <v>167</v>
      </c>
      <c r="AG886" s="39">
        <v>24</v>
      </c>
      <c r="AH886" s="39">
        <f t="shared" si="150"/>
        <v>350</v>
      </c>
      <c r="AI886" s="39">
        <f t="shared" si="151"/>
        <v>-183</v>
      </c>
      <c r="AJ886" s="39">
        <f t="shared" si="152"/>
        <v>0</v>
      </c>
      <c r="AK886" s="39">
        <v>1</v>
      </c>
      <c r="AL886" s="39">
        <v>0.44</v>
      </c>
      <c r="AM886" s="39">
        <v>0.45100000000000001</v>
      </c>
      <c r="AN886" s="39">
        <v>0.41599999999999998</v>
      </c>
      <c r="AO886" s="39">
        <f t="shared" si="153"/>
        <v>0</v>
      </c>
      <c r="AQ886" s="37" t="s">
        <v>1874</v>
      </c>
      <c r="AR886" s="39">
        <v>0</v>
      </c>
    </row>
    <row r="887" spans="1:44" ht="15" customHeight="1">
      <c r="A887" s="37" t="s">
        <v>1875</v>
      </c>
      <c r="B887" s="37" t="s">
        <v>1876</v>
      </c>
      <c r="C887" s="37" t="s">
        <v>1874</v>
      </c>
      <c r="E887" s="39">
        <v>0.996</v>
      </c>
      <c r="F887" s="39">
        <v>18</v>
      </c>
      <c r="G887" s="39">
        <f t="shared" si="143"/>
        <v>269</v>
      </c>
      <c r="H887" s="39">
        <v>13168</v>
      </c>
      <c r="I887" s="39">
        <v>1988</v>
      </c>
      <c r="J887" s="39" t="str">
        <f t="shared" si="144"/>
        <v>YES</v>
      </c>
      <c r="K887" s="39">
        <f t="shared" si="145"/>
        <v>1.1152416356877324</v>
      </c>
      <c r="L887" s="39" t="str">
        <f t="shared" si="146"/>
        <v>NO</v>
      </c>
      <c r="O887" s="39">
        <v>1</v>
      </c>
      <c r="R887" s="39">
        <v>0</v>
      </c>
      <c r="S887" s="39">
        <f t="shared" si="147"/>
        <v>0</v>
      </c>
      <c r="AB887" s="39" t="s">
        <v>4112</v>
      </c>
      <c r="AD887" s="39">
        <f t="shared" si="148"/>
        <v>0</v>
      </c>
      <c r="AE887" s="39">
        <v>61</v>
      </c>
      <c r="AF887" s="39">
        <f t="shared" si="149"/>
        <v>343</v>
      </c>
      <c r="AG887" s="39">
        <v>3</v>
      </c>
      <c r="AH887" s="39">
        <f t="shared" si="150"/>
        <v>179</v>
      </c>
      <c r="AI887" s="39">
        <f t="shared" si="151"/>
        <v>164</v>
      </c>
      <c r="AJ887" s="39">
        <f t="shared" si="152"/>
        <v>1</v>
      </c>
      <c r="AK887" s="39">
        <v>1</v>
      </c>
      <c r="AL887" s="39">
        <v>0.435</v>
      </c>
      <c r="AM887" s="39">
        <v>0.45100000000000001</v>
      </c>
      <c r="AN887" s="39">
        <v>0.36099999999999999</v>
      </c>
      <c r="AO887" s="39">
        <f t="shared" si="153"/>
        <v>0</v>
      </c>
      <c r="AQ887" s="37" t="s">
        <v>1874</v>
      </c>
      <c r="AR887" s="39">
        <v>1</v>
      </c>
    </row>
    <row r="888" spans="1:44" ht="15" customHeight="1">
      <c r="A888" s="37" t="s">
        <v>1877</v>
      </c>
      <c r="B888" s="37" t="s">
        <v>1862</v>
      </c>
      <c r="C888" s="37" t="s">
        <v>1874</v>
      </c>
      <c r="E888" s="39">
        <v>1</v>
      </c>
      <c r="F888" s="39">
        <v>21</v>
      </c>
      <c r="G888" s="39">
        <f t="shared" si="143"/>
        <v>284</v>
      </c>
      <c r="H888" s="39">
        <v>6557</v>
      </c>
      <c r="I888" s="39">
        <v>17079</v>
      </c>
      <c r="J888" s="39" t="str">
        <f t="shared" si="144"/>
        <v>YES</v>
      </c>
      <c r="K888" s="39">
        <f t="shared" si="145"/>
        <v>1.056338028169014</v>
      </c>
      <c r="L888" s="39" t="str">
        <f t="shared" si="146"/>
        <v>NO</v>
      </c>
      <c r="O888" s="39">
        <v>1</v>
      </c>
      <c r="R888" s="39">
        <v>0</v>
      </c>
      <c r="S888" s="39">
        <f t="shared" si="147"/>
        <v>0</v>
      </c>
      <c r="AB888" s="39" t="s">
        <v>4112</v>
      </c>
      <c r="AD888" s="39">
        <f t="shared" si="148"/>
        <v>0</v>
      </c>
      <c r="AE888" s="39">
        <v>2</v>
      </c>
      <c r="AF888" s="39">
        <f t="shared" si="149"/>
        <v>101</v>
      </c>
      <c r="AG888" s="39">
        <v>1</v>
      </c>
      <c r="AH888" s="39">
        <f t="shared" si="150"/>
        <v>122</v>
      </c>
      <c r="AI888" s="39">
        <f t="shared" si="151"/>
        <v>-21</v>
      </c>
      <c r="AJ888" s="39">
        <f t="shared" si="152"/>
        <v>0</v>
      </c>
      <c r="AK888" s="39">
        <v>1</v>
      </c>
      <c r="AL888" s="39">
        <v>0.46500000000000002</v>
      </c>
      <c r="AM888" s="39">
        <v>0.432</v>
      </c>
      <c r="AN888" s="39">
        <v>0.38500000000000001</v>
      </c>
      <c r="AO888" s="39">
        <f t="shared" si="153"/>
        <v>0</v>
      </c>
      <c r="AQ888" s="37" t="s">
        <v>1874</v>
      </c>
      <c r="AR888" s="39">
        <v>0</v>
      </c>
    </row>
    <row r="889" spans="1:44" ht="15" customHeight="1">
      <c r="A889" s="37" t="s">
        <v>1863</v>
      </c>
      <c r="B889" s="37" t="s">
        <v>1864</v>
      </c>
      <c r="C889" s="37" t="s">
        <v>1865</v>
      </c>
      <c r="E889" s="39">
        <v>0.93899999999999995</v>
      </c>
      <c r="F889" s="39">
        <v>16</v>
      </c>
      <c r="G889" s="39">
        <f t="shared" si="143"/>
        <v>600</v>
      </c>
      <c r="H889" s="39">
        <v>950</v>
      </c>
      <c r="I889" s="39" t="s">
        <v>4111</v>
      </c>
      <c r="J889" s="39" t="str">
        <f t="shared" si="144"/>
        <v>NO</v>
      </c>
      <c r="K889" s="39">
        <f t="shared" si="145"/>
        <v>1.1666666666666665</v>
      </c>
      <c r="L889" s="39" t="str">
        <f t="shared" si="146"/>
        <v>NO</v>
      </c>
      <c r="O889" s="39">
        <v>3</v>
      </c>
      <c r="R889" s="39">
        <v>0</v>
      </c>
      <c r="S889" s="39">
        <f t="shared" si="147"/>
        <v>1</v>
      </c>
      <c r="W889" s="39" t="s">
        <v>3500</v>
      </c>
      <c r="AB889" s="39" t="s">
        <v>4112</v>
      </c>
      <c r="AD889" s="39">
        <f t="shared" si="148"/>
        <v>0</v>
      </c>
      <c r="AE889" s="39">
        <v>1808</v>
      </c>
      <c r="AF889" s="39">
        <f t="shared" si="149"/>
        <v>997</v>
      </c>
      <c r="AG889" s="39">
        <v>677</v>
      </c>
      <c r="AH889" s="39">
        <f t="shared" si="150"/>
        <v>922</v>
      </c>
      <c r="AI889" s="39">
        <f t="shared" si="151"/>
        <v>75</v>
      </c>
      <c r="AJ889" s="39">
        <f t="shared" si="152"/>
        <v>1</v>
      </c>
      <c r="AK889" s="39">
        <v>1</v>
      </c>
      <c r="AL889" s="39">
        <v>0.48</v>
      </c>
      <c r="AM889" s="39">
        <v>0.45300000000000001</v>
      </c>
      <c r="AN889" s="39">
        <v>0.40600000000000003</v>
      </c>
      <c r="AO889" s="39">
        <f t="shared" si="153"/>
        <v>0</v>
      </c>
      <c r="AQ889" s="37" t="s">
        <v>1865</v>
      </c>
      <c r="AR889" s="39">
        <v>1</v>
      </c>
    </row>
    <row r="890" spans="1:44" ht="15" customHeight="1">
      <c r="A890" s="37" t="s">
        <v>1866</v>
      </c>
      <c r="B890" s="37" t="s">
        <v>1867</v>
      </c>
      <c r="C890" s="37" t="s">
        <v>1865</v>
      </c>
      <c r="E890" s="39">
        <v>0.995</v>
      </c>
      <c r="F890" s="39">
        <v>15</v>
      </c>
      <c r="G890" s="39">
        <f t="shared" si="143"/>
        <v>626</v>
      </c>
      <c r="H890" s="39">
        <v>375</v>
      </c>
      <c r="I890" s="39">
        <v>41179</v>
      </c>
      <c r="J890" s="39" t="str">
        <f t="shared" si="144"/>
        <v>YES</v>
      </c>
      <c r="K890" s="39">
        <f t="shared" si="145"/>
        <v>1.2779552715654952</v>
      </c>
      <c r="L890" s="39" t="str">
        <f t="shared" si="146"/>
        <v>NO</v>
      </c>
      <c r="O890" s="39">
        <v>2</v>
      </c>
      <c r="R890" s="39">
        <v>0</v>
      </c>
      <c r="S890" s="39">
        <f t="shared" si="147"/>
        <v>0</v>
      </c>
      <c r="AB890" s="39" t="s">
        <v>4112</v>
      </c>
      <c r="AD890" s="39">
        <f t="shared" si="148"/>
        <v>0</v>
      </c>
      <c r="AE890" s="39">
        <v>1313</v>
      </c>
      <c r="AF890" s="39">
        <f t="shared" si="149"/>
        <v>901</v>
      </c>
      <c r="AG890" s="39">
        <v>835</v>
      </c>
      <c r="AH890" s="39">
        <f t="shared" si="150"/>
        <v>965</v>
      </c>
      <c r="AI890" s="39">
        <f t="shared" si="151"/>
        <v>-64</v>
      </c>
      <c r="AJ890" s="39">
        <f t="shared" si="152"/>
        <v>0</v>
      </c>
      <c r="AK890" s="39">
        <v>0</v>
      </c>
      <c r="AL890" s="39">
        <v>0.47899999999999998</v>
      </c>
      <c r="AM890" s="39">
        <v>0.442</v>
      </c>
      <c r="AN890" s="39">
        <v>0.45900000000000002</v>
      </c>
      <c r="AO890" s="39">
        <f t="shared" si="153"/>
        <v>1</v>
      </c>
      <c r="AQ890" s="37" t="s">
        <v>1865</v>
      </c>
      <c r="AR890" s="39">
        <v>0</v>
      </c>
    </row>
    <row r="891" spans="1:44" ht="15" customHeight="1">
      <c r="A891" s="37" t="s">
        <v>1868</v>
      </c>
      <c r="B891" s="37" t="s">
        <v>1855</v>
      </c>
      <c r="C891" s="37" t="s">
        <v>1865</v>
      </c>
      <c r="D891" s="39">
        <v>0</v>
      </c>
      <c r="E891" s="39">
        <v>0</v>
      </c>
      <c r="G891" s="39">
        <f t="shared" si="143"/>
        <v>625</v>
      </c>
      <c r="H891" s="39">
        <v>178</v>
      </c>
      <c r="I891" s="39">
        <v>2049</v>
      </c>
      <c r="J891" s="39" t="str">
        <f t="shared" si="144"/>
        <v>NO</v>
      </c>
      <c r="K891" s="39">
        <f t="shared" si="145"/>
        <v>1.1200000000000001</v>
      </c>
      <c r="L891" s="39" t="str">
        <f t="shared" si="146"/>
        <v>NO</v>
      </c>
      <c r="O891" s="39">
        <v>3</v>
      </c>
      <c r="R891" s="39">
        <v>0</v>
      </c>
      <c r="S891" s="39">
        <f t="shared" si="147"/>
        <v>0</v>
      </c>
      <c r="AB891" s="39" t="s">
        <v>4112</v>
      </c>
      <c r="AD891" s="39">
        <f t="shared" si="148"/>
        <v>0</v>
      </c>
      <c r="AE891" s="39">
        <v>2459</v>
      </c>
      <c r="AF891" s="39">
        <f t="shared" si="149"/>
        <v>1099</v>
      </c>
      <c r="AG891" s="39">
        <v>392</v>
      </c>
      <c r="AH891" s="39">
        <f t="shared" si="150"/>
        <v>812</v>
      </c>
      <c r="AI891" s="39">
        <f t="shared" si="151"/>
        <v>287</v>
      </c>
      <c r="AJ891" s="39">
        <f t="shared" si="152"/>
        <v>1</v>
      </c>
      <c r="AK891" s="39">
        <v>0</v>
      </c>
      <c r="AL891" s="39">
        <v>0.49199999999999999</v>
      </c>
      <c r="AM891" s="39">
        <v>0.46100000000000002</v>
      </c>
      <c r="AN891" s="39">
        <v>0.52200000000000002</v>
      </c>
      <c r="AO891" s="39">
        <f t="shared" si="153"/>
        <v>1</v>
      </c>
      <c r="AQ891" s="37" t="s">
        <v>1865</v>
      </c>
      <c r="AR891" s="39">
        <v>1</v>
      </c>
    </row>
    <row r="892" spans="1:44" ht="15" customHeight="1">
      <c r="A892" s="37" t="s">
        <v>1856</v>
      </c>
      <c r="B892" s="37" t="s">
        <v>1857</v>
      </c>
      <c r="C892" s="37" t="s">
        <v>1858</v>
      </c>
      <c r="E892" s="39">
        <v>1</v>
      </c>
      <c r="F892" s="39">
        <v>17</v>
      </c>
      <c r="G892" s="39">
        <f t="shared" si="143"/>
        <v>572</v>
      </c>
      <c r="H892" s="39">
        <v>14240</v>
      </c>
      <c r="I892" s="39" t="s">
        <v>4111</v>
      </c>
      <c r="J892" s="39" t="str">
        <f t="shared" si="144"/>
        <v>NO</v>
      </c>
      <c r="K892" s="39">
        <f t="shared" si="145"/>
        <v>0.52447552447552448</v>
      </c>
      <c r="L892" s="39" t="str">
        <f t="shared" si="146"/>
        <v>NO</v>
      </c>
      <c r="O892" s="39">
        <v>1</v>
      </c>
      <c r="R892" s="39">
        <v>0</v>
      </c>
      <c r="S892" s="39">
        <f t="shared" si="147"/>
        <v>0</v>
      </c>
      <c r="AB892" s="39" t="s">
        <v>4112</v>
      </c>
      <c r="AD892" s="39">
        <f t="shared" si="148"/>
        <v>0</v>
      </c>
      <c r="AE892" s="39">
        <v>1032</v>
      </c>
      <c r="AF892" s="39">
        <f t="shared" si="149"/>
        <v>826</v>
      </c>
      <c r="AG892" s="39">
        <v>456</v>
      </c>
      <c r="AH892" s="39">
        <f t="shared" si="150"/>
        <v>846</v>
      </c>
      <c r="AI892" s="39">
        <f t="shared" si="151"/>
        <v>-20</v>
      </c>
      <c r="AJ892" s="39">
        <f t="shared" si="152"/>
        <v>0</v>
      </c>
      <c r="AK892" s="39">
        <v>1</v>
      </c>
      <c r="AL892" s="39">
        <v>0</v>
      </c>
      <c r="AM892" s="39">
        <v>0</v>
      </c>
      <c r="AN892" s="39">
        <v>0</v>
      </c>
      <c r="AO892" s="39">
        <f t="shared" si="153"/>
        <v>0</v>
      </c>
      <c r="AQ892" s="37" t="s">
        <v>1858</v>
      </c>
      <c r="AR892" s="39">
        <v>0</v>
      </c>
    </row>
    <row r="893" spans="1:44" ht="15" customHeight="1">
      <c r="A893" s="37" t="s">
        <v>1859</v>
      </c>
      <c r="B893" s="37" t="s">
        <v>1860</v>
      </c>
      <c r="C893" s="37" t="s">
        <v>1858</v>
      </c>
      <c r="D893" s="39">
        <v>0</v>
      </c>
      <c r="E893" s="39">
        <v>0</v>
      </c>
      <c r="G893" s="39">
        <f t="shared" si="143"/>
        <v>576</v>
      </c>
      <c r="H893" s="39">
        <v>79</v>
      </c>
      <c r="I893" s="39">
        <v>2887</v>
      </c>
      <c r="J893" s="39" t="str">
        <f t="shared" si="144"/>
        <v>NO</v>
      </c>
      <c r="K893" s="39">
        <f t="shared" si="145"/>
        <v>0.34722222222222221</v>
      </c>
      <c r="L893" s="39" t="str">
        <f t="shared" si="146"/>
        <v>NO</v>
      </c>
      <c r="O893" s="39">
        <v>1</v>
      </c>
      <c r="R893" s="39">
        <v>0</v>
      </c>
      <c r="S893" s="39">
        <f t="shared" si="147"/>
        <v>0</v>
      </c>
      <c r="AB893" s="39" t="s">
        <v>4112</v>
      </c>
      <c r="AD893" s="39">
        <f t="shared" si="148"/>
        <v>0</v>
      </c>
      <c r="AE893" s="39">
        <v>7505</v>
      </c>
      <c r="AF893" s="39">
        <f t="shared" si="149"/>
        <v>1333</v>
      </c>
      <c r="AG893" s="39">
        <v>15025</v>
      </c>
      <c r="AH893" s="39">
        <f t="shared" si="150"/>
        <v>1384</v>
      </c>
      <c r="AI893" s="39">
        <f t="shared" si="151"/>
        <v>-51</v>
      </c>
      <c r="AJ893" s="39">
        <f t="shared" si="152"/>
        <v>0</v>
      </c>
      <c r="AK893" s="39">
        <v>0</v>
      </c>
      <c r="AL893" s="39">
        <v>0.505</v>
      </c>
      <c r="AM893" s="39">
        <v>0.47499999999999998</v>
      </c>
      <c r="AN893" s="39">
        <v>0.379</v>
      </c>
      <c r="AO893" s="39">
        <f t="shared" si="153"/>
        <v>1</v>
      </c>
      <c r="AQ893" s="37" t="s">
        <v>1858</v>
      </c>
      <c r="AR893" s="39">
        <v>0</v>
      </c>
    </row>
    <row r="894" spans="1:44" ht="15" customHeight="1">
      <c r="A894" s="37" t="s">
        <v>1861</v>
      </c>
      <c r="B894" s="37" t="s">
        <v>1848</v>
      </c>
      <c r="C894" s="37" t="s">
        <v>1858</v>
      </c>
      <c r="D894" s="39">
        <v>0</v>
      </c>
      <c r="E894" s="39">
        <v>0</v>
      </c>
      <c r="G894" s="39">
        <f t="shared" si="143"/>
        <v>577</v>
      </c>
      <c r="H894" s="39">
        <v>14295</v>
      </c>
      <c r="I894" s="39">
        <v>5109</v>
      </c>
      <c r="J894" s="39" t="str">
        <f t="shared" si="144"/>
        <v>YES</v>
      </c>
      <c r="K894" s="39">
        <f t="shared" si="145"/>
        <v>0.51993067590987874</v>
      </c>
      <c r="L894" s="39" t="str">
        <f t="shared" si="146"/>
        <v>NO</v>
      </c>
      <c r="O894" s="39">
        <v>1</v>
      </c>
      <c r="R894" s="39">
        <v>0</v>
      </c>
      <c r="S894" s="39">
        <f t="shared" si="147"/>
        <v>0</v>
      </c>
      <c r="AB894" s="39" t="s">
        <v>4112</v>
      </c>
      <c r="AD894" s="39">
        <f t="shared" si="148"/>
        <v>0</v>
      </c>
      <c r="AE894" s="39">
        <v>297</v>
      </c>
      <c r="AF894" s="39">
        <f t="shared" si="149"/>
        <v>541</v>
      </c>
      <c r="AG894" s="39">
        <v>320</v>
      </c>
      <c r="AH894" s="39">
        <f t="shared" si="150"/>
        <v>773</v>
      </c>
      <c r="AI894" s="39">
        <f t="shared" si="151"/>
        <v>-232</v>
      </c>
      <c r="AJ894" s="39">
        <f t="shared" si="152"/>
        <v>0</v>
      </c>
      <c r="AK894" s="39">
        <v>0</v>
      </c>
      <c r="AL894" s="39">
        <v>0.42199999999999999</v>
      </c>
      <c r="AM894" s="39">
        <v>0.47499999999999998</v>
      </c>
      <c r="AN894" s="39">
        <v>0.39700000000000002</v>
      </c>
      <c r="AO894" s="39">
        <f t="shared" si="153"/>
        <v>1</v>
      </c>
      <c r="AQ894" s="37" t="s">
        <v>1858</v>
      </c>
      <c r="AR894" s="39">
        <v>0</v>
      </c>
    </row>
    <row r="895" spans="1:44" ht="15" customHeight="1">
      <c r="A895" s="37" t="s">
        <v>1849</v>
      </c>
      <c r="B895" s="37" t="s">
        <v>1850</v>
      </c>
      <c r="C895" s="37" t="s">
        <v>1851</v>
      </c>
      <c r="E895" s="39">
        <v>0.99099999999999999</v>
      </c>
      <c r="F895" s="39">
        <v>21</v>
      </c>
      <c r="G895" s="39">
        <f t="shared" si="143"/>
        <v>484</v>
      </c>
      <c r="H895" s="39" t="s">
        <v>4111</v>
      </c>
      <c r="I895" s="39">
        <v>2357</v>
      </c>
      <c r="J895" s="39" t="str">
        <f t="shared" si="144"/>
        <v>NO</v>
      </c>
      <c r="K895" s="39">
        <f t="shared" si="145"/>
        <v>1.0330578512396695</v>
      </c>
      <c r="L895" s="39" t="str">
        <f t="shared" si="146"/>
        <v>NO</v>
      </c>
      <c r="O895" s="39">
        <v>1</v>
      </c>
      <c r="R895" s="39">
        <v>0</v>
      </c>
      <c r="S895" s="39">
        <f t="shared" si="147"/>
        <v>0</v>
      </c>
      <c r="AB895" s="39" t="s">
        <v>4112</v>
      </c>
      <c r="AD895" s="39">
        <f t="shared" si="148"/>
        <v>0</v>
      </c>
      <c r="AE895" s="39">
        <v>3584</v>
      </c>
      <c r="AF895" s="39">
        <f t="shared" si="149"/>
        <v>1194</v>
      </c>
      <c r="AG895" s="39">
        <v>162</v>
      </c>
      <c r="AH895" s="39">
        <f t="shared" si="150"/>
        <v>642</v>
      </c>
      <c r="AI895" s="39">
        <f t="shared" si="151"/>
        <v>552</v>
      </c>
      <c r="AJ895" s="39">
        <f t="shared" si="152"/>
        <v>1</v>
      </c>
      <c r="AK895" s="39">
        <v>1</v>
      </c>
      <c r="AL895" s="39">
        <v>0.46899999999999997</v>
      </c>
      <c r="AM895" s="39">
        <v>0.46</v>
      </c>
      <c r="AN895" s="39">
        <v>0.39600000000000002</v>
      </c>
      <c r="AO895" s="39">
        <f t="shared" si="153"/>
        <v>0</v>
      </c>
      <c r="AQ895" s="37" t="s">
        <v>1851</v>
      </c>
      <c r="AR895" s="39">
        <v>1</v>
      </c>
    </row>
    <row r="896" spans="1:44" ht="15" customHeight="1">
      <c r="A896" s="37" t="s">
        <v>1852</v>
      </c>
      <c r="B896" s="37" t="s">
        <v>1853</v>
      </c>
      <c r="C896" s="37" t="s">
        <v>1851</v>
      </c>
      <c r="E896" s="39">
        <v>0.997</v>
      </c>
      <c r="F896" s="39">
        <v>27</v>
      </c>
      <c r="G896" s="39">
        <f t="shared" si="143"/>
        <v>537</v>
      </c>
      <c r="H896" s="39">
        <v>830</v>
      </c>
      <c r="I896" s="39">
        <v>903</v>
      </c>
      <c r="J896" s="39" t="str">
        <f t="shared" si="144"/>
        <v>NO</v>
      </c>
      <c r="K896" s="39">
        <f t="shared" si="145"/>
        <v>0.37243947858472998</v>
      </c>
      <c r="L896" s="39" t="str">
        <f t="shared" si="146"/>
        <v>NO</v>
      </c>
      <c r="O896" s="39">
        <v>3</v>
      </c>
      <c r="R896" s="39">
        <v>0</v>
      </c>
      <c r="S896" s="39">
        <f t="shared" si="147"/>
        <v>0</v>
      </c>
      <c r="AB896" s="39" t="s">
        <v>4112</v>
      </c>
      <c r="AD896" s="39">
        <f t="shared" si="148"/>
        <v>0</v>
      </c>
      <c r="AE896" s="39">
        <v>2357</v>
      </c>
      <c r="AF896" s="39">
        <f t="shared" si="149"/>
        <v>1086</v>
      </c>
      <c r="AG896" s="39">
        <v>796</v>
      </c>
      <c r="AH896" s="39">
        <f t="shared" si="150"/>
        <v>955</v>
      </c>
      <c r="AI896" s="39">
        <f t="shared" si="151"/>
        <v>131</v>
      </c>
      <c r="AJ896" s="39">
        <f t="shared" si="152"/>
        <v>1</v>
      </c>
      <c r="AK896" s="39">
        <v>1</v>
      </c>
      <c r="AL896" s="39">
        <v>0.41499999999999998</v>
      </c>
      <c r="AM896" s="39">
        <v>0.47299999999999998</v>
      </c>
      <c r="AN896" s="39">
        <v>0.3</v>
      </c>
      <c r="AO896" s="39">
        <f t="shared" si="153"/>
        <v>0</v>
      </c>
      <c r="AQ896" s="37" t="s">
        <v>1851</v>
      </c>
      <c r="AR896" s="39">
        <v>1</v>
      </c>
    </row>
    <row r="897" spans="1:44" ht="15" customHeight="1">
      <c r="A897" s="37" t="s">
        <v>1854</v>
      </c>
      <c r="B897" s="37" t="s">
        <v>1839</v>
      </c>
      <c r="C897" s="37" t="s">
        <v>1851</v>
      </c>
      <c r="D897" s="39">
        <v>0</v>
      </c>
      <c r="E897" s="39">
        <v>0</v>
      </c>
      <c r="G897" s="39">
        <f t="shared" si="143"/>
        <v>386</v>
      </c>
      <c r="H897" s="39">
        <v>4361</v>
      </c>
      <c r="I897" s="39">
        <v>127</v>
      </c>
      <c r="J897" s="39" t="str">
        <f t="shared" si="144"/>
        <v>NO</v>
      </c>
      <c r="K897" s="39">
        <f t="shared" si="145"/>
        <v>0.51813471502590669</v>
      </c>
      <c r="L897" s="39" t="str">
        <f t="shared" si="146"/>
        <v>NO</v>
      </c>
      <c r="O897" s="39">
        <v>3</v>
      </c>
      <c r="R897" s="39">
        <v>0</v>
      </c>
      <c r="S897" s="39">
        <f t="shared" si="147"/>
        <v>0</v>
      </c>
      <c r="AB897" s="39" t="s">
        <v>4112</v>
      </c>
      <c r="AD897" s="39">
        <f t="shared" si="148"/>
        <v>0</v>
      </c>
      <c r="AE897" s="39">
        <v>118</v>
      </c>
      <c r="AF897" s="39">
        <f t="shared" si="149"/>
        <v>412</v>
      </c>
      <c r="AG897" s="39">
        <v>0</v>
      </c>
      <c r="AH897" s="39">
        <f t="shared" si="150"/>
        <v>1</v>
      </c>
      <c r="AI897" s="39">
        <f t="shared" si="151"/>
        <v>411</v>
      </c>
      <c r="AJ897" s="39">
        <f t="shared" si="152"/>
        <v>1</v>
      </c>
      <c r="AK897" s="39">
        <v>0</v>
      </c>
      <c r="AL897" s="39">
        <v>0.437</v>
      </c>
      <c r="AM897" s="39">
        <v>0.51</v>
      </c>
      <c r="AN897" s="39">
        <v>0.46400000000000002</v>
      </c>
      <c r="AO897" s="39">
        <f t="shared" si="153"/>
        <v>1</v>
      </c>
      <c r="AQ897" s="37" t="s">
        <v>1851</v>
      </c>
      <c r="AR897" s="39">
        <v>1</v>
      </c>
    </row>
    <row r="898" spans="1:44" ht="15" customHeight="1">
      <c r="A898" s="37" t="s">
        <v>1840</v>
      </c>
      <c r="B898" s="37" t="s">
        <v>1841</v>
      </c>
      <c r="C898" s="37" t="s">
        <v>1842</v>
      </c>
      <c r="E898" s="39">
        <v>0.96699999999999997</v>
      </c>
      <c r="F898" s="39">
        <v>21</v>
      </c>
      <c r="G898" s="39">
        <f t="shared" si="143"/>
        <v>450</v>
      </c>
      <c r="H898" s="39">
        <v>2357</v>
      </c>
      <c r="I898" s="39">
        <v>1685</v>
      </c>
      <c r="J898" s="39" t="str">
        <f t="shared" si="144"/>
        <v>NO</v>
      </c>
      <c r="K898" s="39">
        <f t="shared" si="145"/>
        <v>1.3333333333333333</v>
      </c>
      <c r="L898" s="39" t="str">
        <f t="shared" si="146"/>
        <v>NO</v>
      </c>
      <c r="O898" s="39">
        <v>2</v>
      </c>
      <c r="R898" s="39">
        <v>0</v>
      </c>
      <c r="S898" s="39">
        <f t="shared" si="147"/>
        <v>0</v>
      </c>
      <c r="AB898" s="39" t="s">
        <v>4112</v>
      </c>
      <c r="AD898" s="39">
        <f t="shared" si="148"/>
        <v>0</v>
      </c>
      <c r="AE898" s="39">
        <v>4465</v>
      </c>
      <c r="AF898" s="39">
        <f t="shared" si="149"/>
        <v>1252</v>
      </c>
      <c r="AG898" s="39">
        <v>203</v>
      </c>
      <c r="AH898" s="39">
        <f t="shared" si="150"/>
        <v>688</v>
      </c>
      <c r="AI898" s="39">
        <f t="shared" si="151"/>
        <v>564</v>
      </c>
      <c r="AJ898" s="39">
        <f t="shared" si="152"/>
        <v>1</v>
      </c>
      <c r="AK898" s="39">
        <v>1</v>
      </c>
      <c r="AL898" s="39">
        <v>0.39800000000000002</v>
      </c>
      <c r="AM898" s="39">
        <v>0.44700000000000001</v>
      </c>
      <c r="AN898" s="39">
        <v>0.45100000000000001</v>
      </c>
      <c r="AO898" s="39">
        <f t="shared" si="153"/>
        <v>0</v>
      </c>
      <c r="AQ898" s="37" t="s">
        <v>1842</v>
      </c>
      <c r="AR898" s="39">
        <v>1</v>
      </c>
    </row>
    <row r="899" spans="1:44" ht="15" customHeight="1">
      <c r="A899" s="37" t="s">
        <v>1843</v>
      </c>
      <c r="B899" s="37" t="s">
        <v>1844</v>
      </c>
      <c r="C899" s="37" t="s">
        <v>1842</v>
      </c>
      <c r="E899" s="39">
        <v>0.97899999999999998</v>
      </c>
      <c r="F899" s="39">
        <v>18</v>
      </c>
      <c r="G899" s="39">
        <f t="shared" ref="G899:G962" si="154">LEN(B899)</f>
        <v>484</v>
      </c>
      <c r="H899" s="39">
        <v>2190</v>
      </c>
      <c r="I899" s="39">
        <v>2680</v>
      </c>
      <c r="J899" s="39" t="str">
        <f t="shared" ref="J899:J962" si="155">IF(AND(OR(H899&gt;=10000,I899&gt;=10000),H899&lt;&gt;"NA",I899&lt;&gt;"NA"),"YES","NO")</f>
        <v>NO</v>
      </c>
      <c r="K899" s="39">
        <f t="shared" ref="K899:K962" si="156">(100/G899)*(LEN(B899)-LEN(SUBSTITUTE(B899,"C","")))</f>
        <v>0.20661157024793389</v>
      </c>
      <c r="L899" s="39" t="str">
        <f t="shared" ref="L899:L962" si="157">IF(AND(K899&gt;3,G899&lt;150),"YES","NO")</f>
        <v>NO</v>
      </c>
      <c r="O899" s="39">
        <v>2</v>
      </c>
      <c r="R899" s="39">
        <v>0</v>
      </c>
      <c r="S899" s="39">
        <f t="shared" ref="S899:S962" si="158">SUM(IF(U899=0,0,1),IF(V899=0,0,1),IF(W899=0,0,1),IF(X899=0,0,1),IF(Y899=0,0,1),IF(Z899=0,0,1),IF(AA899=0,0,1),IF(AB899="No NLS",0,1))</f>
        <v>0</v>
      </c>
      <c r="AB899" s="39" t="s">
        <v>4112</v>
      </c>
      <c r="AD899" s="39">
        <f t="shared" ref="AD899:AD962" si="159">IF(AC899="",0,(LEN(AC899)-LEN(SUBSTITUTE(AC899,"#","")))+1)</f>
        <v>0</v>
      </c>
      <c r="AE899" s="39">
        <v>1647</v>
      </c>
      <c r="AF899" s="39">
        <f t="shared" ref="AF899:AF962" si="160">RANK(AE899,$AE$3:$AE$1464,1)</f>
        <v>969</v>
      </c>
      <c r="AG899" s="39">
        <v>44</v>
      </c>
      <c r="AH899" s="39">
        <f t="shared" ref="AH899:AH962" si="161">RANK(AG899,$AG$3:$AG$1464,1)</f>
        <v>418</v>
      </c>
      <c r="AI899" s="39">
        <f t="shared" ref="AI899:AI962" si="162">AF899-AH899</f>
        <v>551</v>
      </c>
      <c r="AJ899" s="39">
        <f t="shared" ref="AJ899:AJ962" si="163">IF(AI899&gt;0,1,0)</f>
        <v>1</v>
      </c>
      <c r="AK899" s="39">
        <v>1</v>
      </c>
      <c r="AL899" s="39">
        <v>0.40600000000000003</v>
      </c>
      <c r="AM899" s="39">
        <v>0.44400000000000001</v>
      </c>
      <c r="AN899" s="39">
        <v>0.42399999999999999</v>
      </c>
      <c r="AO899" s="39">
        <f t="shared" ref="AO899:AO962" si="164">IF(AK899=1,0,1)</f>
        <v>0</v>
      </c>
      <c r="AQ899" s="37" t="s">
        <v>1842</v>
      </c>
      <c r="AR899" s="39">
        <v>1</v>
      </c>
    </row>
    <row r="900" spans="1:44" ht="15" customHeight="1">
      <c r="A900" s="37" t="s">
        <v>1845</v>
      </c>
      <c r="B900" s="37" t="s">
        <v>1846</v>
      </c>
      <c r="C900" s="37" t="s">
        <v>1842</v>
      </c>
      <c r="D900" s="39">
        <v>0</v>
      </c>
      <c r="E900" s="39">
        <v>0</v>
      </c>
      <c r="G900" s="39">
        <f t="shared" si="154"/>
        <v>418</v>
      </c>
      <c r="H900" s="39" t="s">
        <v>4111</v>
      </c>
      <c r="I900" s="39">
        <v>662</v>
      </c>
      <c r="J900" s="39" t="str">
        <f t="shared" si="155"/>
        <v>NO</v>
      </c>
      <c r="K900" s="39">
        <f t="shared" si="156"/>
        <v>0</v>
      </c>
      <c r="L900" s="39" t="str">
        <f t="shared" si="157"/>
        <v>NO</v>
      </c>
      <c r="O900" s="39">
        <v>2</v>
      </c>
      <c r="R900" s="39">
        <v>0</v>
      </c>
      <c r="S900" s="39">
        <f t="shared" si="158"/>
        <v>0</v>
      </c>
      <c r="AB900" s="39" t="s">
        <v>4112</v>
      </c>
      <c r="AD900" s="39">
        <f t="shared" si="159"/>
        <v>0</v>
      </c>
      <c r="AE900" s="39">
        <v>1356</v>
      </c>
      <c r="AF900" s="39">
        <f t="shared" si="160"/>
        <v>909</v>
      </c>
      <c r="AG900" s="39">
        <v>1221</v>
      </c>
      <c r="AH900" s="39">
        <f t="shared" si="161"/>
        <v>1063</v>
      </c>
      <c r="AI900" s="39">
        <f t="shared" si="162"/>
        <v>-154</v>
      </c>
      <c r="AJ900" s="39">
        <f t="shared" si="163"/>
        <v>0</v>
      </c>
      <c r="AK900" s="39">
        <v>0</v>
      </c>
      <c r="AL900" s="39">
        <v>0.32100000000000001</v>
      </c>
      <c r="AM900" s="39">
        <v>0.43099999999999999</v>
      </c>
      <c r="AN900" s="39">
        <v>0.40699999999999997</v>
      </c>
      <c r="AO900" s="39">
        <f t="shared" si="164"/>
        <v>1</v>
      </c>
      <c r="AQ900" s="37" t="s">
        <v>1842</v>
      </c>
      <c r="AR900" s="39">
        <v>0</v>
      </c>
    </row>
    <row r="901" spans="1:44" ht="15" customHeight="1">
      <c r="A901" s="37" t="s">
        <v>1847</v>
      </c>
      <c r="B901" s="37" t="s">
        <v>1827</v>
      </c>
      <c r="C901" s="37" t="s">
        <v>1828</v>
      </c>
      <c r="E901" s="39">
        <v>0.998</v>
      </c>
      <c r="F901" s="39">
        <v>18</v>
      </c>
      <c r="G901" s="39">
        <f t="shared" si="154"/>
        <v>198</v>
      </c>
      <c r="H901" s="39">
        <v>1260</v>
      </c>
      <c r="I901" s="39">
        <v>346</v>
      </c>
      <c r="J901" s="39" t="str">
        <f t="shared" si="155"/>
        <v>NO</v>
      </c>
      <c r="K901" s="39">
        <f t="shared" si="156"/>
        <v>1.0101010101010102</v>
      </c>
      <c r="L901" s="39" t="str">
        <f t="shared" si="157"/>
        <v>NO</v>
      </c>
      <c r="O901" s="39">
        <v>1</v>
      </c>
      <c r="R901" s="39">
        <v>0</v>
      </c>
      <c r="S901" s="39">
        <f t="shared" si="158"/>
        <v>0</v>
      </c>
      <c r="AB901" s="39" t="s">
        <v>4112</v>
      </c>
      <c r="AD901" s="39">
        <f t="shared" si="159"/>
        <v>0</v>
      </c>
      <c r="AE901" s="39">
        <v>5855</v>
      </c>
      <c r="AF901" s="39">
        <f t="shared" si="160"/>
        <v>1298</v>
      </c>
      <c r="AG901" s="39">
        <v>9129</v>
      </c>
      <c r="AH901" s="39">
        <f t="shared" si="161"/>
        <v>1343</v>
      </c>
      <c r="AI901" s="39">
        <f t="shared" si="162"/>
        <v>-45</v>
      </c>
      <c r="AJ901" s="39">
        <f t="shared" si="163"/>
        <v>0</v>
      </c>
      <c r="AK901" s="39">
        <v>1</v>
      </c>
      <c r="AL901" s="39">
        <v>0.54900000000000004</v>
      </c>
      <c r="AM901" s="39">
        <v>0.495</v>
      </c>
      <c r="AN901" s="39">
        <v>0.45500000000000002</v>
      </c>
      <c r="AO901" s="39">
        <f t="shared" si="164"/>
        <v>0</v>
      </c>
      <c r="AQ901" s="37" t="s">
        <v>1828</v>
      </c>
      <c r="AR901" s="39">
        <v>0</v>
      </c>
    </row>
    <row r="902" spans="1:44" ht="15" customHeight="1">
      <c r="A902" s="37" t="s">
        <v>1829</v>
      </c>
      <c r="B902" s="37" t="s">
        <v>1830</v>
      </c>
      <c r="C902" s="37" t="s">
        <v>1828</v>
      </c>
      <c r="D902" s="39">
        <v>0</v>
      </c>
      <c r="E902" s="39">
        <v>0</v>
      </c>
      <c r="G902" s="39">
        <f t="shared" si="154"/>
        <v>460</v>
      </c>
      <c r="H902" s="39">
        <v>419</v>
      </c>
      <c r="I902" s="39">
        <v>883</v>
      </c>
      <c r="J902" s="39" t="str">
        <f t="shared" si="155"/>
        <v>NO</v>
      </c>
      <c r="K902" s="39">
        <f t="shared" si="156"/>
        <v>0.21739130434782608</v>
      </c>
      <c r="L902" s="39" t="str">
        <f t="shared" si="157"/>
        <v>NO</v>
      </c>
      <c r="O902" s="39">
        <v>1</v>
      </c>
      <c r="R902" s="39">
        <v>0</v>
      </c>
      <c r="S902" s="39">
        <f t="shared" si="158"/>
        <v>1</v>
      </c>
      <c r="AB902" s="39" t="s">
        <v>1831</v>
      </c>
      <c r="AC902" s="39" t="s">
        <v>1832</v>
      </c>
      <c r="AD902" s="39">
        <f t="shared" si="159"/>
        <v>3</v>
      </c>
      <c r="AE902" s="39">
        <v>3006</v>
      </c>
      <c r="AF902" s="39">
        <f t="shared" si="160"/>
        <v>1158</v>
      </c>
      <c r="AG902" s="39">
        <v>3199</v>
      </c>
      <c r="AH902" s="39">
        <f t="shared" si="161"/>
        <v>1224</v>
      </c>
      <c r="AI902" s="39">
        <f t="shared" si="162"/>
        <v>-66</v>
      </c>
      <c r="AJ902" s="39">
        <f t="shared" si="163"/>
        <v>0</v>
      </c>
      <c r="AK902" s="39">
        <v>0</v>
      </c>
      <c r="AL902" s="39">
        <v>0.45400000000000001</v>
      </c>
      <c r="AM902" s="39">
        <v>0.48599999999999999</v>
      </c>
      <c r="AN902" s="39">
        <v>0.42</v>
      </c>
      <c r="AO902" s="39">
        <f t="shared" si="164"/>
        <v>1</v>
      </c>
      <c r="AQ902" s="37" t="s">
        <v>1828</v>
      </c>
      <c r="AR902" s="39">
        <v>0</v>
      </c>
    </row>
    <row r="903" spans="1:44" ht="15" customHeight="1">
      <c r="A903" s="37" t="s">
        <v>1833</v>
      </c>
      <c r="B903" s="37" t="s">
        <v>1834</v>
      </c>
      <c r="C903" s="37" t="s">
        <v>1828</v>
      </c>
      <c r="D903" s="39">
        <v>0</v>
      </c>
      <c r="E903" s="39">
        <v>0</v>
      </c>
      <c r="G903" s="39">
        <f t="shared" si="154"/>
        <v>144</v>
      </c>
      <c r="H903" s="39">
        <v>4631</v>
      </c>
      <c r="I903" s="39">
        <v>647</v>
      </c>
      <c r="J903" s="39" t="str">
        <f t="shared" si="155"/>
        <v>NO</v>
      </c>
      <c r="K903" s="39">
        <f t="shared" si="156"/>
        <v>0</v>
      </c>
      <c r="L903" s="39" t="str">
        <f t="shared" si="157"/>
        <v>NO</v>
      </c>
      <c r="O903" s="39">
        <v>1</v>
      </c>
      <c r="R903" s="39">
        <v>0</v>
      </c>
      <c r="S903" s="39">
        <f t="shared" si="158"/>
        <v>0</v>
      </c>
      <c r="AB903" s="39" t="s">
        <v>4112</v>
      </c>
      <c r="AD903" s="39">
        <f t="shared" si="159"/>
        <v>0</v>
      </c>
      <c r="AE903" s="39">
        <v>16363</v>
      </c>
      <c r="AF903" s="39">
        <f t="shared" si="160"/>
        <v>1406</v>
      </c>
      <c r="AG903" s="39">
        <v>5298</v>
      </c>
      <c r="AH903" s="39">
        <f t="shared" si="161"/>
        <v>1292</v>
      </c>
      <c r="AI903" s="39">
        <f t="shared" si="162"/>
        <v>114</v>
      </c>
      <c r="AJ903" s="39">
        <f t="shared" si="163"/>
        <v>1</v>
      </c>
      <c r="AK903" s="39">
        <v>0</v>
      </c>
      <c r="AL903" s="39">
        <v>0.52600000000000002</v>
      </c>
      <c r="AM903" s="39">
        <v>0.48299999999999998</v>
      </c>
      <c r="AN903" s="39">
        <v>0.49099999999999999</v>
      </c>
      <c r="AO903" s="39">
        <f t="shared" si="164"/>
        <v>1</v>
      </c>
      <c r="AQ903" s="37" t="s">
        <v>1828</v>
      </c>
      <c r="AR903" s="39">
        <v>1</v>
      </c>
    </row>
    <row r="904" spans="1:44" ht="15" customHeight="1">
      <c r="A904" s="37" t="s">
        <v>1835</v>
      </c>
      <c r="B904" s="37" t="s">
        <v>1836</v>
      </c>
      <c r="C904" s="37" t="s">
        <v>1837</v>
      </c>
      <c r="E904" s="39">
        <v>1</v>
      </c>
      <c r="F904" s="39">
        <v>23</v>
      </c>
      <c r="G904" s="39">
        <f t="shared" si="154"/>
        <v>498</v>
      </c>
      <c r="H904" s="39">
        <v>2680</v>
      </c>
      <c r="I904" s="39">
        <v>2190</v>
      </c>
      <c r="J904" s="39" t="str">
        <f t="shared" si="155"/>
        <v>NO</v>
      </c>
      <c r="K904" s="39">
        <f t="shared" si="156"/>
        <v>1.606425702811245</v>
      </c>
      <c r="L904" s="39" t="str">
        <f t="shared" si="157"/>
        <v>NO</v>
      </c>
      <c r="O904" s="39">
        <v>2</v>
      </c>
      <c r="R904" s="39">
        <v>0</v>
      </c>
      <c r="S904" s="39">
        <f t="shared" si="158"/>
        <v>0</v>
      </c>
      <c r="AB904" s="39" t="s">
        <v>4112</v>
      </c>
      <c r="AD904" s="39">
        <f t="shared" si="159"/>
        <v>0</v>
      </c>
      <c r="AE904" s="39">
        <v>592</v>
      </c>
      <c r="AF904" s="39">
        <f t="shared" si="160"/>
        <v>681</v>
      </c>
      <c r="AG904" s="39">
        <v>214</v>
      </c>
      <c r="AH904" s="39">
        <f t="shared" si="161"/>
        <v>698</v>
      </c>
      <c r="AI904" s="39">
        <f t="shared" si="162"/>
        <v>-17</v>
      </c>
      <c r="AJ904" s="39">
        <f t="shared" si="163"/>
        <v>0</v>
      </c>
      <c r="AK904" s="39">
        <v>1</v>
      </c>
      <c r="AL904" s="39">
        <v>0.45400000000000001</v>
      </c>
      <c r="AM904" s="39">
        <v>0.443</v>
      </c>
      <c r="AN904" s="39">
        <v>0.438</v>
      </c>
      <c r="AO904" s="39">
        <f t="shared" si="164"/>
        <v>0</v>
      </c>
      <c r="AQ904" s="37" t="s">
        <v>1837</v>
      </c>
      <c r="AR904" s="39">
        <v>0</v>
      </c>
    </row>
    <row r="905" spans="1:44" ht="15" customHeight="1">
      <c r="A905" s="37" t="s">
        <v>1838</v>
      </c>
      <c r="B905" s="37" t="s">
        <v>1819</v>
      </c>
      <c r="C905" s="37" t="s">
        <v>1837</v>
      </c>
      <c r="D905" s="39">
        <v>0</v>
      </c>
      <c r="E905" s="39">
        <v>0</v>
      </c>
      <c r="G905" s="39">
        <f t="shared" si="154"/>
        <v>449</v>
      </c>
      <c r="H905" s="39">
        <v>386</v>
      </c>
      <c r="I905" s="39" t="s">
        <v>4111</v>
      </c>
      <c r="J905" s="39" t="str">
        <f t="shared" si="155"/>
        <v>NO</v>
      </c>
      <c r="K905" s="39">
        <f t="shared" si="156"/>
        <v>0.89086859688195996</v>
      </c>
      <c r="L905" s="39" t="str">
        <f t="shared" si="157"/>
        <v>NO</v>
      </c>
      <c r="O905" s="39">
        <v>2</v>
      </c>
      <c r="R905" s="39">
        <v>0</v>
      </c>
      <c r="S905" s="39">
        <f t="shared" si="158"/>
        <v>1</v>
      </c>
      <c r="U905" s="39" t="s">
        <v>1820</v>
      </c>
      <c r="AB905" s="39" t="s">
        <v>4112</v>
      </c>
      <c r="AD905" s="39">
        <f t="shared" si="159"/>
        <v>0</v>
      </c>
      <c r="AE905" s="39">
        <v>769</v>
      </c>
      <c r="AF905" s="39">
        <f t="shared" si="160"/>
        <v>751</v>
      </c>
      <c r="AG905" s="39">
        <v>1201</v>
      </c>
      <c r="AH905" s="39">
        <f t="shared" si="161"/>
        <v>1057</v>
      </c>
      <c r="AI905" s="39">
        <f t="shared" si="162"/>
        <v>-306</v>
      </c>
      <c r="AJ905" s="39">
        <f t="shared" si="163"/>
        <v>0</v>
      </c>
      <c r="AK905" s="39">
        <v>0</v>
      </c>
      <c r="AL905" s="39">
        <v>0.439</v>
      </c>
      <c r="AM905" s="39">
        <v>0.46600000000000003</v>
      </c>
      <c r="AN905" s="39">
        <v>0.27200000000000002</v>
      </c>
      <c r="AO905" s="39">
        <f t="shared" si="164"/>
        <v>1</v>
      </c>
      <c r="AQ905" s="37" t="s">
        <v>1837</v>
      </c>
      <c r="AR905" s="39">
        <v>0</v>
      </c>
    </row>
    <row r="906" spans="1:44" ht="15" customHeight="1">
      <c r="A906" s="37" t="s">
        <v>1821</v>
      </c>
      <c r="B906" s="37" t="s">
        <v>1822</v>
      </c>
      <c r="C906" s="37" t="s">
        <v>1837</v>
      </c>
      <c r="D906" s="39">
        <v>0</v>
      </c>
      <c r="E906" s="39">
        <v>0</v>
      </c>
      <c r="G906" s="39">
        <f t="shared" si="154"/>
        <v>575</v>
      </c>
      <c r="H906" s="39">
        <v>2050</v>
      </c>
      <c r="I906" s="39">
        <v>39781</v>
      </c>
      <c r="J906" s="39" t="str">
        <f t="shared" si="155"/>
        <v>YES</v>
      </c>
      <c r="K906" s="39">
        <f t="shared" si="156"/>
        <v>0.52173913043478259</v>
      </c>
      <c r="L906" s="39" t="str">
        <f t="shared" si="157"/>
        <v>NO</v>
      </c>
      <c r="O906" s="39">
        <v>4</v>
      </c>
      <c r="R906" s="39">
        <v>0</v>
      </c>
      <c r="S906" s="39">
        <f t="shared" si="158"/>
        <v>0</v>
      </c>
      <c r="AB906" s="39" t="s">
        <v>4112</v>
      </c>
      <c r="AD906" s="39">
        <f t="shared" si="159"/>
        <v>0</v>
      </c>
      <c r="AE906" s="39">
        <v>901</v>
      </c>
      <c r="AF906" s="39">
        <f t="shared" si="160"/>
        <v>783</v>
      </c>
      <c r="AG906" s="39">
        <v>67</v>
      </c>
      <c r="AH906" s="39">
        <f t="shared" si="161"/>
        <v>477</v>
      </c>
      <c r="AI906" s="39">
        <f t="shared" si="162"/>
        <v>306</v>
      </c>
      <c r="AJ906" s="39">
        <f t="shared" si="163"/>
        <v>1</v>
      </c>
      <c r="AK906" s="39">
        <v>0</v>
      </c>
      <c r="AL906" s="39">
        <v>0.47199999999999998</v>
      </c>
      <c r="AM906" s="39">
        <v>0.438</v>
      </c>
      <c r="AN906" s="39">
        <v>0.42599999999999999</v>
      </c>
      <c r="AO906" s="39">
        <f t="shared" si="164"/>
        <v>1</v>
      </c>
      <c r="AQ906" s="37" t="s">
        <v>1837</v>
      </c>
      <c r="AR906" s="39">
        <v>1</v>
      </c>
    </row>
    <row r="907" spans="1:44" ht="15" customHeight="1">
      <c r="A907" s="37" t="s">
        <v>1823</v>
      </c>
      <c r="B907" s="37" t="s">
        <v>1824</v>
      </c>
      <c r="C907" s="37" t="s">
        <v>1825</v>
      </c>
      <c r="E907" s="39">
        <v>0.99099999999999999</v>
      </c>
      <c r="F907" s="39">
        <v>21</v>
      </c>
      <c r="G907" s="39">
        <f t="shared" si="154"/>
        <v>519</v>
      </c>
      <c r="H907" s="39">
        <v>499</v>
      </c>
      <c r="I907" s="39">
        <v>318</v>
      </c>
      <c r="J907" s="39" t="str">
        <f t="shared" si="155"/>
        <v>NO</v>
      </c>
      <c r="K907" s="39">
        <f t="shared" si="156"/>
        <v>0.96339113680154143</v>
      </c>
      <c r="L907" s="39" t="str">
        <f t="shared" si="157"/>
        <v>NO</v>
      </c>
      <c r="O907" s="39">
        <v>1</v>
      </c>
      <c r="R907" s="39">
        <v>0</v>
      </c>
      <c r="S907" s="39">
        <f t="shared" si="158"/>
        <v>0</v>
      </c>
      <c r="AB907" s="39" t="s">
        <v>4112</v>
      </c>
      <c r="AD907" s="39">
        <f t="shared" si="159"/>
        <v>0</v>
      </c>
      <c r="AE907" s="39">
        <v>2071</v>
      </c>
      <c r="AF907" s="39">
        <f t="shared" si="160"/>
        <v>1053</v>
      </c>
      <c r="AG907" s="39">
        <v>1051</v>
      </c>
      <c r="AH907" s="39">
        <f t="shared" si="161"/>
        <v>1024</v>
      </c>
      <c r="AI907" s="39">
        <f t="shared" si="162"/>
        <v>29</v>
      </c>
      <c r="AJ907" s="39">
        <f t="shared" si="163"/>
        <v>1</v>
      </c>
      <c r="AK907" s="39">
        <v>1</v>
      </c>
      <c r="AL907" s="39">
        <v>0.46200000000000002</v>
      </c>
      <c r="AM907" s="39">
        <v>0.496</v>
      </c>
      <c r="AN907" s="39">
        <v>0.47399999999999998</v>
      </c>
      <c r="AO907" s="39">
        <f t="shared" si="164"/>
        <v>0</v>
      </c>
      <c r="AQ907" s="37" t="s">
        <v>1825</v>
      </c>
      <c r="AR907" s="39">
        <v>1</v>
      </c>
    </row>
    <row r="908" spans="1:44" ht="15" customHeight="1">
      <c r="A908" s="37" t="s">
        <v>1826</v>
      </c>
      <c r="B908" s="37" t="s">
        <v>1812</v>
      </c>
      <c r="C908" s="37" t="s">
        <v>1825</v>
      </c>
      <c r="E908" s="39">
        <v>0.98</v>
      </c>
      <c r="F908" s="39">
        <v>28</v>
      </c>
      <c r="G908" s="39">
        <f t="shared" si="154"/>
        <v>609</v>
      </c>
      <c r="H908" s="39">
        <v>85</v>
      </c>
      <c r="I908" s="39">
        <v>2887</v>
      </c>
      <c r="J908" s="39" t="str">
        <f t="shared" si="155"/>
        <v>NO</v>
      </c>
      <c r="K908" s="39">
        <f t="shared" si="156"/>
        <v>0.82101806239737274</v>
      </c>
      <c r="L908" s="39" t="str">
        <f t="shared" si="157"/>
        <v>NO</v>
      </c>
      <c r="O908" s="39">
        <v>1</v>
      </c>
      <c r="R908" s="39">
        <v>0</v>
      </c>
      <c r="S908" s="39">
        <f t="shared" si="158"/>
        <v>0</v>
      </c>
      <c r="AB908" s="39" t="s">
        <v>4112</v>
      </c>
      <c r="AD908" s="39">
        <f t="shared" si="159"/>
        <v>0</v>
      </c>
      <c r="AE908" s="39">
        <v>1200</v>
      </c>
      <c r="AF908" s="39">
        <f t="shared" si="160"/>
        <v>875</v>
      </c>
      <c r="AG908" s="39">
        <v>243</v>
      </c>
      <c r="AH908" s="39">
        <f t="shared" si="161"/>
        <v>724</v>
      </c>
      <c r="AI908" s="39">
        <f t="shared" si="162"/>
        <v>151</v>
      </c>
      <c r="AJ908" s="39">
        <f t="shared" si="163"/>
        <v>1</v>
      </c>
      <c r="AK908" s="39">
        <v>0</v>
      </c>
      <c r="AL908" s="39">
        <v>0.503</v>
      </c>
      <c r="AM908" s="39">
        <v>0.47699999999999998</v>
      </c>
      <c r="AN908" s="39">
        <v>0.46700000000000003</v>
      </c>
      <c r="AO908" s="39">
        <f t="shared" si="164"/>
        <v>1</v>
      </c>
      <c r="AQ908" s="37" t="s">
        <v>1825</v>
      </c>
      <c r="AR908" s="39">
        <v>1</v>
      </c>
    </row>
    <row r="909" spans="1:44" ht="15" customHeight="1">
      <c r="A909" s="37" t="s">
        <v>1813</v>
      </c>
      <c r="B909" s="37" t="s">
        <v>1814</v>
      </c>
      <c r="C909" s="37" t="s">
        <v>1825</v>
      </c>
      <c r="D909" s="39">
        <v>0</v>
      </c>
      <c r="E909" s="39">
        <v>0</v>
      </c>
      <c r="G909" s="39">
        <f t="shared" si="154"/>
        <v>548</v>
      </c>
      <c r="H909" s="39">
        <v>158</v>
      </c>
      <c r="I909" s="39">
        <v>270</v>
      </c>
      <c r="J909" s="39" t="str">
        <f t="shared" si="155"/>
        <v>NO</v>
      </c>
      <c r="K909" s="39">
        <f t="shared" si="156"/>
        <v>1.0948905109489051</v>
      </c>
      <c r="L909" s="39" t="str">
        <f t="shared" si="157"/>
        <v>NO</v>
      </c>
      <c r="O909" s="39">
        <v>1</v>
      </c>
      <c r="R909" s="39">
        <v>0</v>
      </c>
      <c r="S909" s="39">
        <f t="shared" si="158"/>
        <v>0</v>
      </c>
      <c r="AB909" s="39" t="s">
        <v>4112</v>
      </c>
      <c r="AD909" s="39">
        <f t="shared" si="159"/>
        <v>0</v>
      </c>
      <c r="AE909" s="39">
        <v>1406</v>
      </c>
      <c r="AF909" s="39">
        <f t="shared" si="160"/>
        <v>922</v>
      </c>
      <c r="AG909" s="39">
        <v>1379</v>
      </c>
      <c r="AH909" s="39">
        <f t="shared" si="161"/>
        <v>1087</v>
      </c>
      <c r="AI909" s="39">
        <f t="shared" si="162"/>
        <v>-165</v>
      </c>
      <c r="AJ909" s="39">
        <f t="shared" si="163"/>
        <v>0</v>
      </c>
      <c r="AK909" s="39">
        <v>0</v>
      </c>
      <c r="AL909" s="39">
        <v>0.47599999999999998</v>
      </c>
      <c r="AM909" s="39">
        <v>0.47499999999999998</v>
      </c>
      <c r="AN909" s="39">
        <v>0.49099999999999999</v>
      </c>
      <c r="AO909" s="39">
        <f t="shared" si="164"/>
        <v>1</v>
      </c>
      <c r="AQ909" s="37" t="s">
        <v>1825</v>
      </c>
      <c r="AR909" s="39">
        <v>0</v>
      </c>
    </row>
    <row r="910" spans="1:44" ht="15" customHeight="1">
      <c r="A910" s="37" t="s">
        <v>1815</v>
      </c>
      <c r="B910" s="37" t="s">
        <v>1816</v>
      </c>
      <c r="C910" s="37" t="s">
        <v>1817</v>
      </c>
      <c r="E910" s="39">
        <v>0.999</v>
      </c>
      <c r="F910" s="39">
        <v>20</v>
      </c>
      <c r="G910" s="39">
        <f t="shared" si="154"/>
        <v>385</v>
      </c>
      <c r="H910" s="39">
        <v>1380</v>
      </c>
      <c r="I910" s="39" t="s">
        <v>4111</v>
      </c>
      <c r="J910" s="39" t="str">
        <f t="shared" si="155"/>
        <v>NO</v>
      </c>
      <c r="K910" s="39">
        <f t="shared" si="156"/>
        <v>0.77922077922077915</v>
      </c>
      <c r="L910" s="39" t="str">
        <f t="shared" si="157"/>
        <v>NO</v>
      </c>
      <c r="O910" s="39">
        <v>3</v>
      </c>
      <c r="R910" s="39">
        <v>0</v>
      </c>
      <c r="S910" s="39">
        <f t="shared" si="158"/>
        <v>0</v>
      </c>
      <c r="AB910" s="39" t="s">
        <v>4112</v>
      </c>
      <c r="AD910" s="39">
        <f t="shared" si="159"/>
        <v>0</v>
      </c>
      <c r="AE910" s="39">
        <v>12149</v>
      </c>
      <c r="AF910" s="39">
        <f t="shared" si="160"/>
        <v>1381</v>
      </c>
      <c r="AG910" s="39">
        <v>967</v>
      </c>
      <c r="AH910" s="39">
        <f t="shared" si="161"/>
        <v>1004</v>
      </c>
      <c r="AI910" s="39">
        <f t="shared" si="162"/>
        <v>377</v>
      </c>
      <c r="AJ910" s="39">
        <f t="shared" si="163"/>
        <v>1</v>
      </c>
      <c r="AK910" s="39">
        <v>1</v>
      </c>
      <c r="AL910" s="39">
        <v>0</v>
      </c>
      <c r="AM910" s="39">
        <v>0</v>
      </c>
      <c r="AN910" s="39">
        <v>0</v>
      </c>
      <c r="AO910" s="39">
        <f t="shared" si="164"/>
        <v>0</v>
      </c>
      <c r="AQ910" s="37" t="s">
        <v>1817</v>
      </c>
      <c r="AR910" s="39">
        <v>1</v>
      </c>
    </row>
    <row r="911" spans="1:44" ht="15" customHeight="1">
      <c r="A911" s="37" t="s">
        <v>1818</v>
      </c>
      <c r="B911" s="37" t="s">
        <v>1802</v>
      </c>
      <c r="C911" s="37" t="s">
        <v>1817</v>
      </c>
      <c r="E911" s="39">
        <v>0.99099999999999999</v>
      </c>
      <c r="F911" s="39">
        <v>30</v>
      </c>
      <c r="G911" s="39">
        <f t="shared" si="154"/>
        <v>598</v>
      </c>
      <c r="H911" s="39">
        <v>560</v>
      </c>
      <c r="I911" s="39" t="s">
        <v>4111</v>
      </c>
      <c r="J911" s="39" t="str">
        <f t="shared" si="155"/>
        <v>NO</v>
      </c>
      <c r="K911" s="39">
        <f t="shared" si="156"/>
        <v>1.0033444816053512</v>
      </c>
      <c r="L911" s="39" t="str">
        <f t="shared" si="157"/>
        <v>NO</v>
      </c>
      <c r="O911" s="39">
        <v>1</v>
      </c>
      <c r="R911" s="39">
        <v>0</v>
      </c>
      <c r="S911" s="39">
        <f t="shared" si="158"/>
        <v>0</v>
      </c>
      <c r="AB911" s="39" t="s">
        <v>4112</v>
      </c>
      <c r="AC911" s="39" t="s">
        <v>1803</v>
      </c>
      <c r="AD911" s="39">
        <f t="shared" si="159"/>
        <v>7</v>
      </c>
      <c r="AE911" s="39">
        <v>1914</v>
      </c>
      <c r="AF911" s="39">
        <f t="shared" si="160"/>
        <v>1020</v>
      </c>
      <c r="AG911" s="39">
        <v>3307</v>
      </c>
      <c r="AH911" s="39">
        <f t="shared" si="161"/>
        <v>1231</v>
      </c>
      <c r="AI911" s="39">
        <f t="shared" si="162"/>
        <v>-211</v>
      </c>
      <c r="AJ911" s="39">
        <f t="shared" si="163"/>
        <v>0</v>
      </c>
      <c r="AK911" s="39">
        <v>0</v>
      </c>
      <c r="AL911" s="39">
        <v>0.51700000000000002</v>
      </c>
      <c r="AM911" s="39">
        <v>0.48099999999999998</v>
      </c>
      <c r="AN911" s="39">
        <v>0.157</v>
      </c>
      <c r="AO911" s="39">
        <f t="shared" si="164"/>
        <v>1</v>
      </c>
      <c r="AQ911" s="37" t="s">
        <v>1817</v>
      </c>
      <c r="AR911" s="39">
        <v>0</v>
      </c>
    </row>
    <row r="912" spans="1:44" ht="15" customHeight="1">
      <c r="A912" s="37" t="s">
        <v>1804</v>
      </c>
      <c r="B912" s="37" t="s">
        <v>1805</v>
      </c>
      <c r="C912" s="37" t="s">
        <v>1817</v>
      </c>
      <c r="E912" s="39">
        <v>0.99399999999999999</v>
      </c>
      <c r="F912" s="39">
        <v>18</v>
      </c>
      <c r="G912" s="39">
        <f t="shared" si="154"/>
        <v>439</v>
      </c>
      <c r="H912" s="39">
        <v>974</v>
      </c>
      <c r="I912" s="39" t="s">
        <v>4111</v>
      </c>
      <c r="J912" s="39" t="str">
        <f t="shared" si="155"/>
        <v>NO</v>
      </c>
      <c r="K912" s="39">
        <f t="shared" si="156"/>
        <v>1.5945330296127562</v>
      </c>
      <c r="L912" s="39" t="str">
        <f t="shared" si="157"/>
        <v>NO</v>
      </c>
      <c r="O912" s="39">
        <v>1</v>
      </c>
      <c r="R912" s="39">
        <v>0</v>
      </c>
      <c r="S912" s="39">
        <f t="shared" si="158"/>
        <v>0</v>
      </c>
      <c r="AB912" s="39" t="s">
        <v>4112</v>
      </c>
      <c r="AD912" s="39">
        <f t="shared" si="159"/>
        <v>0</v>
      </c>
      <c r="AE912" s="39">
        <v>3722</v>
      </c>
      <c r="AF912" s="39">
        <f t="shared" si="160"/>
        <v>1208</v>
      </c>
      <c r="AG912" s="39">
        <v>199</v>
      </c>
      <c r="AH912" s="39">
        <f t="shared" si="161"/>
        <v>682</v>
      </c>
      <c r="AI912" s="39">
        <f t="shared" si="162"/>
        <v>526</v>
      </c>
      <c r="AJ912" s="39">
        <f t="shared" si="163"/>
        <v>1</v>
      </c>
      <c r="AK912" s="39">
        <v>1</v>
      </c>
      <c r="AL912" s="39">
        <v>0.439</v>
      </c>
      <c r="AM912" s="39">
        <v>0.51300000000000001</v>
      </c>
      <c r="AN912" s="39">
        <v>0.245</v>
      </c>
      <c r="AO912" s="39">
        <f t="shared" si="164"/>
        <v>0</v>
      </c>
      <c r="AQ912" s="37" t="s">
        <v>1817</v>
      </c>
      <c r="AR912" s="39">
        <v>1</v>
      </c>
    </row>
    <row r="913" spans="1:44" ht="15" customHeight="1">
      <c r="A913" s="37" t="s">
        <v>1806</v>
      </c>
      <c r="B913" s="37" t="s">
        <v>1807</v>
      </c>
      <c r="C913" s="37" t="s">
        <v>1808</v>
      </c>
      <c r="E913" s="39">
        <v>0.999</v>
      </c>
      <c r="F913" s="39">
        <v>20</v>
      </c>
      <c r="G913" s="39">
        <f t="shared" si="154"/>
        <v>287</v>
      </c>
      <c r="H913" s="39">
        <v>1176</v>
      </c>
      <c r="I913" s="39">
        <v>4384</v>
      </c>
      <c r="J913" s="39" t="str">
        <f t="shared" si="155"/>
        <v>NO</v>
      </c>
      <c r="K913" s="39">
        <f t="shared" si="156"/>
        <v>2.0905923344947737</v>
      </c>
      <c r="L913" s="39" t="str">
        <f t="shared" si="157"/>
        <v>NO</v>
      </c>
      <c r="O913" s="39">
        <v>3</v>
      </c>
      <c r="R913" s="39">
        <v>0</v>
      </c>
      <c r="S913" s="39">
        <f t="shared" si="158"/>
        <v>0</v>
      </c>
      <c r="AB913" s="39" t="s">
        <v>4112</v>
      </c>
      <c r="AD913" s="39">
        <f t="shared" si="159"/>
        <v>0</v>
      </c>
      <c r="AE913" s="39">
        <v>6694</v>
      </c>
      <c r="AF913" s="39">
        <f t="shared" si="160"/>
        <v>1315</v>
      </c>
      <c r="AG913" s="39">
        <v>1032</v>
      </c>
      <c r="AH913" s="39">
        <f t="shared" si="161"/>
        <v>1020</v>
      </c>
      <c r="AI913" s="39">
        <f t="shared" si="162"/>
        <v>295</v>
      </c>
      <c r="AJ913" s="39">
        <f t="shared" si="163"/>
        <v>1</v>
      </c>
      <c r="AK913" s="39">
        <v>1</v>
      </c>
      <c r="AL913" s="39">
        <v>0.443</v>
      </c>
      <c r="AM913" s="39">
        <v>0.48799999999999999</v>
      </c>
      <c r="AN913" s="39">
        <v>0.44600000000000001</v>
      </c>
      <c r="AO913" s="39">
        <f t="shared" si="164"/>
        <v>0</v>
      </c>
      <c r="AQ913" s="37" t="s">
        <v>1808</v>
      </c>
      <c r="AR913" s="39">
        <v>1</v>
      </c>
    </row>
    <row r="914" spans="1:44" ht="15" customHeight="1">
      <c r="A914" s="37" t="s">
        <v>1809</v>
      </c>
      <c r="B914" s="37" t="s">
        <v>1810</v>
      </c>
      <c r="C914" s="37" t="s">
        <v>1808</v>
      </c>
      <c r="E914" s="39">
        <v>0.996</v>
      </c>
      <c r="F914" s="39">
        <v>17</v>
      </c>
      <c r="G914" s="39">
        <f t="shared" si="154"/>
        <v>310</v>
      </c>
      <c r="H914" s="39">
        <v>1991</v>
      </c>
      <c r="I914" s="39">
        <v>2008</v>
      </c>
      <c r="J914" s="39" t="str">
        <f t="shared" si="155"/>
        <v>NO</v>
      </c>
      <c r="K914" s="39">
        <f t="shared" si="156"/>
        <v>1.935483870967742</v>
      </c>
      <c r="L914" s="39" t="str">
        <f t="shared" si="157"/>
        <v>NO</v>
      </c>
      <c r="O914" s="39">
        <v>5</v>
      </c>
      <c r="R914" s="39">
        <v>0</v>
      </c>
      <c r="S914" s="39">
        <f t="shared" si="158"/>
        <v>0</v>
      </c>
      <c r="AB914" s="39" t="s">
        <v>4112</v>
      </c>
      <c r="AD914" s="39">
        <f t="shared" si="159"/>
        <v>0</v>
      </c>
      <c r="AE914" s="39">
        <v>933</v>
      </c>
      <c r="AF914" s="39">
        <f t="shared" si="160"/>
        <v>797</v>
      </c>
      <c r="AG914" s="39">
        <v>83</v>
      </c>
      <c r="AH914" s="39">
        <f t="shared" si="161"/>
        <v>515</v>
      </c>
      <c r="AI914" s="39">
        <f t="shared" si="162"/>
        <v>282</v>
      </c>
      <c r="AJ914" s="39">
        <f t="shared" si="163"/>
        <v>1</v>
      </c>
      <c r="AK914" s="39">
        <v>1</v>
      </c>
      <c r="AL914" s="39">
        <v>0.42499999999999999</v>
      </c>
      <c r="AM914" s="39">
        <v>0.45500000000000002</v>
      </c>
      <c r="AN914" s="39">
        <v>0.45500000000000002</v>
      </c>
      <c r="AO914" s="39">
        <f t="shared" si="164"/>
        <v>0</v>
      </c>
      <c r="AQ914" s="37" t="s">
        <v>1808</v>
      </c>
      <c r="AR914" s="39">
        <v>1</v>
      </c>
    </row>
    <row r="915" spans="1:44" ht="15" customHeight="1">
      <c r="A915" s="37" t="s">
        <v>1811</v>
      </c>
      <c r="B915" s="37" t="s">
        <v>1792</v>
      </c>
      <c r="C915" s="37" t="s">
        <v>1808</v>
      </c>
      <c r="E915" s="39">
        <v>0.999</v>
      </c>
      <c r="F915" s="39">
        <v>22</v>
      </c>
      <c r="G915" s="39">
        <f t="shared" si="154"/>
        <v>331</v>
      </c>
      <c r="H915" s="39">
        <v>1586</v>
      </c>
      <c r="I915" s="39">
        <v>150</v>
      </c>
      <c r="J915" s="39" t="str">
        <f t="shared" si="155"/>
        <v>NO</v>
      </c>
      <c r="K915" s="39">
        <f t="shared" si="156"/>
        <v>1.8126888217522659</v>
      </c>
      <c r="L915" s="39" t="str">
        <f t="shared" si="157"/>
        <v>NO</v>
      </c>
      <c r="O915" s="39">
        <v>1</v>
      </c>
      <c r="R915" s="39">
        <v>0</v>
      </c>
      <c r="S915" s="39">
        <f t="shared" si="158"/>
        <v>0</v>
      </c>
      <c r="AB915" s="39" t="s">
        <v>4112</v>
      </c>
      <c r="AD915" s="39">
        <f t="shared" si="159"/>
        <v>0</v>
      </c>
      <c r="AE915" s="39">
        <v>280</v>
      </c>
      <c r="AF915" s="39">
        <f t="shared" si="160"/>
        <v>528</v>
      </c>
      <c r="AG915" s="39">
        <v>179</v>
      </c>
      <c r="AH915" s="39">
        <f t="shared" si="161"/>
        <v>665</v>
      </c>
      <c r="AI915" s="39">
        <f t="shared" si="162"/>
        <v>-137</v>
      </c>
      <c r="AJ915" s="39">
        <f t="shared" si="163"/>
        <v>0</v>
      </c>
      <c r="AK915" s="39">
        <v>1</v>
      </c>
      <c r="AL915" s="39">
        <v>0.4</v>
      </c>
      <c r="AM915" s="39">
        <v>0.47399999999999998</v>
      </c>
      <c r="AN915" s="39">
        <v>0.45200000000000001</v>
      </c>
      <c r="AO915" s="39">
        <f t="shared" si="164"/>
        <v>0</v>
      </c>
      <c r="AQ915" s="37" t="s">
        <v>1808</v>
      </c>
      <c r="AR915" s="39">
        <v>0</v>
      </c>
    </row>
    <row r="916" spans="1:44" ht="15" customHeight="1">
      <c r="A916" s="37" t="s">
        <v>1793</v>
      </c>
      <c r="B916" s="37" t="s">
        <v>1794</v>
      </c>
      <c r="C916" s="37" t="s">
        <v>1795</v>
      </c>
      <c r="E916" s="39">
        <v>1</v>
      </c>
      <c r="F916" s="39">
        <v>19</v>
      </c>
      <c r="G916" s="39">
        <f t="shared" si="154"/>
        <v>386</v>
      </c>
      <c r="H916" s="39">
        <v>3414</v>
      </c>
      <c r="I916" s="39">
        <v>986</v>
      </c>
      <c r="J916" s="39" t="str">
        <f t="shared" si="155"/>
        <v>NO</v>
      </c>
      <c r="K916" s="39">
        <f t="shared" si="156"/>
        <v>1.0362694300518134</v>
      </c>
      <c r="L916" s="39" t="str">
        <f t="shared" si="157"/>
        <v>NO</v>
      </c>
      <c r="O916" s="39">
        <v>1</v>
      </c>
      <c r="R916" s="39">
        <v>0</v>
      </c>
      <c r="S916" s="39">
        <f t="shared" si="158"/>
        <v>0</v>
      </c>
      <c r="AB916" s="39" t="s">
        <v>4112</v>
      </c>
      <c r="AD916" s="39">
        <f t="shared" si="159"/>
        <v>0</v>
      </c>
      <c r="AE916" s="39">
        <v>6522</v>
      </c>
      <c r="AF916" s="39">
        <f t="shared" si="160"/>
        <v>1312</v>
      </c>
      <c r="AG916" s="39">
        <v>0</v>
      </c>
      <c r="AH916" s="39">
        <f t="shared" si="161"/>
        <v>1</v>
      </c>
      <c r="AI916" s="39">
        <f t="shared" si="162"/>
        <v>1311</v>
      </c>
      <c r="AJ916" s="39">
        <f t="shared" si="163"/>
        <v>1</v>
      </c>
      <c r="AK916" s="39">
        <v>1</v>
      </c>
      <c r="AL916" s="39">
        <v>0.43099999999999999</v>
      </c>
      <c r="AM916" s="39">
        <v>0.46400000000000002</v>
      </c>
      <c r="AN916" s="39">
        <v>0.45100000000000001</v>
      </c>
      <c r="AO916" s="39">
        <f t="shared" si="164"/>
        <v>0</v>
      </c>
      <c r="AQ916" s="37" t="s">
        <v>1795</v>
      </c>
      <c r="AR916" s="39">
        <v>1</v>
      </c>
    </row>
    <row r="917" spans="1:44" ht="15" customHeight="1">
      <c r="A917" s="37" t="s">
        <v>1796</v>
      </c>
      <c r="B917" s="37" t="s">
        <v>1797</v>
      </c>
      <c r="C917" s="37" t="s">
        <v>1795</v>
      </c>
      <c r="E917" s="39">
        <v>1</v>
      </c>
      <c r="F917" s="39">
        <v>18</v>
      </c>
      <c r="G917" s="39">
        <f t="shared" si="154"/>
        <v>413</v>
      </c>
      <c r="H917" s="39">
        <v>1041</v>
      </c>
      <c r="I917" s="39">
        <v>2380</v>
      </c>
      <c r="J917" s="39" t="str">
        <f t="shared" si="155"/>
        <v>NO</v>
      </c>
      <c r="K917" s="39">
        <f t="shared" si="156"/>
        <v>1.6949152542372881</v>
      </c>
      <c r="L917" s="39" t="str">
        <f t="shared" si="157"/>
        <v>NO</v>
      </c>
      <c r="O917" s="39">
        <v>1</v>
      </c>
      <c r="R917" s="39">
        <v>0</v>
      </c>
      <c r="S917" s="39">
        <f t="shared" si="158"/>
        <v>1</v>
      </c>
      <c r="U917" s="39" t="s">
        <v>2992</v>
      </c>
      <c r="AB917" s="39" t="s">
        <v>4112</v>
      </c>
      <c r="AC917" s="39" t="s">
        <v>1798</v>
      </c>
      <c r="AD917" s="39">
        <f t="shared" si="159"/>
        <v>4</v>
      </c>
      <c r="AE917" s="39">
        <v>1126</v>
      </c>
      <c r="AF917" s="39">
        <f t="shared" si="160"/>
        <v>848</v>
      </c>
      <c r="AG917" s="39">
        <v>766</v>
      </c>
      <c r="AH917" s="39">
        <f t="shared" si="161"/>
        <v>945</v>
      </c>
      <c r="AI917" s="39">
        <f t="shared" si="162"/>
        <v>-97</v>
      </c>
      <c r="AJ917" s="39">
        <f t="shared" si="163"/>
        <v>0</v>
      </c>
      <c r="AK917" s="39">
        <v>1</v>
      </c>
      <c r="AL917" s="39">
        <v>0.51300000000000001</v>
      </c>
      <c r="AM917" s="39">
        <v>0.51100000000000001</v>
      </c>
      <c r="AN917" s="39">
        <v>0.48599999999999999</v>
      </c>
      <c r="AO917" s="39">
        <f t="shared" si="164"/>
        <v>0</v>
      </c>
      <c r="AQ917" s="37" t="s">
        <v>1795</v>
      </c>
      <c r="AR917" s="39">
        <v>0</v>
      </c>
    </row>
    <row r="918" spans="1:44" ht="15" customHeight="1">
      <c r="A918" s="37" t="s">
        <v>1799</v>
      </c>
      <c r="B918" s="37" t="s">
        <v>1800</v>
      </c>
      <c r="C918" s="37" t="s">
        <v>1795</v>
      </c>
      <c r="D918" s="39">
        <v>0</v>
      </c>
      <c r="E918" s="39">
        <v>0</v>
      </c>
      <c r="G918" s="39">
        <f t="shared" si="154"/>
        <v>372</v>
      </c>
      <c r="H918" s="39">
        <v>250</v>
      </c>
      <c r="I918" s="39">
        <v>230</v>
      </c>
      <c r="J918" s="39" t="str">
        <f t="shared" si="155"/>
        <v>NO</v>
      </c>
      <c r="K918" s="39">
        <f t="shared" si="156"/>
        <v>0.80645161290322576</v>
      </c>
      <c r="L918" s="39" t="str">
        <f t="shared" si="157"/>
        <v>NO</v>
      </c>
      <c r="O918" s="39">
        <v>1</v>
      </c>
      <c r="R918" s="39">
        <v>0</v>
      </c>
      <c r="S918" s="39">
        <f t="shared" si="158"/>
        <v>0</v>
      </c>
      <c r="AB918" s="39" t="s">
        <v>4112</v>
      </c>
      <c r="AD918" s="39">
        <f t="shared" si="159"/>
        <v>0</v>
      </c>
      <c r="AE918" s="39">
        <v>4371</v>
      </c>
      <c r="AF918" s="39">
        <f t="shared" si="160"/>
        <v>1248</v>
      </c>
      <c r="AG918" s="39">
        <v>5892</v>
      </c>
      <c r="AH918" s="39">
        <f t="shared" si="161"/>
        <v>1304</v>
      </c>
      <c r="AI918" s="39">
        <f t="shared" si="162"/>
        <v>-56</v>
      </c>
      <c r="AJ918" s="39">
        <f t="shared" si="163"/>
        <v>0</v>
      </c>
      <c r="AK918" s="39">
        <v>0</v>
      </c>
      <c r="AL918" s="39">
        <v>0.47</v>
      </c>
      <c r="AM918" s="39">
        <v>0.51200000000000001</v>
      </c>
      <c r="AN918" s="39">
        <v>0.48299999999999998</v>
      </c>
      <c r="AO918" s="39">
        <f t="shared" si="164"/>
        <v>1</v>
      </c>
      <c r="AQ918" s="37" t="s">
        <v>1795</v>
      </c>
      <c r="AR918" s="39">
        <v>0</v>
      </c>
    </row>
    <row r="919" spans="1:44" ht="15" customHeight="1">
      <c r="A919" s="37" t="s">
        <v>1801</v>
      </c>
      <c r="B919" s="37" t="s">
        <v>1780</v>
      </c>
      <c r="C919" s="37" t="s">
        <v>1781</v>
      </c>
      <c r="E919" s="39">
        <v>0.93300000000000005</v>
      </c>
      <c r="F919" s="39">
        <v>24</v>
      </c>
      <c r="G919" s="39">
        <f t="shared" si="154"/>
        <v>382</v>
      </c>
      <c r="H919" s="39">
        <v>1680</v>
      </c>
      <c r="I919" s="39">
        <v>910</v>
      </c>
      <c r="J919" s="39" t="str">
        <f t="shared" si="155"/>
        <v>NO</v>
      </c>
      <c r="K919" s="39">
        <f t="shared" si="156"/>
        <v>0.26178010471204188</v>
      </c>
      <c r="L919" s="39" t="str">
        <f t="shared" si="157"/>
        <v>NO</v>
      </c>
      <c r="O919" s="39">
        <v>1</v>
      </c>
      <c r="R919" s="39">
        <v>0</v>
      </c>
      <c r="S919" s="39">
        <f t="shared" si="158"/>
        <v>0</v>
      </c>
      <c r="AB919" s="39" t="s">
        <v>4112</v>
      </c>
      <c r="AD919" s="39">
        <f t="shared" si="159"/>
        <v>0</v>
      </c>
      <c r="AE919" s="39">
        <v>1953</v>
      </c>
      <c r="AF919" s="39">
        <f t="shared" si="160"/>
        <v>1025</v>
      </c>
      <c r="AG919" s="39">
        <v>4777</v>
      </c>
      <c r="AH919" s="39">
        <f t="shared" si="161"/>
        <v>1279</v>
      </c>
      <c r="AI919" s="39">
        <f t="shared" si="162"/>
        <v>-254</v>
      </c>
      <c r="AJ919" s="39">
        <f t="shared" si="163"/>
        <v>0</v>
      </c>
      <c r="AK919" s="39">
        <v>1</v>
      </c>
      <c r="AL919" s="39">
        <v>0.495</v>
      </c>
      <c r="AM919" s="39">
        <v>0.47699999999999998</v>
      </c>
      <c r="AN919" s="39">
        <v>0.47499999999999998</v>
      </c>
      <c r="AO919" s="39">
        <f t="shared" si="164"/>
        <v>0</v>
      </c>
      <c r="AQ919" s="37" t="s">
        <v>1781</v>
      </c>
      <c r="AR919" s="39">
        <v>0</v>
      </c>
    </row>
    <row r="920" spans="1:44" ht="15" customHeight="1">
      <c r="A920" s="37" t="s">
        <v>1782</v>
      </c>
      <c r="B920" s="37" t="s">
        <v>1783</v>
      </c>
      <c r="C920" s="37" t="s">
        <v>1781</v>
      </c>
      <c r="D920" s="39">
        <v>0</v>
      </c>
      <c r="E920" s="39">
        <v>0</v>
      </c>
      <c r="G920" s="39">
        <f t="shared" si="154"/>
        <v>482</v>
      </c>
      <c r="H920" s="39">
        <v>740</v>
      </c>
      <c r="I920" s="39">
        <v>8071</v>
      </c>
      <c r="J920" s="39" t="str">
        <f t="shared" si="155"/>
        <v>NO</v>
      </c>
      <c r="K920" s="39">
        <f t="shared" si="156"/>
        <v>1.0373443983402491</v>
      </c>
      <c r="L920" s="39" t="str">
        <f t="shared" si="157"/>
        <v>NO</v>
      </c>
      <c r="O920" s="39">
        <v>2</v>
      </c>
      <c r="R920" s="39">
        <v>0</v>
      </c>
      <c r="S920" s="39">
        <f t="shared" si="158"/>
        <v>1</v>
      </c>
      <c r="U920" s="39" t="s">
        <v>3312</v>
      </c>
      <c r="AB920" s="39" t="s">
        <v>4112</v>
      </c>
      <c r="AC920" s="39" t="s">
        <v>1784</v>
      </c>
      <c r="AD920" s="39">
        <f t="shared" si="159"/>
        <v>3</v>
      </c>
      <c r="AE920" s="39">
        <v>3985</v>
      </c>
      <c r="AF920" s="39">
        <f t="shared" si="160"/>
        <v>1226</v>
      </c>
      <c r="AG920" s="39">
        <v>2984</v>
      </c>
      <c r="AH920" s="39">
        <f t="shared" si="161"/>
        <v>1212</v>
      </c>
      <c r="AI920" s="39">
        <f t="shared" si="162"/>
        <v>14</v>
      </c>
      <c r="AJ920" s="39">
        <f t="shared" si="163"/>
        <v>1</v>
      </c>
      <c r="AK920" s="39">
        <v>0</v>
      </c>
      <c r="AL920" s="39">
        <v>0.48</v>
      </c>
      <c r="AM920" s="39">
        <v>0.47499999999999998</v>
      </c>
      <c r="AN920" s="39">
        <v>0.42499999999999999</v>
      </c>
      <c r="AO920" s="39">
        <f t="shared" si="164"/>
        <v>1</v>
      </c>
      <c r="AQ920" s="37" t="s">
        <v>1781</v>
      </c>
      <c r="AR920" s="39">
        <v>1</v>
      </c>
    </row>
    <row r="921" spans="1:44" ht="15" customHeight="1">
      <c r="A921" s="37" t="s">
        <v>1785</v>
      </c>
      <c r="B921" s="37" t="s">
        <v>1786</v>
      </c>
      <c r="C921" s="37" t="s">
        <v>1781</v>
      </c>
      <c r="D921" s="39">
        <v>0</v>
      </c>
      <c r="E921" s="39">
        <v>0</v>
      </c>
      <c r="G921" s="39">
        <f t="shared" si="154"/>
        <v>252</v>
      </c>
      <c r="H921" s="39">
        <v>416</v>
      </c>
      <c r="I921" s="39">
        <v>2042</v>
      </c>
      <c r="J921" s="39" t="str">
        <f t="shared" si="155"/>
        <v>NO</v>
      </c>
      <c r="K921" s="39">
        <f t="shared" si="156"/>
        <v>1.1904761904761905</v>
      </c>
      <c r="L921" s="39" t="str">
        <f t="shared" si="157"/>
        <v>NO</v>
      </c>
      <c r="O921" s="39">
        <v>2</v>
      </c>
      <c r="R921" s="39">
        <v>0</v>
      </c>
      <c r="S921" s="39">
        <f t="shared" si="158"/>
        <v>0</v>
      </c>
      <c r="AB921" s="39" t="s">
        <v>4112</v>
      </c>
      <c r="AD921" s="39">
        <f t="shared" si="159"/>
        <v>0</v>
      </c>
      <c r="AE921" s="39">
        <v>464</v>
      </c>
      <c r="AF921" s="39">
        <f t="shared" si="160"/>
        <v>625</v>
      </c>
      <c r="AG921" s="39">
        <v>95</v>
      </c>
      <c r="AH921" s="39">
        <f t="shared" si="161"/>
        <v>538</v>
      </c>
      <c r="AI921" s="39">
        <f t="shared" si="162"/>
        <v>87</v>
      </c>
      <c r="AJ921" s="39">
        <f t="shared" si="163"/>
        <v>1</v>
      </c>
      <c r="AK921" s="39">
        <v>0</v>
      </c>
      <c r="AL921" s="39">
        <v>0.44700000000000001</v>
      </c>
      <c r="AM921" s="39">
        <v>0.44600000000000001</v>
      </c>
      <c r="AN921" s="39">
        <v>0.44600000000000001</v>
      </c>
      <c r="AO921" s="39">
        <f t="shared" si="164"/>
        <v>1</v>
      </c>
      <c r="AQ921" s="37" t="s">
        <v>1781</v>
      </c>
      <c r="AR921" s="39">
        <v>1</v>
      </c>
    </row>
    <row r="922" spans="1:44" ht="15" customHeight="1">
      <c r="A922" s="37" t="s">
        <v>1787</v>
      </c>
      <c r="B922" s="37" t="s">
        <v>1788</v>
      </c>
      <c r="C922" s="37" t="s">
        <v>1789</v>
      </c>
      <c r="E922" s="39">
        <v>0.996</v>
      </c>
      <c r="F922" s="39">
        <v>23</v>
      </c>
      <c r="G922" s="39">
        <f t="shared" si="154"/>
        <v>412</v>
      </c>
      <c r="H922" s="39">
        <v>38650</v>
      </c>
      <c r="I922" s="39">
        <v>701</v>
      </c>
      <c r="J922" s="39" t="str">
        <f t="shared" si="155"/>
        <v>YES</v>
      </c>
      <c r="K922" s="39">
        <f t="shared" si="156"/>
        <v>0.4854368932038835</v>
      </c>
      <c r="L922" s="39" t="str">
        <f t="shared" si="157"/>
        <v>NO</v>
      </c>
      <c r="O922" s="39">
        <v>2</v>
      </c>
      <c r="R922" s="39">
        <v>0</v>
      </c>
      <c r="S922" s="39">
        <f t="shared" si="158"/>
        <v>0</v>
      </c>
      <c r="AB922" s="39" t="s">
        <v>4112</v>
      </c>
      <c r="AC922" s="39" t="s">
        <v>1790</v>
      </c>
      <c r="AD922" s="39">
        <f t="shared" si="159"/>
        <v>10</v>
      </c>
      <c r="AE922" s="39">
        <v>639</v>
      </c>
      <c r="AF922" s="39">
        <f t="shared" si="160"/>
        <v>702</v>
      </c>
      <c r="AG922" s="39">
        <v>3466</v>
      </c>
      <c r="AH922" s="39">
        <f t="shared" si="161"/>
        <v>1241</v>
      </c>
      <c r="AI922" s="39">
        <f t="shared" si="162"/>
        <v>-539</v>
      </c>
      <c r="AJ922" s="39">
        <f t="shared" si="163"/>
        <v>0</v>
      </c>
      <c r="AK922" s="39">
        <v>1</v>
      </c>
      <c r="AL922" s="39">
        <v>0.498</v>
      </c>
      <c r="AM922" s="39">
        <v>0.50700000000000001</v>
      </c>
      <c r="AN922" s="39">
        <v>0.48499999999999999</v>
      </c>
      <c r="AO922" s="39">
        <f t="shared" si="164"/>
        <v>0</v>
      </c>
      <c r="AQ922" s="37" t="s">
        <v>1789</v>
      </c>
      <c r="AR922" s="39">
        <v>0</v>
      </c>
    </row>
    <row r="923" spans="1:44" ht="15" customHeight="1">
      <c r="A923" s="37" t="s">
        <v>1791</v>
      </c>
      <c r="B923" s="37" t="s">
        <v>1771</v>
      </c>
      <c r="C923" s="37" t="s">
        <v>1789</v>
      </c>
      <c r="E923" s="39">
        <v>1</v>
      </c>
      <c r="F923" s="39">
        <v>21</v>
      </c>
      <c r="G923" s="39">
        <f t="shared" si="154"/>
        <v>277</v>
      </c>
      <c r="H923" s="39">
        <v>19160</v>
      </c>
      <c r="I923" s="39">
        <v>2255</v>
      </c>
      <c r="J923" s="39" t="str">
        <f t="shared" si="155"/>
        <v>YES</v>
      </c>
      <c r="K923" s="39">
        <f t="shared" si="156"/>
        <v>2.5270758122743686</v>
      </c>
      <c r="L923" s="39" t="str">
        <f t="shared" si="157"/>
        <v>NO</v>
      </c>
      <c r="O923" s="39">
        <v>2</v>
      </c>
      <c r="R923" s="39">
        <v>0</v>
      </c>
      <c r="S923" s="39">
        <f t="shared" si="158"/>
        <v>0</v>
      </c>
      <c r="AB923" s="39" t="s">
        <v>4112</v>
      </c>
      <c r="AD923" s="39">
        <f t="shared" si="159"/>
        <v>0</v>
      </c>
      <c r="AE923" s="39">
        <v>1</v>
      </c>
      <c r="AF923" s="39">
        <f t="shared" si="160"/>
        <v>74</v>
      </c>
      <c r="AG923" s="39">
        <v>0</v>
      </c>
      <c r="AH923" s="39">
        <f t="shared" si="161"/>
        <v>1</v>
      </c>
      <c r="AI923" s="39">
        <f t="shared" si="162"/>
        <v>73</v>
      </c>
      <c r="AJ923" s="39">
        <f t="shared" si="163"/>
        <v>1</v>
      </c>
      <c r="AK923" s="39">
        <v>0</v>
      </c>
      <c r="AL923" s="39">
        <v>0.39500000000000002</v>
      </c>
      <c r="AM923" s="39">
        <v>0.46800000000000003</v>
      </c>
      <c r="AN923" s="39">
        <v>0.40200000000000002</v>
      </c>
      <c r="AO923" s="39">
        <f t="shared" si="164"/>
        <v>1</v>
      </c>
      <c r="AQ923" s="37" t="s">
        <v>1789</v>
      </c>
      <c r="AR923" s="39">
        <v>1</v>
      </c>
    </row>
    <row r="924" spans="1:44" ht="15" customHeight="1">
      <c r="A924" s="37" t="s">
        <v>1772</v>
      </c>
      <c r="B924" s="37" t="s">
        <v>1773</v>
      </c>
      <c r="C924" s="37" t="s">
        <v>1789</v>
      </c>
      <c r="E924" s="39">
        <v>1</v>
      </c>
      <c r="F924" s="39">
        <v>18</v>
      </c>
      <c r="G924" s="39">
        <f t="shared" si="154"/>
        <v>308</v>
      </c>
      <c r="H924" s="39">
        <v>684</v>
      </c>
      <c r="I924" s="39">
        <v>1786</v>
      </c>
      <c r="J924" s="39" t="str">
        <f t="shared" si="155"/>
        <v>NO</v>
      </c>
      <c r="K924" s="39">
        <f t="shared" si="156"/>
        <v>0.64935064935064934</v>
      </c>
      <c r="L924" s="39" t="str">
        <f t="shared" si="157"/>
        <v>NO</v>
      </c>
      <c r="O924" s="39">
        <v>2</v>
      </c>
      <c r="R924" s="39">
        <v>0</v>
      </c>
      <c r="S924" s="39">
        <f t="shared" si="158"/>
        <v>0</v>
      </c>
      <c r="AB924" s="39" t="s">
        <v>4112</v>
      </c>
      <c r="AD924" s="39">
        <f t="shared" si="159"/>
        <v>0</v>
      </c>
      <c r="AE924" s="39">
        <v>1719</v>
      </c>
      <c r="AF924" s="39">
        <f t="shared" si="160"/>
        <v>990</v>
      </c>
      <c r="AG924" s="39">
        <v>6450</v>
      </c>
      <c r="AH924" s="39">
        <f t="shared" si="161"/>
        <v>1307</v>
      </c>
      <c r="AI924" s="39">
        <f t="shared" si="162"/>
        <v>-317</v>
      </c>
      <c r="AJ924" s="39">
        <f t="shared" si="163"/>
        <v>0</v>
      </c>
      <c r="AK924" s="39">
        <v>1</v>
      </c>
      <c r="AL924" s="39">
        <v>0.45300000000000001</v>
      </c>
      <c r="AM924" s="39">
        <v>0.48399999999999999</v>
      </c>
      <c r="AN924" s="39">
        <v>0.35199999999999998</v>
      </c>
      <c r="AO924" s="39">
        <f t="shared" si="164"/>
        <v>0</v>
      </c>
      <c r="AQ924" s="37" t="s">
        <v>1789</v>
      </c>
      <c r="AR924" s="39">
        <v>0</v>
      </c>
    </row>
    <row r="925" spans="1:44" ht="15" customHeight="1">
      <c r="A925" s="37" t="s">
        <v>1774</v>
      </c>
      <c r="B925" s="37" t="s">
        <v>1775</v>
      </c>
      <c r="C925" s="37" t="s">
        <v>1776</v>
      </c>
      <c r="E925" s="39">
        <v>0.998</v>
      </c>
      <c r="F925" s="39">
        <v>18</v>
      </c>
      <c r="G925" s="39">
        <f t="shared" si="154"/>
        <v>533</v>
      </c>
      <c r="H925" s="39">
        <v>1246</v>
      </c>
      <c r="I925" s="39">
        <v>7511</v>
      </c>
      <c r="J925" s="39" t="str">
        <f t="shared" si="155"/>
        <v>NO</v>
      </c>
      <c r="K925" s="39">
        <f t="shared" si="156"/>
        <v>1.3133208255159474</v>
      </c>
      <c r="L925" s="39" t="str">
        <f t="shared" si="157"/>
        <v>NO</v>
      </c>
      <c r="O925" s="39">
        <v>2</v>
      </c>
      <c r="R925" s="39">
        <v>0</v>
      </c>
      <c r="S925" s="39">
        <f t="shared" si="158"/>
        <v>0</v>
      </c>
      <c r="AB925" s="39" t="s">
        <v>4112</v>
      </c>
      <c r="AD925" s="39">
        <f t="shared" si="159"/>
        <v>0</v>
      </c>
      <c r="AE925" s="39">
        <v>8813</v>
      </c>
      <c r="AF925" s="39">
        <f t="shared" si="160"/>
        <v>1353</v>
      </c>
      <c r="AG925" s="39">
        <v>3024</v>
      </c>
      <c r="AH925" s="39">
        <f t="shared" si="161"/>
        <v>1215</v>
      </c>
      <c r="AI925" s="39">
        <f t="shared" si="162"/>
        <v>138</v>
      </c>
      <c r="AJ925" s="39">
        <f t="shared" si="163"/>
        <v>1</v>
      </c>
      <c r="AK925" s="39">
        <v>1</v>
      </c>
      <c r="AL925" s="39">
        <v>0.47</v>
      </c>
      <c r="AM925" s="39">
        <v>0.47299999999999998</v>
      </c>
      <c r="AN925" s="39">
        <v>0.42799999999999999</v>
      </c>
      <c r="AO925" s="39">
        <f t="shared" si="164"/>
        <v>0</v>
      </c>
      <c r="AQ925" s="37" t="s">
        <v>1776</v>
      </c>
      <c r="AR925" s="39">
        <v>1</v>
      </c>
    </row>
    <row r="926" spans="1:44" ht="15" customHeight="1">
      <c r="A926" s="37" t="s">
        <v>1777</v>
      </c>
      <c r="B926" s="37" t="s">
        <v>1778</v>
      </c>
      <c r="C926" s="37" t="s">
        <v>1776</v>
      </c>
      <c r="E926" s="39">
        <v>0.999</v>
      </c>
      <c r="F926" s="39">
        <v>17</v>
      </c>
      <c r="G926" s="39">
        <f t="shared" si="154"/>
        <v>550</v>
      </c>
      <c r="H926" s="39" t="s">
        <v>4111</v>
      </c>
      <c r="I926" s="39">
        <v>3250</v>
      </c>
      <c r="J926" s="39" t="str">
        <f t="shared" si="155"/>
        <v>NO</v>
      </c>
      <c r="K926" s="39">
        <f t="shared" si="156"/>
        <v>1.2727272727272727</v>
      </c>
      <c r="L926" s="39" t="str">
        <f t="shared" si="157"/>
        <v>NO</v>
      </c>
      <c r="O926" s="39">
        <v>1</v>
      </c>
      <c r="R926" s="39">
        <v>0</v>
      </c>
      <c r="S926" s="39">
        <f t="shared" si="158"/>
        <v>0</v>
      </c>
      <c r="AB926" s="39" t="s">
        <v>4112</v>
      </c>
      <c r="AD926" s="39">
        <f t="shared" si="159"/>
        <v>0</v>
      </c>
      <c r="AE926" s="39">
        <v>11928</v>
      </c>
      <c r="AF926" s="39">
        <f t="shared" si="160"/>
        <v>1379</v>
      </c>
      <c r="AG926" s="39">
        <v>5331</v>
      </c>
      <c r="AH926" s="39">
        <f t="shared" si="161"/>
        <v>1294</v>
      </c>
      <c r="AI926" s="39">
        <f t="shared" si="162"/>
        <v>85</v>
      </c>
      <c r="AJ926" s="39">
        <f t="shared" si="163"/>
        <v>1</v>
      </c>
      <c r="AK926" s="39">
        <v>1</v>
      </c>
      <c r="AL926" s="39">
        <v>0.437</v>
      </c>
      <c r="AM926" s="39">
        <v>0.47299999999999998</v>
      </c>
      <c r="AN926" s="39">
        <v>0.38100000000000001</v>
      </c>
      <c r="AO926" s="39">
        <f t="shared" si="164"/>
        <v>0</v>
      </c>
      <c r="AQ926" s="37" t="s">
        <v>1776</v>
      </c>
      <c r="AR926" s="39">
        <v>1</v>
      </c>
    </row>
    <row r="927" spans="1:44" ht="15" customHeight="1">
      <c r="A927" s="37" t="s">
        <v>1779</v>
      </c>
      <c r="B927" s="37" t="s">
        <v>1761</v>
      </c>
      <c r="C927" s="37" t="s">
        <v>1776</v>
      </c>
      <c r="D927" s="39">
        <v>0</v>
      </c>
      <c r="E927" s="39">
        <v>0</v>
      </c>
      <c r="G927" s="39">
        <f t="shared" si="154"/>
        <v>473</v>
      </c>
      <c r="H927" s="39">
        <v>693</v>
      </c>
      <c r="I927" s="39">
        <v>2240</v>
      </c>
      <c r="J927" s="39" t="str">
        <f t="shared" si="155"/>
        <v>NO</v>
      </c>
      <c r="K927" s="39">
        <f t="shared" si="156"/>
        <v>1.4799154334038056</v>
      </c>
      <c r="L927" s="39" t="str">
        <f t="shared" si="157"/>
        <v>NO</v>
      </c>
      <c r="O927" s="39">
        <v>2</v>
      </c>
      <c r="R927" s="39">
        <v>0</v>
      </c>
      <c r="S927" s="39">
        <f t="shared" si="158"/>
        <v>0</v>
      </c>
      <c r="AB927" s="39" t="s">
        <v>4112</v>
      </c>
      <c r="AD927" s="39">
        <f t="shared" si="159"/>
        <v>0</v>
      </c>
      <c r="AE927" s="39">
        <v>1866</v>
      </c>
      <c r="AF927" s="39">
        <f t="shared" si="160"/>
        <v>1008</v>
      </c>
      <c r="AG927" s="39">
        <v>1849</v>
      </c>
      <c r="AH927" s="39">
        <f t="shared" si="161"/>
        <v>1139</v>
      </c>
      <c r="AI927" s="39">
        <f t="shared" si="162"/>
        <v>-131</v>
      </c>
      <c r="AJ927" s="39">
        <f t="shared" si="163"/>
        <v>0</v>
      </c>
      <c r="AK927" s="39">
        <v>0</v>
      </c>
      <c r="AL927" s="39">
        <v>0.442</v>
      </c>
      <c r="AM927" s="39">
        <v>0.44600000000000001</v>
      </c>
      <c r="AN927" s="39">
        <v>0.38600000000000001</v>
      </c>
      <c r="AO927" s="39">
        <f t="shared" si="164"/>
        <v>1</v>
      </c>
      <c r="AQ927" s="37" t="s">
        <v>1776</v>
      </c>
      <c r="AR927" s="39">
        <v>0</v>
      </c>
    </row>
    <row r="928" spans="1:44" ht="15" customHeight="1">
      <c r="A928" s="37" t="s">
        <v>1762</v>
      </c>
      <c r="B928" s="37" t="s">
        <v>1763</v>
      </c>
      <c r="C928" s="37" t="s">
        <v>1764</v>
      </c>
      <c r="E928" s="39">
        <v>0.98199999999999998</v>
      </c>
      <c r="F928" s="39">
        <v>18</v>
      </c>
      <c r="G928" s="39">
        <f t="shared" si="154"/>
        <v>462</v>
      </c>
      <c r="H928" s="39">
        <v>1050</v>
      </c>
      <c r="I928" s="39">
        <v>725</v>
      </c>
      <c r="J928" s="39" t="str">
        <f t="shared" si="155"/>
        <v>NO</v>
      </c>
      <c r="K928" s="39">
        <f t="shared" si="156"/>
        <v>1.948051948051948</v>
      </c>
      <c r="L928" s="39" t="str">
        <f t="shared" si="157"/>
        <v>NO</v>
      </c>
      <c r="O928" s="39">
        <v>4</v>
      </c>
      <c r="R928" s="39">
        <v>0</v>
      </c>
      <c r="S928" s="39">
        <f t="shared" si="158"/>
        <v>0</v>
      </c>
      <c r="AB928" s="39" t="s">
        <v>4112</v>
      </c>
      <c r="AC928" s="39" t="s">
        <v>1765</v>
      </c>
      <c r="AD928" s="39">
        <f t="shared" si="159"/>
        <v>2</v>
      </c>
      <c r="AE928" s="39">
        <v>1708</v>
      </c>
      <c r="AF928" s="39">
        <f t="shared" si="160"/>
        <v>985</v>
      </c>
      <c r="AG928" s="39">
        <v>3752</v>
      </c>
      <c r="AH928" s="39">
        <f t="shared" si="161"/>
        <v>1251</v>
      </c>
      <c r="AI928" s="39">
        <f t="shared" si="162"/>
        <v>-266</v>
      </c>
      <c r="AJ928" s="39">
        <f t="shared" si="163"/>
        <v>0</v>
      </c>
      <c r="AK928" s="39">
        <v>1</v>
      </c>
      <c r="AL928" s="39">
        <v>0.45100000000000001</v>
      </c>
      <c r="AM928" s="39">
        <v>0.48499999999999999</v>
      </c>
      <c r="AN928" s="39">
        <v>0.379</v>
      </c>
      <c r="AO928" s="39">
        <f t="shared" si="164"/>
        <v>0</v>
      </c>
      <c r="AQ928" s="37" t="s">
        <v>1764</v>
      </c>
      <c r="AR928" s="39">
        <v>0</v>
      </c>
    </row>
    <row r="929" spans="1:44" ht="15" customHeight="1">
      <c r="A929" s="37" t="s">
        <v>1766</v>
      </c>
      <c r="B929" s="37" t="s">
        <v>1767</v>
      </c>
      <c r="C929" s="37" t="s">
        <v>1764</v>
      </c>
      <c r="E929" s="39">
        <v>0.99199999999999999</v>
      </c>
      <c r="F929" s="39">
        <v>20</v>
      </c>
      <c r="G929" s="39">
        <f t="shared" si="154"/>
        <v>291</v>
      </c>
      <c r="H929" s="39">
        <v>1220</v>
      </c>
      <c r="I929" s="39">
        <v>270</v>
      </c>
      <c r="J929" s="39" t="str">
        <f t="shared" si="155"/>
        <v>NO</v>
      </c>
      <c r="K929" s="39">
        <f t="shared" si="156"/>
        <v>2.0618556701030926</v>
      </c>
      <c r="L929" s="39" t="str">
        <f t="shared" si="157"/>
        <v>NO</v>
      </c>
      <c r="O929" s="39">
        <v>7</v>
      </c>
      <c r="R929" s="39">
        <v>0</v>
      </c>
      <c r="S929" s="39">
        <f t="shared" si="158"/>
        <v>0</v>
      </c>
      <c r="AB929" s="39" t="s">
        <v>4112</v>
      </c>
      <c r="AD929" s="39">
        <f t="shared" si="159"/>
        <v>0</v>
      </c>
      <c r="AE929" s="39">
        <v>848</v>
      </c>
      <c r="AF929" s="39">
        <f t="shared" si="160"/>
        <v>773</v>
      </c>
      <c r="AG929" s="39">
        <v>511</v>
      </c>
      <c r="AH929" s="39">
        <f t="shared" si="161"/>
        <v>868</v>
      </c>
      <c r="AI929" s="39">
        <f t="shared" si="162"/>
        <v>-95</v>
      </c>
      <c r="AJ929" s="39">
        <f t="shared" si="163"/>
        <v>0</v>
      </c>
      <c r="AK929" s="39">
        <v>1</v>
      </c>
      <c r="AL929" s="39">
        <v>0.45600000000000002</v>
      </c>
      <c r="AM929" s="39">
        <v>0.46500000000000002</v>
      </c>
      <c r="AN929" s="39">
        <v>0.42799999999999999</v>
      </c>
      <c r="AO929" s="39">
        <f t="shared" si="164"/>
        <v>0</v>
      </c>
      <c r="AQ929" s="37" t="s">
        <v>1764</v>
      </c>
      <c r="AR929" s="39">
        <v>0</v>
      </c>
    </row>
    <row r="930" spans="1:44" ht="15" customHeight="1">
      <c r="A930" s="37" t="s">
        <v>1768</v>
      </c>
      <c r="B930" s="37" t="s">
        <v>1769</v>
      </c>
      <c r="C930" s="37" t="s">
        <v>1764</v>
      </c>
      <c r="E930" s="39">
        <v>0.999</v>
      </c>
      <c r="F930" s="39">
        <v>21</v>
      </c>
      <c r="G930" s="39">
        <f t="shared" si="154"/>
        <v>383</v>
      </c>
      <c r="H930" s="39">
        <v>4360</v>
      </c>
      <c r="I930" s="39">
        <v>866</v>
      </c>
      <c r="J930" s="39" t="str">
        <f t="shared" si="155"/>
        <v>NO</v>
      </c>
      <c r="K930" s="39">
        <f t="shared" si="156"/>
        <v>1.5665796344647522</v>
      </c>
      <c r="L930" s="39" t="str">
        <f t="shared" si="157"/>
        <v>NO</v>
      </c>
      <c r="O930" s="39">
        <v>5</v>
      </c>
      <c r="R930" s="39">
        <v>0</v>
      </c>
      <c r="S930" s="39">
        <f t="shared" si="158"/>
        <v>0</v>
      </c>
      <c r="AB930" s="39" t="s">
        <v>4112</v>
      </c>
      <c r="AD930" s="39">
        <f t="shared" si="159"/>
        <v>0</v>
      </c>
      <c r="AE930" s="39">
        <v>411</v>
      </c>
      <c r="AF930" s="39">
        <f t="shared" si="160"/>
        <v>595</v>
      </c>
      <c r="AG930" s="39">
        <v>3690</v>
      </c>
      <c r="AH930" s="39">
        <f t="shared" si="161"/>
        <v>1250</v>
      </c>
      <c r="AI930" s="39">
        <f t="shared" si="162"/>
        <v>-655</v>
      </c>
      <c r="AJ930" s="39">
        <f t="shared" si="163"/>
        <v>0</v>
      </c>
      <c r="AK930" s="39">
        <v>0</v>
      </c>
      <c r="AL930" s="39">
        <v>0.34100000000000003</v>
      </c>
      <c r="AM930" s="39">
        <v>0.46600000000000003</v>
      </c>
      <c r="AN930" s="39">
        <v>0.35299999999999998</v>
      </c>
      <c r="AO930" s="39">
        <f t="shared" si="164"/>
        <v>1</v>
      </c>
      <c r="AQ930" s="37" t="s">
        <v>1764</v>
      </c>
      <c r="AR930" s="39">
        <v>0</v>
      </c>
    </row>
    <row r="931" spans="1:44" ht="15" customHeight="1">
      <c r="A931" s="37" t="s">
        <v>1770</v>
      </c>
      <c r="B931" s="37" t="s">
        <v>1758</v>
      </c>
      <c r="C931" s="37" t="s">
        <v>1759</v>
      </c>
      <c r="E931" s="39">
        <v>0.91200000000000003</v>
      </c>
      <c r="F931" s="39">
        <v>19</v>
      </c>
      <c r="G931" s="39">
        <f t="shared" si="154"/>
        <v>592</v>
      </c>
      <c r="H931" s="39">
        <v>7440</v>
      </c>
      <c r="I931" s="39">
        <v>1005</v>
      </c>
      <c r="J931" s="39" t="str">
        <f t="shared" si="155"/>
        <v>NO</v>
      </c>
      <c r="K931" s="39">
        <f t="shared" si="156"/>
        <v>0.67567567567567566</v>
      </c>
      <c r="L931" s="39" t="str">
        <f t="shared" si="157"/>
        <v>NO</v>
      </c>
      <c r="O931" s="39">
        <v>3</v>
      </c>
      <c r="R931" s="39">
        <v>0</v>
      </c>
      <c r="S931" s="39">
        <f t="shared" si="158"/>
        <v>0</v>
      </c>
      <c r="AB931" s="39" t="s">
        <v>4112</v>
      </c>
      <c r="AD931" s="39">
        <f t="shared" si="159"/>
        <v>0</v>
      </c>
      <c r="AE931" s="39">
        <v>26</v>
      </c>
      <c r="AF931" s="39">
        <f t="shared" si="160"/>
        <v>256</v>
      </c>
      <c r="AG931" s="39">
        <v>108</v>
      </c>
      <c r="AH931" s="39">
        <f t="shared" si="161"/>
        <v>561</v>
      </c>
      <c r="AI931" s="39">
        <f t="shared" si="162"/>
        <v>-305</v>
      </c>
      <c r="AJ931" s="39">
        <f t="shared" si="163"/>
        <v>0</v>
      </c>
      <c r="AK931" s="39">
        <v>1</v>
      </c>
      <c r="AL931" s="39">
        <v>0.38600000000000001</v>
      </c>
      <c r="AM931" s="39">
        <v>0.45800000000000002</v>
      </c>
      <c r="AN931" s="39">
        <v>0.41599999999999998</v>
      </c>
      <c r="AO931" s="39">
        <f t="shared" si="164"/>
        <v>0</v>
      </c>
      <c r="AQ931" s="37" t="s">
        <v>1759</v>
      </c>
      <c r="AR931" s="39">
        <v>0</v>
      </c>
    </row>
    <row r="932" spans="1:44" ht="15" customHeight="1">
      <c r="A932" s="37" t="s">
        <v>1760</v>
      </c>
      <c r="B932" s="37" t="s">
        <v>1754</v>
      </c>
      <c r="C932" s="37" t="s">
        <v>1759</v>
      </c>
      <c r="D932" s="39">
        <v>0</v>
      </c>
      <c r="E932" s="39">
        <v>0</v>
      </c>
      <c r="G932" s="39">
        <f t="shared" si="154"/>
        <v>1456</v>
      </c>
      <c r="H932" s="39">
        <v>15511</v>
      </c>
      <c r="I932" s="39" t="s">
        <v>4111</v>
      </c>
      <c r="J932" s="39" t="str">
        <f t="shared" si="155"/>
        <v>NO</v>
      </c>
      <c r="K932" s="39">
        <f t="shared" si="156"/>
        <v>1.5109890109890112</v>
      </c>
      <c r="L932" s="39" t="str">
        <f t="shared" si="157"/>
        <v>NO</v>
      </c>
      <c r="O932" s="39">
        <v>10</v>
      </c>
      <c r="R932" s="39">
        <v>0</v>
      </c>
      <c r="S932" s="39">
        <f t="shared" si="158"/>
        <v>0</v>
      </c>
      <c r="AB932" s="39" t="s">
        <v>4112</v>
      </c>
      <c r="AD932" s="39">
        <f t="shared" si="159"/>
        <v>0</v>
      </c>
      <c r="AE932" s="39">
        <v>40</v>
      </c>
      <c r="AF932" s="39">
        <f t="shared" si="160"/>
        <v>293</v>
      </c>
      <c r="AG932" s="39">
        <v>2520</v>
      </c>
      <c r="AH932" s="39">
        <f t="shared" si="161"/>
        <v>1189</v>
      </c>
      <c r="AI932" s="39">
        <f t="shared" si="162"/>
        <v>-896</v>
      </c>
      <c r="AJ932" s="39">
        <f t="shared" si="163"/>
        <v>0</v>
      </c>
      <c r="AK932" s="39">
        <v>0</v>
      </c>
      <c r="AL932" s="39">
        <v>0.32200000000000001</v>
      </c>
      <c r="AM932" s="39">
        <v>0.45100000000000001</v>
      </c>
      <c r="AN932" s="39">
        <v>0.28199999999999997</v>
      </c>
      <c r="AO932" s="39">
        <f t="shared" si="164"/>
        <v>1</v>
      </c>
      <c r="AQ932" s="37" t="s">
        <v>1759</v>
      </c>
      <c r="AR932" s="39">
        <v>0</v>
      </c>
    </row>
    <row r="933" spans="1:44" ht="15" customHeight="1">
      <c r="A933" s="37" t="s">
        <v>1755</v>
      </c>
      <c r="B933" s="37" t="s">
        <v>1756</v>
      </c>
      <c r="C933" s="37" t="s">
        <v>1759</v>
      </c>
      <c r="D933" s="39">
        <v>0</v>
      </c>
      <c r="E933" s="39">
        <v>0</v>
      </c>
      <c r="G933" s="39">
        <f t="shared" si="154"/>
        <v>405</v>
      </c>
      <c r="H933" s="39" t="s">
        <v>4111</v>
      </c>
      <c r="I933" s="39">
        <v>2281</v>
      </c>
      <c r="J933" s="39" t="str">
        <f t="shared" si="155"/>
        <v>NO</v>
      </c>
      <c r="K933" s="39">
        <f t="shared" si="156"/>
        <v>1.728395061728395</v>
      </c>
      <c r="L933" s="39" t="str">
        <f t="shared" si="157"/>
        <v>NO</v>
      </c>
      <c r="O933" s="39">
        <v>8</v>
      </c>
      <c r="R933" s="39">
        <v>0</v>
      </c>
      <c r="S933" s="39">
        <f t="shared" si="158"/>
        <v>0</v>
      </c>
      <c r="AB933" s="39" t="s">
        <v>4112</v>
      </c>
      <c r="AD933" s="39">
        <f t="shared" si="159"/>
        <v>0</v>
      </c>
      <c r="AE933" s="39">
        <v>5</v>
      </c>
      <c r="AF933" s="39">
        <f t="shared" si="160"/>
        <v>146</v>
      </c>
      <c r="AG933" s="39">
        <v>0</v>
      </c>
      <c r="AH933" s="39">
        <f t="shared" si="161"/>
        <v>1</v>
      </c>
      <c r="AI933" s="39">
        <f t="shared" si="162"/>
        <v>145</v>
      </c>
      <c r="AJ933" s="39">
        <f t="shared" si="163"/>
        <v>1</v>
      </c>
      <c r="AK933" s="39">
        <v>0</v>
      </c>
      <c r="AL933" s="39">
        <v>0.41099999999999998</v>
      </c>
      <c r="AM933" s="39">
        <v>0.45800000000000002</v>
      </c>
      <c r="AN933" s="39">
        <v>0.40899999999999997</v>
      </c>
      <c r="AO933" s="39">
        <f t="shared" si="164"/>
        <v>1</v>
      </c>
      <c r="AQ933" s="37" t="s">
        <v>1759</v>
      </c>
      <c r="AR933" s="39">
        <v>1</v>
      </c>
    </row>
    <row r="934" spans="1:44" ht="15" customHeight="1">
      <c r="A934" s="37" t="s">
        <v>1757</v>
      </c>
      <c r="B934" s="37" t="s">
        <v>1743</v>
      </c>
      <c r="C934" s="37" t="s">
        <v>1744</v>
      </c>
      <c r="E934" s="39">
        <v>0.93200000000000005</v>
      </c>
      <c r="F934" s="39">
        <v>18</v>
      </c>
      <c r="G934" s="39">
        <f t="shared" si="154"/>
        <v>374</v>
      </c>
      <c r="H934" s="39">
        <v>2466</v>
      </c>
      <c r="I934" s="39">
        <v>1651</v>
      </c>
      <c r="J934" s="39" t="str">
        <f t="shared" si="155"/>
        <v>NO</v>
      </c>
      <c r="K934" s="39">
        <f t="shared" si="156"/>
        <v>0</v>
      </c>
      <c r="L934" s="39" t="str">
        <f t="shared" si="157"/>
        <v>NO</v>
      </c>
      <c r="O934" s="39">
        <v>2</v>
      </c>
      <c r="R934" s="39">
        <v>0</v>
      </c>
      <c r="S934" s="39">
        <f t="shared" si="158"/>
        <v>0</v>
      </c>
      <c r="AB934" s="39" t="s">
        <v>4112</v>
      </c>
      <c r="AD934" s="39">
        <f t="shared" si="159"/>
        <v>0</v>
      </c>
      <c r="AE934" s="39">
        <v>4117</v>
      </c>
      <c r="AF934" s="39">
        <f t="shared" si="160"/>
        <v>1237</v>
      </c>
      <c r="AG934" s="39">
        <v>14234</v>
      </c>
      <c r="AH934" s="39">
        <f t="shared" si="161"/>
        <v>1382</v>
      </c>
      <c r="AI934" s="39">
        <f t="shared" si="162"/>
        <v>-145</v>
      </c>
      <c r="AJ934" s="39">
        <f t="shared" si="163"/>
        <v>0</v>
      </c>
      <c r="AK934" s="39">
        <v>1</v>
      </c>
      <c r="AL934" s="39">
        <v>0.443</v>
      </c>
      <c r="AM934" s="39">
        <v>0.46800000000000003</v>
      </c>
      <c r="AN934" s="39">
        <v>0.39</v>
      </c>
      <c r="AO934" s="39">
        <f t="shared" si="164"/>
        <v>0</v>
      </c>
      <c r="AQ934" s="37" t="s">
        <v>1744</v>
      </c>
      <c r="AR934" s="39">
        <v>0</v>
      </c>
    </row>
    <row r="935" spans="1:44" ht="15" customHeight="1">
      <c r="A935" s="37" t="s">
        <v>1745</v>
      </c>
      <c r="B935" s="37" t="s">
        <v>1746</v>
      </c>
      <c r="C935" s="37" t="s">
        <v>1744</v>
      </c>
      <c r="E935" s="39">
        <v>0.91700000000000004</v>
      </c>
      <c r="F935" s="39">
        <v>17</v>
      </c>
      <c r="G935" s="39">
        <f t="shared" si="154"/>
        <v>371</v>
      </c>
      <c r="H935" s="39">
        <v>625</v>
      </c>
      <c r="I935" s="39">
        <v>2374</v>
      </c>
      <c r="J935" s="39" t="str">
        <f t="shared" si="155"/>
        <v>NO</v>
      </c>
      <c r="K935" s="39">
        <f t="shared" si="156"/>
        <v>0</v>
      </c>
      <c r="L935" s="39" t="str">
        <f t="shared" si="157"/>
        <v>NO</v>
      </c>
      <c r="O935" s="39">
        <v>2</v>
      </c>
      <c r="R935" s="39">
        <v>0</v>
      </c>
      <c r="S935" s="39">
        <f t="shared" si="158"/>
        <v>0</v>
      </c>
      <c r="AB935" s="39" t="s">
        <v>4112</v>
      </c>
      <c r="AD935" s="39">
        <f t="shared" si="159"/>
        <v>0</v>
      </c>
      <c r="AE935" s="39">
        <v>136</v>
      </c>
      <c r="AF935" s="39">
        <f t="shared" si="160"/>
        <v>428</v>
      </c>
      <c r="AG935" s="39">
        <v>70</v>
      </c>
      <c r="AH935" s="39">
        <f t="shared" si="161"/>
        <v>485</v>
      </c>
      <c r="AI935" s="39">
        <f t="shared" si="162"/>
        <v>-57</v>
      </c>
      <c r="AJ935" s="39">
        <f t="shared" si="163"/>
        <v>0</v>
      </c>
      <c r="AK935" s="39">
        <v>0</v>
      </c>
      <c r="AL935" s="39">
        <v>0.434</v>
      </c>
      <c r="AM935" s="39">
        <v>0.442</v>
      </c>
      <c r="AN935" s="39">
        <v>0.504</v>
      </c>
      <c r="AO935" s="39">
        <f t="shared" si="164"/>
        <v>1</v>
      </c>
      <c r="AQ935" s="37" t="s">
        <v>1744</v>
      </c>
      <c r="AR935" s="39">
        <v>0</v>
      </c>
    </row>
    <row r="936" spans="1:44" ht="15" customHeight="1">
      <c r="A936" s="37" t="s">
        <v>1747</v>
      </c>
      <c r="B936" s="37" t="s">
        <v>1748</v>
      </c>
      <c r="C936" s="37" t="s">
        <v>1744</v>
      </c>
      <c r="D936" s="39">
        <v>0</v>
      </c>
      <c r="E936" s="39">
        <v>0</v>
      </c>
      <c r="G936" s="39">
        <f t="shared" si="154"/>
        <v>413</v>
      </c>
      <c r="H936" s="39">
        <v>14963</v>
      </c>
      <c r="I936" s="39">
        <v>520</v>
      </c>
      <c r="J936" s="39" t="str">
        <f t="shared" si="155"/>
        <v>YES</v>
      </c>
      <c r="K936" s="39">
        <f t="shared" si="156"/>
        <v>0.48426150121065376</v>
      </c>
      <c r="L936" s="39" t="str">
        <f t="shared" si="157"/>
        <v>NO</v>
      </c>
      <c r="O936" s="39">
        <v>3</v>
      </c>
      <c r="R936" s="39">
        <v>0</v>
      </c>
      <c r="S936" s="39">
        <f t="shared" si="158"/>
        <v>0</v>
      </c>
      <c r="AB936" s="39" t="s">
        <v>4112</v>
      </c>
      <c r="AC936" s="39" t="s">
        <v>1749</v>
      </c>
      <c r="AD936" s="39">
        <f t="shared" si="159"/>
        <v>4</v>
      </c>
      <c r="AE936" s="39">
        <v>1321</v>
      </c>
      <c r="AF936" s="39">
        <f t="shared" si="160"/>
        <v>904</v>
      </c>
      <c r="AG936" s="39">
        <v>2336</v>
      </c>
      <c r="AH936" s="39">
        <f t="shared" si="161"/>
        <v>1174</v>
      </c>
      <c r="AI936" s="39">
        <f t="shared" si="162"/>
        <v>-270</v>
      </c>
      <c r="AJ936" s="39">
        <f t="shared" si="163"/>
        <v>0</v>
      </c>
      <c r="AK936" s="39">
        <v>0</v>
      </c>
      <c r="AL936" s="39">
        <v>0.439</v>
      </c>
      <c r="AM936" s="39">
        <v>0.47699999999999998</v>
      </c>
      <c r="AN936" s="39">
        <v>0.441</v>
      </c>
      <c r="AO936" s="39">
        <f t="shared" si="164"/>
        <v>1</v>
      </c>
      <c r="AQ936" s="37" t="s">
        <v>1744</v>
      </c>
      <c r="AR936" s="39">
        <v>0</v>
      </c>
    </row>
    <row r="937" spans="1:44" ht="15" customHeight="1">
      <c r="A937" s="37" t="s">
        <v>1750</v>
      </c>
      <c r="B937" s="37" t="s">
        <v>1751</v>
      </c>
      <c r="C937" s="37" t="s">
        <v>1752</v>
      </c>
      <c r="E937" s="39">
        <v>0.97899999999999998</v>
      </c>
      <c r="F937" s="39">
        <v>18</v>
      </c>
      <c r="G937" s="39">
        <f t="shared" si="154"/>
        <v>375</v>
      </c>
      <c r="H937" s="39">
        <v>2025</v>
      </c>
      <c r="I937" s="39">
        <v>2134</v>
      </c>
      <c r="J937" s="39" t="str">
        <f t="shared" si="155"/>
        <v>NO</v>
      </c>
      <c r="K937" s="39">
        <f t="shared" si="156"/>
        <v>0.53333333333333333</v>
      </c>
      <c r="L937" s="39" t="str">
        <f t="shared" si="157"/>
        <v>NO</v>
      </c>
      <c r="O937" s="39">
        <v>2</v>
      </c>
      <c r="R937" s="39">
        <v>0</v>
      </c>
      <c r="S937" s="39">
        <f t="shared" si="158"/>
        <v>0</v>
      </c>
      <c r="AB937" s="39" t="s">
        <v>4112</v>
      </c>
      <c r="AD937" s="39">
        <f t="shared" si="159"/>
        <v>0</v>
      </c>
      <c r="AE937" s="39">
        <v>1281</v>
      </c>
      <c r="AF937" s="39">
        <f t="shared" si="160"/>
        <v>893</v>
      </c>
      <c r="AG937" s="39">
        <v>720</v>
      </c>
      <c r="AH937" s="39">
        <f t="shared" si="161"/>
        <v>933</v>
      </c>
      <c r="AI937" s="39">
        <f t="shared" si="162"/>
        <v>-40</v>
      </c>
      <c r="AJ937" s="39">
        <f t="shared" si="163"/>
        <v>0</v>
      </c>
      <c r="AK937" s="39">
        <v>1</v>
      </c>
      <c r="AL937" s="39">
        <v>0.46100000000000002</v>
      </c>
      <c r="AM937" s="39">
        <v>0.44700000000000001</v>
      </c>
      <c r="AN937" s="39">
        <v>0.35399999999999998</v>
      </c>
      <c r="AO937" s="39">
        <f t="shared" si="164"/>
        <v>0</v>
      </c>
      <c r="AQ937" s="37" t="s">
        <v>1752</v>
      </c>
      <c r="AR937" s="39">
        <v>0</v>
      </c>
    </row>
    <row r="938" spans="1:44" ht="15" customHeight="1">
      <c r="A938" s="37" t="s">
        <v>1753</v>
      </c>
      <c r="B938" s="37" t="s">
        <v>1733</v>
      </c>
      <c r="C938" s="37" t="s">
        <v>1752</v>
      </c>
      <c r="D938" s="39">
        <v>0</v>
      </c>
      <c r="E938" s="39">
        <v>0</v>
      </c>
      <c r="G938" s="39">
        <f t="shared" si="154"/>
        <v>332</v>
      </c>
      <c r="H938" s="39">
        <v>360</v>
      </c>
      <c r="I938" s="39">
        <v>7530</v>
      </c>
      <c r="J938" s="39" t="str">
        <f t="shared" si="155"/>
        <v>NO</v>
      </c>
      <c r="K938" s="39">
        <f t="shared" si="156"/>
        <v>3.0120481927710845</v>
      </c>
      <c r="L938" s="39" t="str">
        <f t="shared" si="157"/>
        <v>NO</v>
      </c>
      <c r="O938" s="39">
        <v>3</v>
      </c>
      <c r="R938" s="39">
        <v>0</v>
      </c>
      <c r="S938" s="39">
        <f t="shared" si="158"/>
        <v>0</v>
      </c>
      <c r="AB938" s="39" t="s">
        <v>4112</v>
      </c>
      <c r="AD938" s="39">
        <f t="shared" si="159"/>
        <v>0</v>
      </c>
      <c r="AE938" s="39">
        <v>1106</v>
      </c>
      <c r="AF938" s="39">
        <f t="shared" si="160"/>
        <v>846</v>
      </c>
      <c r="AG938" s="39">
        <v>234</v>
      </c>
      <c r="AH938" s="39">
        <f t="shared" si="161"/>
        <v>715</v>
      </c>
      <c r="AI938" s="39">
        <f t="shared" si="162"/>
        <v>131</v>
      </c>
      <c r="AJ938" s="39">
        <f t="shared" si="163"/>
        <v>1</v>
      </c>
      <c r="AK938" s="39">
        <v>0</v>
      </c>
      <c r="AL938" s="39">
        <v>0.46800000000000003</v>
      </c>
      <c r="AM938" s="39">
        <v>0.45600000000000002</v>
      </c>
      <c r="AN938" s="39">
        <v>0.376</v>
      </c>
      <c r="AO938" s="39">
        <f t="shared" si="164"/>
        <v>1</v>
      </c>
      <c r="AQ938" s="37" t="s">
        <v>1752</v>
      </c>
      <c r="AR938" s="39">
        <v>1</v>
      </c>
    </row>
    <row r="939" spans="1:44" ht="15" customHeight="1">
      <c r="A939" s="37" t="s">
        <v>1734</v>
      </c>
      <c r="B939" s="37" t="s">
        <v>1735</v>
      </c>
      <c r="C939" s="37" t="s">
        <v>1752</v>
      </c>
      <c r="D939" s="39">
        <v>0</v>
      </c>
      <c r="E939" s="39">
        <v>0</v>
      </c>
      <c r="G939" s="39">
        <f t="shared" si="154"/>
        <v>410</v>
      </c>
      <c r="H939" s="39">
        <v>96</v>
      </c>
      <c r="I939" s="39">
        <v>7891</v>
      </c>
      <c r="J939" s="39" t="str">
        <f t="shared" si="155"/>
        <v>NO</v>
      </c>
      <c r="K939" s="39">
        <f t="shared" si="156"/>
        <v>2.6829268292682924</v>
      </c>
      <c r="L939" s="39" t="str">
        <f t="shared" si="157"/>
        <v>NO</v>
      </c>
      <c r="O939" s="39">
        <v>1</v>
      </c>
      <c r="R939" s="39">
        <v>0</v>
      </c>
      <c r="S939" s="39">
        <f t="shared" si="158"/>
        <v>0</v>
      </c>
      <c r="AB939" s="39" t="s">
        <v>4112</v>
      </c>
      <c r="AC939" s="39" t="s">
        <v>1736</v>
      </c>
      <c r="AD939" s="39">
        <f t="shared" si="159"/>
        <v>4</v>
      </c>
      <c r="AE939" s="39">
        <v>374</v>
      </c>
      <c r="AF939" s="39">
        <f t="shared" si="160"/>
        <v>577</v>
      </c>
      <c r="AG939" s="39">
        <v>448</v>
      </c>
      <c r="AH939" s="39">
        <f t="shared" si="161"/>
        <v>838</v>
      </c>
      <c r="AI939" s="39">
        <f t="shared" si="162"/>
        <v>-261</v>
      </c>
      <c r="AJ939" s="39">
        <f t="shared" si="163"/>
        <v>0</v>
      </c>
      <c r="AK939" s="39">
        <v>0</v>
      </c>
      <c r="AL939" s="39">
        <v>0.44700000000000001</v>
      </c>
      <c r="AM939" s="39">
        <v>0.53300000000000003</v>
      </c>
      <c r="AN939" s="39">
        <v>0.44</v>
      </c>
      <c r="AO939" s="39">
        <f t="shared" si="164"/>
        <v>1</v>
      </c>
      <c r="AQ939" s="37" t="s">
        <v>1752</v>
      </c>
      <c r="AR939" s="39">
        <v>0</v>
      </c>
    </row>
    <row r="940" spans="1:44" ht="15" customHeight="1">
      <c r="A940" s="37" t="s">
        <v>1737</v>
      </c>
      <c r="B940" s="37" t="s">
        <v>1738</v>
      </c>
      <c r="C940" s="37" t="s">
        <v>1739</v>
      </c>
      <c r="E940" s="39">
        <v>0.99399999999999999</v>
      </c>
      <c r="F940" s="39">
        <v>23</v>
      </c>
      <c r="G940" s="39">
        <f t="shared" si="154"/>
        <v>603</v>
      </c>
      <c r="H940" s="39">
        <v>6680</v>
      </c>
      <c r="I940" s="39">
        <v>422</v>
      </c>
      <c r="J940" s="39" t="str">
        <f t="shared" si="155"/>
        <v>NO</v>
      </c>
      <c r="K940" s="39">
        <f t="shared" si="156"/>
        <v>0.99502487562189046</v>
      </c>
      <c r="L940" s="39" t="str">
        <f t="shared" si="157"/>
        <v>NO</v>
      </c>
      <c r="O940" s="39">
        <v>1</v>
      </c>
      <c r="R940" s="39">
        <v>0</v>
      </c>
      <c r="S940" s="39">
        <f t="shared" si="158"/>
        <v>0</v>
      </c>
      <c r="AB940" s="39" t="s">
        <v>4112</v>
      </c>
      <c r="AD940" s="39">
        <f t="shared" si="159"/>
        <v>0</v>
      </c>
      <c r="AE940" s="39">
        <v>44</v>
      </c>
      <c r="AF940" s="39">
        <f t="shared" si="160"/>
        <v>305</v>
      </c>
      <c r="AG940" s="39">
        <v>363</v>
      </c>
      <c r="AH940" s="39">
        <f t="shared" si="161"/>
        <v>803</v>
      </c>
      <c r="AI940" s="39">
        <f t="shared" si="162"/>
        <v>-498</v>
      </c>
      <c r="AJ940" s="39">
        <f t="shared" si="163"/>
        <v>0</v>
      </c>
      <c r="AK940" s="39">
        <v>1</v>
      </c>
      <c r="AL940" s="39">
        <v>0.44800000000000001</v>
      </c>
      <c r="AM940" s="39">
        <v>0.45</v>
      </c>
      <c r="AN940" s="39">
        <v>0.436</v>
      </c>
      <c r="AO940" s="39">
        <f t="shared" si="164"/>
        <v>0</v>
      </c>
      <c r="AQ940" s="37" t="s">
        <v>1739</v>
      </c>
      <c r="AR940" s="39">
        <v>0</v>
      </c>
    </row>
    <row r="941" spans="1:44" ht="15" customHeight="1">
      <c r="A941" s="37" t="s">
        <v>1740</v>
      </c>
      <c r="B941" s="37" t="s">
        <v>1741</v>
      </c>
      <c r="C941" s="37" t="s">
        <v>1739</v>
      </c>
      <c r="D941" s="39">
        <v>0</v>
      </c>
      <c r="E941" s="39">
        <v>0</v>
      </c>
      <c r="G941" s="39">
        <f t="shared" si="154"/>
        <v>374</v>
      </c>
      <c r="H941" s="39">
        <v>1730</v>
      </c>
      <c r="I941" s="39">
        <v>3868</v>
      </c>
      <c r="J941" s="39" t="str">
        <f t="shared" si="155"/>
        <v>NO</v>
      </c>
      <c r="K941" s="39">
        <f t="shared" si="156"/>
        <v>1.0695187165775402</v>
      </c>
      <c r="L941" s="39" t="str">
        <f t="shared" si="157"/>
        <v>NO</v>
      </c>
      <c r="O941" s="39">
        <v>0</v>
      </c>
      <c r="R941" s="39">
        <v>0</v>
      </c>
      <c r="S941" s="39">
        <f t="shared" si="158"/>
        <v>0</v>
      </c>
      <c r="AB941" s="39" t="s">
        <v>4112</v>
      </c>
      <c r="AD941" s="39">
        <f t="shared" si="159"/>
        <v>0</v>
      </c>
      <c r="AE941" s="39">
        <v>66</v>
      </c>
      <c r="AF941" s="39">
        <f t="shared" si="160"/>
        <v>352</v>
      </c>
      <c r="AG941" s="39">
        <v>57</v>
      </c>
      <c r="AH941" s="39">
        <f t="shared" si="161"/>
        <v>444</v>
      </c>
      <c r="AI941" s="39">
        <f t="shared" si="162"/>
        <v>-92</v>
      </c>
      <c r="AJ941" s="39">
        <f t="shared" si="163"/>
        <v>0</v>
      </c>
      <c r="AK941" s="39">
        <v>0</v>
      </c>
      <c r="AL941" s="39">
        <v>0.45700000000000002</v>
      </c>
      <c r="AM941" s="39">
        <v>0.47899999999999998</v>
      </c>
      <c r="AN941" s="39">
        <v>0.42799999999999999</v>
      </c>
      <c r="AO941" s="39">
        <f t="shared" si="164"/>
        <v>1</v>
      </c>
      <c r="AQ941" s="37" t="s">
        <v>1739</v>
      </c>
      <c r="AR941" s="39">
        <v>0</v>
      </c>
    </row>
    <row r="942" spans="1:44" ht="15" customHeight="1">
      <c r="A942" s="37" t="s">
        <v>1742</v>
      </c>
      <c r="B942" s="37" t="s">
        <v>1723</v>
      </c>
      <c r="C942" s="37" t="s">
        <v>1739</v>
      </c>
      <c r="E942" s="39">
        <v>1</v>
      </c>
      <c r="F942" s="39">
        <v>18</v>
      </c>
      <c r="G942" s="39">
        <f t="shared" si="154"/>
        <v>570</v>
      </c>
      <c r="H942" s="39">
        <v>99</v>
      </c>
      <c r="I942" s="39" t="s">
        <v>4111</v>
      </c>
      <c r="J942" s="39" t="str">
        <f t="shared" si="155"/>
        <v>NO</v>
      </c>
      <c r="K942" s="39">
        <f t="shared" si="156"/>
        <v>0.70175438596491224</v>
      </c>
      <c r="L942" s="39" t="str">
        <f t="shared" si="157"/>
        <v>NO</v>
      </c>
      <c r="O942" s="39">
        <v>1</v>
      </c>
      <c r="R942" s="39">
        <v>0</v>
      </c>
      <c r="S942" s="39">
        <f t="shared" si="158"/>
        <v>0</v>
      </c>
      <c r="AB942" s="39" t="s">
        <v>4112</v>
      </c>
      <c r="AD942" s="39">
        <f t="shared" si="159"/>
        <v>0</v>
      </c>
      <c r="AE942" s="39">
        <v>85</v>
      </c>
      <c r="AF942" s="39">
        <f t="shared" si="160"/>
        <v>374</v>
      </c>
      <c r="AG942" s="39">
        <v>282</v>
      </c>
      <c r="AH942" s="39">
        <f t="shared" si="161"/>
        <v>749</v>
      </c>
      <c r="AI942" s="39">
        <f t="shared" si="162"/>
        <v>-375</v>
      </c>
      <c r="AJ942" s="39">
        <f t="shared" si="163"/>
        <v>0</v>
      </c>
      <c r="AK942" s="39">
        <v>0</v>
      </c>
      <c r="AL942" s="39">
        <v>0</v>
      </c>
      <c r="AM942" s="39">
        <v>0</v>
      </c>
      <c r="AN942" s="39">
        <v>0</v>
      </c>
      <c r="AO942" s="39">
        <f t="shared" si="164"/>
        <v>1</v>
      </c>
      <c r="AQ942" s="37" t="s">
        <v>1739</v>
      </c>
      <c r="AR942" s="39">
        <v>0</v>
      </c>
    </row>
    <row r="943" spans="1:44" ht="15" customHeight="1">
      <c r="A943" s="37" t="s">
        <v>1724</v>
      </c>
      <c r="B943" s="37" t="s">
        <v>1725</v>
      </c>
      <c r="C943" s="37" t="s">
        <v>1726</v>
      </c>
      <c r="E943" s="39">
        <v>0.97</v>
      </c>
      <c r="F943" s="39">
        <v>15</v>
      </c>
      <c r="G943" s="39">
        <f t="shared" si="154"/>
        <v>346</v>
      </c>
      <c r="H943" s="39">
        <v>460</v>
      </c>
      <c r="I943" s="39">
        <v>133</v>
      </c>
      <c r="J943" s="39" t="str">
        <f t="shared" si="155"/>
        <v>NO</v>
      </c>
      <c r="K943" s="39">
        <f t="shared" si="156"/>
        <v>0.5780346820809249</v>
      </c>
      <c r="L943" s="39" t="str">
        <f t="shared" si="157"/>
        <v>NO</v>
      </c>
      <c r="O943" s="39">
        <v>1</v>
      </c>
      <c r="R943" s="39">
        <v>0</v>
      </c>
      <c r="S943" s="39">
        <f t="shared" si="158"/>
        <v>0</v>
      </c>
      <c r="AB943" s="39" t="s">
        <v>4112</v>
      </c>
      <c r="AD943" s="39">
        <f t="shared" si="159"/>
        <v>0</v>
      </c>
      <c r="AE943" s="39">
        <v>52</v>
      </c>
      <c r="AF943" s="39">
        <f t="shared" si="160"/>
        <v>325</v>
      </c>
      <c r="AG943" s="39">
        <v>65</v>
      </c>
      <c r="AH943" s="39">
        <f t="shared" si="161"/>
        <v>470</v>
      </c>
      <c r="AI943" s="39">
        <f t="shared" si="162"/>
        <v>-145</v>
      </c>
      <c r="AJ943" s="39">
        <f t="shared" si="163"/>
        <v>0</v>
      </c>
      <c r="AK943" s="39">
        <v>1</v>
      </c>
      <c r="AL943" s="39">
        <v>0.42399999999999999</v>
      </c>
      <c r="AM943" s="39">
        <v>0.45200000000000001</v>
      </c>
      <c r="AN943" s="39">
        <v>0.45600000000000002</v>
      </c>
      <c r="AO943" s="39">
        <f t="shared" si="164"/>
        <v>0</v>
      </c>
      <c r="AQ943" s="37" t="s">
        <v>1726</v>
      </c>
      <c r="AR943" s="39">
        <v>0</v>
      </c>
    </row>
    <row r="944" spans="1:44" ht="15" customHeight="1">
      <c r="A944" s="37" t="s">
        <v>1727</v>
      </c>
      <c r="B944" s="37" t="s">
        <v>1728</v>
      </c>
      <c r="C944" s="37" t="s">
        <v>1726</v>
      </c>
      <c r="D944" s="39">
        <v>0</v>
      </c>
      <c r="E944" s="39">
        <v>0</v>
      </c>
      <c r="G944" s="39">
        <f t="shared" si="154"/>
        <v>357</v>
      </c>
      <c r="H944" s="39">
        <v>485</v>
      </c>
      <c r="I944" s="39">
        <v>2197</v>
      </c>
      <c r="J944" s="39" t="str">
        <f t="shared" si="155"/>
        <v>NO</v>
      </c>
      <c r="K944" s="39">
        <f t="shared" si="156"/>
        <v>1.680672268907563</v>
      </c>
      <c r="L944" s="39" t="str">
        <f t="shared" si="157"/>
        <v>NO</v>
      </c>
      <c r="O944" s="39">
        <v>2</v>
      </c>
      <c r="R944" s="39">
        <v>0</v>
      </c>
      <c r="S944" s="39">
        <f t="shared" si="158"/>
        <v>0</v>
      </c>
      <c r="AB944" s="39" t="s">
        <v>4112</v>
      </c>
      <c r="AD944" s="39">
        <f t="shared" si="159"/>
        <v>0</v>
      </c>
      <c r="AE944" s="39">
        <v>20</v>
      </c>
      <c r="AF944" s="39">
        <f t="shared" si="160"/>
        <v>231</v>
      </c>
      <c r="AG944" s="39">
        <v>19</v>
      </c>
      <c r="AH944" s="39">
        <f t="shared" si="161"/>
        <v>331</v>
      </c>
      <c r="AI944" s="39">
        <f t="shared" si="162"/>
        <v>-100</v>
      </c>
      <c r="AJ944" s="39">
        <f t="shared" si="163"/>
        <v>0</v>
      </c>
      <c r="AK944" s="39">
        <v>0</v>
      </c>
      <c r="AL944" s="39">
        <v>0.40799999999999997</v>
      </c>
      <c r="AM944" s="39">
        <v>0.51500000000000001</v>
      </c>
      <c r="AN944" s="39">
        <v>0.42</v>
      </c>
      <c r="AO944" s="39">
        <f t="shared" si="164"/>
        <v>1</v>
      </c>
      <c r="AQ944" s="37" t="s">
        <v>1726</v>
      </c>
      <c r="AR944" s="39">
        <v>0</v>
      </c>
    </row>
    <row r="945" spans="1:44" ht="15" customHeight="1">
      <c r="A945" s="37" t="s">
        <v>1729</v>
      </c>
      <c r="B945" s="37" t="s">
        <v>1730</v>
      </c>
      <c r="C945" s="37" t="s">
        <v>1731</v>
      </c>
      <c r="E945" s="39">
        <v>0.999</v>
      </c>
      <c r="F945" s="39">
        <v>16</v>
      </c>
      <c r="G945" s="39">
        <f t="shared" si="154"/>
        <v>396</v>
      </c>
      <c r="H945" s="39">
        <v>1871</v>
      </c>
      <c r="I945" s="39">
        <v>1197</v>
      </c>
      <c r="J945" s="39" t="str">
        <f t="shared" si="155"/>
        <v>NO</v>
      </c>
      <c r="K945" s="39">
        <f t="shared" si="156"/>
        <v>1.7676767676767677</v>
      </c>
      <c r="L945" s="39" t="str">
        <f t="shared" si="157"/>
        <v>NO</v>
      </c>
      <c r="O945" s="39">
        <v>2</v>
      </c>
      <c r="R945" s="39">
        <v>0</v>
      </c>
      <c r="S945" s="39">
        <f t="shared" si="158"/>
        <v>0</v>
      </c>
      <c r="AB945" s="39" t="s">
        <v>4112</v>
      </c>
      <c r="AD945" s="39">
        <f t="shared" si="159"/>
        <v>0</v>
      </c>
      <c r="AE945" s="39">
        <v>22608</v>
      </c>
      <c r="AF945" s="39">
        <f t="shared" si="160"/>
        <v>1421</v>
      </c>
      <c r="AG945" s="39">
        <v>61</v>
      </c>
      <c r="AH945" s="39">
        <f t="shared" si="161"/>
        <v>459</v>
      </c>
      <c r="AI945" s="39">
        <f t="shared" si="162"/>
        <v>962</v>
      </c>
      <c r="AJ945" s="39">
        <f t="shared" si="163"/>
        <v>1</v>
      </c>
      <c r="AK945" s="39">
        <v>1</v>
      </c>
      <c r="AL945" s="39">
        <v>0.44500000000000001</v>
      </c>
      <c r="AM945" s="39">
        <v>0.47899999999999998</v>
      </c>
      <c r="AN945" s="39">
        <v>0.41599999999999998</v>
      </c>
      <c r="AO945" s="39">
        <f t="shared" si="164"/>
        <v>0</v>
      </c>
      <c r="AQ945" s="37" t="s">
        <v>1731</v>
      </c>
      <c r="AR945" s="39">
        <v>1</v>
      </c>
    </row>
    <row r="946" spans="1:44" ht="15" customHeight="1">
      <c r="A946" s="37" t="s">
        <v>1732</v>
      </c>
      <c r="B946" s="37" t="s">
        <v>1712</v>
      </c>
      <c r="C946" s="37" t="s">
        <v>1731</v>
      </c>
      <c r="E946" s="39">
        <v>0.999</v>
      </c>
      <c r="F946" s="39">
        <v>17</v>
      </c>
      <c r="G946" s="39">
        <f t="shared" si="154"/>
        <v>382</v>
      </c>
      <c r="H946" s="39">
        <v>497</v>
      </c>
      <c r="I946" s="39">
        <v>7001</v>
      </c>
      <c r="J946" s="39" t="str">
        <f t="shared" si="155"/>
        <v>NO</v>
      </c>
      <c r="K946" s="39">
        <f t="shared" si="156"/>
        <v>1.0471204188481675</v>
      </c>
      <c r="L946" s="39" t="str">
        <f t="shared" si="157"/>
        <v>NO</v>
      </c>
      <c r="O946" s="39">
        <v>1</v>
      </c>
      <c r="R946" s="39">
        <v>0</v>
      </c>
      <c r="S946" s="39">
        <f t="shared" si="158"/>
        <v>0</v>
      </c>
      <c r="AB946" s="39" t="s">
        <v>4112</v>
      </c>
      <c r="AD946" s="39">
        <f t="shared" si="159"/>
        <v>0</v>
      </c>
      <c r="AE946" s="39">
        <v>554</v>
      </c>
      <c r="AF946" s="39">
        <f t="shared" si="160"/>
        <v>664</v>
      </c>
      <c r="AG946" s="39">
        <v>5</v>
      </c>
      <c r="AH946" s="39">
        <f t="shared" si="161"/>
        <v>217</v>
      </c>
      <c r="AI946" s="39">
        <f t="shared" si="162"/>
        <v>447</v>
      </c>
      <c r="AJ946" s="39">
        <f t="shared" si="163"/>
        <v>1</v>
      </c>
      <c r="AK946" s="39">
        <v>1</v>
      </c>
      <c r="AL946" s="39">
        <v>0.443</v>
      </c>
      <c r="AM946" s="39">
        <v>0.47699999999999998</v>
      </c>
      <c r="AN946" s="39">
        <v>0.42</v>
      </c>
      <c r="AO946" s="39">
        <f t="shared" si="164"/>
        <v>0</v>
      </c>
      <c r="AQ946" s="37" t="s">
        <v>1731</v>
      </c>
      <c r="AR946" s="39">
        <v>1</v>
      </c>
    </row>
    <row r="947" spans="1:44" ht="15" customHeight="1">
      <c r="A947" s="37" t="s">
        <v>1713</v>
      </c>
      <c r="B947" s="37" t="s">
        <v>1714</v>
      </c>
      <c r="C947" s="37" t="s">
        <v>1715</v>
      </c>
      <c r="E947" s="39">
        <v>0.999</v>
      </c>
      <c r="F947" s="39">
        <v>18</v>
      </c>
      <c r="G947" s="39">
        <f t="shared" si="154"/>
        <v>323</v>
      </c>
      <c r="H947" s="39">
        <v>900</v>
      </c>
      <c r="I947" s="39">
        <v>818</v>
      </c>
      <c r="J947" s="39" t="str">
        <f t="shared" si="155"/>
        <v>NO</v>
      </c>
      <c r="K947" s="39">
        <f t="shared" si="156"/>
        <v>1.8575851393188856</v>
      </c>
      <c r="L947" s="39" t="str">
        <f t="shared" si="157"/>
        <v>NO</v>
      </c>
      <c r="O947" s="39">
        <v>2</v>
      </c>
      <c r="R947" s="39">
        <v>0</v>
      </c>
      <c r="S947" s="39">
        <f t="shared" si="158"/>
        <v>1</v>
      </c>
      <c r="W947" s="39" t="s">
        <v>1716</v>
      </c>
      <c r="AB947" s="39" t="s">
        <v>4112</v>
      </c>
      <c r="AD947" s="39">
        <f t="shared" si="159"/>
        <v>0</v>
      </c>
      <c r="AE947" s="39">
        <v>14</v>
      </c>
      <c r="AF947" s="39">
        <f t="shared" si="160"/>
        <v>206</v>
      </c>
      <c r="AG947" s="39">
        <v>520</v>
      </c>
      <c r="AH947" s="39">
        <f t="shared" si="161"/>
        <v>874</v>
      </c>
      <c r="AI947" s="39">
        <f t="shared" si="162"/>
        <v>-668</v>
      </c>
      <c r="AJ947" s="39">
        <f t="shared" si="163"/>
        <v>0</v>
      </c>
      <c r="AK947" s="39">
        <v>1</v>
      </c>
      <c r="AL947" s="39">
        <v>0.434</v>
      </c>
      <c r="AM947" s="39">
        <v>0.46800000000000003</v>
      </c>
      <c r="AN947" s="39">
        <v>0.374</v>
      </c>
      <c r="AO947" s="39">
        <f t="shared" si="164"/>
        <v>0</v>
      </c>
      <c r="AQ947" s="37" t="s">
        <v>1715</v>
      </c>
      <c r="AR947" s="39">
        <v>0</v>
      </c>
    </row>
    <row r="948" spans="1:44" ht="15" customHeight="1">
      <c r="A948" s="37" t="s">
        <v>1717</v>
      </c>
      <c r="B948" s="37" t="s">
        <v>1718</v>
      </c>
      <c r="C948" s="37" t="s">
        <v>1715</v>
      </c>
      <c r="E948" s="39">
        <v>0.99199999999999999</v>
      </c>
      <c r="F948" s="39">
        <v>18</v>
      </c>
      <c r="G948" s="39">
        <f t="shared" si="154"/>
        <v>327</v>
      </c>
      <c r="H948" s="39">
        <v>1400</v>
      </c>
      <c r="I948" s="39">
        <v>1424</v>
      </c>
      <c r="J948" s="39" t="str">
        <f t="shared" si="155"/>
        <v>NO</v>
      </c>
      <c r="K948" s="39">
        <f t="shared" si="156"/>
        <v>1.8348623853211008</v>
      </c>
      <c r="L948" s="39" t="str">
        <f t="shared" si="157"/>
        <v>NO</v>
      </c>
      <c r="O948" s="39">
        <v>1</v>
      </c>
      <c r="R948" s="39">
        <v>0</v>
      </c>
      <c r="S948" s="39">
        <f t="shared" si="158"/>
        <v>0</v>
      </c>
      <c r="AB948" s="39" t="s">
        <v>4112</v>
      </c>
      <c r="AD948" s="39">
        <f t="shared" si="159"/>
        <v>0</v>
      </c>
      <c r="AE948" s="39">
        <v>66</v>
      </c>
      <c r="AF948" s="39">
        <f t="shared" si="160"/>
        <v>352</v>
      </c>
      <c r="AG948" s="39">
        <v>282</v>
      </c>
      <c r="AH948" s="39">
        <f t="shared" si="161"/>
        <v>749</v>
      </c>
      <c r="AI948" s="39">
        <f t="shared" si="162"/>
        <v>-397</v>
      </c>
      <c r="AJ948" s="39">
        <f t="shared" si="163"/>
        <v>0</v>
      </c>
      <c r="AK948" s="39">
        <v>1</v>
      </c>
      <c r="AL948" s="39">
        <v>0.45200000000000001</v>
      </c>
      <c r="AM948" s="39">
        <v>0.499</v>
      </c>
      <c r="AN948" s="39">
        <v>0.40799999999999997</v>
      </c>
      <c r="AO948" s="39">
        <f t="shared" si="164"/>
        <v>0</v>
      </c>
      <c r="AQ948" s="37" t="s">
        <v>1715</v>
      </c>
      <c r="AR948" s="39">
        <v>0</v>
      </c>
    </row>
    <row r="949" spans="1:44" ht="15" customHeight="1">
      <c r="A949" s="37" t="s">
        <v>1719</v>
      </c>
      <c r="B949" s="37" t="s">
        <v>1720</v>
      </c>
      <c r="C949" s="37" t="s">
        <v>1721</v>
      </c>
      <c r="E949" s="39">
        <v>0.93</v>
      </c>
      <c r="F949" s="39">
        <v>19</v>
      </c>
      <c r="G949" s="39">
        <f t="shared" si="154"/>
        <v>417</v>
      </c>
      <c r="H949" s="39">
        <v>1384</v>
      </c>
      <c r="I949" s="39">
        <v>234</v>
      </c>
      <c r="J949" s="39" t="str">
        <f t="shared" si="155"/>
        <v>NO</v>
      </c>
      <c r="K949" s="39">
        <f t="shared" si="156"/>
        <v>0.71942446043165464</v>
      </c>
      <c r="L949" s="39" t="str">
        <f t="shared" si="157"/>
        <v>NO</v>
      </c>
      <c r="O949" s="39">
        <v>2</v>
      </c>
      <c r="R949" s="39">
        <v>0</v>
      </c>
      <c r="S949" s="39">
        <f t="shared" si="158"/>
        <v>0</v>
      </c>
      <c r="AB949" s="39" t="s">
        <v>4112</v>
      </c>
      <c r="AD949" s="39">
        <f t="shared" si="159"/>
        <v>0</v>
      </c>
      <c r="AE949" s="39">
        <v>94</v>
      </c>
      <c r="AF949" s="39">
        <f t="shared" si="160"/>
        <v>385</v>
      </c>
      <c r="AG949" s="39">
        <v>917</v>
      </c>
      <c r="AH949" s="39">
        <f t="shared" si="161"/>
        <v>987</v>
      </c>
      <c r="AI949" s="39">
        <f t="shared" si="162"/>
        <v>-602</v>
      </c>
      <c r="AJ949" s="39">
        <f t="shared" si="163"/>
        <v>0</v>
      </c>
      <c r="AK949" s="39">
        <v>1</v>
      </c>
      <c r="AL949" s="39">
        <v>0.39800000000000002</v>
      </c>
      <c r="AM949" s="39">
        <v>0.42899999999999999</v>
      </c>
      <c r="AN949" s="39">
        <v>0.42899999999999999</v>
      </c>
      <c r="AO949" s="39">
        <f t="shared" si="164"/>
        <v>0</v>
      </c>
      <c r="AQ949" s="37" t="s">
        <v>1721</v>
      </c>
      <c r="AR949" s="39">
        <v>0</v>
      </c>
    </row>
    <row r="950" spans="1:44" ht="15" customHeight="1">
      <c r="A950" s="37" t="s">
        <v>1722</v>
      </c>
      <c r="B950" s="37" t="s">
        <v>1700</v>
      </c>
      <c r="C950" s="37" t="s">
        <v>1721</v>
      </c>
      <c r="E950" s="39">
        <v>0.90400000000000003</v>
      </c>
      <c r="F950" s="39">
        <v>18</v>
      </c>
      <c r="G950" s="39">
        <f t="shared" si="154"/>
        <v>416</v>
      </c>
      <c r="H950" s="39">
        <v>2460</v>
      </c>
      <c r="I950" s="39">
        <v>1066</v>
      </c>
      <c r="J950" s="39" t="str">
        <f t="shared" si="155"/>
        <v>NO</v>
      </c>
      <c r="K950" s="39">
        <f t="shared" si="156"/>
        <v>1.2019230769230769</v>
      </c>
      <c r="L950" s="39" t="str">
        <f t="shared" si="157"/>
        <v>NO</v>
      </c>
      <c r="O950" s="39">
        <v>2</v>
      </c>
      <c r="R950" s="39">
        <v>0</v>
      </c>
      <c r="S950" s="39">
        <f t="shared" si="158"/>
        <v>0</v>
      </c>
      <c r="AB950" s="39" t="s">
        <v>4112</v>
      </c>
      <c r="AD950" s="39">
        <f t="shared" si="159"/>
        <v>0</v>
      </c>
      <c r="AE950" s="39">
        <v>639</v>
      </c>
      <c r="AF950" s="39">
        <f t="shared" si="160"/>
        <v>702</v>
      </c>
      <c r="AG950" s="39">
        <v>2694</v>
      </c>
      <c r="AH950" s="39">
        <f t="shared" si="161"/>
        <v>1199</v>
      </c>
      <c r="AI950" s="39">
        <f t="shared" si="162"/>
        <v>-497</v>
      </c>
      <c r="AJ950" s="39">
        <f t="shared" si="163"/>
        <v>0</v>
      </c>
      <c r="AK950" s="39">
        <v>1</v>
      </c>
      <c r="AL950" s="39">
        <v>0.433</v>
      </c>
      <c r="AM950" s="39">
        <v>0.46400000000000002</v>
      </c>
      <c r="AN950" s="39">
        <v>0.41</v>
      </c>
      <c r="AO950" s="39">
        <f t="shared" si="164"/>
        <v>0</v>
      </c>
      <c r="AQ950" s="37" t="s">
        <v>1721</v>
      </c>
      <c r="AR950" s="39">
        <v>0</v>
      </c>
    </row>
    <row r="951" spans="1:44" ht="15" customHeight="1">
      <c r="A951" s="37" t="s">
        <v>1701</v>
      </c>
      <c r="B951" s="37" t="s">
        <v>1702</v>
      </c>
      <c r="C951" s="37" t="s">
        <v>1703</v>
      </c>
      <c r="E951" s="39">
        <v>0.98299999999999998</v>
      </c>
      <c r="F951" s="39">
        <v>22</v>
      </c>
      <c r="G951" s="39">
        <f t="shared" si="154"/>
        <v>252</v>
      </c>
      <c r="H951" s="39" t="s">
        <v>4111</v>
      </c>
      <c r="I951" s="39">
        <v>1969</v>
      </c>
      <c r="J951" s="39" t="str">
        <f t="shared" si="155"/>
        <v>NO</v>
      </c>
      <c r="K951" s="39">
        <f t="shared" si="156"/>
        <v>1.1904761904761905</v>
      </c>
      <c r="L951" s="39" t="str">
        <f t="shared" si="157"/>
        <v>NO</v>
      </c>
      <c r="O951" s="39">
        <v>1</v>
      </c>
      <c r="R951" s="39">
        <v>0</v>
      </c>
      <c r="S951" s="39">
        <f t="shared" si="158"/>
        <v>1</v>
      </c>
      <c r="U951" s="39" t="s">
        <v>2879</v>
      </c>
      <c r="AB951" s="39" t="s">
        <v>4112</v>
      </c>
      <c r="AD951" s="39">
        <f t="shared" si="159"/>
        <v>0</v>
      </c>
      <c r="AE951" s="39">
        <v>3563</v>
      </c>
      <c r="AF951" s="39">
        <f t="shared" si="160"/>
        <v>1193</v>
      </c>
      <c r="AG951" s="39">
        <v>10186</v>
      </c>
      <c r="AH951" s="39">
        <f t="shared" si="161"/>
        <v>1353</v>
      </c>
      <c r="AI951" s="39">
        <f t="shared" si="162"/>
        <v>-160</v>
      </c>
      <c r="AJ951" s="39">
        <f t="shared" si="163"/>
        <v>0</v>
      </c>
      <c r="AK951" s="39">
        <v>1</v>
      </c>
      <c r="AL951" s="39">
        <v>0.52600000000000002</v>
      </c>
      <c r="AM951" s="39">
        <v>0.46700000000000003</v>
      </c>
      <c r="AN951" s="39">
        <v>0.36899999999999999</v>
      </c>
      <c r="AO951" s="39">
        <f t="shared" si="164"/>
        <v>0</v>
      </c>
      <c r="AQ951" s="37" t="s">
        <v>1703</v>
      </c>
      <c r="AR951" s="39">
        <v>0</v>
      </c>
    </row>
    <row r="952" spans="1:44" ht="15" customHeight="1">
      <c r="A952" s="37" t="s">
        <v>1704</v>
      </c>
      <c r="B952" s="37" t="s">
        <v>1705</v>
      </c>
      <c r="C952" s="37" t="s">
        <v>1703</v>
      </c>
      <c r="E952" s="39">
        <v>0.999</v>
      </c>
      <c r="F952" s="39">
        <v>17</v>
      </c>
      <c r="G952" s="39">
        <f t="shared" si="154"/>
        <v>290</v>
      </c>
      <c r="H952" s="39">
        <v>1445</v>
      </c>
      <c r="I952" s="39">
        <v>27277</v>
      </c>
      <c r="J952" s="39" t="str">
        <f t="shared" si="155"/>
        <v>YES</v>
      </c>
      <c r="K952" s="39">
        <f t="shared" si="156"/>
        <v>1.7241379310344829</v>
      </c>
      <c r="L952" s="39" t="str">
        <f t="shared" si="157"/>
        <v>NO</v>
      </c>
      <c r="O952" s="39">
        <v>3</v>
      </c>
      <c r="R952" s="39">
        <v>0</v>
      </c>
      <c r="S952" s="39">
        <f t="shared" si="158"/>
        <v>0</v>
      </c>
      <c r="AB952" s="39" t="s">
        <v>4112</v>
      </c>
      <c r="AC952" s="39" t="s">
        <v>1706</v>
      </c>
      <c r="AD952" s="39">
        <f t="shared" si="159"/>
        <v>7</v>
      </c>
      <c r="AE952" s="39">
        <v>2853</v>
      </c>
      <c r="AF952" s="39">
        <f t="shared" si="160"/>
        <v>1145</v>
      </c>
      <c r="AG952" s="39">
        <v>4675</v>
      </c>
      <c r="AH952" s="39">
        <f t="shared" si="161"/>
        <v>1273</v>
      </c>
      <c r="AI952" s="39">
        <f t="shared" si="162"/>
        <v>-128</v>
      </c>
      <c r="AJ952" s="39">
        <f t="shared" si="163"/>
        <v>0</v>
      </c>
      <c r="AK952" s="39">
        <v>1</v>
      </c>
      <c r="AL952" s="39">
        <v>0.47399999999999998</v>
      </c>
      <c r="AM952" s="39">
        <v>0.46300000000000002</v>
      </c>
      <c r="AN952" s="39">
        <v>0.45600000000000002</v>
      </c>
      <c r="AO952" s="39">
        <f t="shared" si="164"/>
        <v>0</v>
      </c>
      <c r="AQ952" s="37" t="s">
        <v>1703</v>
      </c>
      <c r="AR952" s="39">
        <v>0</v>
      </c>
    </row>
    <row r="953" spans="1:44" ht="15" customHeight="1">
      <c r="A953" s="37" t="s">
        <v>1707</v>
      </c>
      <c r="B953" s="37" t="s">
        <v>1708</v>
      </c>
      <c r="C953" s="37" t="s">
        <v>1709</v>
      </c>
      <c r="E953" s="39">
        <v>0.998</v>
      </c>
      <c r="F953" s="39">
        <v>18</v>
      </c>
      <c r="G953" s="39">
        <f t="shared" si="154"/>
        <v>413</v>
      </c>
      <c r="H953" s="39">
        <v>573</v>
      </c>
      <c r="I953" s="39" t="s">
        <v>4111</v>
      </c>
      <c r="J953" s="39" t="str">
        <f t="shared" si="155"/>
        <v>NO</v>
      </c>
      <c r="K953" s="39">
        <f t="shared" si="156"/>
        <v>0.72639225181598066</v>
      </c>
      <c r="L953" s="39" t="str">
        <f t="shared" si="157"/>
        <v>NO</v>
      </c>
      <c r="O953" s="39">
        <v>1</v>
      </c>
      <c r="R953" s="39">
        <v>0</v>
      </c>
      <c r="S953" s="39">
        <f t="shared" si="158"/>
        <v>0</v>
      </c>
      <c r="AB953" s="39" t="s">
        <v>4112</v>
      </c>
      <c r="AD953" s="39">
        <f t="shared" si="159"/>
        <v>0</v>
      </c>
      <c r="AE953" s="39">
        <v>981</v>
      </c>
      <c r="AF953" s="39">
        <f t="shared" si="160"/>
        <v>808</v>
      </c>
      <c r="AG953" s="39">
        <v>270</v>
      </c>
      <c r="AH953" s="39">
        <f t="shared" si="161"/>
        <v>740</v>
      </c>
      <c r="AI953" s="39">
        <f t="shared" si="162"/>
        <v>68</v>
      </c>
      <c r="AJ953" s="39">
        <f t="shared" si="163"/>
        <v>1</v>
      </c>
      <c r="AK953" s="39">
        <v>1</v>
      </c>
      <c r="AL953" s="39">
        <v>0.434</v>
      </c>
      <c r="AM953" s="39">
        <v>0.49399999999999999</v>
      </c>
      <c r="AN953" s="39">
        <v>0.44</v>
      </c>
      <c r="AO953" s="39">
        <f t="shared" si="164"/>
        <v>0</v>
      </c>
      <c r="AQ953" s="37" t="s">
        <v>1709</v>
      </c>
      <c r="AR953" s="39">
        <v>1</v>
      </c>
    </row>
    <row r="954" spans="1:44" ht="15" customHeight="1">
      <c r="A954" s="37" t="s">
        <v>1710</v>
      </c>
      <c r="B954" s="37" t="s">
        <v>1711</v>
      </c>
      <c r="C954" s="37" t="s">
        <v>1709</v>
      </c>
      <c r="E954" s="39">
        <v>0.999</v>
      </c>
      <c r="F954" s="39">
        <v>17</v>
      </c>
      <c r="G954" s="39">
        <f t="shared" si="154"/>
        <v>391</v>
      </c>
      <c r="H954" s="39">
        <v>765</v>
      </c>
      <c r="I954" s="39">
        <v>1685</v>
      </c>
      <c r="J954" s="39" t="str">
        <f t="shared" si="155"/>
        <v>NO</v>
      </c>
      <c r="K954" s="39">
        <f t="shared" si="156"/>
        <v>1.0230179028132993</v>
      </c>
      <c r="L954" s="39" t="str">
        <f t="shared" si="157"/>
        <v>NO</v>
      </c>
      <c r="O954" s="39">
        <v>1</v>
      </c>
      <c r="R954" s="39">
        <v>0</v>
      </c>
      <c r="S954" s="39">
        <f t="shared" si="158"/>
        <v>0</v>
      </c>
      <c r="AB954" s="39" t="s">
        <v>4112</v>
      </c>
      <c r="AD954" s="39">
        <f t="shared" si="159"/>
        <v>0</v>
      </c>
      <c r="AE954" s="39">
        <v>1432</v>
      </c>
      <c r="AF954" s="39">
        <f t="shared" si="160"/>
        <v>933</v>
      </c>
      <c r="AG954" s="39">
        <v>150</v>
      </c>
      <c r="AH954" s="39">
        <f t="shared" si="161"/>
        <v>626</v>
      </c>
      <c r="AI954" s="39">
        <f t="shared" si="162"/>
        <v>307</v>
      </c>
      <c r="AJ954" s="39">
        <f t="shared" si="163"/>
        <v>1</v>
      </c>
      <c r="AK954" s="39">
        <v>1</v>
      </c>
      <c r="AL954" s="39">
        <v>0.42099999999999999</v>
      </c>
      <c r="AM954" s="39">
        <v>0.42699999999999999</v>
      </c>
      <c r="AN954" s="39">
        <v>0.435</v>
      </c>
      <c r="AO954" s="39">
        <f t="shared" si="164"/>
        <v>0</v>
      </c>
      <c r="AQ954" s="37" t="s">
        <v>1709</v>
      </c>
      <c r="AR954" s="39">
        <v>1</v>
      </c>
    </row>
    <row r="955" spans="1:44" ht="15" customHeight="1">
      <c r="A955" s="37" t="s">
        <v>1694</v>
      </c>
      <c r="B955" s="37" t="s">
        <v>1695</v>
      </c>
      <c r="C955" s="37" t="s">
        <v>1696</v>
      </c>
      <c r="E955" s="39">
        <v>0.99099999999999999</v>
      </c>
      <c r="F955" s="39">
        <v>19</v>
      </c>
      <c r="G955" s="39">
        <f t="shared" si="154"/>
        <v>771</v>
      </c>
      <c r="H955" s="39">
        <v>1950</v>
      </c>
      <c r="I955" s="39">
        <v>276</v>
      </c>
      <c r="J955" s="39" t="str">
        <f t="shared" si="155"/>
        <v>NO</v>
      </c>
      <c r="K955" s="39">
        <f t="shared" si="156"/>
        <v>0</v>
      </c>
      <c r="L955" s="39" t="str">
        <f t="shared" si="157"/>
        <v>NO</v>
      </c>
      <c r="O955" s="39">
        <v>2</v>
      </c>
      <c r="R955" s="39">
        <v>0</v>
      </c>
      <c r="S955" s="39">
        <f t="shared" si="158"/>
        <v>0</v>
      </c>
      <c r="AB955" s="39" t="s">
        <v>4112</v>
      </c>
      <c r="AD955" s="39">
        <f t="shared" si="159"/>
        <v>0</v>
      </c>
      <c r="AE955" s="39">
        <v>3557</v>
      </c>
      <c r="AF955" s="39">
        <f t="shared" si="160"/>
        <v>1192</v>
      </c>
      <c r="AG955" s="39">
        <v>718</v>
      </c>
      <c r="AH955" s="39">
        <f t="shared" si="161"/>
        <v>931</v>
      </c>
      <c r="AI955" s="39">
        <f t="shared" si="162"/>
        <v>261</v>
      </c>
      <c r="AJ955" s="39">
        <f t="shared" si="163"/>
        <v>1</v>
      </c>
      <c r="AK955" s="39">
        <v>1</v>
      </c>
      <c r="AL955" s="39">
        <v>0.45600000000000002</v>
      </c>
      <c r="AM955" s="39">
        <v>0.433</v>
      </c>
      <c r="AN955" s="39">
        <v>0.44500000000000001</v>
      </c>
      <c r="AO955" s="39">
        <f t="shared" si="164"/>
        <v>0</v>
      </c>
      <c r="AQ955" s="37" t="s">
        <v>1696</v>
      </c>
      <c r="AR955" s="39">
        <v>1</v>
      </c>
    </row>
    <row r="956" spans="1:44" ht="15" customHeight="1">
      <c r="A956" s="37" t="s">
        <v>1697</v>
      </c>
      <c r="B956" s="37" t="s">
        <v>1698</v>
      </c>
      <c r="C956" s="37" t="s">
        <v>1696</v>
      </c>
      <c r="D956" s="39">
        <v>0</v>
      </c>
      <c r="E956" s="39">
        <v>0</v>
      </c>
      <c r="G956" s="39">
        <f t="shared" si="154"/>
        <v>940</v>
      </c>
      <c r="H956" s="39">
        <v>1960</v>
      </c>
      <c r="I956" s="39" t="s">
        <v>4111</v>
      </c>
      <c r="J956" s="39" t="str">
        <f t="shared" si="155"/>
        <v>NO</v>
      </c>
      <c r="K956" s="39">
        <f t="shared" si="156"/>
        <v>0</v>
      </c>
      <c r="L956" s="39" t="str">
        <f t="shared" si="157"/>
        <v>NO</v>
      </c>
      <c r="O956" s="39">
        <v>4</v>
      </c>
      <c r="R956" s="39">
        <v>0</v>
      </c>
      <c r="S956" s="39">
        <f t="shared" si="158"/>
        <v>0</v>
      </c>
      <c r="AB956" s="39" t="s">
        <v>4112</v>
      </c>
      <c r="AD956" s="39">
        <f t="shared" si="159"/>
        <v>0</v>
      </c>
      <c r="AE956" s="39">
        <v>3480</v>
      </c>
      <c r="AF956" s="39">
        <f t="shared" si="160"/>
        <v>1187</v>
      </c>
      <c r="AG956" s="39">
        <v>3264</v>
      </c>
      <c r="AH956" s="39">
        <f t="shared" si="161"/>
        <v>1229</v>
      </c>
      <c r="AI956" s="39">
        <f t="shared" si="162"/>
        <v>-42</v>
      </c>
      <c r="AJ956" s="39">
        <f t="shared" si="163"/>
        <v>0</v>
      </c>
      <c r="AK956" s="39">
        <v>0</v>
      </c>
      <c r="AL956" s="39">
        <v>0.43099999999999999</v>
      </c>
      <c r="AM956" s="39">
        <v>0.48199999999999998</v>
      </c>
      <c r="AN956" s="39">
        <v>0.47099999999999997</v>
      </c>
      <c r="AO956" s="39">
        <f t="shared" si="164"/>
        <v>1</v>
      </c>
      <c r="AQ956" s="37" t="s">
        <v>1696</v>
      </c>
      <c r="AR956" s="39">
        <v>0</v>
      </c>
    </row>
    <row r="957" spans="1:44" ht="15" customHeight="1">
      <c r="A957" s="37" t="s">
        <v>1699</v>
      </c>
      <c r="B957" s="37" t="s">
        <v>1681</v>
      </c>
      <c r="C957" s="37" t="s">
        <v>1682</v>
      </c>
      <c r="E957" s="39">
        <v>0.999</v>
      </c>
      <c r="F957" s="39">
        <v>19</v>
      </c>
      <c r="G957" s="39">
        <f t="shared" si="154"/>
        <v>397</v>
      </c>
      <c r="H957" s="39">
        <v>891</v>
      </c>
      <c r="I957" s="39">
        <v>7762</v>
      </c>
      <c r="J957" s="39" t="str">
        <f t="shared" si="155"/>
        <v>NO</v>
      </c>
      <c r="K957" s="39">
        <f t="shared" si="156"/>
        <v>3.0226700251889169</v>
      </c>
      <c r="L957" s="39" t="str">
        <f t="shared" si="157"/>
        <v>NO</v>
      </c>
      <c r="O957" s="39">
        <v>1</v>
      </c>
      <c r="R957" s="39">
        <v>0</v>
      </c>
      <c r="S957" s="39">
        <f t="shared" si="158"/>
        <v>0</v>
      </c>
      <c r="AB957" s="39" t="s">
        <v>4112</v>
      </c>
      <c r="AD957" s="39">
        <f t="shared" si="159"/>
        <v>0</v>
      </c>
      <c r="AE957" s="39">
        <v>0</v>
      </c>
      <c r="AF957" s="39">
        <f t="shared" si="160"/>
        <v>1</v>
      </c>
      <c r="AG957" s="39">
        <v>6</v>
      </c>
      <c r="AH957" s="39">
        <f t="shared" si="161"/>
        <v>226</v>
      </c>
      <c r="AI957" s="39">
        <f t="shared" si="162"/>
        <v>-225</v>
      </c>
      <c r="AJ957" s="39">
        <f t="shared" si="163"/>
        <v>0</v>
      </c>
      <c r="AK957" s="39">
        <v>1</v>
      </c>
      <c r="AL957" s="39">
        <v>0.39300000000000002</v>
      </c>
      <c r="AM957" s="39">
        <v>0.47899999999999998</v>
      </c>
      <c r="AN957" s="39">
        <v>0.35099999999999998</v>
      </c>
      <c r="AO957" s="39">
        <f t="shared" si="164"/>
        <v>0</v>
      </c>
      <c r="AQ957" s="37" t="s">
        <v>1682</v>
      </c>
      <c r="AR957" s="39">
        <v>0</v>
      </c>
    </row>
    <row r="958" spans="1:44" ht="15" customHeight="1">
      <c r="A958" s="37" t="s">
        <v>1683</v>
      </c>
      <c r="B958" s="37" t="s">
        <v>1684</v>
      </c>
      <c r="C958" s="37" t="s">
        <v>1682</v>
      </c>
      <c r="E958" s="39">
        <v>0.996</v>
      </c>
      <c r="F958" s="39">
        <v>20</v>
      </c>
      <c r="G958" s="39">
        <f t="shared" si="154"/>
        <v>400</v>
      </c>
      <c r="H958" s="39">
        <v>1261</v>
      </c>
      <c r="I958" s="39">
        <v>11967</v>
      </c>
      <c r="J958" s="39" t="str">
        <f t="shared" si="155"/>
        <v>YES</v>
      </c>
      <c r="K958" s="39">
        <f t="shared" si="156"/>
        <v>3.25</v>
      </c>
      <c r="L958" s="39" t="str">
        <f t="shared" si="157"/>
        <v>NO</v>
      </c>
      <c r="O958" s="39">
        <v>1</v>
      </c>
      <c r="R958" s="39">
        <v>0</v>
      </c>
      <c r="S958" s="39">
        <f t="shared" si="158"/>
        <v>0</v>
      </c>
      <c r="AB958" s="39" t="s">
        <v>4112</v>
      </c>
      <c r="AD958" s="39">
        <f t="shared" si="159"/>
        <v>0</v>
      </c>
      <c r="AE958" s="39">
        <v>89</v>
      </c>
      <c r="AF958" s="39">
        <f t="shared" si="160"/>
        <v>376</v>
      </c>
      <c r="AG958" s="39">
        <v>16</v>
      </c>
      <c r="AH958" s="39">
        <f t="shared" si="161"/>
        <v>313</v>
      </c>
      <c r="AI958" s="39">
        <f t="shared" si="162"/>
        <v>63</v>
      </c>
      <c r="AJ958" s="39">
        <f t="shared" si="163"/>
        <v>1</v>
      </c>
      <c r="AK958" s="39">
        <v>1</v>
      </c>
      <c r="AL958" s="39">
        <v>0.42299999999999999</v>
      </c>
      <c r="AM958" s="39">
        <v>0.439</v>
      </c>
      <c r="AN958" s="39">
        <v>0.40400000000000003</v>
      </c>
      <c r="AO958" s="39">
        <f t="shared" si="164"/>
        <v>0</v>
      </c>
      <c r="AQ958" s="37" t="s">
        <v>1682</v>
      </c>
      <c r="AR958" s="39">
        <v>1</v>
      </c>
    </row>
    <row r="959" spans="1:44" ht="15" customHeight="1">
      <c r="A959" s="37" t="s">
        <v>1685</v>
      </c>
      <c r="B959" s="37" t="s">
        <v>1686</v>
      </c>
      <c r="C959" s="37" t="s">
        <v>1687</v>
      </c>
      <c r="E959" s="39">
        <v>1</v>
      </c>
      <c r="F959" s="39">
        <v>18</v>
      </c>
      <c r="G959" s="39">
        <f t="shared" si="154"/>
        <v>235</v>
      </c>
      <c r="H959" s="39">
        <v>2127</v>
      </c>
      <c r="I959" s="39">
        <v>898</v>
      </c>
      <c r="J959" s="39" t="str">
        <f t="shared" si="155"/>
        <v>NO</v>
      </c>
      <c r="K959" s="39">
        <f t="shared" si="156"/>
        <v>5.957446808510638</v>
      </c>
      <c r="L959" s="39" t="str">
        <f t="shared" si="157"/>
        <v>NO</v>
      </c>
      <c r="O959" s="39">
        <v>1</v>
      </c>
      <c r="R959" s="39">
        <v>0</v>
      </c>
      <c r="S959" s="39">
        <f t="shared" si="158"/>
        <v>0</v>
      </c>
      <c r="AB959" s="39" t="s">
        <v>4112</v>
      </c>
      <c r="AD959" s="39">
        <f t="shared" si="159"/>
        <v>0</v>
      </c>
      <c r="AE959" s="39">
        <v>17</v>
      </c>
      <c r="AF959" s="39">
        <f t="shared" si="160"/>
        <v>220</v>
      </c>
      <c r="AG959" s="39">
        <v>13</v>
      </c>
      <c r="AH959" s="39">
        <f t="shared" si="161"/>
        <v>299</v>
      </c>
      <c r="AI959" s="39">
        <f t="shared" si="162"/>
        <v>-79</v>
      </c>
      <c r="AJ959" s="39">
        <f t="shared" si="163"/>
        <v>0</v>
      </c>
      <c r="AK959" s="39">
        <v>1</v>
      </c>
      <c r="AL959" s="39">
        <v>0.441</v>
      </c>
      <c r="AM959" s="39">
        <v>0.47099999999999997</v>
      </c>
      <c r="AN959" s="39">
        <v>0.39600000000000002</v>
      </c>
      <c r="AO959" s="39">
        <f t="shared" si="164"/>
        <v>0</v>
      </c>
      <c r="AQ959" s="37" t="s">
        <v>1687</v>
      </c>
      <c r="AR959" s="39">
        <v>0</v>
      </c>
    </row>
    <row r="960" spans="1:44" ht="15" customHeight="1">
      <c r="A960" s="37" t="s">
        <v>1688</v>
      </c>
      <c r="B960" s="37" t="s">
        <v>1689</v>
      </c>
      <c r="C960" s="37" t="s">
        <v>1687</v>
      </c>
      <c r="E960" s="39">
        <v>0.999</v>
      </c>
      <c r="F960" s="39">
        <v>18</v>
      </c>
      <c r="G960" s="39">
        <f t="shared" si="154"/>
        <v>247</v>
      </c>
      <c r="H960" s="39">
        <v>5236</v>
      </c>
      <c r="I960" s="39">
        <v>4461</v>
      </c>
      <c r="J960" s="39" t="str">
        <f t="shared" si="155"/>
        <v>NO</v>
      </c>
      <c r="K960" s="39">
        <f t="shared" si="156"/>
        <v>4.048582995951417</v>
      </c>
      <c r="L960" s="39" t="str">
        <f t="shared" si="157"/>
        <v>NO</v>
      </c>
      <c r="O960" s="39">
        <v>1</v>
      </c>
      <c r="R960" s="39">
        <v>0</v>
      </c>
      <c r="S960" s="39">
        <f t="shared" si="158"/>
        <v>1</v>
      </c>
      <c r="W960" s="39" t="s">
        <v>3046</v>
      </c>
      <c r="AB960" s="39" t="s">
        <v>4112</v>
      </c>
      <c r="AD960" s="39">
        <f t="shared" si="159"/>
        <v>0</v>
      </c>
      <c r="AE960" s="39">
        <v>109</v>
      </c>
      <c r="AF960" s="39">
        <f t="shared" si="160"/>
        <v>398</v>
      </c>
      <c r="AG960" s="39">
        <v>1</v>
      </c>
      <c r="AH960" s="39">
        <f t="shared" si="161"/>
        <v>122</v>
      </c>
      <c r="AI960" s="39">
        <f t="shared" si="162"/>
        <v>276</v>
      </c>
      <c r="AJ960" s="39">
        <f t="shared" si="163"/>
        <v>1</v>
      </c>
      <c r="AK960" s="39">
        <v>1</v>
      </c>
      <c r="AL960" s="39">
        <v>0.47099999999999997</v>
      </c>
      <c r="AM960" s="39">
        <v>0.45900000000000002</v>
      </c>
      <c r="AN960" s="39">
        <v>0.36899999999999999</v>
      </c>
      <c r="AO960" s="39">
        <f t="shared" si="164"/>
        <v>0</v>
      </c>
      <c r="AQ960" s="37" t="s">
        <v>1687</v>
      </c>
      <c r="AR960" s="39">
        <v>1</v>
      </c>
    </row>
    <row r="961" spans="1:44" ht="15" customHeight="1">
      <c r="A961" s="37" t="s">
        <v>1690</v>
      </c>
      <c r="B961" s="37" t="s">
        <v>1691</v>
      </c>
      <c r="C961" s="37" t="s">
        <v>1692</v>
      </c>
      <c r="E961" s="39">
        <v>0.999</v>
      </c>
      <c r="F961" s="39">
        <v>20</v>
      </c>
      <c r="G961" s="39">
        <f t="shared" si="154"/>
        <v>354</v>
      </c>
      <c r="H961" s="39">
        <v>3310</v>
      </c>
      <c r="I961" s="39">
        <v>3680</v>
      </c>
      <c r="J961" s="39" t="str">
        <f t="shared" si="155"/>
        <v>NO</v>
      </c>
      <c r="K961" s="39">
        <f t="shared" si="156"/>
        <v>2.2598870056497176</v>
      </c>
      <c r="L961" s="39" t="str">
        <f t="shared" si="157"/>
        <v>NO</v>
      </c>
      <c r="O961" s="39">
        <v>1</v>
      </c>
      <c r="R961" s="39">
        <v>0</v>
      </c>
      <c r="S961" s="39">
        <f t="shared" si="158"/>
        <v>0</v>
      </c>
      <c r="AB961" s="39" t="s">
        <v>4112</v>
      </c>
      <c r="AD961" s="39">
        <f t="shared" si="159"/>
        <v>0</v>
      </c>
      <c r="AE961" s="39">
        <v>606</v>
      </c>
      <c r="AF961" s="39">
        <f t="shared" si="160"/>
        <v>687</v>
      </c>
      <c r="AG961" s="39">
        <v>11482</v>
      </c>
      <c r="AH961" s="39">
        <f t="shared" si="161"/>
        <v>1367</v>
      </c>
      <c r="AI961" s="39">
        <f t="shared" si="162"/>
        <v>-680</v>
      </c>
      <c r="AJ961" s="39">
        <f t="shared" si="163"/>
        <v>0</v>
      </c>
      <c r="AK961" s="39">
        <v>1</v>
      </c>
      <c r="AL961" s="39">
        <v>0.39900000000000002</v>
      </c>
      <c r="AM961" s="39">
        <v>0.45500000000000002</v>
      </c>
      <c r="AN961" s="39">
        <v>0.44700000000000001</v>
      </c>
      <c r="AO961" s="39">
        <f t="shared" si="164"/>
        <v>0</v>
      </c>
      <c r="AQ961" s="37" t="s">
        <v>1692</v>
      </c>
      <c r="AR961" s="39">
        <v>0</v>
      </c>
    </row>
    <row r="962" spans="1:44" ht="15" customHeight="1">
      <c r="A962" s="37" t="s">
        <v>1693</v>
      </c>
      <c r="B962" s="37" t="s">
        <v>1672</v>
      </c>
      <c r="C962" s="37" t="s">
        <v>1692</v>
      </c>
      <c r="D962" s="39">
        <v>0</v>
      </c>
      <c r="E962" s="39">
        <v>0</v>
      </c>
      <c r="G962" s="39">
        <f t="shared" si="154"/>
        <v>380</v>
      </c>
      <c r="H962" s="39">
        <v>1020</v>
      </c>
      <c r="I962" s="39">
        <v>410</v>
      </c>
      <c r="J962" s="39" t="str">
        <f t="shared" si="155"/>
        <v>NO</v>
      </c>
      <c r="K962" s="39">
        <f t="shared" si="156"/>
        <v>1.3157894736842104</v>
      </c>
      <c r="L962" s="39" t="str">
        <f t="shared" si="157"/>
        <v>NO</v>
      </c>
      <c r="O962" s="39">
        <v>1</v>
      </c>
      <c r="R962" s="39">
        <v>0</v>
      </c>
      <c r="S962" s="39">
        <f t="shared" si="158"/>
        <v>0</v>
      </c>
      <c r="AB962" s="39" t="s">
        <v>4112</v>
      </c>
      <c r="AD962" s="39">
        <f t="shared" si="159"/>
        <v>0</v>
      </c>
      <c r="AE962" s="39">
        <v>332</v>
      </c>
      <c r="AF962" s="39">
        <f t="shared" si="160"/>
        <v>551</v>
      </c>
      <c r="AG962" s="39">
        <v>1114</v>
      </c>
      <c r="AH962" s="39">
        <f t="shared" si="161"/>
        <v>1041</v>
      </c>
      <c r="AI962" s="39">
        <f t="shared" si="162"/>
        <v>-490</v>
      </c>
      <c r="AJ962" s="39">
        <f t="shared" si="163"/>
        <v>0</v>
      </c>
      <c r="AK962" s="39">
        <v>0</v>
      </c>
      <c r="AL962" s="39">
        <v>0.45300000000000001</v>
      </c>
      <c r="AM962" s="39">
        <v>0.48499999999999999</v>
      </c>
      <c r="AN962" s="39">
        <v>0.46800000000000003</v>
      </c>
      <c r="AO962" s="39">
        <f t="shared" si="164"/>
        <v>1</v>
      </c>
      <c r="AQ962" s="37" t="s">
        <v>1692</v>
      </c>
      <c r="AR962" s="39">
        <v>0</v>
      </c>
    </row>
    <row r="963" spans="1:44" ht="15" customHeight="1">
      <c r="A963" s="37" t="s">
        <v>1673</v>
      </c>
      <c r="B963" s="37" t="s">
        <v>1674</v>
      </c>
      <c r="C963" s="37" t="s">
        <v>1675</v>
      </c>
      <c r="E963" s="39">
        <v>0.996</v>
      </c>
      <c r="F963" s="39">
        <v>19</v>
      </c>
      <c r="G963" s="39">
        <f t="shared" ref="G963:G1026" si="165">LEN(B963)</f>
        <v>653</v>
      </c>
      <c r="H963" s="39">
        <v>4108</v>
      </c>
      <c r="I963" s="39">
        <v>1759</v>
      </c>
      <c r="J963" s="39" t="str">
        <f t="shared" ref="J963:J1026" si="166">IF(AND(OR(H963&gt;=10000,I963&gt;=10000),H963&lt;&gt;"NA",I963&lt;&gt;"NA"),"YES","NO")</f>
        <v>NO</v>
      </c>
      <c r="K963" s="39">
        <f t="shared" ref="K963:K1026" si="167">(100/G963)*(LEN(B963)-LEN(SUBSTITUTE(B963,"C","")))</f>
        <v>0.9188361408882082</v>
      </c>
      <c r="L963" s="39" t="str">
        <f t="shared" ref="L963:L1026" si="168">IF(AND(K963&gt;3,G963&lt;150),"YES","NO")</f>
        <v>NO</v>
      </c>
      <c r="O963" s="39">
        <v>0</v>
      </c>
      <c r="R963" s="39">
        <v>0</v>
      </c>
      <c r="S963" s="39">
        <f t="shared" ref="S963:S1026" si="169">SUM(IF(U963=0,0,1),IF(V963=0,0,1),IF(W963=0,0,1),IF(X963=0,0,1),IF(Y963=0,0,1),IF(Z963=0,0,1),IF(AA963=0,0,1),IF(AB963="No NLS",0,1))</f>
        <v>0</v>
      </c>
      <c r="AB963" s="39" t="s">
        <v>4112</v>
      </c>
      <c r="AC963" s="39" t="s">
        <v>1676</v>
      </c>
      <c r="AD963" s="39">
        <f t="shared" ref="AD963:AD1026" si="170">IF(AC963="",0,(LEN(AC963)-LEN(SUBSTITUTE(AC963,"#","")))+1)</f>
        <v>3</v>
      </c>
      <c r="AE963" s="39">
        <v>1176</v>
      </c>
      <c r="AF963" s="39">
        <f t="shared" ref="AF963:AF1026" si="171">RANK(AE963,$AE$3:$AE$1464,1)</f>
        <v>870</v>
      </c>
      <c r="AG963" s="39">
        <v>0</v>
      </c>
      <c r="AH963" s="39">
        <f t="shared" ref="AH963:AH1026" si="172">RANK(AG963,$AG$3:$AG$1464,1)</f>
        <v>1</v>
      </c>
      <c r="AI963" s="39">
        <f t="shared" ref="AI963:AI1026" si="173">AF963-AH963</f>
        <v>869</v>
      </c>
      <c r="AJ963" s="39">
        <f t="shared" ref="AJ963:AJ1026" si="174">IF(AI963&gt;0,1,0)</f>
        <v>1</v>
      </c>
      <c r="AK963" s="39">
        <v>1</v>
      </c>
      <c r="AL963" s="39">
        <v>0.442</v>
      </c>
      <c r="AM963" s="39">
        <v>0.45800000000000002</v>
      </c>
      <c r="AN963" s="39">
        <v>0.38800000000000001</v>
      </c>
      <c r="AO963" s="39">
        <f t="shared" ref="AO963:AO1026" si="175">IF(AK963=1,0,1)</f>
        <v>0</v>
      </c>
      <c r="AQ963" s="37" t="s">
        <v>1675</v>
      </c>
      <c r="AR963" s="39">
        <v>1</v>
      </c>
    </row>
    <row r="964" spans="1:44" ht="15" customHeight="1">
      <c r="A964" s="37" t="s">
        <v>1677</v>
      </c>
      <c r="B964" s="37" t="s">
        <v>1678</v>
      </c>
      <c r="C964" s="37" t="s">
        <v>1675</v>
      </c>
      <c r="E964" s="39">
        <v>0.999</v>
      </c>
      <c r="F964" s="39">
        <v>21</v>
      </c>
      <c r="G964" s="39">
        <f t="shared" si="165"/>
        <v>775</v>
      </c>
      <c r="H964" s="39">
        <v>5664</v>
      </c>
      <c r="I964" s="39" t="s">
        <v>4111</v>
      </c>
      <c r="J964" s="39" t="str">
        <f t="shared" si="166"/>
        <v>NO</v>
      </c>
      <c r="K964" s="39">
        <f t="shared" si="167"/>
        <v>0.77419354838709675</v>
      </c>
      <c r="L964" s="39" t="str">
        <f t="shared" si="168"/>
        <v>NO</v>
      </c>
      <c r="O964" s="39">
        <v>2</v>
      </c>
      <c r="R964" s="39">
        <v>0</v>
      </c>
      <c r="S964" s="39">
        <f t="shared" si="169"/>
        <v>0</v>
      </c>
      <c r="AB964" s="39" t="s">
        <v>4112</v>
      </c>
      <c r="AC964" s="39" t="s">
        <v>1679</v>
      </c>
      <c r="AD964" s="39">
        <f t="shared" si="170"/>
        <v>4</v>
      </c>
      <c r="AE964" s="39">
        <v>44</v>
      </c>
      <c r="AF964" s="39">
        <f t="shared" si="171"/>
        <v>305</v>
      </c>
      <c r="AG964" s="39">
        <v>207</v>
      </c>
      <c r="AH964" s="39">
        <f t="shared" si="172"/>
        <v>693</v>
      </c>
      <c r="AI964" s="39">
        <f t="shared" si="173"/>
        <v>-388</v>
      </c>
      <c r="AJ964" s="39">
        <f t="shared" si="174"/>
        <v>0</v>
      </c>
      <c r="AK964" s="39">
        <v>1</v>
      </c>
      <c r="AL964" s="39">
        <v>0</v>
      </c>
      <c r="AM964" s="39">
        <v>0</v>
      </c>
      <c r="AN964" s="39">
        <v>0</v>
      </c>
      <c r="AO964" s="39">
        <f t="shared" si="175"/>
        <v>0</v>
      </c>
      <c r="AQ964" s="37" t="s">
        <v>1675</v>
      </c>
      <c r="AR964" s="39">
        <v>0</v>
      </c>
    </row>
    <row r="965" spans="1:44" ht="15" customHeight="1">
      <c r="A965" s="37" t="s">
        <v>1680</v>
      </c>
      <c r="B965" s="37" t="s">
        <v>1656</v>
      </c>
      <c r="C965" s="37" t="s">
        <v>1657</v>
      </c>
      <c r="E965" s="39">
        <v>1</v>
      </c>
      <c r="F965" s="39">
        <v>20</v>
      </c>
      <c r="G965" s="39">
        <f t="shared" si="165"/>
        <v>202</v>
      </c>
      <c r="H965" s="39">
        <v>230</v>
      </c>
      <c r="I965" s="39">
        <v>1205</v>
      </c>
      <c r="J965" s="39" t="str">
        <f t="shared" si="166"/>
        <v>NO</v>
      </c>
      <c r="K965" s="39">
        <f t="shared" si="167"/>
        <v>0.99009900990099009</v>
      </c>
      <c r="L965" s="39" t="str">
        <f t="shared" si="168"/>
        <v>NO</v>
      </c>
      <c r="O965" s="39">
        <v>1</v>
      </c>
      <c r="R965" s="39">
        <v>0</v>
      </c>
      <c r="S965" s="39">
        <f t="shared" si="169"/>
        <v>0</v>
      </c>
      <c r="AB965" s="39" t="s">
        <v>4112</v>
      </c>
      <c r="AD965" s="39">
        <f t="shared" si="170"/>
        <v>0</v>
      </c>
      <c r="AE965" s="39">
        <v>2920</v>
      </c>
      <c r="AF965" s="39">
        <f t="shared" si="171"/>
        <v>1152</v>
      </c>
      <c r="AG965" s="39">
        <v>4087</v>
      </c>
      <c r="AH965" s="39">
        <f t="shared" si="172"/>
        <v>1262</v>
      </c>
      <c r="AI965" s="39">
        <f t="shared" si="173"/>
        <v>-110</v>
      </c>
      <c r="AJ965" s="39">
        <f t="shared" si="174"/>
        <v>0</v>
      </c>
      <c r="AK965" s="39">
        <v>1</v>
      </c>
      <c r="AL965" s="39">
        <v>0.49399999999999999</v>
      </c>
      <c r="AM965" s="39">
        <v>0.45500000000000002</v>
      </c>
      <c r="AN965" s="39">
        <v>0.45600000000000002</v>
      </c>
      <c r="AO965" s="39">
        <f t="shared" si="175"/>
        <v>0</v>
      </c>
      <c r="AQ965" s="37" t="s">
        <v>1657</v>
      </c>
      <c r="AR965" s="39">
        <v>0</v>
      </c>
    </row>
    <row r="966" spans="1:44" ht="15" customHeight="1">
      <c r="A966" s="37" t="s">
        <v>1658</v>
      </c>
      <c r="B966" s="37" t="s">
        <v>1659</v>
      </c>
      <c r="C966" s="37" t="s">
        <v>1657</v>
      </c>
      <c r="E966" s="39">
        <v>0.999</v>
      </c>
      <c r="F966" s="39">
        <v>23</v>
      </c>
      <c r="G966" s="39">
        <f t="shared" si="165"/>
        <v>220</v>
      </c>
      <c r="H966" s="39">
        <v>88</v>
      </c>
      <c r="I966" s="39">
        <v>2061</v>
      </c>
      <c r="J966" s="39" t="str">
        <f t="shared" si="166"/>
        <v>NO</v>
      </c>
      <c r="K966" s="39">
        <f t="shared" si="167"/>
        <v>2.2727272727272725</v>
      </c>
      <c r="L966" s="39" t="str">
        <f t="shared" si="168"/>
        <v>NO</v>
      </c>
      <c r="O966" s="39">
        <v>2</v>
      </c>
      <c r="R966" s="39">
        <v>0</v>
      </c>
      <c r="S966" s="39">
        <f t="shared" si="169"/>
        <v>1</v>
      </c>
      <c r="W966" s="39" t="s">
        <v>1956</v>
      </c>
      <c r="AB966" s="39" t="s">
        <v>4112</v>
      </c>
      <c r="AD966" s="39">
        <f t="shared" si="170"/>
        <v>0</v>
      </c>
      <c r="AE966" s="39">
        <v>2233</v>
      </c>
      <c r="AF966" s="39">
        <f t="shared" si="171"/>
        <v>1072</v>
      </c>
      <c r="AG966" s="39">
        <v>2796</v>
      </c>
      <c r="AH966" s="39">
        <f t="shared" si="172"/>
        <v>1204</v>
      </c>
      <c r="AI966" s="39">
        <f t="shared" si="173"/>
        <v>-132</v>
      </c>
      <c r="AJ966" s="39">
        <f t="shared" si="174"/>
        <v>0</v>
      </c>
      <c r="AK966" s="39">
        <v>0</v>
      </c>
      <c r="AL966" s="39">
        <v>0.499</v>
      </c>
      <c r="AM966" s="39">
        <v>0.44600000000000001</v>
      </c>
      <c r="AN966" s="39">
        <v>0.45300000000000001</v>
      </c>
      <c r="AO966" s="39">
        <f t="shared" si="175"/>
        <v>1</v>
      </c>
      <c r="AQ966" s="37" t="s">
        <v>1657</v>
      </c>
      <c r="AR966" s="39">
        <v>0</v>
      </c>
    </row>
    <row r="967" spans="1:44" ht="15" customHeight="1">
      <c r="A967" s="37" t="s">
        <v>1660</v>
      </c>
      <c r="B967" s="37" t="s">
        <v>1661</v>
      </c>
      <c r="C967" s="37" t="s">
        <v>1662</v>
      </c>
      <c r="E967" s="39">
        <v>0.999</v>
      </c>
      <c r="F967" s="39">
        <v>20</v>
      </c>
      <c r="G967" s="39">
        <f t="shared" si="165"/>
        <v>331</v>
      </c>
      <c r="H967" s="39">
        <v>5320</v>
      </c>
      <c r="I967" s="39">
        <v>896</v>
      </c>
      <c r="J967" s="39" t="str">
        <f t="shared" si="166"/>
        <v>NO</v>
      </c>
      <c r="K967" s="39">
        <f t="shared" si="167"/>
        <v>2.416918429003021</v>
      </c>
      <c r="L967" s="39" t="str">
        <f t="shared" si="168"/>
        <v>NO</v>
      </c>
      <c r="O967" s="39">
        <v>0</v>
      </c>
      <c r="R967" s="39">
        <v>0</v>
      </c>
      <c r="S967" s="39">
        <f t="shared" si="169"/>
        <v>1</v>
      </c>
      <c r="W967" s="39" t="s">
        <v>1663</v>
      </c>
      <c r="AB967" s="39" t="s">
        <v>4112</v>
      </c>
      <c r="AC967" s="39" t="s">
        <v>1664</v>
      </c>
      <c r="AD967" s="39">
        <f t="shared" si="170"/>
        <v>4</v>
      </c>
      <c r="AE967" s="39">
        <v>455</v>
      </c>
      <c r="AF967" s="39">
        <f t="shared" si="171"/>
        <v>614</v>
      </c>
      <c r="AG967" s="39">
        <v>85</v>
      </c>
      <c r="AH967" s="39">
        <f t="shared" si="172"/>
        <v>522</v>
      </c>
      <c r="AI967" s="39">
        <f t="shared" si="173"/>
        <v>92</v>
      </c>
      <c r="AJ967" s="39">
        <f t="shared" si="174"/>
        <v>1</v>
      </c>
      <c r="AK967" s="39">
        <v>1</v>
      </c>
      <c r="AL967" s="39">
        <v>0.443</v>
      </c>
      <c r="AM967" s="39">
        <v>0.47299999999999998</v>
      </c>
      <c r="AN967" s="39">
        <v>0.40600000000000003</v>
      </c>
      <c r="AO967" s="39">
        <f t="shared" si="175"/>
        <v>0</v>
      </c>
      <c r="AQ967" s="37" t="s">
        <v>1662</v>
      </c>
      <c r="AR967" s="39">
        <v>1</v>
      </c>
    </row>
    <row r="968" spans="1:44" ht="15" customHeight="1">
      <c r="A968" s="37" t="s">
        <v>1665</v>
      </c>
      <c r="B968" s="37" t="s">
        <v>1666</v>
      </c>
      <c r="C968" s="37" t="s">
        <v>1662</v>
      </c>
      <c r="E968" s="39">
        <v>0.995</v>
      </c>
      <c r="F968" s="39">
        <v>20</v>
      </c>
      <c r="G968" s="39">
        <f t="shared" si="165"/>
        <v>472</v>
      </c>
      <c r="H968" s="39">
        <v>4300</v>
      </c>
      <c r="I968" s="39">
        <v>2187</v>
      </c>
      <c r="J968" s="39" t="str">
        <f t="shared" si="166"/>
        <v>NO</v>
      </c>
      <c r="K968" s="39">
        <f t="shared" si="167"/>
        <v>2.1186440677966099</v>
      </c>
      <c r="L968" s="39" t="str">
        <f t="shared" si="168"/>
        <v>NO</v>
      </c>
      <c r="O968" s="39">
        <v>0</v>
      </c>
      <c r="R968" s="39">
        <v>0</v>
      </c>
      <c r="S968" s="39">
        <f t="shared" si="169"/>
        <v>0</v>
      </c>
      <c r="AB968" s="39" t="s">
        <v>4112</v>
      </c>
      <c r="AC968" s="39" t="s">
        <v>1667</v>
      </c>
      <c r="AD968" s="39">
        <f t="shared" si="170"/>
        <v>13</v>
      </c>
      <c r="AE968" s="39">
        <v>1542</v>
      </c>
      <c r="AF968" s="39">
        <f t="shared" si="171"/>
        <v>949</v>
      </c>
      <c r="AG968" s="39">
        <v>137</v>
      </c>
      <c r="AH968" s="39">
        <f t="shared" si="172"/>
        <v>616</v>
      </c>
      <c r="AI968" s="39">
        <f t="shared" si="173"/>
        <v>333</v>
      </c>
      <c r="AJ968" s="39">
        <f t="shared" si="174"/>
        <v>1</v>
      </c>
      <c r="AK968" s="39">
        <v>0</v>
      </c>
      <c r="AL968" s="39">
        <v>0.49199999999999999</v>
      </c>
      <c r="AM968" s="39">
        <v>0.51</v>
      </c>
      <c r="AN968" s="39">
        <v>0.40699999999999997</v>
      </c>
      <c r="AO968" s="39">
        <f t="shared" si="175"/>
        <v>1</v>
      </c>
      <c r="AQ968" s="37" t="s">
        <v>1662</v>
      </c>
      <c r="AR968" s="39">
        <v>1</v>
      </c>
    </row>
    <row r="969" spans="1:44" ht="15" customHeight="1">
      <c r="A969" s="37" t="s">
        <v>1668</v>
      </c>
      <c r="B969" s="37" t="s">
        <v>1669</v>
      </c>
      <c r="C969" s="37" t="s">
        <v>1670</v>
      </c>
      <c r="E969" s="39">
        <v>0.998</v>
      </c>
      <c r="F969" s="39">
        <v>17</v>
      </c>
      <c r="G969" s="39">
        <f t="shared" si="165"/>
        <v>227</v>
      </c>
      <c r="H969" s="39">
        <v>2787</v>
      </c>
      <c r="I969" s="39">
        <v>1932</v>
      </c>
      <c r="J969" s="39" t="str">
        <f t="shared" si="166"/>
        <v>NO</v>
      </c>
      <c r="K969" s="39">
        <f t="shared" si="167"/>
        <v>0.44052863436123346</v>
      </c>
      <c r="L969" s="39" t="str">
        <f t="shared" si="168"/>
        <v>NO</v>
      </c>
      <c r="O969" s="39">
        <v>1</v>
      </c>
      <c r="R969" s="39">
        <v>0</v>
      </c>
      <c r="S969" s="39">
        <f t="shared" si="169"/>
        <v>0</v>
      </c>
      <c r="AB969" s="39" t="s">
        <v>4112</v>
      </c>
      <c r="AD969" s="39">
        <f t="shared" si="170"/>
        <v>0</v>
      </c>
      <c r="AE969" s="39">
        <v>837</v>
      </c>
      <c r="AF969" s="39">
        <f t="shared" si="171"/>
        <v>770</v>
      </c>
      <c r="AG969" s="39">
        <v>47</v>
      </c>
      <c r="AH969" s="39">
        <f t="shared" si="172"/>
        <v>425</v>
      </c>
      <c r="AI969" s="39">
        <f t="shared" si="173"/>
        <v>345</v>
      </c>
      <c r="AJ969" s="39">
        <f t="shared" si="174"/>
        <v>1</v>
      </c>
      <c r="AK969" s="39">
        <v>1</v>
      </c>
      <c r="AL969" s="39">
        <v>0.32300000000000001</v>
      </c>
      <c r="AM969" s="39">
        <v>0.47</v>
      </c>
      <c r="AN969" s="39">
        <v>0.44400000000000001</v>
      </c>
      <c r="AO969" s="39">
        <f t="shared" si="175"/>
        <v>0</v>
      </c>
      <c r="AQ969" s="37" t="s">
        <v>1670</v>
      </c>
      <c r="AR969" s="39">
        <v>1</v>
      </c>
    </row>
    <row r="970" spans="1:44" ht="15" customHeight="1">
      <c r="A970" s="37" t="s">
        <v>1671</v>
      </c>
      <c r="B970" s="37" t="s">
        <v>1633</v>
      </c>
      <c r="C970" s="37" t="s">
        <v>1670</v>
      </c>
      <c r="E970" s="39">
        <v>0.99299999999999999</v>
      </c>
      <c r="F970" s="39">
        <v>17</v>
      </c>
      <c r="G970" s="39">
        <f t="shared" si="165"/>
        <v>237</v>
      </c>
      <c r="H970" s="39">
        <v>2374</v>
      </c>
      <c r="I970" s="39">
        <v>7079</v>
      </c>
      <c r="J970" s="39" t="str">
        <f t="shared" si="166"/>
        <v>NO</v>
      </c>
      <c r="K970" s="39">
        <f t="shared" si="167"/>
        <v>0.4219409282700422</v>
      </c>
      <c r="L970" s="39" t="str">
        <f t="shared" si="168"/>
        <v>NO</v>
      </c>
      <c r="O970" s="39">
        <v>1</v>
      </c>
      <c r="R970" s="39">
        <v>0</v>
      </c>
      <c r="S970" s="39">
        <f t="shared" si="169"/>
        <v>0</v>
      </c>
      <c r="AB970" s="39" t="s">
        <v>4112</v>
      </c>
      <c r="AD970" s="39">
        <f t="shared" si="170"/>
        <v>0</v>
      </c>
      <c r="AE970" s="39">
        <v>14</v>
      </c>
      <c r="AF970" s="39">
        <f t="shared" si="171"/>
        <v>206</v>
      </c>
      <c r="AG970" s="39">
        <v>1</v>
      </c>
      <c r="AH970" s="39">
        <f t="shared" si="172"/>
        <v>122</v>
      </c>
      <c r="AI970" s="39">
        <f t="shared" si="173"/>
        <v>84</v>
      </c>
      <c r="AJ970" s="39">
        <f t="shared" si="174"/>
        <v>1</v>
      </c>
      <c r="AK970" s="39">
        <v>1</v>
      </c>
      <c r="AL970" s="39">
        <v>0.42299999999999999</v>
      </c>
      <c r="AM970" s="39">
        <v>0.42299999999999999</v>
      </c>
      <c r="AN970" s="39">
        <v>0.35099999999999998</v>
      </c>
      <c r="AO970" s="39">
        <f t="shared" si="175"/>
        <v>0</v>
      </c>
      <c r="AQ970" s="37" t="s">
        <v>1670</v>
      </c>
      <c r="AR970" s="39">
        <v>1</v>
      </c>
    </row>
    <row r="971" spans="1:44" ht="15" customHeight="1">
      <c r="A971" s="37" t="s">
        <v>1634</v>
      </c>
      <c r="B971" s="37" t="s">
        <v>1635</v>
      </c>
      <c r="C971" s="37" t="s">
        <v>1636</v>
      </c>
      <c r="E971" s="39">
        <v>0.998</v>
      </c>
      <c r="F971" s="39">
        <v>17</v>
      </c>
      <c r="G971" s="39">
        <f t="shared" si="165"/>
        <v>308</v>
      </c>
      <c r="H971" s="39">
        <v>1085</v>
      </c>
      <c r="I971" s="39">
        <v>4934</v>
      </c>
      <c r="J971" s="39" t="str">
        <f t="shared" si="166"/>
        <v>NO</v>
      </c>
      <c r="K971" s="39">
        <f t="shared" si="167"/>
        <v>0.64935064935064934</v>
      </c>
      <c r="L971" s="39" t="str">
        <f t="shared" si="168"/>
        <v>NO</v>
      </c>
      <c r="O971" s="39">
        <v>1</v>
      </c>
      <c r="R971" s="39">
        <v>0</v>
      </c>
      <c r="S971" s="39">
        <f t="shared" si="169"/>
        <v>0</v>
      </c>
      <c r="AB971" s="39" t="s">
        <v>4112</v>
      </c>
      <c r="AD971" s="39">
        <f t="shared" si="170"/>
        <v>0</v>
      </c>
      <c r="AE971" s="39">
        <v>12</v>
      </c>
      <c r="AF971" s="39">
        <f t="shared" si="171"/>
        <v>198</v>
      </c>
      <c r="AG971" s="39">
        <v>7</v>
      </c>
      <c r="AH971" s="39">
        <f t="shared" si="172"/>
        <v>238</v>
      </c>
      <c r="AI971" s="39">
        <f t="shared" si="173"/>
        <v>-40</v>
      </c>
      <c r="AJ971" s="39">
        <f t="shared" si="174"/>
        <v>0</v>
      </c>
      <c r="AK971" s="39">
        <v>1</v>
      </c>
      <c r="AL971" s="39">
        <v>0.46400000000000002</v>
      </c>
      <c r="AM971" s="39">
        <v>0.46700000000000003</v>
      </c>
      <c r="AN971" s="39">
        <v>0.36299999999999999</v>
      </c>
      <c r="AO971" s="39">
        <f t="shared" si="175"/>
        <v>0</v>
      </c>
      <c r="AQ971" s="37" t="s">
        <v>1636</v>
      </c>
      <c r="AR971" s="39">
        <v>0</v>
      </c>
    </row>
    <row r="972" spans="1:44" ht="15" customHeight="1">
      <c r="A972" s="37" t="s">
        <v>1637</v>
      </c>
      <c r="B972" s="37" t="s">
        <v>1638</v>
      </c>
      <c r="C972" s="37" t="s">
        <v>1636</v>
      </c>
      <c r="E972" s="39">
        <v>0.98099999999999998</v>
      </c>
      <c r="F972" s="39">
        <v>21</v>
      </c>
      <c r="G972" s="39">
        <f t="shared" si="165"/>
        <v>322</v>
      </c>
      <c r="H972" s="39">
        <v>1939</v>
      </c>
      <c r="I972" s="39">
        <v>5494</v>
      </c>
      <c r="J972" s="39" t="str">
        <f t="shared" si="166"/>
        <v>NO</v>
      </c>
      <c r="K972" s="39">
        <f t="shared" si="167"/>
        <v>1.2422360248447204</v>
      </c>
      <c r="L972" s="39" t="str">
        <f t="shared" si="168"/>
        <v>NO</v>
      </c>
      <c r="O972" s="39">
        <v>1</v>
      </c>
      <c r="R972" s="39">
        <v>0</v>
      </c>
      <c r="S972" s="39">
        <f t="shared" si="169"/>
        <v>0</v>
      </c>
      <c r="AB972" s="39" t="s">
        <v>4112</v>
      </c>
      <c r="AC972" s="39" t="s">
        <v>1639</v>
      </c>
      <c r="AD972" s="39">
        <f t="shared" si="170"/>
        <v>5</v>
      </c>
      <c r="AE972" s="39">
        <v>6954</v>
      </c>
      <c r="AF972" s="39">
        <f t="shared" si="171"/>
        <v>1324</v>
      </c>
      <c r="AG972" s="39">
        <v>2015</v>
      </c>
      <c r="AH972" s="39">
        <f t="shared" si="172"/>
        <v>1157</v>
      </c>
      <c r="AI972" s="39">
        <f t="shared" si="173"/>
        <v>167</v>
      </c>
      <c r="AJ972" s="39">
        <f t="shared" si="174"/>
        <v>1</v>
      </c>
      <c r="AK972" s="39">
        <v>1</v>
      </c>
      <c r="AL972" s="39">
        <v>0.50800000000000001</v>
      </c>
      <c r="AM972" s="39">
        <v>0.46300000000000002</v>
      </c>
      <c r="AN972" s="39">
        <v>0.46700000000000003</v>
      </c>
      <c r="AO972" s="39">
        <f t="shared" si="175"/>
        <v>0</v>
      </c>
      <c r="AQ972" s="37" t="s">
        <v>1636</v>
      </c>
      <c r="AR972" s="39">
        <v>1</v>
      </c>
    </row>
    <row r="973" spans="1:44" ht="15" customHeight="1">
      <c r="A973" s="37" t="s">
        <v>1640</v>
      </c>
      <c r="B973" s="37" t="s">
        <v>1641</v>
      </c>
      <c r="C973" s="37" t="s">
        <v>1642</v>
      </c>
      <c r="E973" s="39">
        <v>0.997</v>
      </c>
      <c r="F973" s="39">
        <v>18</v>
      </c>
      <c r="G973" s="39">
        <f t="shared" si="165"/>
        <v>105</v>
      </c>
      <c r="H973" s="39">
        <v>3850</v>
      </c>
      <c r="I973" s="39">
        <v>2631</v>
      </c>
      <c r="J973" s="39" t="str">
        <f t="shared" si="166"/>
        <v>NO</v>
      </c>
      <c r="K973" s="39">
        <f t="shared" si="167"/>
        <v>5.7142857142857135</v>
      </c>
      <c r="L973" s="39" t="str">
        <f t="shared" si="168"/>
        <v>YES</v>
      </c>
      <c r="O973" s="39">
        <v>4</v>
      </c>
      <c r="R973" s="39">
        <v>0</v>
      </c>
      <c r="S973" s="39">
        <f t="shared" si="169"/>
        <v>0</v>
      </c>
      <c r="AB973" s="39" t="s">
        <v>4112</v>
      </c>
      <c r="AC973" s="39" t="s">
        <v>1643</v>
      </c>
      <c r="AD973" s="39">
        <f t="shared" si="170"/>
        <v>2</v>
      </c>
      <c r="AE973" s="39">
        <v>7591</v>
      </c>
      <c r="AF973" s="39">
        <f t="shared" si="171"/>
        <v>1335</v>
      </c>
      <c r="AG973" s="39">
        <v>432</v>
      </c>
      <c r="AH973" s="39">
        <f t="shared" si="172"/>
        <v>832</v>
      </c>
      <c r="AI973" s="39">
        <f t="shared" si="173"/>
        <v>503</v>
      </c>
      <c r="AJ973" s="39">
        <f t="shared" si="174"/>
        <v>1</v>
      </c>
      <c r="AK973" s="39">
        <v>1</v>
      </c>
      <c r="AL973" s="39">
        <v>0.46400000000000002</v>
      </c>
      <c r="AM973" s="39">
        <v>0.43099999999999999</v>
      </c>
      <c r="AN973" s="39">
        <v>0.30099999999999999</v>
      </c>
      <c r="AO973" s="39">
        <f t="shared" si="175"/>
        <v>0</v>
      </c>
      <c r="AQ973" s="37" t="s">
        <v>1642</v>
      </c>
      <c r="AR973" s="39">
        <v>1</v>
      </c>
    </row>
    <row r="974" spans="1:44" ht="15" customHeight="1">
      <c r="A974" s="37" t="s">
        <v>1644</v>
      </c>
      <c r="B974" s="37" t="s">
        <v>1645</v>
      </c>
      <c r="C974" s="37" t="s">
        <v>1642</v>
      </c>
      <c r="E974" s="39">
        <v>0.93700000000000006</v>
      </c>
      <c r="F974" s="39">
        <v>19</v>
      </c>
      <c r="G974" s="39">
        <f t="shared" si="165"/>
        <v>129</v>
      </c>
      <c r="H974" s="39">
        <v>3200</v>
      </c>
      <c r="I974" s="39">
        <v>687</v>
      </c>
      <c r="J974" s="39" t="str">
        <f t="shared" si="166"/>
        <v>NO</v>
      </c>
      <c r="K974" s="39">
        <f t="shared" si="167"/>
        <v>4.6511627906976747</v>
      </c>
      <c r="L974" s="39" t="str">
        <f t="shared" si="168"/>
        <v>YES</v>
      </c>
      <c r="O974" s="39">
        <v>1</v>
      </c>
      <c r="R974" s="39">
        <v>0</v>
      </c>
      <c r="S974" s="39">
        <f t="shared" si="169"/>
        <v>1</v>
      </c>
      <c r="W974" s="39" t="s">
        <v>1646</v>
      </c>
      <c r="AB974" s="39" t="s">
        <v>4112</v>
      </c>
      <c r="AD974" s="39">
        <f t="shared" si="170"/>
        <v>0</v>
      </c>
      <c r="AE974" s="39">
        <v>3769</v>
      </c>
      <c r="AF974" s="39">
        <f t="shared" si="171"/>
        <v>1212</v>
      </c>
      <c r="AG974" s="39">
        <v>4399</v>
      </c>
      <c r="AH974" s="39">
        <f t="shared" si="172"/>
        <v>1269</v>
      </c>
      <c r="AI974" s="39">
        <f t="shared" si="173"/>
        <v>-57</v>
      </c>
      <c r="AJ974" s="39">
        <f t="shared" si="174"/>
        <v>0</v>
      </c>
      <c r="AK974" s="39">
        <v>0</v>
      </c>
      <c r="AL974" s="39">
        <v>0.41599999999999998</v>
      </c>
      <c r="AM974" s="39">
        <v>0.48899999999999999</v>
      </c>
      <c r="AN974" s="39">
        <v>0.46</v>
      </c>
      <c r="AO974" s="39">
        <f t="shared" si="175"/>
        <v>1</v>
      </c>
      <c r="AQ974" s="37" t="s">
        <v>1642</v>
      </c>
      <c r="AR974" s="39">
        <v>0</v>
      </c>
    </row>
    <row r="975" spans="1:44" ht="15" customHeight="1">
      <c r="A975" s="37" t="s">
        <v>1647</v>
      </c>
      <c r="B975" s="37" t="s">
        <v>1648</v>
      </c>
      <c r="C975" s="37" t="s">
        <v>1649</v>
      </c>
      <c r="E975" s="39">
        <v>0.997</v>
      </c>
      <c r="F975" s="39">
        <v>18</v>
      </c>
      <c r="G975" s="39">
        <f t="shared" si="165"/>
        <v>161</v>
      </c>
      <c r="H975" s="39">
        <v>5800</v>
      </c>
      <c r="I975" s="39">
        <v>4506</v>
      </c>
      <c r="J975" s="39" t="str">
        <f t="shared" si="166"/>
        <v>NO</v>
      </c>
      <c r="K975" s="39">
        <f t="shared" si="167"/>
        <v>1.8633540372670807</v>
      </c>
      <c r="L975" s="39" t="str">
        <f t="shared" si="168"/>
        <v>NO</v>
      </c>
      <c r="O975" s="39">
        <v>1</v>
      </c>
      <c r="R975" s="39">
        <v>0</v>
      </c>
      <c r="S975" s="39">
        <f t="shared" si="169"/>
        <v>0</v>
      </c>
      <c r="AB975" s="39" t="s">
        <v>4112</v>
      </c>
      <c r="AC975" s="39" t="s">
        <v>1650</v>
      </c>
      <c r="AD975" s="39">
        <f t="shared" si="170"/>
        <v>2</v>
      </c>
      <c r="AE975" s="39">
        <v>0</v>
      </c>
      <c r="AF975" s="39">
        <f t="shared" si="171"/>
        <v>1</v>
      </c>
      <c r="AG975" s="39">
        <v>0</v>
      </c>
      <c r="AH975" s="39">
        <f t="shared" si="172"/>
        <v>1</v>
      </c>
      <c r="AI975" s="39">
        <f t="shared" si="173"/>
        <v>0</v>
      </c>
      <c r="AJ975" s="39">
        <f t="shared" si="174"/>
        <v>0</v>
      </c>
      <c r="AK975" s="39">
        <v>1</v>
      </c>
      <c r="AL975" s="39">
        <v>0.55600000000000005</v>
      </c>
      <c r="AM975" s="39">
        <v>0.48299999999999998</v>
      </c>
      <c r="AN975" s="39">
        <v>0.46400000000000002</v>
      </c>
      <c r="AO975" s="39">
        <f t="shared" si="175"/>
        <v>0</v>
      </c>
      <c r="AQ975" s="37" t="s">
        <v>1649</v>
      </c>
      <c r="AR975" s="39">
        <v>0</v>
      </c>
    </row>
    <row r="976" spans="1:44" ht="15" customHeight="1">
      <c r="A976" s="37" t="s">
        <v>1651</v>
      </c>
      <c r="B976" s="37" t="s">
        <v>1652</v>
      </c>
      <c r="C976" s="37" t="s">
        <v>1649</v>
      </c>
      <c r="E976" s="39">
        <v>0.997</v>
      </c>
      <c r="F976" s="39">
        <v>18</v>
      </c>
      <c r="G976" s="39">
        <f t="shared" si="165"/>
        <v>166</v>
      </c>
      <c r="J976" s="39" t="str">
        <f t="shared" si="166"/>
        <v>NO</v>
      </c>
      <c r="K976" s="39">
        <f t="shared" si="167"/>
        <v>3.0120481927710845</v>
      </c>
      <c r="L976" s="39" t="str">
        <f t="shared" si="168"/>
        <v>NO</v>
      </c>
      <c r="O976" s="39">
        <v>1</v>
      </c>
      <c r="R976" s="39">
        <v>0</v>
      </c>
      <c r="S976" s="39">
        <f t="shared" si="169"/>
        <v>0</v>
      </c>
      <c r="AB976" s="39" t="s">
        <v>4112</v>
      </c>
      <c r="AD976" s="39">
        <f t="shared" si="170"/>
        <v>0</v>
      </c>
      <c r="AE976" s="39">
        <v>0</v>
      </c>
      <c r="AF976" s="39">
        <f t="shared" si="171"/>
        <v>1</v>
      </c>
      <c r="AG976" s="39">
        <v>0</v>
      </c>
      <c r="AH976" s="39">
        <f t="shared" si="172"/>
        <v>1</v>
      </c>
      <c r="AI976" s="39">
        <f t="shared" si="173"/>
        <v>0</v>
      </c>
      <c r="AJ976" s="39">
        <f t="shared" si="174"/>
        <v>0</v>
      </c>
      <c r="AK976" s="39">
        <v>0</v>
      </c>
      <c r="AL976" s="39">
        <v>0</v>
      </c>
      <c r="AM976" s="39">
        <v>0</v>
      </c>
      <c r="AN976" s="39">
        <v>0</v>
      </c>
      <c r="AO976" s="39">
        <f t="shared" si="175"/>
        <v>1</v>
      </c>
      <c r="AQ976" s="37" t="s">
        <v>1649</v>
      </c>
      <c r="AR976" s="39">
        <v>0</v>
      </c>
    </row>
    <row r="977" spans="1:44" ht="15" customHeight="1">
      <c r="A977" s="37" t="s">
        <v>1653</v>
      </c>
      <c r="B977" s="37" t="s">
        <v>1654</v>
      </c>
      <c r="C977" s="37" t="s">
        <v>1655</v>
      </c>
      <c r="E977" s="39">
        <v>0.997</v>
      </c>
      <c r="F977" s="39">
        <v>18</v>
      </c>
      <c r="G977" s="39">
        <f t="shared" si="165"/>
        <v>155</v>
      </c>
      <c r="H977" s="39">
        <v>3754</v>
      </c>
      <c r="I977" s="39">
        <v>530</v>
      </c>
      <c r="J977" s="39" t="str">
        <f t="shared" si="166"/>
        <v>NO</v>
      </c>
      <c r="K977" s="39">
        <f t="shared" si="167"/>
        <v>2.5806451612903225</v>
      </c>
      <c r="L977" s="39" t="str">
        <f t="shared" si="168"/>
        <v>NO</v>
      </c>
      <c r="O977" s="39">
        <v>0</v>
      </c>
      <c r="R977" s="39">
        <v>0</v>
      </c>
      <c r="S977" s="39">
        <f t="shared" si="169"/>
        <v>1</v>
      </c>
      <c r="U977" s="39" t="s">
        <v>1623</v>
      </c>
      <c r="AB977" s="39" t="s">
        <v>4112</v>
      </c>
      <c r="AD977" s="39">
        <f t="shared" si="170"/>
        <v>0</v>
      </c>
      <c r="AE977" s="39">
        <v>1098</v>
      </c>
      <c r="AF977" s="39">
        <f t="shared" si="171"/>
        <v>844</v>
      </c>
      <c r="AG977" s="39">
        <v>130</v>
      </c>
      <c r="AH977" s="39">
        <f t="shared" si="172"/>
        <v>602</v>
      </c>
      <c r="AI977" s="39">
        <f t="shared" si="173"/>
        <v>242</v>
      </c>
      <c r="AJ977" s="39">
        <f t="shared" si="174"/>
        <v>1</v>
      </c>
      <c r="AK977" s="39">
        <v>1</v>
      </c>
      <c r="AL977" s="39">
        <v>0.38900000000000001</v>
      </c>
      <c r="AM977" s="39">
        <v>0.42399999999999999</v>
      </c>
      <c r="AN977" s="39">
        <v>0.377</v>
      </c>
      <c r="AO977" s="39">
        <f t="shared" si="175"/>
        <v>0</v>
      </c>
      <c r="AQ977" s="37" t="s">
        <v>1655</v>
      </c>
      <c r="AR977" s="39">
        <v>1</v>
      </c>
    </row>
    <row r="978" spans="1:44" ht="15" customHeight="1">
      <c r="A978" s="37" t="s">
        <v>1624</v>
      </c>
      <c r="B978" s="37" t="s">
        <v>1625</v>
      </c>
      <c r="C978" s="37" t="s">
        <v>1655</v>
      </c>
      <c r="E978" s="39">
        <v>0.999</v>
      </c>
      <c r="F978" s="39">
        <v>18</v>
      </c>
      <c r="G978" s="39">
        <f t="shared" si="165"/>
        <v>177</v>
      </c>
      <c r="H978" s="39">
        <v>2680</v>
      </c>
      <c r="I978" s="39">
        <v>982</v>
      </c>
      <c r="J978" s="39" t="str">
        <f t="shared" si="166"/>
        <v>NO</v>
      </c>
      <c r="K978" s="39">
        <f t="shared" si="167"/>
        <v>2.2598870056497176</v>
      </c>
      <c r="L978" s="39" t="str">
        <f t="shared" si="168"/>
        <v>NO</v>
      </c>
      <c r="O978" s="39">
        <v>0</v>
      </c>
      <c r="R978" s="39">
        <v>0</v>
      </c>
      <c r="S978" s="39">
        <f t="shared" si="169"/>
        <v>1</v>
      </c>
      <c r="U978" s="39" t="s">
        <v>3909</v>
      </c>
      <c r="AB978" s="39" t="s">
        <v>4112</v>
      </c>
      <c r="AD978" s="39">
        <f t="shared" si="170"/>
        <v>0</v>
      </c>
      <c r="AE978" s="39">
        <v>1157</v>
      </c>
      <c r="AF978" s="39">
        <f t="shared" si="171"/>
        <v>863</v>
      </c>
      <c r="AG978" s="39">
        <v>8</v>
      </c>
      <c r="AH978" s="39">
        <f t="shared" si="172"/>
        <v>255</v>
      </c>
      <c r="AI978" s="39">
        <f t="shared" si="173"/>
        <v>608</v>
      </c>
      <c r="AJ978" s="39">
        <f t="shared" si="174"/>
        <v>1</v>
      </c>
      <c r="AK978" s="39">
        <v>1</v>
      </c>
      <c r="AL978" s="39">
        <v>0.38600000000000001</v>
      </c>
      <c r="AM978" s="39">
        <v>0.45900000000000002</v>
      </c>
      <c r="AN978" s="39">
        <v>0.36799999999999999</v>
      </c>
      <c r="AO978" s="39">
        <f t="shared" si="175"/>
        <v>0</v>
      </c>
      <c r="AQ978" s="37" t="s">
        <v>1655</v>
      </c>
      <c r="AR978" s="39">
        <v>1</v>
      </c>
    </row>
    <row r="979" spans="1:44" ht="15" customHeight="1">
      <c r="A979" s="37" t="s">
        <v>1626</v>
      </c>
      <c r="B979" s="37" t="s">
        <v>1627</v>
      </c>
      <c r="C979" s="37" t="s">
        <v>1628</v>
      </c>
      <c r="E979" s="39">
        <v>0.998</v>
      </c>
      <c r="F979" s="39">
        <v>25</v>
      </c>
      <c r="G979" s="39">
        <f t="shared" si="165"/>
        <v>889</v>
      </c>
      <c r="H979" s="39">
        <v>2230</v>
      </c>
      <c r="I979" s="39">
        <v>2518</v>
      </c>
      <c r="J979" s="39" t="str">
        <f t="shared" si="166"/>
        <v>NO</v>
      </c>
      <c r="K979" s="39">
        <f t="shared" si="167"/>
        <v>0.78740157480314965</v>
      </c>
      <c r="L979" s="39" t="str">
        <f t="shared" si="168"/>
        <v>NO</v>
      </c>
      <c r="O979" s="39">
        <v>1</v>
      </c>
      <c r="R979" s="39">
        <v>0</v>
      </c>
      <c r="S979" s="39">
        <f t="shared" si="169"/>
        <v>2</v>
      </c>
      <c r="W979" s="39" t="s">
        <v>1629</v>
      </c>
      <c r="AB979" s="39" t="s">
        <v>1630</v>
      </c>
      <c r="AC979" s="39" t="s">
        <v>1631</v>
      </c>
      <c r="AD979" s="39">
        <f t="shared" si="170"/>
        <v>12</v>
      </c>
      <c r="AE979" s="39">
        <v>8644</v>
      </c>
      <c r="AF979" s="39">
        <f t="shared" si="171"/>
        <v>1350</v>
      </c>
      <c r="AG979" s="39">
        <v>7408</v>
      </c>
      <c r="AH979" s="39">
        <f t="shared" si="172"/>
        <v>1321</v>
      </c>
      <c r="AI979" s="39">
        <f t="shared" si="173"/>
        <v>29</v>
      </c>
      <c r="AJ979" s="39">
        <f t="shared" si="174"/>
        <v>1</v>
      </c>
      <c r="AK979" s="39">
        <v>1</v>
      </c>
      <c r="AL979" s="39">
        <v>0.46100000000000002</v>
      </c>
      <c r="AM979" s="39">
        <v>0.48299999999999998</v>
      </c>
      <c r="AN979" s="39">
        <v>0.41799999999999998</v>
      </c>
      <c r="AO979" s="39">
        <f t="shared" si="175"/>
        <v>0</v>
      </c>
      <c r="AQ979" s="37" t="s">
        <v>1628</v>
      </c>
      <c r="AR979" s="39">
        <v>1</v>
      </c>
    </row>
    <row r="980" spans="1:44" ht="15" customHeight="1">
      <c r="A980" s="37" t="s">
        <v>1632</v>
      </c>
      <c r="B980" s="37" t="s">
        <v>1613</v>
      </c>
      <c r="C980" s="37" t="s">
        <v>1628</v>
      </c>
      <c r="D980" s="39">
        <v>0</v>
      </c>
      <c r="E980" s="39">
        <v>0</v>
      </c>
      <c r="G980" s="39">
        <f t="shared" si="165"/>
        <v>776</v>
      </c>
      <c r="H980" s="39">
        <v>740</v>
      </c>
      <c r="I980" s="39">
        <v>425</v>
      </c>
      <c r="J980" s="39" t="str">
        <f t="shared" si="166"/>
        <v>NO</v>
      </c>
      <c r="K980" s="39">
        <f t="shared" si="167"/>
        <v>1.0309278350515463</v>
      </c>
      <c r="L980" s="39" t="str">
        <f t="shared" si="168"/>
        <v>NO</v>
      </c>
      <c r="O980" s="39">
        <v>1</v>
      </c>
      <c r="R980" s="39">
        <v>0</v>
      </c>
      <c r="S980" s="39">
        <f t="shared" si="169"/>
        <v>0</v>
      </c>
      <c r="AB980" s="39" t="s">
        <v>4112</v>
      </c>
      <c r="AC980" s="39" t="s">
        <v>1614</v>
      </c>
      <c r="AD980" s="39">
        <f t="shared" si="170"/>
        <v>10</v>
      </c>
      <c r="AE980" s="39">
        <v>2543</v>
      </c>
      <c r="AF980" s="39">
        <f t="shared" si="171"/>
        <v>1111</v>
      </c>
      <c r="AG980" s="39">
        <v>7459</v>
      </c>
      <c r="AH980" s="39">
        <f t="shared" si="172"/>
        <v>1322</v>
      </c>
      <c r="AI980" s="39">
        <f t="shared" si="173"/>
        <v>-211</v>
      </c>
      <c r="AJ980" s="39">
        <f t="shared" si="174"/>
        <v>0</v>
      </c>
      <c r="AK980" s="39">
        <v>0</v>
      </c>
      <c r="AL980" s="39">
        <v>0.504</v>
      </c>
      <c r="AM980" s="39">
        <v>0.46600000000000003</v>
      </c>
      <c r="AN980" s="39">
        <v>0.41799999999999998</v>
      </c>
      <c r="AO980" s="39">
        <f t="shared" si="175"/>
        <v>1</v>
      </c>
      <c r="AQ980" s="37" t="s">
        <v>1628</v>
      </c>
      <c r="AR980" s="39">
        <v>0</v>
      </c>
    </row>
    <row r="981" spans="1:44" ht="15" customHeight="1">
      <c r="A981" s="37" t="s">
        <v>1615</v>
      </c>
      <c r="B981" s="37" t="s">
        <v>1616</v>
      </c>
      <c r="C981" s="37" t="s">
        <v>1617</v>
      </c>
      <c r="E981" s="39">
        <v>1</v>
      </c>
      <c r="F981" s="39">
        <v>20</v>
      </c>
      <c r="G981" s="39">
        <f t="shared" si="165"/>
        <v>397</v>
      </c>
      <c r="H981" s="39">
        <v>4041</v>
      </c>
      <c r="I981" s="39">
        <v>611</v>
      </c>
      <c r="J981" s="39" t="str">
        <f t="shared" si="166"/>
        <v>NO</v>
      </c>
      <c r="K981" s="39">
        <f t="shared" si="167"/>
        <v>2.770780856423174</v>
      </c>
      <c r="L981" s="39" t="str">
        <f t="shared" si="168"/>
        <v>NO</v>
      </c>
      <c r="O981" s="39">
        <v>4</v>
      </c>
      <c r="R981" s="39">
        <v>0</v>
      </c>
      <c r="S981" s="39">
        <f t="shared" si="169"/>
        <v>1</v>
      </c>
      <c r="U981" s="39" t="s">
        <v>1618</v>
      </c>
      <c r="AB981" s="39" t="s">
        <v>4112</v>
      </c>
      <c r="AC981" s="39" t="s">
        <v>1619</v>
      </c>
      <c r="AD981" s="39">
        <f t="shared" si="170"/>
        <v>8</v>
      </c>
      <c r="AE981" s="39">
        <v>109</v>
      </c>
      <c r="AF981" s="39">
        <f t="shared" si="171"/>
        <v>398</v>
      </c>
      <c r="AG981" s="39">
        <v>13</v>
      </c>
      <c r="AH981" s="39">
        <f t="shared" si="172"/>
        <v>299</v>
      </c>
      <c r="AI981" s="39">
        <f t="shared" si="173"/>
        <v>99</v>
      </c>
      <c r="AJ981" s="39">
        <f t="shared" si="174"/>
        <v>1</v>
      </c>
      <c r="AK981" s="39">
        <v>1</v>
      </c>
      <c r="AL981" s="39">
        <v>0.40600000000000003</v>
      </c>
      <c r="AM981" s="39">
        <v>0.46200000000000002</v>
      </c>
      <c r="AN981" s="39">
        <v>0.44900000000000001</v>
      </c>
      <c r="AO981" s="39">
        <f t="shared" si="175"/>
        <v>0</v>
      </c>
      <c r="AQ981" s="37" t="s">
        <v>1617</v>
      </c>
      <c r="AR981" s="39">
        <v>1</v>
      </c>
    </row>
    <row r="982" spans="1:44" ht="15" customHeight="1">
      <c r="A982" s="37" t="s">
        <v>1620</v>
      </c>
      <c r="B982" s="37" t="s">
        <v>1621</v>
      </c>
      <c r="C982" s="37" t="s">
        <v>1617</v>
      </c>
      <c r="E982" s="39">
        <v>0.996</v>
      </c>
      <c r="F982" s="39">
        <v>22</v>
      </c>
      <c r="G982" s="39">
        <f t="shared" si="165"/>
        <v>314</v>
      </c>
      <c r="H982" s="39">
        <v>2919</v>
      </c>
      <c r="I982" s="39">
        <v>1458</v>
      </c>
      <c r="J982" s="39" t="str">
        <f t="shared" si="166"/>
        <v>NO</v>
      </c>
      <c r="K982" s="39">
        <f t="shared" si="167"/>
        <v>2.5477707006369426</v>
      </c>
      <c r="L982" s="39" t="str">
        <f t="shared" si="168"/>
        <v>NO</v>
      </c>
      <c r="O982" s="39">
        <v>2</v>
      </c>
      <c r="R982" s="39">
        <v>0</v>
      </c>
      <c r="S982" s="39">
        <f t="shared" si="169"/>
        <v>0</v>
      </c>
      <c r="AB982" s="39" t="s">
        <v>4112</v>
      </c>
      <c r="AD982" s="39">
        <f t="shared" si="170"/>
        <v>0</v>
      </c>
      <c r="AE982" s="39">
        <v>16</v>
      </c>
      <c r="AF982" s="39">
        <f t="shared" si="171"/>
        <v>218</v>
      </c>
      <c r="AG982" s="39">
        <v>8399</v>
      </c>
      <c r="AH982" s="39">
        <f t="shared" si="172"/>
        <v>1334</v>
      </c>
      <c r="AI982" s="39">
        <f t="shared" si="173"/>
        <v>-1116</v>
      </c>
      <c r="AJ982" s="39">
        <f t="shared" si="174"/>
        <v>0</v>
      </c>
      <c r="AK982" s="39">
        <v>1</v>
      </c>
      <c r="AL982" s="39">
        <v>0.48199999999999998</v>
      </c>
      <c r="AM982" s="39">
        <v>0.44600000000000001</v>
      </c>
      <c r="AN982" s="39">
        <v>0.47499999999999998</v>
      </c>
      <c r="AO982" s="39">
        <f t="shared" si="175"/>
        <v>0</v>
      </c>
      <c r="AQ982" s="37" t="s">
        <v>1617</v>
      </c>
      <c r="AR982" s="39">
        <v>0</v>
      </c>
    </row>
    <row r="983" spans="1:44" ht="15" customHeight="1">
      <c r="A983" s="37" t="s">
        <v>1622</v>
      </c>
      <c r="B983" s="37" t="s">
        <v>1602</v>
      </c>
      <c r="C983" s="37" t="s">
        <v>1603</v>
      </c>
      <c r="E983" s="39">
        <v>0.98699999999999999</v>
      </c>
      <c r="F983" s="39">
        <v>17</v>
      </c>
      <c r="G983" s="39">
        <f t="shared" si="165"/>
        <v>356</v>
      </c>
      <c r="H983" s="39">
        <v>1230</v>
      </c>
      <c r="I983" s="39">
        <v>1276</v>
      </c>
      <c r="J983" s="39" t="str">
        <f t="shared" si="166"/>
        <v>NO</v>
      </c>
      <c r="K983" s="39">
        <f t="shared" si="167"/>
        <v>2.2471910112359552</v>
      </c>
      <c r="L983" s="39" t="str">
        <f t="shared" si="168"/>
        <v>NO</v>
      </c>
      <c r="O983" s="39">
        <v>2</v>
      </c>
      <c r="R983" s="39">
        <v>0</v>
      </c>
      <c r="S983" s="39">
        <f t="shared" si="169"/>
        <v>0</v>
      </c>
      <c r="AB983" s="39" t="s">
        <v>4112</v>
      </c>
      <c r="AD983" s="39">
        <f t="shared" si="170"/>
        <v>0</v>
      </c>
      <c r="AE983" s="39">
        <v>7040</v>
      </c>
      <c r="AF983" s="39">
        <f t="shared" si="171"/>
        <v>1325</v>
      </c>
      <c r="AG983" s="39">
        <v>411</v>
      </c>
      <c r="AH983" s="39">
        <f t="shared" si="172"/>
        <v>823</v>
      </c>
      <c r="AI983" s="39">
        <f t="shared" si="173"/>
        <v>502</v>
      </c>
      <c r="AJ983" s="39">
        <f t="shared" si="174"/>
        <v>1</v>
      </c>
      <c r="AK983" s="39">
        <v>1</v>
      </c>
      <c r="AL983" s="39">
        <v>0.45600000000000002</v>
      </c>
      <c r="AM983" s="39">
        <v>0.48899999999999999</v>
      </c>
      <c r="AN983" s="39">
        <v>0.41</v>
      </c>
      <c r="AO983" s="39">
        <f t="shared" si="175"/>
        <v>0</v>
      </c>
      <c r="AQ983" s="37" t="s">
        <v>1603</v>
      </c>
      <c r="AR983" s="39">
        <v>1</v>
      </c>
    </row>
    <row r="984" spans="1:44" ht="15" customHeight="1">
      <c r="A984" s="37" t="s">
        <v>1604</v>
      </c>
      <c r="B984" s="37" t="s">
        <v>1605</v>
      </c>
      <c r="C984" s="37" t="s">
        <v>1603</v>
      </c>
      <c r="E984" s="39">
        <v>0.999</v>
      </c>
      <c r="F984" s="39">
        <v>17</v>
      </c>
      <c r="G984" s="39">
        <f t="shared" si="165"/>
        <v>355</v>
      </c>
      <c r="H984" s="39">
        <v>1450</v>
      </c>
      <c r="I984" s="39">
        <v>671</v>
      </c>
      <c r="J984" s="39" t="str">
        <f t="shared" si="166"/>
        <v>NO</v>
      </c>
      <c r="K984" s="39">
        <f t="shared" si="167"/>
        <v>2.2535211267605635</v>
      </c>
      <c r="L984" s="39" t="str">
        <f t="shared" si="168"/>
        <v>NO</v>
      </c>
      <c r="O984" s="39">
        <v>1</v>
      </c>
      <c r="Q984" s="39" t="s">
        <v>1606</v>
      </c>
      <c r="R984" s="39">
        <v>4</v>
      </c>
      <c r="S984" s="39">
        <f t="shared" si="169"/>
        <v>0</v>
      </c>
      <c r="AB984" s="39" t="s">
        <v>4112</v>
      </c>
      <c r="AD984" s="39">
        <f t="shared" si="170"/>
        <v>0</v>
      </c>
      <c r="AE984" s="39">
        <v>104565</v>
      </c>
      <c r="AF984" s="39">
        <f t="shared" si="171"/>
        <v>1459</v>
      </c>
      <c r="AG984" s="39">
        <v>622</v>
      </c>
      <c r="AH984" s="39">
        <f t="shared" si="172"/>
        <v>903</v>
      </c>
      <c r="AI984" s="39">
        <f t="shared" si="173"/>
        <v>556</v>
      </c>
      <c r="AJ984" s="39">
        <f t="shared" si="174"/>
        <v>1</v>
      </c>
      <c r="AK984" s="39">
        <v>1</v>
      </c>
      <c r="AL984" s="39">
        <v>0.46400000000000002</v>
      </c>
      <c r="AM984" s="39">
        <v>0.46800000000000003</v>
      </c>
      <c r="AN984" s="39">
        <v>0.436</v>
      </c>
      <c r="AO984" s="39">
        <f t="shared" si="175"/>
        <v>0</v>
      </c>
      <c r="AQ984" s="37" t="s">
        <v>1603</v>
      </c>
      <c r="AR984" s="39">
        <v>1</v>
      </c>
    </row>
    <row r="985" spans="1:44" ht="15" customHeight="1">
      <c r="A985" s="37" t="s">
        <v>1607</v>
      </c>
      <c r="B985" s="37" t="s">
        <v>1608</v>
      </c>
      <c r="C985" s="37" t="s">
        <v>1609</v>
      </c>
      <c r="E985" s="39">
        <v>0.997</v>
      </c>
      <c r="F985" s="39">
        <v>25</v>
      </c>
      <c r="G985" s="39">
        <f t="shared" si="165"/>
        <v>302</v>
      </c>
      <c r="H985" s="39">
        <v>370</v>
      </c>
      <c r="I985" s="39">
        <v>771</v>
      </c>
      <c r="J985" s="39" t="str">
        <f t="shared" si="166"/>
        <v>NO</v>
      </c>
      <c r="K985" s="39">
        <f t="shared" si="167"/>
        <v>3.3112582781456954</v>
      </c>
      <c r="L985" s="39" t="str">
        <f t="shared" si="168"/>
        <v>NO</v>
      </c>
      <c r="O985" s="39">
        <v>0</v>
      </c>
      <c r="R985" s="39">
        <v>0</v>
      </c>
      <c r="S985" s="39">
        <f t="shared" si="169"/>
        <v>0</v>
      </c>
      <c r="AB985" s="39" t="s">
        <v>4112</v>
      </c>
      <c r="AD985" s="39">
        <f t="shared" si="170"/>
        <v>0</v>
      </c>
      <c r="AE985" s="39">
        <v>184</v>
      </c>
      <c r="AF985" s="39">
        <f t="shared" si="171"/>
        <v>464</v>
      </c>
      <c r="AG985" s="39">
        <v>357</v>
      </c>
      <c r="AH985" s="39">
        <f t="shared" si="172"/>
        <v>797</v>
      </c>
      <c r="AI985" s="39">
        <f t="shared" si="173"/>
        <v>-333</v>
      </c>
      <c r="AJ985" s="39">
        <f t="shared" si="174"/>
        <v>0</v>
      </c>
      <c r="AK985" s="39">
        <v>1</v>
      </c>
      <c r="AL985" s="39">
        <v>0.42299999999999999</v>
      </c>
      <c r="AM985" s="39">
        <v>0.433</v>
      </c>
      <c r="AN985" s="39">
        <v>0.42399999999999999</v>
      </c>
      <c r="AO985" s="39">
        <f t="shared" si="175"/>
        <v>0</v>
      </c>
      <c r="AQ985" s="37" t="s">
        <v>1609</v>
      </c>
      <c r="AR985" s="39">
        <v>0</v>
      </c>
    </row>
    <row r="986" spans="1:44" ht="15" customHeight="1">
      <c r="A986" s="37" t="s">
        <v>1610</v>
      </c>
      <c r="B986" s="37" t="s">
        <v>1611</v>
      </c>
      <c r="C986" s="37" t="s">
        <v>1609</v>
      </c>
      <c r="E986" s="39">
        <v>0.999</v>
      </c>
      <c r="F986" s="39">
        <v>20</v>
      </c>
      <c r="G986" s="39">
        <f t="shared" si="165"/>
        <v>323</v>
      </c>
      <c r="H986" s="39">
        <v>1960</v>
      </c>
      <c r="I986" s="39">
        <v>23905</v>
      </c>
      <c r="J986" s="39" t="str">
        <f t="shared" si="166"/>
        <v>YES</v>
      </c>
      <c r="K986" s="39">
        <f t="shared" si="167"/>
        <v>3.0959752321981426</v>
      </c>
      <c r="L986" s="39" t="str">
        <f t="shared" si="168"/>
        <v>NO</v>
      </c>
      <c r="O986" s="39">
        <v>0</v>
      </c>
      <c r="R986" s="39">
        <v>0</v>
      </c>
      <c r="S986" s="39">
        <f t="shared" si="169"/>
        <v>0</v>
      </c>
      <c r="AB986" s="39" t="s">
        <v>4112</v>
      </c>
      <c r="AD986" s="39">
        <f t="shared" si="170"/>
        <v>0</v>
      </c>
      <c r="AE986" s="39">
        <v>9</v>
      </c>
      <c r="AF986" s="39">
        <f t="shared" si="171"/>
        <v>179</v>
      </c>
      <c r="AG986" s="39">
        <v>4</v>
      </c>
      <c r="AH986" s="39">
        <f t="shared" si="172"/>
        <v>194</v>
      </c>
      <c r="AI986" s="39">
        <f t="shared" si="173"/>
        <v>-15</v>
      </c>
      <c r="AJ986" s="39">
        <f t="shared" si="174"/>
        <v>0</v>
      </c>
      <c r="AK986" s="39">
        <v>0</v>
      </c>
      <c r="AL986" s="39">
        <v>0.42899999999999999</v>
      </c>
      <c r="AM986" s="39">
        <v>0.46800000000000003</v>
      </c>
      <c r="AN986" s="39">
        <v>0.379</v>
      </c>
      <c r="AO986" s="39">
        <f t="shared" si="175"/>
        <v>1</v>
      </c>
      <c r="AQ986" s="37" t="s">
        <v>1609</v>
      </c>
      <c r="AR986" s="39">
        <v>0</v>
      </c>
    </row>
    <row r="987" spans="1:44" ht="15" customHeight="1">
      <c r="A987" s="37" t="s">
        <v>1612</v>
      </c>
      <c r="B987" s="37" t="s">
        <v>1591</v>
      </c>
      <c r="C987" s="37" t="s">
        <v>1592</v>
      </c>
      <c r="E987" s="39">
        <v>0.98</v>
      </c>
      <c r="F987" s="39">
        <v>21</v>
      </c>
      <c r="G987" s="39">
        <f t="shared" si="165"/>
        <v>563</v>
      </c>
      <c r="H987" s="39">
        <v>8240</v>
      </c>
      <c r="I987" s="39">
        <v>1768</v>
      </c>
      <c r="J987" s="39" t="str">
        <f t="shared" si="166"/>
        <v>NO</v>
      </c>
      <c r="K987" s="39">
        <f t="shared" si="167"/>
        <v>0.17761989342806395</v>
      </c>
      <c r="L987" s="39" t="str">
        <f t="shared" si="168"/>
        <v>NO</v>
      </c>
      <c r="O987" s="39">
        <v>3</v>
      </c>
      <c r="R987" s="39">
        <v>0</v>
      </c>
      <c r="S987" s="39">
        <f t="shared" si="169"/>
        <v>0</v>
      </c>
      <c r="AB987" s="39" t="s">
        <v>4112</v>
      </c>
      <c r="AD987" s="39">
        <f t="shared" si="170"/>
        <v>0</v>
      </c>
      <c r="AE987" s="39">
        <v>0</v>
      </c>
      <c r="AF987" s="39">
        <f t="shared" si="171"/>
        <v>1</v>
      </c>
      <c r="AG987" s="39">
        <v>3</v>
      </c>
      <c r="AH987" s="39">
        <f t="shared" si="172"/>
        <v>179</v>
      </c>
      <c r="AI987" s="39">
        <f t="shared" si="173"/>
        <v>-178</v>
      </c>
      <c r="AJ987" s="39">
        <f t="shared" si="174"/>
        <v>0</v>
      </c>
      <c r="AK987" s="39">
        <v>1</v>
      </c>
      <c r="AL987" s="39">
        <v>0.437</v>
      </c>
      <c r="AM987" s="39">
        <v>0.45200000000000001</v>
      </c>
      <c r="AN987" s="39">
        <v>0.40200000000000002</v>
      </c>
      <c r="AO987" s="39">
        <f t="shared" si="175"/>
        <v>0</v>
      </c>
      <c r="AQ987" s="37" t="s">
        <v>1592</v>
      </c>
      <c r="AR987" s="39">
        <v>0</v>
      </c>
    </row>
    <row r="988" spans="1:44" ht="15" customHeight="1">
      <c r="A988" s="37" t="s">
        <v>1593</v>
      </c>
      <c r="B988" s="37" t="s">
        <v>1594</v>
      </c>
      <c r="C988" s="37" t="s">
        <v>1592</v>
      </c>
      <c r="E988" s="39">
        <v>0.995</v>
      </c>
      <c r="F988" s="39">
        <v>17</v>
      </c>
      <c r="G988" s="39">
        <f t="shared" si="165"/>
        <v>606</v>
      </c>
      <c r="H988" s="39">
        <v>1730</v>
      </c>
      <c r="I988" s="39">
        <v>1925</v>
      </c>
      <c r="J988" s="39" t="str">
        <f t="shared" si="166"/>
        <v>NO</v>
      </c>
      <c r="K988" s="39">
        <f t="shared" si="167"/>
        <v>0.49504950495049505</v>
      </c>
      <c r="L988" s="39" t="str">
        <f t="shared" si="168"/>
        <v>NO</v>
      </c>
      <c r="O988" s="39">
        <v>4</v>
      </c>
      <c r="R988" s="39">
        <v>0</v>
      </c>
      <c r="S988" s="39">
        <f t="shared" si="169"/>
        <v>0</v>
      </c>
      <c r="AB988" s="39" t="s">
        <v>4112</v>
      </c>
      <c r="AC988" s="39" t="s">
        <v>1595</v>
      </c>
      <c r="AD988" s="39">
        <f t="shared" si="170"/>
        <v>5</v>
      </c>
      <c r="AE988" s="39">
        <v>93</v>
      </c>
      <c r="AF988" s="39">
        <f t="shared" si="171"/>
        <v>382</v>
      </c>
      <c r="AG988" s="39">
        <v>72</v>
      </c>
      <c r="AH988" s="39">
        <f t="shared" si="172"/>
        <v>489</v>
      </c>
      <c r="AI988" s="39">
        <f t="shared" si="173"/>
        <v>-107</v>
      </c>
      <c r="AJ988" s="39">
        <f t="shared" si="174"/>
        <v>0</v>
      </c>
      <c r="AK988" s="39">
        <v>1</v>
      </c>
      <c r="AL988" s="39">
        <v>0.45</v>
      </c>
      <c r="AM988" s="39">
        <v>0.44900000000000001</v>
      </c>
      <c r="AN988" s="39">
        <v>0.46100000000000002</v>
      </c>
      <c r="AO988" s="39">
        <f t="shared" si="175"/>
        <v>0</v>
      </c>
      <c r="AQ988" s="37" t="s">
        <v>1592</v>
      </c>
      <c r="AR988" s="39">
        <v>0</v>
      </c>
    </row>
    <row r="989" spans="1:44" ht="15" customHeight="1">
      <c r="A989" s="37" t="s">
        <v>1596</v>
      </c>
      <c r="B989" s="37" t="s">
        <v>1597</v>
      </c>
      <c r="C989" s="37" t="s">
        <v>1598</v>
      </c>
      <c r="E989" s="39">
        <v>1</v>
      </c>
      <c r="F989" s="39">
        <v>18</v>
      </c>
      <c r="G989" s="39">
        <f t="shared" si="165"/>
        <v>304</v>
      </c>
      <c r="H989" s="39">
        <v>5454</v>
      </c>
      <c r="I989" s="39">
        <v>727</v>
      </c>
      <c r="J989" s="39" t="str">
        <f t="shared" si="166"/>
        <v>NO</v>
      </c>
      <c r="K989" s="39">
        <f t="shared" si="167"/>
        <v>2.6315789473684212</v>
      </c>
      <c r="L989" s="39" t="str">
        <f t="shared" si="168"/>
        <v>NO</v>
      </c>
      <c r="O989" s="39">
        <v>3</v>
      </c>
      <c r="R989" s="39">
        <v>0</v>
      </c>
      <c r="S989" s="39">
        <f t="shared" si="169"/>
        <v>0</v>
      </c>
      <c r="AB989" s="39" t="s">
        <v>4112</v>
      </c>
      <c r="AD989" s="39">
        <f t="shared" si="170"/>
        <v>0</v>
      </c>
      <c r="AE989" s="39">
        <v>1675</v>
      </c>
      <c r="AF989" s="39">
        <f t="shared" si="171"/>
        <v>977</v>
      </c>
      <c r="AG989" s="39">
        <v>4</v>
      </c>
      <c r="AH989" s="39">
        <f t="shared" si="172"/>
        <v>194</v>
      </c>
      <c r="AI989" s="39">
        <f t="shared" si="173"/>
        <v>783</v>
      </c>
      <c r="AJ989" s="39">
        <f t="shared" si="174"/>
        <v>1</v>
      </c>
      <c r="AK989" s="39">
        <v>1</v>
      </c>
      <c r="AL989" s="39">
        <v>0.45400000000000001</v>
      </c>
      <c r="AM989" s="39">
        <v>0.46</v>
      </c>
      <c r="AN989" s="39">
        <v>0.39400000000000002</v>
      </c>
      <c r="AO989" s="39">
        <f t="shared" si="175"/>
        <v>0</v>
      </c>
      <c r="AQ989" s="37" t="s">
        <v>1598</v>
      </c>
      <c r="AR989" s="39">
        <v>1</v>
      </c>
    </row>
    <row r="990" spans="1:44" ht="15" customHeight="1">
      <c r="A990" s="37" t="s">
        <v>1599</v>
      </c>
      <c r="B990" s="37" t="s">
        <v>1600</v>
      </c>
      <c r="C990" s="37" t="s">
        <v>1598</v>
      </c>
      <c r="E990" s="39">
        <v>1</v>
      </c>
      <c r="F990" s="39">
        <v>18</v>
      </c>
      <c r="G990" s="39">
        <f t="shared" si="165"/>
        <v>276</v>
      </c>
      <c r="H990" s="39">
        <v>4826</v>
      </c>
      <c r="I990" s="39">
        <v>9945</v>
      </c>
      <c r="J990" s="39" t="str">
        <f t="shared" si="166"/>
        <v>NO</v>
      </c>
      <c r="K990" s="39">
        <f t="shared" si="167"/>
        <v>2.5362318840579712</v>
      </c>
      <c r="L990" s="39" t="str">
        <f t="shared" si="168"/>
        <v>NO</v>
      </c>
      <c r="O990" s="39">
        <v>1</v>
      </c>
      <c r="R990" s="39">
        <v>0</v>
      </c>
      <c r="S990" s="39">
        <f t="shared" si="169"/>
        <v>0</v>
      </c>
      <c r="AB990" s="39" t="s">
        <v>4112</v>
      </c>
      <c r="AD990" s="39">
        <f t="shared" si="170"/>
        <v>0</v>
      </c>
      <c r="AE990" s="39">
        <v>15136</v>
      </c>
      <c r="AF990" s="39">
        <f t="shared" si="171"/>
        <v>1399</v>
      </c>
      <c r="AG990" s="39">
        <v>631</v>
      </c>
      <c r="AH990" s="39">
        <f t="shared" si="172"/>
        <v>907</v>
      </c>
      <c r="AI990" s="39">
        <f t="shared" si="173"/>
        <v>492</v>
      </c>
      <c r="AJ990" s="39">
        <f t="shared" si="174"/>
        <v>1</v>
      </c>
      <c r="AK990" s="39">
        <v>1</v>
      </c>
      <c r="AL990" s="39">
        <v>0.47899999999999998</v>
      </c>
      <c r="AM990" s="39">
        <v>0.46899999999999997</v>
      </c>
      <c r="AN990" s="39">
        <v>0.372</v>
      </c>
      <c r="AO990" s="39">
        <f t="shared" si="175"/>
        <v>0</v>
      </c>
      <c r="AQ990" s="37" t="s">
        <v>1598</v>
      </c>
      <c r="AR990" s="39">
        <v>1</v>
      </c>
    </row>
    <row r="991" spans="1:44" ht="15" customHeight="1">
      <c r="A991" s="37" t="s">
        <v>1601</v>
      </c>
      <c r="B991" s="37" t="s">
        <v>1581</v>
      </c>
      <c r="C991" s="37" t="s">
        <v>1582</v>
      </c>
      <c r="E991" s="39">
        <v>1</v>
      </c>
      <c r="F991" s="39">
        <v>21</v>
      </c>
      <c r="G991" s="39">
        <f t="shared" si="165"/>
        <v>307</v>
      </c>
      <c r="H991" s="39">
        <v>220</v>
      </c>
      <c r="I991" s="39">
        <v>196</v>
      </c>
      <c r="J991" s="39" t="str">
        <f t="shared" si="166"/>
        <v>NO</v>
      </c>
      <c r="K991" s="39">
        <f t="shared" si="167"/>
        <v>0</v>
      </c>
      <c r="L991" s="39" t="str">
        <f t="shared" si="168"/>
        <v>NO</v>
      </c>
      <c r="O991" s="39">
        <v>1</v>
      </c>
      <c r="R991" s="39">
        <v>0</v>
      </c>
      <c r="S991" s="39">
        <f t="shared" si="169"/>
        <v>0</v>
      </c>
      <c r="AB991" s="39" t="s">
        <v>4112</v>
      </c>
      <c r="AC991" s="39" t="s">
        <v>1583</v>
      </c>
      <c r="AD991" s="39">
        <f t="shared" si="170"/>
        <v>10</v>
      </c>
      <c r="AE991" s="39">
        <v>1625</v>
      </c>
      <c r="AF991" s="39">
        <f t="shared" si="171"/>
        <v>963</v>
      </c>
      <c r="AG991" s="39">
        <v>451</v>
      </c>
      <c r="AH991" s="39">
        <f t="shared" si="172"/>
        <v>841</v>
      </c>
      <c r="AI991" s="39">
        <f t="shared" si="173"/>
        <v>122</v>
      </c>
      <c r="AJ991" s="39">
        <f t="shared" si="174"/>
        <v>1</v>
      </c>
      <c r="AK991" s="39">
        <v>1</v>
      </c>
      <c r="AL991" s="39">
        <v>0.46800000000000003</v>
      </c>
      <c r="AM991" s="39">
        <v>0.47699999999999998</v>
      </c>
      <c r="AN991" s="39">
        <v>0.49099999999999999</v>
      </c>
      <c r="AO991" s="39">
        <f t="shared" si="175"/>
        <v>0</v>
      </c>
      <c r="AQ991" s="37" t="s">
        <v>1582</v>
      </c>
      <c r="AR991" s="39">
        <v>1</v>
      </c>
    </row>
    <row r="992" spans="1:44" ht="15" customHeight="1">
      <c r="A992" s="37" t="s">
        <v>1584</v>
      </c>
      <c r="B992" s="37" t="s">
        <v>1585</v>
      </c>
      <c r="C992" s="37" t="s">
        <v>1582</v>
      </c>
      <c r="D992" s="39">
        <v>0</v>
      </c>
      <c r="E992" s="39">
        <v>0</v>
      </c>
      <c r="G992" s="39">
        <f t="shared" si="165"/>
        <v>281</v>
      </c>
      <c r="H992" s="39">
        <v>220</v>
      </c>
      <c r="I992" s="39">
        <v>2043</v>
      </c>
      <c r="J992" s="39" t="str">
        <f t="shared" si="166"/>
        <v>NO</v>
      </c>
      <c r="K992" s="39">
        <f t="shared" si="167"/>
        <v>0</v>
      </c>
      <c r="L992" s="39" t="str">
        <f t="shared" si="168"/>
        <v>NO</v>
      </c>
      <c r="O992" s="39">
        <v>1</v>
      </c>
      <c r="R992" s="39">
        <v>0</v>
      </c>
      <c r="S992" s="39">
        <f t="shared" si="169"/>
        <v>1</v>
      </c>
      <c r="W992" s="39" t="s">
        <v>1586</v>
      </c>
      <c r="AB992" s="39" t="s">
        <v>4112</v>
      </c>
      <c r="AD992" s="39">
        <f t="shared" si="170"/>
        <v>0</v>
      </c>
      <c r="AE992" s="39">
        <v>2044</v>
      </c>
      <c r="AF992" s="39">
        <f t="shared" si="171"/>
        <v>1043</v>
      </c>
      <c r="AG992" s="39">
        <v>392</v>
      </c>
      <c r="AH992" s="39">
        <f t="shared" si="172"/>
        <v>812</v>
      </c>
      <c r="AI992" s="39">
        <f t="shared" si="173"/>
        <v>231</v>
      </c>
      <c r="AJ992" s="39">
        <f t="shared" si="174"/>
        <v>1</v>
      </c>
      <c r="AK992" s="39">
        <v>0</v>
      </c>
      <c r="AL992" s="39">
        <v>0.46800000000000003</v>
      </c>
      <c r="AM992" s="39">
        <v>0.46899999999999997</v>
      </c>
      <c r="AN992" s="39">
        <v>0.438</v>
      </c>
      <c r="AO992" s="39">
        <f t="shared" si="175"/>
        <v>1</v>
      </c>
      <c r="AQ992" s="37" t="s">
        <v>1582</v>
      </c>
      <c r="AR992" s="39">
        <v>1</v>
      </c>
    </row>
    <row r="993" spans="1:44" ht="15" customHeight="1">
      <c r="A993" s="37" t="s">
        <v>1587</v>
      </c>
      <c r="B993" s="37" t="s">
        <v>1588</v>
      </c>
      <c r="C993" s="37" t="s">
        <v>1589</v>
      </c>
      <c r="E993" s="39">
        <v>0.998</v>
      </c>
      <c r="F993" s="39">
        <v>24</v>
      </c>
      <c r="G993" s="39">
        <f t="shared" si="165"/>
        <v>539</v>
      </c>
      <c r="H993" s="39">
        <v>970</v>
      </c>
      <c r="I993" s="39">
        <v>1570</v>
      </c>
      <c r="J993" s="39" t="str">
        <f t="shared" si="166"/>
        <v>NO</v>
      </c>
      <c r="K993" s="39">
        <f t="shared" si="167"/>
        <v>1.1131725417439702</v>
      </c>
      <c r="L993" s="39" t="str">
        <f t="shared" si="168"/>
        <v>NO</v>
      </c>
      <c r="O993" s="39">
        <v>2</v>
      </c>
      <c r="R993" s="39">
        <v>0</v>
      </c>
      <c r="S993" s="39">
        <f t="shared" si="169"/>
        <v>0</v>
      </c>
      <c r="AB993" s="39" t="s">
        <v>4112</v>
      </c>
      <c r="AD993" s="39">
        <f t="shared" si="170"/>
        <v>0</v>
      </c>
      <c r="AE993" s="39">
        <v>899</v>
      </c>
      <c r="AF993" s="39">
        <f t="shared" si="171"/>
        <v>782</v>
      </c>
      <c r="AG993" s="39">
        <v>518</v>
      </c>
      <c r="AH993" s="39">
        <f t="shared" si="172"/>
        <v>872</v>
      </c>
      <c r="AI993" s="39">
        <f t="shared" si="173"/>
        <v>-90</v>
      </c>
      <c r="AJ993" s="39">
        <f t="shared" si="174"/>
        <v>0</v>
      </c>
      <c r="AK993" s="39">
        <v>1</v>
      </c>
      <c r="AL993" s="39">
        <v>0.44</v>
      </c>
      <c r="AM993" s="39">
        <v>0.48199999999999998</v>
      </c>
      <c r="AN993" s="39">
        <v>0.33400000000000002</v>
      </c>
      <c r="AO993" s="39">
        <f t="shared" si="175"/>
        <v>0</v>
      </c>
      <c r="AQ993" s="37" t="s">
        <v>1589</v>
      </c>
      <c r="AR993" s="39">
        <v>0</v>
      </c>
    </row>
    <row r="994" spans="1:44" ht="15" customHeight="1">
      <c r="A994" s="37" t="s">
        <v>1590</v>
      </c>
      <c r="B994" s="37" t="s">
        <v>1571</v>
      </c>
      <c r="C994" s="37" t="s">
        <v>1589</v>
      </c>
      <c r="D994" s="39">
        <v>0</v>
      </c>
      <c r="E994" s="39">
        <v>0</v>
      </c>
      <c r="G994" s="39">
        <f t="shared" si="165"/>
        <v>1052</v>
      </c>
      <c r="H994" s="39">
        <v>393</v>
      </c>
      <c r="I994" s="39">
        <v>139</v>
      </c>
      <c r="J994" s="39" t="str">
        <f t="shared" si="166"/>
        <v>NO</v>
      </c>
      <c r="K994" s="39">
        <f t="shared" si="167"/>
        <v>1.1406844106463878</v>
      </c>
      <c r="L994" s="39" t="str">
        <f t="shared" si="168"/>
        <v>NO</v>
      </c>
      <c r="O994" s="39">
        <v>3</v>
      </c>
      <c r="R994" s="39">
        <v>0</v>
      </c>
      <c r="S994" s="39">
        <f t="shared" si="169"/>
        <v>0</v>
      </c>
      <c r="AB994" s="39" t="s">
        <v>4112</v>
      </c>
      <c r="AD994" s="39">
        <f t="shared" si="170"/>
        <v>0</v>
      </c>
      <c r="AE994" s="39">
        <v>2220</v>
      </c>
      <c r="AF994" s="39">
        <f t="shared" si="171"/>
        <v>1068</v>
      </c>
      <c r="AG994" s="39">
        <v>1695</v>
      </c>
      <c r="AH994" s="39">
        <f t="shared" si="172"/>
        <v>1120</v>
      </c>
      <c r="AI994" s="39">
        <f t="shared" si="173"/>
        <v>-52</v>
      </c>
      <c r="AJ994" s="39">
        <f t="shared" si="174"/>
        <v>0</v>
      </c>
      <c r="AK994" s="39">
        <v>0</v>
      </c>
      <c r="AL994" s="39">
        <v>0.40699999999999997</v>
      </c>
      <c r="AM994" s="39">
        <v>0.47799999999999998</v>
      </c>
      <c r="AN994" s="39">
        <v>0.52400000000000002</v>
      </c>
      <c r="AO994" s="39">
        <f t="shared" si="175"/>
        <v>1</v>
      </c>
      <c r="AQ994" s="37" t="s">
        <v>1589</v>
      </c>
      <c r="AR994" s="39">
        <v>0</v>
      </c>
    </row>
    <row r="995" spans="1:44" ht="15" customHeight="1">
      <c r="A995" s="37" t="s">
        <v>1572</v>
      </c>
      <c r="B995" s="37" t="s">
        <v>1573</v>
      </c>
      <c r="C995" s="37" t="s">
        <v>1574</v>
      </c>
      <c r="E995" s="39">
        <v>0.98599999999999999</v>
      </c>
      <c r="F995" s="39">
        <v>19</v>
      </c>
      <c r="G995" s="39">
        <f t="shared" si="165"/>
        <v>161</v>
      </c>
      <c r="H995" s="39">
        <v>6149</v>
      </c>
      <c r="I995" s="39">
        <v>6519</v>
      </c>
      <c r="J995" s="39" t="str">
        <f t="shared" si="166"/>
        <v>NO</v>
      </c>
      <c r="K995" s="39">
        <f t="shared" si="167"/>
        <v>2.4844720496894408</v>
      </c>
      <c r="L995" s="39" t="str">
        <f t="shared" si="168"/>
        <v>NO</v>
      </c>
      <c r="O995" s="39">
        <v>1</v>
      </c>
      <c r="R995" s="39">
        <v>0</v>
      </c>
      <c r="S995" s="39">
        <f t="shared" si="169"/>
        <v>1</v>
      </c>
      <c r="U995" s="39" t="s">
        <v>3950</v>
      </c>
      <c r="AB995" s="39" t="s">
        <v>4112</v>
      </c>
      <c r="AD995" s="39">
        <f t="shared" si="170"/>
        <v>0</v>
      </c>
      <c r="AE995" s="39">
        <v>7</v>
      </c>
      <c r="AF995" s="39">
        <f t="shared" si="171"/>
        <v>167</v>
      </c>
      <c r="AG995" s="39">
        <v>7</v>
      </c>
      <c r="AH995" s="39">
        <f t="shared" si="172"/>
        <v>238</v>
      </c>
      <c r="AI995" s="39">
        <f t="shared" si="173"/>
        <v>-71</v>
      </c>
      <c r="AJ995" s="39">
        <f t="shared" si="174"/>
        <v>0</v>
      </c>
      <c r="AK995" s="39">
        <v>1</v>
      </c>
      <c r="AL995" s="39">
        <v>0.39500000000000002</v>
      </c>
      <c r="AM995" s="39">
        <v>0.46700000000000003</v>
      </c>
      <c r="AN995" s="39">
        <v>0.44900000000000001</v>
      </c>
      <c r="AO995" s="39">
        <f t="shared" si="175"/>
        <v>0</v>
      </c>
      <c r="AQ995" s="37" t="s">
        <v>1574</v>
      </c>
      <c r="AR995" s="39">
        <v>0</v>
      </c>
    </row>
    <row r="996" spans="1:44" ht="15" customHeight="1">
      <c r="A996" s="37" t="s">
        <v>1575</v>
      </c>
      <c r="B996" s="37" t="s">
        <v>1576</v>
      </c>
      <c r="C996" s="37" t="s">
        <v>1574</v>
      </c>
      <c r="E996" s="39">
        <v>0.999</v>
      </c>
      <c r="F996" s="39">
        <v>19</v>
      </c>
      <c r="G996" s="39">
        <f t="shared" si="165"/>
        <v>161</v>
      </c>
      <c r="H996" s="39">
        <v>7035</v>
      </c>
      <c r="I996" s="39" t="s">
        <v>4111</v>
      </c>
      <c r="J996" s="39" t="str">
        <f t="shared" si="166"/>
        <v>NO</v>
      </c>
      <c r="K996" s="39">
        <f t="shared" si="167"/>
        <v>2.4844720496894408</v>
      </c>
      <c r="L996" s="39" t="str">
        <f t="shared" si="168"/>
        <v>NO</v>
      </c>
      <c r="O996" s="39">
        <v>1</v>
      </c>
      <c r="R996" s="39">
        <v>0</v>
      </c>
      <c r="S996" s="39">
        <f t="shared" si="169"/>
        <v>1</v>
      </c>
      <c r="U996" s="39" t="s">
        <v>3950</v>
      </c>
      <c r="AB996" s="39" t="s">
        <v>4112</v>
      </c>
      <c r="AD996" s="39">
        <f t="shared" si="170"/>
        <v>0</v>
      </c>
      <c r="AE996" s="39">
        <v>13133</v>
      </c>
      <c r="AF996" s="39">
        <f t="shared" si="171"/>
        <v>1386</v>
      </c>
      <c r="AG996" s="39">
        <v>85</v>
      </c>
      <c r="AH996" s="39">
        <f t="shared" si="172"/>
        <v>522</v>
      </c>
      <c r="AI996" s="39">
        <f t="shared" si="173"/>
        <v>864</v>
      </c>
      <c r="AJ996" s="39">
        <f t="shared" si="174"/>
        <v>1</v>
      </c>
      <c r="AK996" s="39">
        <v>1</v>
      </c>
      <c r="AL996" s="39">
        <v>0.44600000000000001</v>
      </c>
      <c r="AM996" s="39">
        <v>0.46899999999999997</v>
      </c>
      <c r="AN996" s="39">
        <v>0.41599999999999998</v>
      </c>
      <c r="AO996" s="39">
        <f t="shared" si="175"/>
        <v>0</v>
      </c>
      <c r="AQ996" s="37" t="s">
        <v>1574</v>
      </c>
      <c r="AR996" s="39">
        <v>1</v>
      </c>
    </row>
    <row r="997" spans="1:44" ht="15" customHeight="1">
      <c r="A997" s="37" t="s">
        <v>1577</v>
      </c>
      <c r="B997" s="37" t="s">
        <v>1578</v>
      </c>
      <c r="C997" s="37" t="s">
        <v>1579</v>
      </c>
      <c r="E997" s="39">
        <v>0.99099999999999999</v>
      </c>
      <c r="F997" s="39">
        <v>21</v>
      </c>
      <c r="G997" s="39">
        <f t="shared" si="165"/>
        <v>261</v>
      </c>
      <c r="H997" s="39">
        <v>23140</v>
      </c>
      <c r="I997" s="39">
        <v>312</v>
      </c>
      <c r="J997" s="39" t="str">
        <f t="shared" si="166"/>
        <v>YES</v>
      </c>
      <c r="K997" s="39">
        <f t="shared" si="167"/>
        <v>1.9157088122605366</v>
      </c>
      <c r="L997" s="39" t="str">
        <f t="shared" si="168"/>
        <v>NO</v>
      </c>
      <c r="O997" s="39">
        <v>1</v>
      </c>
      <c r="R997" s="39">
        <v>0</v>
      </c>
      <c r="S997" s="39">
        <f t="shared" si="169"/>
        <v>0</v>
      </c>
      <c r="AB997" s="39" t="s">
        <v>4112</v>
      </c>
      <c r="AD997" s="39">
        <f t="shared" si="170"/>
        <v>0</v>
      </c>
      <c r="AE997" s="39">
        <v>0</v>
      </c>
      <c r="AF997" s="39">
        <f t="shared" si="171"/>
        <v>1</v>
      </c>
      <c r="AG997" s="39">
        <v>0</v>
      </c>
      <c r="AH997" s="39">
        <f t="shared" si="172"/>
        <v>1</v>
      </c>
      <c r="AI997" s="39">
        <f t="shared" si="173"/>
        <v>0</v>
      </c>
      <c r="AJ997" s="39">
        <f t="shared" si="174"/>
        <v>0</v>
      </c>
      <c r="AK997" s="39">
        <v>1</v>
      </c>
      <c r="AL997" s="39">
        <v>0.38300000000000001</v>
      </c>
      <c r="AM997" s="39">
        <v>0.51900000000000002</v>
      </c>
      <c r="AN997" s="39">
        <v>0.42199999999999999</v>
      </c>
      <c r="AO997" s="39">
        <f t="shared" si="175"/>
        <v>0</v>
      </c>
      <c r="AQ997" s="37" t="s">
        <v>1579</v>
      </c>
      <c r="AR997" s="39">
        <v>0</v>
      </c>
    </row>
    <row r="998" spans="1:44" ht="15" customHeight="1">
      <c r="A998" s="37" t="s">
        <v>1580</v>
      </c>
      <c r="B998" s="37" t="s">
        <v>1564</v>
      </c>
      <c r="C998" s="37" t="s">
        <v>1579</v>
      </c>
      <c r="E998" s="39">
        <v>0.98199999999999998</v>
      </c>
      <c r="F998" s="39">
        <v>19</v>
      </c>
      <c r="G998" s="39">
        <f t="shared" si="165"/>
        <v>286</v>
      </c>
      <c r="H998" s="39">
        <v>3680</v>
      </c>
      <c r="I998" s="39">
        <v>801</v>
      </c>
      <c r="J998" s="39" t="str">
        <f t="shared" si="166"/>
        <v>NO</v>
      </c>
      <c r="K998" s="39">
        <f t="shared" si="167"/>
        <v>1.7482517482517481</v>
      </c>
      <c r="L998" s="39" t="str">
        <f t="shared" si="168"/>
        <v>NO</v>
      </c>
      <c r="O998" s="39">
        <v>1</v>
      </c>
      <c r="R998" s="39">
        <v>0</v>
      </c>
      <c r="S998" s="39">
        <f t="shared" si="169"/>
        <v>1</v>
      </c>
      <c r="U998" s="39" t="s">
        <v>3304</v>
      </c>
      <c r="AB998" s="39" t="s">
        <v>4112</v>
      </c>
      <c r="AD998" s="39">
        <f t="shared" si="170"/>
        <v>0</v>
      </c>
      <c r="AE998" s="39">
        <v>14</v>
      </c>
      <c r="AF998" s="39">
        <f t="shared" si="171"/>
        <v>206</v>
      </c>
      <c r="AG998" s="39">
        <v>7</v>
      </c>
      <c r="AH998" s="39">
        <f t="shared" si="172"/>
        <v>238</v>
      </c>
      <c r="AI998" s="39">
        <f t="shared" si="173"/>
        <v>-32</v>
      </c>
      <c r="AJ998" s="39">
        <f t="shared" si="174"/>
        <v>0</v>
      </c>
      <c r="AK998" s="39">
        <v>1</v>
      </c>
      <c r="AL998" s="39">
        <v>0.42299999999999999</v>
      </c>
      <c r="AM998" s="39">
        <v>0.46899999999999997</v>
      </c>
      <c r="AN998" s="39">
        <v>0.42599999999999999</v>
      </c>
      <c r="AO998" s="39">
        <f t="shared" si="175"/>
        <v>0</v>
      </c>
      <c r="AQ998" s="37" t="s">
        <v>1579</v>
      </c>
      <c r="AR998" s="39">
        <v>0</v>
      </c>
    </row>
    <row r="999" spans="1:44" ht="15" customHeight="1">
      <c r="A999" s="37" t="s">
        <v>1565</v>
      </c>
      <c r="B999" s="37" t="s">
        <v>1566</v>
      </c>
      <c r="C999" s="37" t="s">
        <v>1567</v>
      </c>
      <c r="E999" s="39">
        <v>0.98899999999999999</v>
      </c>
      <c r="F999" s="39">
        <v>16</v>
      </c>
      <c r="G999" s="39">
        <f t="shared" si="165"/>
        <v>835</v>
      </c>
      <c r="H999" s="39">
        <v>2010</v>
      </c>
      <c r="I999" s="39">
        <v>1097</v>
      </c>
      <c r="J999" s="39" t="str">
        <f t="shared" si="166"/>
        <v>NO</v>
      </c>
      <c r="K999" s="39">
        <f t="shared" si="167"/>
        <v>1.3173652694610778</v>
      </c>
      <c r="L999" s="39" t="str">
        <f t="shared" si="168"/>
        <v>NO</v>
      </c>
      <c r="O999" s="39">
        <v>3</v>
      </c>
      <c r="R999" s="39">
        <v>0</v>
      </c>
      <c r="S999" s="39">
        <f t="shared" si="169"/>
        <v>0</v>
      </c>
      <c r="AB999" s="39" t="s">
        <v>4112</v>
      </c>
      <c r="AD999" s="39">
        <f t="shared" si="170"/>
        <v>0</v>
      </c>
      <c r="AE999" s="39">
        <v>746</v>
      </c>
      <c r="AF999" s="39">
        <f t="shared" si="171"/>
        <v>743</v>
      </c>
      <c r="AG999" s="39">
        <v>1400</v>
      </c>
      <c r="AH999" s="39">
        <f t="shared" si="172"/>
        <v>1092</v>
      </c>
      <c r="AI999" s="39">
        <f t="shared" si="173"/>
        <v>-349</v>
      </c>
      <c r="AJ999" s="39">
        <f t="shared" si="174"/>
        <v>0</v>
      </c>
      <c r="AK999" s="39">
        <v>1</v>
      </c>
      <c r="AL999" s="39">
        <v>0.45400000000000001</v>
      </c>
      <c r="AM999" s="39">
        <v>0.48299999999999998</v>
      </c>
      <c r="AN999" s="39">
        <v>0.45600000000000002</v>
      </c>
      <c r="AO999" s="39">
        <f t="shared" si="175"/>
        <v>0</v>
      </c>
      <c r="AQ999" s="37" t="s">
        <v>1567</v>
      </c>
      <c r="AR999" s="39">
        <v>0</v>
      </c>
    </row>
    <row r="1000" spans="1:44" ht="15" customHeight="1">
      <c r="A1000" s="37" t="s">
        <v>1568</v>
      </c>
      <c r="B1000" s="37" t="s">
        <v>1569</v>
      </c>
      <c r="C1000" s="37" t="s">
        <v>1567</v>
      </c>
      <c r="E1000" s="39">
        <v>1</v>
      </c>
      <c r="F1000" s="39">
        <v>21</v>
      </c>
      <c r="G1000" s="39">
        <f t="shared" si="165"/>
        <v>776</v>
      </c>
      <c r="H1000" s="39">
        <v>16452</v>
      </c>
      <c r="I1000" s="39">
        <v>1481</v>
      </c>
      <c r="J1000" s="39" t="str">
        <f t="shared" si="166"/>
        <v>YES</v>
      </c>
      <c r="K1000" s="39">
        <f t="shared" si="167"/>
        <v>1.1597938144329896</v>
      </c>
      <c r="L1000" s="39" t="str">
        <f t="shared" si="168"/>
        <v>NO</v>
      </c>
      <c r="O1000" s="39">
        <v>4</v>
      </c>
      <c r="R1000" s="39">
        <v>0</v>
      </c>
      <c r="S1000" s="39">
        <f t="shared" si="169"/>
        <v>0</v>
      </c>
      <c r="AB1000" s="39" t="s">
        <v>4112</v>
      </c>
      <c r="AD1000" s="39">
        <f t="shared" si="170"/>
        <v>0</v>
      </c>
      <c r="AE1000" s="39">
        <v>401</v>
      </c>
      <c r="AF1000" s="39">
        <f t="shared" si="171"/>
        <v>589</v>
      </c>
      <c r="AG1000" s="39">
        <v>126</v>
      </c>
      <c r="AH1000" s="39">
        <f t="shared" si="172"/>
        <v>598</v>
      </c>
      <c r="AI1000" s="39">
        <f t="shared" si="173"/>
        <v>-9</v>
      </c>
      <c r="AJ1000" s="39">
        <f t="shared" si="174"/>
        <v>0</v>
      </c>
      <c r="AK1000" s="39">
        <v>1</v>
      </c>
      <c r="AL1000" s="39">
        <v>0.51600000000000001</v>
      </c>
      <c r="AM1000" s="39">
        <v>0.47399999999999998</v>
      </c>
      <c r="AN1000" s="39">
        <v>0.435</v>
      </c>
      <c r="AO1000" s="39">
        <f t="shared" si="175"/>
        <v>0</v>
      </c>
      <c r="AQ1000" s="37" t="s">
        <v>1567</v>
      </c>
      <c r="AR1000" s="39">
        <v>0</v>
      </c>
    </row>
    <row r="1001" spans="1:44" ht="15" customHeight="1">
      <c r="A1001" s="37" t="s">
        <v>1570</v>
      </c>
      <c r="B1001" s="37" t="s">
        <v>1561</v>
      </c>
      <c r="C1001" s="37" t="s">
        <v>1562</v>
      </c>
      <c r="E1001" s="39">
        <v>0.96899999999999997</v>
      </c>
      <c r="F1001" s="39">
        <v>15</v>
      </c>
      <c r="G1001" s="39">
        <f t="shared" si="165"/>
        <v>235</v>
      </c>
      <c r="H1001" s="39">
        <v>620</v>
      </c>
      <c r="I1001" s="39">
        <v>1363</v>
      </c>
      <c r="J1001" s="39" t="str">
        <f t="shared" si="166"/>
        <v>NO</v>
      </c>
      <c r="K1001" s="39">
        <f t="shared" si="167"/>
        <v>1.2765957446808511</v>
      </c>
      <c r="L1001" s="39" t="str">
        <f t="shared" si="168"/>
        <v>NO</v>
      </c>
      <c r="O1001" s="39">
        <v>2</v>
      </c>
      <c r="R1001" s="39">
        <v>0</v>
      </c>
      <c r="S1001" s="39">
        <f t="shared" si="169"/>
        <v>0</v>
      </c>
      <c r="AB1001" s="39" t="s">
        <v>4112</v>
      </c>
      <c r="AD1001" s="39">
        <f t="shared" si="170"/>
        <v>0</v>
      </c>
      <c r="AE1001" s="39">
        <v>392</v>
      </c>
      <c r="AF1001" s="39">
        <f t="shared" si="171"/>
        <v>583</v>
      </c>
      <c r="AG1001" s="39">
        <v>2005</v>
      </c>
      <c r="AH1001" s="39">
        <f t="shared" si="172"/>
        <v>1156</v>
      </c>
      <c r="AI1001" s="39">
        <f t="shared" si="173"/>
        <v>-573</v>
      </c>
      <c r="AJ1001" s="39">
        <f t="shared" si="174"/>
        <v>0</v>
      </c>
      <c r="AK1001" s="39">
        <v>1</v>
      </c>
      <c r="AL1001" s="39">
        <v>0.45200000000000001</v>
      </c>
      <c r="AM1001" s="39">
        <v>0.443</v>
      </c>
      <c r="AN1001" s="39">
        <v>0.47099999999999997</v>
      </c>
      <c r="AO1001" s="39">
        <f t="shared" si="175"/>
        <v>0</v>
      </c>
      <c r="AQ1001" s="37" t="s">
        <v>1562</v>
      </c>
      <c r="AR1001" s="39">
        <v>0</v>
      </c>
    </row>
    <row r="1002" spans="1:44" ht="15" customHeight="1">
      <c r="A1002" s="37" t="s">
        <v>1563</v>
      </c>
      <c r="B1002" s="37" t="s">
        <v>1560</v>
      </c>
      <c r="C1002" s="37" t="s">
        <v>1562</v>
      </c>
      <c r="D1002" s="39">
        <v>0</v>
      </c>
      <c r="E1002" s="39">
        <v>0</v>
      </c>
      <c r="G1002" s="39">
        <f t="shared" si="165"/>
        <v>2790</v>
      </c>
      <c r="H1002" s="39">
        <v>4690</v>
      </c>
      <c r="I1002" s="39">
        <v>2850</v>
      </c>
      <c r="J1002" s="39" t="str">
        <f t="shared" si="166"/>
        <v>NO</v>
      </c>
      <c r="K1002" s="39">
        <f t="shared" si="167"/>
        <v>1.3978494623655913</v>
      </c>
      <c r="L1002" s="39" t="str">
        <f t="shared" si="168"/>
        <v>NO</v>
      </c>
      <c r="O1002" s="39">
        <v>14</v>
      </c>
      <c r="R1002" s="39">
        <v>0</v>
      </c>
      <c r="S1002" s="39">
        <f t="shared" si="169"/>
        <v>0</v>
      </c>
      <c r="AB1002" s="39" t="s">
        <v>4112</v>
      </c>
      <c r="AD1002" s="39">
        <f t="shared" si="170"/>
        <v>0</v>
      </c>
      <c r="AE1002" s="39">
        <v>1238</v>
      </c>
      <c r="AF1002" s="39">
        <f t="shared" si="171"/>
        <v>880</v>
      </c>
      <c r="AG1002" s="39">
        <v>732</v>
      </c>
      <c r="AH1002" s="39">
        <f t="shared" si="172"/>
        <v>937</v>
      </c>
      <c r="AI1002" s="39">
        <f t="shared" si="173"/>
        <v>-57</v>
      </c>
      <c r="AJ1002" s="39">
        <f t="shared" si="174"/>
        <v>0</v>
      </c>
      <c r="AK1002" s="39">
        <v>0</v>
      </c>
      <c r="AL1002" s="39">
        <v>0.498</v>
      </c>
      <c r="AM1002" s="39">
        <v>0.47199999999999998</v>
      </c>
      <c r="AN1002" s="39">
        <v>0.35</v>
      </c>
      <c r="AO1002" s="39">
        <f t="shared" si="175"/>
        <v>1</v>
      </c>
      <c r="AQ1002" s="37" t="s">
        <v>1562</v>
      </c>
      <c r="AR1002" s="39">
        <v>0</v>
      </c>
    </row>
    <row r="1003" spans="1:44" ht="15" customHeight="1">
      <c r="A1003" s="37" t="s">
        <v>1546</v>
      </c>
      <c r="B1003" s="37" t="s">
        <v>1547</v>
      </c>
      <c r="C1003" s="37" t="s">
        <v>1548</v>
      </c>
      <c r="E1003" s="39">
        <v>0.99399999999999999</v>
      </c>
      <c r="F1003" s="39">
        <v>19</v>
      </c>
      <c r="G1003" s="39">
        <f t="shared" si="165"/>
        <v>393</v>
      </c>
      <c r="H1003" s="39">
        <v>1220</v>
      </c>
      <c r="I1003" s="39">
        <v>1405</v>
      </c>
      <c r="J1003" s="39" t="str">
        <f t="shared" si="166"/>
        <v>NO</v>
      </c>
      <c r="K1003" s="39">
        <f t="shared" si="167"/>
        <v>1.0178117048346056</v>
      </c>
      <c r="L1003" s="39" t="str">
        <f t="shared" si="168"/>
        <v>NO</v>
      </c>
      <c r="O1003" s="39">
        <v>0</v>
      </c>
      <c r="R1003" s="39">
        <v>0</v>
      </c>
      <c r="S1003" s="39">
        <f t="shared" si="169"/>
        <v>1</v>
      </c>
      <c r="U1003" s="39" t="s">
        <v>2171</v>
      </c>
      <c r="AB1003" s="39" t="s">
        <v>4112</v>
      </c>
      <c r="AD1003" s="39">
        <f t="shared" si="170"/>
        <v>0</v>
      </c>
      <c r="AE1003" s="39">
        <v>37</v>
      </c>
      <c r="AF1003" s="39">
        <f t="shared" si="171"/>
        <v>284</v>
      </c>
      <c r="AG1003" s="39">
        <v>451</v>
      </c>
      <c r="AH1003" s="39">
        <f t="shared" si="172"/>
        <v>841</v>
      </c>
      <c r="AI1003" s="39">
        <f t="shared" si="173"/>
        <v>-557</v>
      </c>
      <c r="AJ1003" s="39">
        <f t="shared" si="174"/>
        <v>0</v>
      </c>
      <c r="AK1003" s="39">
        <v>1</v>
      </c>
      <c r="AL1003" s="39">
        <v>0.44500000000000001</v>
      </c>
      <c r="AM1003" s="39">
        <v>0.47</v>
      </c>
      <c r="AN1003" s="39">
        <v>0.42</v>
      </c>
      <c r="AO1003" s="39">
        <f t="shared" si="175"/>
        <v>0</v>
      </c>
      <c r="AQ1003" s="37" t="s">
        <v>1548</v>
      </c>
      <c r="AR1003" s="39">
        <v>0</v>
      </c>
    </row>
    <row r="1004" spans="1:44" ht="15" customHeight="1">
      <c r="A1004" s="37" t="s">
        <v>1549</v>
      </c>
      <c r="B1004" s="37" t="s">
        <v>1550</v>
      </c>
      <c r="C1004" s="37" t="s">
        <v>1548</v>
      </c>
      <c r="E1004" s="39">
        <v>0.93899999999999995</v>
      </c>
      <c r="F1004" s="39">
        <v>23</v>
      </c>
      <c r="G1004" s="39">
        <f t="shared" si="165"/>
        <v>418</v>
      </c>
      <c r="H1004" s="39">
        <v>2533</v>
      </c>
      <c r="I1004" s="39">
        <v>1194</v>
      </c>
      <c r="J1004" s="39" t="str">
        <f t="shared" si="166"/>
        <v>NO</v>
      </c>
      <c r="K1004" s="39">
        <f t="shared" si="167"/>
        <v>0.9569377990430622</v>
      </c>
      <c r="L1004" s="39" t="str">
        <f t="shared" si="168"/>
        <v>NO</v>
      </c>
      <c r="O1004" s="39">
        <v>0</v>
      </c>
      <c r="R1004" s="39">
        <v>0</v>
      </c>
      <c r="S1004" s="39">
        <f t="shared" si="169"/>
        <v>0</v>
      </c>
      <c r="AB1004" s="39" t="s">
        <v>4112</v>
      </c>
      <c r="AD1004" s="39">
        <f t="shared" si="170"/>
        <v>0</v>
      </c>
      <c r="AE1004" s="39">
        <v>4</v>
      </c>
      <c r="AF1004" s="39">
        <f t="shared" si="171"/>
        <v>137</v>
      </c>
      <c r="AG1004" s="39">
        <v>20617</v>
      </c>
      <c r="AH1004" s="39">
        <f t="shared" si="172"/>
        <v>1407</v>
      </c>
      <c r="AI1004" s="39">
        <f t="shared" si="173"/>
        <v>-1270</v>
      </c>
      <c r="AJ1004" s="39">
        <f t="shared" si="174"/>
        <v>0</v>
      </c>
      <c r="AK1004" s="39">
        <v>1</v>
      </c>
      <c r="AL1004" s="39">
        <v>0.48499999999999999</v>
      </c>
      <c r="AM1004" s="39">
        <v>0.47399999999999998</v>
      </c>
      <c r="AN1004" s="39">
        <v>0.44400000000000001</v>
      </c>
      <c r="AO1004" s="39">
        <f t="shared" si="175"/>
        <v>0</v>
      </c>
      <c r="AQ1004" s="37" t="s">
        <v>1548</v>
      </c>
      <c r="AR1004" s="39">
        <v>0</v>
      </c>
    </row>
    <row r="1005" spans="1:44" ht="15" customHeight="1">
      <c r="A1005" s="37" t="s">
        <v>1551</v>
      </c>
      <c r="B1005" s="37" t="s">
        <v>1552</v>
      </c>
      <c r="C1005" s="37" t="s">
        <v>1553</v>
      </c>
      <c r="E1005" s="39">
        <v>0.999</v>
      </c>
      <c r="F1005" s="39">
        <v>22</v>
      </c>
      <c r="G1005" s="39">
        <f t="shared" si="165"/>
        <v>374</v>
      </c>
      <c r="H1005" s="39">
        <v>620</v>
      </c>
      <c r="I1005" s="39">
        <v>2151</v>
      </c>
      <c r="J1005" s="39" t="str">
        <f t="shared" si="166"/>
        <v>NO</v>
      </c>
      <c r="K1005" s="39">
        <f t="shared" si="167"/>
        <v>1.3368983957219251</v>
      </c>
      <c r="L1005" s="39" t="str">
        <f t="shared" si="168"/>
        <v>NO</v>
      </c>
      <c r="O1005" s="39">
        <v>1</v>
      </c>
      <c r="R1005" s="39">
        <v>0</v>
      </c>
      <c r="S1005" s="39">
        <f t="shared" si="169"/>
        <v>0</v>
      </c>
      <c r="AB1005" s="39" t="s">
        <v>4112</v>
      </c>
      <c r="AD1005" s="39">
        <f t="shared" si="170"/>
        <v>0</v>
      </c>
      <c r="AE1005" s="39">
        <v>41</v>
      </c>
      <c r="AF1005" s="39">
        <f t="shared" si="171"/>
        <v>296</v>
      </c>
      <c r="AG1005" s="39">
        <v>9</v>
      </c>
      <c r="AH1005" s="39">
        <f t="shared" si="172"/>
        <v>266</v>
      </c>
      <c r="AI1005" s="39">
        <f t="shared" si="173"/>
        <v>30</v>
      </c>
      <c r="AJ1005" s="39">
        <f t="shared" si="174"/>
        <v>1</v>
      </c>
      <c r="AK1005" s="39">
        <v>1</v>
      </c>
      <c r="AL1005" s="39">
        <v>0.40899999999999997</v>
      </c>
      <c r="AM1005" s="39">
        <v>0.48799999999999999</v>
      </c>
      <c r="AN1005" s="39">
        <v>0.41</v>
      </c>
      <c r="AO1005" s="39">
        <f t="shared" si="175"/>
        <v>0</v>
      </c>
      <c r="AQ1005" s="37" t="s">
        <v>1553</v>
      </c>
      <c r="AR1005" s="39">
        <v>1</v>
      </c>
    </row>
    <row r="1006" spans="1:44" ht="15" customHeight="1">
      <c r="A1006" s="37" t="s">
        <v>1554</v>
      </c>
      <c r="B1006" s="37" t="s">
        <v>1555</v>
      </c>
      <c r="C1006" s="37" t="s">
        <v>1553</v>
      </c>
      <c r="D1006" s="39">
        <v>0</v>
      </c>
      <c r="E1006" s="39">
        <v>0</v>
      </c>
      <c r="G1006" s="39">
        <f t="shared" si="165"/>
        <v>263</v>
      </c>
      <c r="H1006" s="39">
        <v>2666</v>
      </c>
      <c r="I1006" s="39">
        <v>484</v>
      </c>
      <c r="J1006" s="39" t="str">
        <f t="shared" si="166"/>
        <v>NO</v>
      </c>
      <c r="K1006" s="39">
        <f t="shared" si="167"/>
        <v>0.76045627376425851</v>
      </c>
      <c r="L1006" s="39" t="str">
        <f t="shared" si="168"/>
        <v>NO</v>
      </c>
      <c r="O1006" s="39">
        <v>2</v>
      </c>
      <c r="R1006" s="39">
        <v>0</v>
      </c>
      <c r="S1006" s="39">
        <f t="shared" si="169"/>
        <v>1</v>
      </c>
      <c r="U1006" s="39" t="s">
        <v>1556</v>
      </c>
      <c r="AB1006" s="39" t="s">
        <v>4112</v>
      </c>
      <c r="AD1006" s="39">
        <f t="shared" si="170"/>
        <v>0</v>
      </c>
      <c r="AE1006" s="39">
        <v>211</v>
      </c>
      <c r="AF1006" s="39">
        <f t="shared" si="171"/>
        <v>479</v>
      </c>
      <c r="AG1006" s="39">
        <v>101</v>
      </c>
      <c r="AH1006" s="39">
        <f t="shared" si="172"/>
        <v>547</v>
      </c>
      <c r="AI1006" s="39">
        <f t="shared" si="173"/>
        <v>-68</v>
      </c>
      <c r="AJ1006" s="39">
        <f t="shared" si="174"/>
        <v>0</v>
      </c>
      <c r="AK1006" s="39">
        <v>0</v>
      </c>
      <c r="AL1006" s="39">
        <v>0.44800000000000001</v>
      </c>
      <c r="AM1006" s="39">
        <v>0.441</v>
      </c>
      <c r="AN1006" s="39">
        <v>0.441</v>
      </c>
      <c r="AO1006" s="39">
        <f t="shared" si="175"/>
        <v>1</v>
      </c>
      <c r="AQ1006" s="37" t="s">
        <v>1553</v>
      </c>
      <c r="AR1006" s="39">
        <v>0</v>
      </c>
    </row>
    <row r="1007" spans="1:44" ht="15" customHeight="1">
      <c r="A1007" s="37" t="s">
        <v>1557</v>
      </c>
      <c r="B1007" s="37" t="s">
        <v>1558</v>
      </c>
      <c r="C1007" s="37" t="s">
        <v>1559</v>
      </c>
      <c r="E1007" s="39">
        <v>0.997</v>
      </c>
      <c r="F1007" s="39">
        <v>17</v>
      </c>
      <c r="G1007" s="39">
        <f t="shared" si="165"/>
        <v>305</v>
      </c>
      <c r="H1007" s="39">
        <v>5150</v>
      </c>
      <c r="I1007" s="39">
        <v>293</v>
      </c>
      <c r="J1007" s="39" t="str">
        <f t="shared" si="166"/>
        <v>NO</v>
      </c>
      <c r="K1007" s="39">
        <f t="shared" si="167"/>
        <v>1.9672131147540983</v>
      </c>
      <c r="L1007" s="39" t="str">
        <f t="shared" si="168"/>
        <v>NO</v>
      </c>
      <c r="O1007" s="39">
        <v>0</v>
      </c>
      <c r="R1007" s="39">
        <v>0</v>
      </c>
      <c r="S1007" s="39">
        <f t="shared" si="169"/>
        <v>0</v>
      </c>
      <c r="AB1007" s="39" t="s">
        <v>4112</v>
      </c>
      <c r="AD1007" s="39">
        <f t="shared" si="170"/>
        <v>0</v>
      </c>
      <c r="AE1007" s="39">
        <v>21</v>
      </c>
      <c r="AF1007" s="39">
        <f t="shared" si="171"/>
        <v>237</v>
      </c>
      <c r="AG1007" s="39">
        <v>10</v>
      </c>
      <c r="AH1007" s="39">
        <f t="shared" si="172"/>
        <v>278</v>
      </c>
      <c r="AI1007" s="39">
        <f t="shared" si="173"/>
        <v>-41</v>
      </c>
      <c r="AJ1007" s="39">
        <f t="shared" si="174"/>
        <v>0</v>
      </c>
      <c r="AK1007" s="39">
        <v>1</v>
      </c>
      <c r="AL1007" s="39">
        <v>0.45400000000000001</v>
      </c>
      <c r="AM1007" s="39">
        <v>0.48499999999999999</v>
      </c>
      <c r="AN1007" s="39">
        <v>0.434</v>
      </c>
      <c r="AO1007" s="39">
        <f t="shared" si="175"/>
        <v>0</v>
      </c>
      <c r="AQ1007" s="37" t="s">
        <v>1559</v>
      </c>
      <c r="AR1007" s="39">
        <v>0</v>
      </c>
    </row>
    <row r="1008" spans="1:44" ht="15" customHeight="1">
      <c r="A1008" s="37" t="s">
        <v>1534</v>
      </c>
      <c r="B1008" s="37" t="s">
        <v>1535</v>
      </c>
      <c r="C1008" s="37" t="s">
        <v>1559</v>
      </c>
      <c r="E1008" s="39">
        <v>0.998</v>
      </c>
      <c r="F1008" s="39">
        <v>15</v>
      </c>
      <c r="G1008" s="39">
        <f t="shared" si="165"/>
        <v>408</v>
      </c>
      <c r="H1008" s="39">
        <v>2080</v>
      </c>
      <c r="I1008" s="39">
        <v>4053</v>
      </c>
      <c r="J1008" s="39" t="str">
        <f t="shared" si="166"/>
        <v>NO</v>
      </c>
      <c r="K1008" s="39">
        <f t="shared" si="167"/>
        <v>1.4705882352941175</v>
      </c>
      <c r="L1008" s="39" t="str">
        <f t="shared" si="168"/>
        <v>NO</v>
      </c>
      <c r="O1008" s="39">
        <v>1</v>
      </c>
      <c r="R1008" s="39">
        <v>0</v>
      </c>
      <c r="S1008" s="39">
        <f t="shared" si="169"/>
        <v>0</v>
      </c>
      <c r="AB1008" s="39" t="s">
        <v>4112</v>
      </c>
      <c r="AD1008" s="39">
        <f t="shared" si="170"/>
        <v>0</v>
      </c>
      <c r="AE1008" s="39">
        <v>96</v>
      </c>
      <c r="AF1008" s="39">
        <f t="shared" si="171"/>
        <v>387</v>
      </c>
      <c r="AG1008" s="39">
        <v>633</v>
      </c>
      <c r="AH1008" s="39">
        <f t="shared" si="172"/>
        <v>909</v>
      </c>
      <c r="AI1008" s="39">
        <f t="shared" si="173"/>
        <v>-522</v>
      </c>
      <c r="AJ1008" s="39">
        <f t="shared" si="174"/>
        <v>0</v>
      </c>
      <c r="AK1008" s="39">
        <v>0</v>
      </c>
      <c r="AL1008" s="39">
        <v>0.41299999999999998</v>
      </c>
      <c r="AM1008" s="39">
        <v>0.46200000000000002</v>
      </c>
      <c r="AN1008" s="39">
        <v>0.436</v>
      </c>
      <c r="AO1008" s="39">
        <f t="shared" si="175"/>
        <v>1</v>
      </c>
      <c r="AQ1008" s="37" t="s">
        <v>1559</v>
      </c>
      <c r="AR1008" s="39">
        <v>0</v>
      </c>
    </row>
    <row r="1009" spans="1:44" ht="15" customHeight="1">
      <c r="A1009" s="37" t="s">
        <v>1536</v>
      </c>
      <c r="B1009" s="37" t="s">
        <v>1537</v>
      </c>
      <c r="C1009" s="37" t="s">
        <v>1538</v>
      </c>
      <c r="E1009" s="39">
        <v>1</v>
      </c>
      <c r="F1009" s="39">
        <v>18</v>
      </c>
      <c r="G1009" s="39">
        <f t="shared" si="165"/>
        <v>308</v>
      </c>
      <c r="H1009" s="39">
        <v>2680</v>
      </c>
      <c r="I1009" s="39">
        <v>7119</v>
      </c>
      <c r="J1009" s="39" t="str">
        <f t="shared" si="166"/>
        <v>NO</v>
      </c>
      <c r="K1009" s="39">
        <f t="shared" si="167"/>
        <v>0.32467532467532467</v>
      </c>
      <c r="L1009" s="39" t="str">
        <f t="shared" si="168"/>
        <v>NO</v>
      </c>
      <c r="O1009" s="39">
        <v>1</v>
      </c>
      <c r="R1009" s="39">
        <v>0</v>
      </c>
      <c r="S1009" s="39">
        <f t="shared" si="169"/>
        <v>0</v>
      </c>
      <c r="AB1009" s="39" t="s">
        <v>4112</v>
      </c>
      <c r="AD1009" s="39">
        <f t="shared" si="170"/>
        <v>0</v>
      </c>
      <c r="AE1009" s="39">
        <v>247</v>
      </c>
      <c r="AF1009" s="39">
        <f t="shared" si="171"/>
        <v>505</v>
      </c>
      <c r="AG1009" s="39">
        <v>11</v>
      </c>
      <c r="AH1009" s="39">
        <f t="shared" si="172"/>
        <v>283</v>
      </c>
      <c r="AI1009" s="39">
        <f t="shared" si="173"/>
        <v>222</v>
      </c>
      <c r="AJ1009" s="39">
        <f t="shared" si="174"/>
        <v>1</v>
      </c>
      <c r="AK1009" s="39">
        <v>1</v>
      </c>
      <c r="AL1009" s="39">
        <v>0.443</v>
      </c>
      <c r="AM1009" s="39">
        <v>0.45400000000000001</v>
      </c>
      <c r="AN1009" s="39">
        <v>0.438</v>
      </c>
      <c r="AO1009" s="39">
        <f t="shared" si="175"/>
        <v>0</v>
      </c>
      <c r="AQ1009" s="37" t="s">
        <v>1538</v>
      </c>
      <c r="AR1009" s="39">
        <v>1</v>
      </c>
    </row>
    <row r="1010" spans="1:44" ht="15" customHeight="1">
      <c r="A1010" s="37" t="s">
        <v>1539</v>
      </c>
      <c r="B1010" s="37" t="s">
        <v>1540</v>
      </c>
      <c r="C1010" s="37" t="s">
        <v>1538</v>
      </c>
      <c r="D1010" s="39">
        <v>0</v>
      </c>
      <c r="E1010" s="39">
        <v>0</v>
      </c>
      <c r="G1010" s="39">
        <f t="shared" si="165"/>
        <v>361</v>
      </c>
      <c r="H1010" s="39">
        <v>2770</v>
      </c>
      <c r="I1010" s="39">
        <v>85</v>
      </c>
      <c r="J1010" s="39" t="str">
        <f t="shared" si="166"/>
        <v>NO</v>
      </c>
      <c r="K1010" s="39">
        <f t="shared" si="167"/>
        <v>0.8310249307479225</v>
      </c>
      <c r="L1010" s="39" t="str">
        <f t="shared" si="168"/>
        <v>NO</v>
      </c>
      <c r="O1010" s="39">
        <v>1</v>
      </c>
      <c r="R1010" s="39">
        <v>0</v>
      </c>
      <c r="S1010" s="39">
        <f t="shared" si="169"/>
        <v>0</v>
      </c>
      <c r="AB1010" s="39" t="s">
        <v>4112</v>
      </c>
      <c r="AD1010" s="39">
        <f t="shared" si="170"/>
        <v>0</v>
      </c>
      <c r="AE1010" s="39">
        <v>98</v>
      </c>
      <c r="AF1010" s="39">
        <f t="shared" si="171"/>
        <v>390</v>
      </c>
      <c r="AG1010" s="39">
        <v>21</v>
      </c>
      <c r="AH1010" s="39">
        <f t="shared" si="172"/>
        <v>340</v>
      </c>
      <c r="AI1010" s="39">
        <f t="shared" si="173"/>
        <v>50</v>
      </c>
      <c r="AJ1010" s="39">
        <f t="shared" si="174"/>
        <v>1</v>
      </c>
      <c r="AK1010" s="39">
        <v>0</v>
      </c>
      <c r="AL1010" s="39">
        <v>0.46100000000000002</v>
      </c>
      <c r="AM1010" s="39">
        <v>0.44400000000000001</v>
      </c>
      <c r="AN1010" s="39">
        <v>0.47799999999999998</v>
      </c>
      <c r="AO1010" s="39">
        <f t="shared" si="175"/>
        <v>1</v>
      </c>
      <c r="AQ1010" s="37" t="s">
        <v>1538</v>
      </c>
      <c r="AR1010" s="39">
        <v>1</v>
      </c>
    </row>
    <row r="1011" spans="1:44" ht="15" customHeight="1">
      <c r="A1011" s="37" t="s">
        <v>1541</v>
      </c>
      <c r="B1011" s="37" t="s">
        <v>1542</v>
      </c>
      <c r="C1011" s="37" t="s">
        <v>1543</v>
      </c>
      <c r="E1011" s="39">
        <v>0.999</v>
      </c>
      <c r="F1011" s="39">
        <v>19</v>
      </c>
      <c r="G1011" s="39">
        <f t="shared" si="165"/>
        <v>470</v>
      </c>
      <c r="H1011" s="39">
        <v>599</v>
      </c>
      <c r="I1011" s="39">
        <v>230</v>
      </c>
      <c r="J1011" s="39" t="str">
        <f t="shared" si="166"/>
        <v>NO</v>
      </c>
      <c r="K1011" s="39">
        <f t="shared" si="167"/>
        <v>1.0638297872340425</v>
      </c>
      <c r="L1011" s="39" t="str">
        <f t="shared" si="168"/>
        <v>NO</v>
      </c>
      <c r="O1011" s="39">
        <v>2</v>
      </c>
      <c r="R1011" s="39">
        <v>0</v>
      </c>
      <c r="S1011" s="39">
        <f t="shared" si="169"/>
        <v>1</v>
      </c>
      <c r="W1011" s="39" t="s">
        <v>3046</v>
      </c>
      <c r="AB1011" s="39" t="s">
        <v>4112</v>
      </c>
      <c r="AC1011" s="39" t="s">
        <v>1544</v>
      </c>
      <c r="AD1011" s="39">
        <f t="shared" si="170"/>
        <v>2</v>
      </c>
      <c r="AE1011" s="39">
        <v>1134</v>
      </c>
      <c r="AF1011" s="39">
        <f t="shared" si="171"/>
        <v>854</v>
      </c>
      <c r="AG1011" s="39">
        <v>267</v>
      </c>
      <c r="AH1011" s="39">
        <f t="shared" si="172"/>
        <v>738</v>
      </c>
      <c r="AI1011" s="39">
        <f t="shared" si="173"/>
        <v>116</v>
      </c>
      <c r="AJ1011" s="39">
        <f t="shared" si="174"/>
        <v>1</v>
      </c>
      <c r="AK1011" s="39">
        <v>1</v>
      </c>
      <c r="AL1011" s="39">
        <v>0.42099999999999999</v>
      </c>
      <c r="AM1011" s="39">
        <v>0.45300000000000001</v>
      </c>
      <c r="AN1011" s="39">
        <v>0.44600000000000001</v>
      </c>
      <c r="AO1011" s="39">
        <f t="shared" si="175"/>
        <v>0</v>
      </c>
      <c r="AQ1011" s="37" t="s">
        <v>1543</v>
      </c>
      <c r="AR1011" s="39">
        <v>1</v>
      </c>
    </row>
    <row r="1012" spans="1:44" ht="15" customHeight="1">
      <c r="A1012" s="37" t="s">
        <v>1545</v>
      </c>
      <c r="B1012" s="37" t="s">
        <v>1526</v>
      </c>
      <c r="C1012" s="37" t="s">
        <v>1543</v>
      </c>
      <c r="D1012" s="39">
        <v>0</v>
      </c>
      <c r="E1012" s="39">
        <v>0</v>
      </c>
      <c r="G1012" s="39">
        <f t="shared" si="165"/>
        <v>394</v>
      </c>
      <c r="H1012" s="39">
        <v>1278</v>
      </c>
      <c r="I1012" s="39">
        <v>2497</v>
      </c>
      <c r="J1012" s="39" t="str">
        <f t="shared" si="166"/>
        <v>NO</v>
      </c>
      <c r="K1012" s="39">
        <f t="shared" si="167"/>
        <v>0.50761421319796951</v>
      </c>
      <c r="L1012" s="39" t="str">
        <f t="shared" si="168"/>
        <v>NO</v>
      </c>
      <c r="O1012" s="39">
        <v>2</v>
      </c>
      <c r="R1012" s="39">
        <v>0</v>
      </c>
      <c r="S1012" s="39">
        <f t="shared" si="169"/>
        <v>0</v>
      </c>
      <c r="AB1012" s="39" t="s">
        <v>4112</v>
      </c>
      <c r="AD1012" s="39">
        <f t="shared" si="170"/>
        <v>0</v>
      </c>
      <c r="AE1012" s="39">
        <v>1329</v>
      </c>
      <c r="AF1012" s="39">
        <f t="shared" si="171"/>
        <v>905</v>
      </c>
      <c r="AG1012" s="39">
        <v>28</v>
      </c>
      <c r="AH1012" s="39">
        <f t="shared" si="172"/>
        <v>371</v>
      </c>
      <c r="AI1012" s="39">
        <f t="shared" si="173"/>
        <v>534</v>
      </c>
      <c r="AJ1012" s="39">
        <f t="shared" si="174"/>
        <v>1</v>
      </c>
      <c r="AK1012" s="39">
        <v>0</v>
      </c>
      <c r="AL1012" s="39">
        <v>0.47099999999999997</v>
      </c>
      <c r="AM1012" s="39">
        <v>0.46200000000000002</v>
      </c>
      <c r="AN1012" s="39">
        <v>0.42499999999999999</v>
      </c>
      <c r="AO1012" s="39">
        <f t="shared" si="175"/>
        <v>1</v>
      </c>
      <c r="AQ1012" s="37" t="s">
        <v>1543</v>
      </c>
      <c r="AR1012" s="39">
        <v>1</v>
      </c>
    </row>
    <row r="1013" spans="1:44" ht="15" customHeight="1">
      <c r="A1013" s="37" t="s">
        <v>1527</v>
      </c>
      <c r="B1013" s="37" t="s">
        <v>1528</v>
      </c>
      <c r="C1013" s="37" t="s">
        <v>1529</v>
      </c>
      <c r="E1013" s="39">
        <v>0.98399999999999999</v>
      </c>
      <c r="F1013" s="39">
        <v>17</v>
      </c>
      <c r="G1013" s="39">
        <f t="shared" si="165"/>
        <v>668</v>
      </c>
      <c r="H1013" s="39">
        <v>3339</v>
      </c>
      <c r="I1013" s="39" t="s">
        <v>4111</v>
      </c>
      <c r="J1013" s="39" t="str">
        <f t="shared" si="166"/>
        <v>NO</v>
      </c>
      <c r="K1013" s="39">
        <f t="shared" si="167"/>
        <v>1.3473053892215567</v>
      </c>
      <c r="L1013" s="39" t="str">
        <f t="shared" si="168"/>
        <v>NO</v>
      </c>
      <c r="O1013" s="39">
        <v>1</v>
      </c>
      <c r="R1013" s="39">
        <v>0</v>
      </c>
      <c r="S1013" s="39">
        <f t="shared" si="169"/>
        <v>0</v>
      </c>
      <c r="AB1013" s="39" t="s">
        <v>4112</v>
      </c>
      <c r="AC1013" s="39" t="s">
        <v>1530</v>
      </c>
      <c r="AD1013" s="39">
        <f t="shared" si="170"/>
        <v>3</v>
      </c>
      <c r="AE1013" s="39">
        <v>3671</v>
      </c>
      <c r="AF1013" s="39">
        <f t="shared" si="171"/>
        <v>1202</v>
      </c>
      <c r="AG1013" s="39">
        <v>5321</v>
      </c>
      <c r="AH1013" s="39">
        <f t="shared" si="172"/>
        <v>1293</v>
      </c>
      <c r="AI1013" s="39">
        <f t="shared" si="173"/>
        <v>-91</v>
      </c>
      <c r="AJ1013" s="39">
        <f t="shared" si="174"/>
        <v>0</v>
      </c>
      <c r="AK1013" s="39">
        <v>1</v>
      </c>
      <c r="AL1013" s="39">
        <v>0.502</v>
      </c>
      <c r="AM1013" s="39">
        <v>0.46700000000000003</v>
      </c>
      <c r="AN1013" s="39">
        <v>0.47</v>
      </c>
      <c r="AO1013" s="39">
        <f t="shared" si="175"/>
        <v>0</v>
      </c>
      <c r="AQ1013" s="37" t="s">
        <v>1529</v>
      </c>
      <c r="AR1013" s="39">
        <v>0</v>
      </c>
    </row>
    <row r="1014" spans="1:44" ht="15" customHeight="1">
      <c r="A1014" s="37" t="s">
        <v>1531</v>
      </c>
      <c r="B1014" s="37" t="s">
        <v>1532</v>
      </c>
      <c r="C1014" s="37" t="s">
        <v>1529</v>
      </c>
      <c r="D1014" s="39">
        <v>0</v>
      </c>
      <c r="E1014" s="39">
        <v>0</v>
      </c>
      <c r="G1014" s="39">
        <f t="shared" si="165"/>
        <v>454</v>
      </c>
      <c r="H1014" s="39">
        <v>5290</v>
      </c>
      <c r="I1014" s="39">
        <v>1009</v>
      </c>
      <c r="J1014" s="39" t="str">
        <f t="shared" si="166"/>
        <v>NO</v>
      </c>
      <c r="K1014" s="39">
        <f t="shared" si="167"/>
        <v>2.2026431718061672</v>
      </c>
      <c r="L1014" s="39" t="str">
        <f t="shared" si="168"/>
        <v>NO</v>
      </c>
      <c r="O1014" s="39">
        <v>1</v>
      </c>
      <c r="R1014" s="39">
        <v>0</v>
      </c>
      <c r="S1014" s="39">
        <f t="shared" si="169"/>
        <v>1</v>
      </c>
      <c r="W1014" s="39" t="s">
        <v>1716</v>
      </c>
      <c r="AB1014" s="39" t="s">
        <v>4112</v>
      </c>
      <c r="AD1014" s="39">
        <f t="shared" si="170"/>
        <v>0</v>
      </c>
      <c r="AE1014" s="39">
        <v>9</v>
      </c>
      <c r="AF1014" s="39">
        <f t="shared" si="171"/>
        <v>179</v>
      </c>
      <c r="AG1014" s="39">
        <v>4</v>
      </c>
      <c r="AH1014" s="39">
        <f t="shared" si="172"/>
        <v>194</v>
      </c>
      <c r="AI1014" s="39">
        <f t="shared" si="173"/>
        <v>-15</v>
      </c>
      <c r="AJ1014" s="39">
        <f t="shared" si="174"/>
        <v>0</v>
      </c>
      <c r="AK1014" s="39">
        <v>0</v>
      </c>
      <c r="AL1014" s="39">
        <v>0.46400000000000002</v>
      </c>
      <c r="AM1014" s="39">
        <v>0.49199999999999999</v>
      </c>
      <c r="AN1014" s="39">
        <v>0.40600000000000003</v>
      </c>
      <c r="AO1014" s="39">
        <f t="shared" si="175"/>
        <v>1</v>
      </c>
      <c r="AQ1014" s="37" t="s">
        <v>1529</v>
      </c>
      <c r="AR1014" s="39">
        <v>0</v>
      </c>
    </row>
    <row r="1015" spans="1:44" ht="15" customHeight="1">
      <c r="A1015" s="37" t="s">
        <v>1533</v>
      </c>
      <c r="B1015" s="37" t="s">
        <v>1515</v>
      </c>
      <c r="C1015" s="37" t="s">
        <v>1516</v>
      </c>
      <c r="E1015" s="39">
        <v>0.995</v>
      </c>
      <c r="F1015" s="39">
        <v>17</v>
      </c>
      <c r="G1015" s="39">
        <f t="shared" si="165"/>
        <v>452</v>
      </c>
      <c r="H1015" s="39">
        <v>22087</v>
      </c>
      <c r="I1015" s="39">
        <v>140</v>
      </c>
      <c r="J1015" s="39" t="str">
        <f t="shared" si="166"/>
        <v>YES</v>
      </c>
      <c r="K1015" s="39">
        <f t="shared" si="167"/>
        <v>2.8761061946902657</v>
      </c>
      <c r="L1015" s="39" t="str">
        <f t="shared" si="168"/>
        <v>NO</v>
      </c>
      <c r="O1015" s="39">
        <v>2</v>
      </c>
      <c r="R1015" s="39">
        <v>0</v>
      </c>
      <c r="S1015" s="39">
        <f t="shared" si="169"/>
        <v>0</v>
      </c>
      <c r="AB1015" s="39" t="s">
        <v>4112</v>
      </c>
      <c r="AC1015" s="39" t="s">
        <v>1517</v>
      </c>
      <c r="AD1015" s="39">
        <f t="shared" si="170"/>
        <v>4</v>
      </c>
      <c r="AE1015" s="39">
        <v>34405</v>
      </c>
      <c r="AF1015" s="39">
        <f t="shared" si="171"/>
        <v>1437</v>
      </c>
      <c r="AG1015" s="39">
        <v>47498</v>
      </c>
      <c r="AH1015" s="39">
        <f t="shared" si="172"/>
        <v>1436</v>
      </c>
      <c r="AI1015" s="39">
        <f t="shared" si="173"/>
        <v>1</v>
      </c>
      <c r="AJ1015" s="39">
        <f t="shared" si="174"/>
        <v>1</v>
      </c>
      <c r="AK1015" s="39">
        <v>1</v>
      </c>
      <c r="AL1015" s="39">
        <v>0.59799999999999998</v>
      </c>
      <c r="AM1015" s="39">
        <v>0.48799999999999999</v>
      </c>
      <c r="AN1015" s="39">
        <v>0.53100000000000003</v>
      </c>
      <c r="AO1015" s="39">
        <f t="shared" si="175"/>
        <v>0</v>
      </c>
      <c r="AQ1015" s="37" t="s">
        <v>1516</v>
      </c>
      <c r="AR1015" s="39">
        <v>1</v>
      </c>
    </row>
    <row r="1016" spans="1:44" ht="15" customHeight="1">
      <c r="A1016" s="37" t="s">
        <v>1518</v>
      </c>
      <c r="B1016" s="37" t="s">
        <v>1519</v>
      </c>
      <c r="C1016" s="37" t="s">
        <v>1516</v>
      </c>
      <c r="D1016" s="39">
        <v>0</v>
      </c>
      <c r="E1016" s="39">
        <v>0</v>
      </c>
      <c r="G1016" s="39">
        <f t="shared" si="165"/>
        <v>555</v>
      </c>
      <c r="H1016" s="39">
        <v>1362</v>
      </c>
      <c r="I1016" s="39" t="s">
        <v>4111</v>
      </c>
      <c r="J1016" s="39" t="str">
        <f t="shared" si="166"/>
        <v>NO</v>
      </c>
      <c r="K1016" s="39">
        <f t="shared" si="167"/>
        <v>2.7027027027027026</v>
      </c>
      <c r="L1016" s="39" t="str">
        <f t="shared" si="168"/>
        <v>NO</v>
      </c>
      <c r="O1016" s="39">
        <v>8</v>
      </c>
      <c r="R1016" s="39">
        <v>0</v>
      </c>
      <c r="S1016" s="39">
        <f t="shared" si="169"/>
        <v>1</v>
      </c>
      <c r="U1016" s="39" t="s">
        <v>1520</v>
      </c>
      <c r="AB1016" s="39" t="s">
        <v>4112</v>
      </c>
      <c r="AC1016" s="39" t="s">
        <v>1521</v>
      </c>
      <c r="AD1016" s="39">
        <f t="shared" si="170"/>
        <v>26</v>
      </c>
      <c r="AE1016" s="39">
        <v>2983</v>
      </c>
      <c r="AF1016" s="39">
        <f t="shared" si="171"/>
        <v>1157</v>
      </c>
      <c r="AG1016" s="39">
        <v>1685</v>
      </c>
      <c r="AH1016" s="39">
        <f t="shared" si="172"/>
        <v>1117</v>
      </c>
      <c r="AI1016" s="39">
        <f t="shared" si="173"/>
        <v>40</v>
      </c>
      <c r="AJ1016" s="39">
        <f t="shared" si="174"/>
        <v>1</v>
      </c>
      <c r="AK1016" s="39">
        <v>0</v>
      </c>
      <c r="AL1016" s="39">
        <v>0.52900000000000003</v>
      </c>
      <c r="AM1016" s="39">
        <v>0.48199999999999998</v>
      </c>
      <c r="AN1016" s="39">
        <v>0.44600000000000001</v>
      </c>
      <c r="AO1016" s="39">
        <f t="shared" si="175"/>
        <v>1</v>
      </c>
      <c r="AQ1016" s="37" t="s">
        <v>1516</v>
      </c>
      <c r="AR1016" s="39">
        <v>1</v>
      </c>
    </row>
    <row r="1017" spans="1:44" ht="15" customHeight="1">
      <c r="A1017" s="37" t="s">
        <v>1522</v>
      </c>
      <c r="B1017" s="37" t="s">
        <v>1523</v>
      </c>
      <c r="C1017" s="37" t="s">
        <v>1524</v>
      </c>
      <c r="E1017" s="39">
        <v>0.999</v>
      </c>
      <c r="F1017" s="39">
        <v>21</v>
      </c>
      <c r="G1017" s="39">
        <f t="shared" si="165"/>
        <v>510</v>
      </c>
      <c r="H1017" s="39">
        <v>4830</v>
      </c>
      <c r="I1017" s="39">
        <v>19406</v>
      </c>
      <c r="J1017" s="39" t="str">
        <f t="shared" si="166"/>
        <v>YES</v>
      </c>
      <c r="K1017" s="39">
        <f t="shared" si="167"/>
        <v>0.98039215686274506</v>
      </c>
      <c r="L1017" s="39" t="str">
        <f t="shared" si="168"/>
        <v>NO</v>
      </c>
      <c r="O1017" s="39">
        <v>0</v>
      </c>
      <c r="R1017" s="39">
        <v>0</v>
      </c>
      <c r="S1017" s="39">
        <f t="shared" si="169"/>
        <v>0</v>
      </c>
      <c r="AB1017" s="39" t="s">
        <v>4112</v>
      </c>
      <c r="AD1017" s="39">
        <f t="shared" si="170"/>
        <v>0</v>
      </c>
      <c r="AE1017" s="39">
        <v>1005</v>
      </c>
      <c r="AF1017" s="39">
        <f t="shared" si="171"/>
        <v>817</v>
      </c>
      <c r="AG1017" s="39">
        <v>3161</v>
      </c>
      <c r="AH1017" s="39">
        <f t="shared" si="172"/>
        <v>1221</v>
      </c>
      <c r="AI1017" s="39">
        <f t="shared" si="173"/>
        <v>-404</v>
      </c>
      <c r="AJ1017" s="39">
        <f t="shared" si="174"/>
        <v>0</v>
      </c>
      <c r="AK1017" s="39">
        <v>1</v>
      </c>
      <c r="AL1017" s="39">
        <v>0.435</v>
      </c>
      <c r="AM1017" s="39">
        <v>0.45800000000000002</v>
      </c>
      <c r="AN1017" s="39">
        <v>0.42399999999999999</v>
      </c>
      <c r="AO1017" s="39">
        <f t="shared" si="175"/>
        <v>0</v>
      </c>
      <c r="AQ1017" s="37" t="s">
        <v>1524</v>
      </c>
      <c r="AR1017" s="39">
        <v>0</v>
      </c>
    </row>
    <row r="1018" spans="1:44" ht="15" customHeight="1">
      <c r="A1018" s="37" t="s">
        <v>1525</v>
      </c>
      <c r="B1018" s="37" t="s">
        <v>1500</v>
      </c>
      <c r="C1018" s="37" t="s">
        <v>1524</v>
      </c>
      <c r="E1018" s="39">
        <v>0.999</v>
      </c>
      <c r="F1018" s="39">
        <v>16</v>
      </c>
      <c r="G1018" s="39">
        <f t="shared" si="165"/>
        <v>475</v>
      </c>
      <c r="H1018" s="39">
        <v>10280</v>
      </c>
      <c r="I1018" s="39">
        <v>1295</v>
      </c>
      <c r="J1018" s="39" t="str">
        <f t="shared" si="166"/>
        <v>YES</v>
      </c>
      <c r="K1018" s="39">
        <f t="shared" si="167"/>
        <v>1.263157894736842</v>
      </c>
      <c r="L1018" s="39" t="str">
        <f t="shared" si="168"/>
        <v>NO</v>
      </c>
      <c r="O1018" s="39">
        <v>0</v>
      </c>
      <c r="R1018" s="39">
        <v>0</v>
      </c>
      <c r="S1018" s="39">
        <f t="shared" si="169"/>
        <v>0</v>
      </c>
      <c r="AB1018" s="39" t="s">
        <v>4112</v>
      </c>
      <c r="AC1018" s="39" t="s">
        <v>1501</v>
      </c>
      <c r="AD1018" s="39">
        <f t="shared" si="170"/>
        <v>4</v>
      </c>
      <c r="AE1018" s="39">
        <v>1162</v>
      </c>
      <c r="AF1018" s="39">
        <f t="shared" si="171"/>
        <v>867</v>
      </c>
      <c r="AG1018" s="39">
        <v>83</v>
      </c>
      <c r="AH1018" s="39">
        <f t="shared" si="172"/>
        <v>515</v>
      </c>
      <c r="AI1018" s="39">
        <f t="shared" si="173"/>
        <v>352</v>
      </c>
      <c r="AJ1018" s="39">
        <f t="shared" si="174"/>
        <v>1</v>
      </c>
      <c r="AK1018" s="39">
        <v>1</v>
      </c>
      <c r="AL1018" s="39">
        <v>0.47199999999999998</v>
      </c>
      <c r="AM1018" s="39">
        <v>0.46700000000000003</v>
      </c>
      <c r="AN1018" s="39">
        <v>0.438</v>
      </c>
      <c r="AO1018" s="39">
        <f t="shared" si="175"/>
        <v>0</v>
      </c>
      <c r="AQ1018" s="37" t="s">
        <v>1524</v>
      </c>
      <c r="AR1018" s="39">
        <v>1</v>
      </c>
    </row>
    <row r="1019" spans="1:44" ht="15" customHeight="1">
      <c r="A1019" s="37" t="s">
        <v>1502</v>
      </c>
      <c r="B1019" s="37" t="s">
        <v>1503</v>
      </c>
      <c r="C1019" s="37" t="s">
        <v>1504</v>
      </c>
      <c r="E1019" s="39">
        <v>0.995</v>
      </c>
      <c r="F1019" s="39">
        <v>16</v>
      </c>
      <c r="G1019" s="39">
        <f t="shared" si="165"/>
        <v>184</v>
      </c>
      <c r="H1019" s="39">
        <v>1030</v>
      </c>
      <c r="I1019" s="39">
        <v>4608</v>
      </c>
      <c r="J1019" s="39" t="str">
        <f t="shared" si="166"/>
        <v>NO</v>
      </c>
      <c r="K1019" s="39">
        <f t="shared" si="167"/>
        <v>0</v>
      </c>
      <c r="L1019" s="39" t="str">
        <f t="shared" si="168"/>
        <v>NO</v>
      </c>
      <c r="O1019" s="39">
        <v>0</v>
      </c>
      <c r="R1019" s="39">
        <v>0</v>
      </c>
      <c r="S1019" s="39">
        <f t="shared" si="169"/>
        <v>0</v>
      </c>
      <c r="AB1019" s="39" t="s">
        <v>4112</v>
      </c>
      <c r="AC1019" s="39" t="s">
        <v>1505</v>
      </c>
      <c r="AD1019" s="39">
        <f t="shared" si="170"/>
        <v>5</v>
      </c>
      <c r="AE1019" s="39">
        <v>274</v>
      </c>
      <c r="AF1019" s="39">
        <f t="shared" si="171"/>
        <v>523</v>
      </c>
      <c r="AG1019" s="39">
        <v>160</v>
      </c>
      <c r="AH1019" s="39">
        <f t="shared" si="172"/>
        <v>637</v>
      </c>
      <c r="AI1019" s="39">
        <f t="shared" si="173"/>
        <v>-114</v>
      </c>
      <c r="AJ1019" s="39">
        <f t="shared" si="174"/>
        <v>0</v>
      </c>
      <c r="AK1019" s="39">
        <v>1</v>
      </c>
      <c r="AL1019" s="39">
        <v>0.47899999999999998</v>
      </c>
      <c r="AM1019" s="39">
        <v>0.53</v>
      </c>
      <c r="AN1019" s="39">
        <v>0.42399999999999999</v>
      </c>
      <c r="AO1019" s="39">
        <f t="shared" si="175"/>
        <v>0</v>
      </c>
      <c r="AQ1019" s="37" t="s">
        <v>1504</v>
      </c>
      <c r="AR1019" s="39">
        <v>0</v>
      </c>
    </row>
    <row r="1020" spans="1:44" ht="15" customHeight="1">
      <c r="A1020" s="37" t="s">
        <v>1506</v>
      </c>
      <c r="B1020" s="37" t="s">
        <v>1507</v>
      </c>
      <c r="C1020" s="37" t="s">
        <v>1504</v>
      </c>
      <c r="D1020" s="39">
        <v>0</v>
      </c>
      <c r="E1020" s="39">
        <v>0</v>
      </c>
      <c r="G1020" s="39">
        <f t="shared" si="165"/>
        <v>285</v>
      </c>
      <c r="H1020" s="39">
        <v>8161</v>
      </c>
      <c r="I1020" s="39">
        <v>1671</v>
      </c>
      <c r="J1020" s="39" t="str">
        <f t="shared" si="166"/>
        <v>NO</v>
      </c>
      <c r="K1020" s="39">
        <f t="shared" si="167"/>
        <v>0</v>
      </c>
      <c r="L1020" s="39" t="str">
        <f t="shared" si="168"/>
        <v>NO</v>
      </c>
      <c r="O1020" s="39">
        <v>0</v>
      </c>
      <c r="R1020" s="39">
        <v>0</v>
      </c>
      <c r="S1020" s="39">
        <f t="shared" si="169"/>
        <v>0</v>
      </c>
      <c r="AB1020" s="39" t="s">
        <v>4112</v>
      </c>
      <c r="AC1020" s="39" t="s">
        <v>1508</v>
      </c>
      <c r="AD1020" s="39">
        <f t="shared" si="170"/>
        <v>6</v>
      </c>
      <c r="AE1020" s="39">
        <v>858</v>
      </c>
      <c r="AF1020" s="39">
        <f t="shared" si="171"/>
        <v>775</v>
      </c>
      <c r="AG1020" s="39">
        <v>214</v>
      </c>
      <c r="AH1020" s="39">
        <f t="shared" si="172"/>
        <v>698</v>
      </c>
      <c r="AI1020" s="39">
        <f t="shared" si="173"/>
        <v>77</v>
      </c>
      <c r="AJ1020" s="39">
        <f t="shared" si="174"/>
        <v>1</v>
      </c>
      <c r="AK1020" s="39">
        <v>0</v>
      </c>
      <c r="AL1020" s="39">
        <v>0.52200000000000002</v>
      </c>
      <c r="AM1020" s="39">
        <v>0.49399999999999999</v>
      </c>
      <c r="AN1020" s="39">
        <v>0.45</v>
      </c>
      <c r="AO1020" s="39">
        <f t="shared" si="175"/>
        <v>1</v>
      </c>
      <c r="AQ1020" s="37" t="s">
        <v>1504</v>
      </c>
      <c r="AR1020" s="39">
        <v>1</v>
      </c>
    </row>
    <row r="1021" spans="1:44" ht="15" customHeight="1">
      <c r="A1021" s="37" t="s">
        <v>1509</v>
      </c>
      <c r="B1021" s="37" t="s">
        <v>1510</v>
      </c>
      <c r="C1021" s="37" t="s">
        <v>1511</v>
      </c>
      <c r="E1021" s="39">
        <v>0.99099999999999999</v>
      </c>
      <c r="F1021" s="39">
        <v>20</v>
      </c>
      <c r="G1021" s="39">
        <f t="shared" si="165"/>
        <v>366</v>
      </c>
      <c r="H1021" s="39">
        <v>3250</v>
      </c>
      <c r="I1021" s="39">
        <v>1705</v>
      </c>
      <c r="J1021" s="39" t="str">
        <f t="shared" si="166"/>
        <v>NO</v>
      </c>
      <c r="K1021" s="39">
        <f t="shared" si="167"/>
        <v>0.81967213114754101</v>
      </c>
      <c r="L1021" s="39" t="str">
        <f t="shared" si="168"/>
        <v>NO</v>
      </c>
      <c r="O1021" s="39">
        <v>3</v>
      </c>
      <c r="R1021" s="39">
        <v>0</v>
      </c>
      <c r="S1021" s="39">
        <f t="shared" si="169"/>
        <v>0</v>
      </c>
      <c r="AB1021" s="39" t="s">
        <v>4112</v>
      </c>
      <c r="AD1021" s="39">
        <f t="shared" si="170"/>
        <v>0</v>
      </c>
      <c r="AE1021" s="39">
        <v>89</v>
      </c>
      <c r="AF1021" s="39">
        <f t="shared" si="171"/>
        <v>376</v>
      </c>
      <c r="AG1021" s="39">
        <v>12</v>
      </c>
      <c r="AH1021" s="39">
        <f t="shared" si="172"/>
        <v>292</v>
      </c>
      <c r="AI1021" s="39">
        <f t="shared" si="173"/>
        <v>84</v>
      </c>
      <c r="AJ1021" s="39">
        <f t="shared" si="174"/>
        <v>1</v>
      </c>
      <c r="AK1021" s="39">
        <v>1</v>
      </c>
      <c r="AL1021" s="39">
        <v>0.45600000000000002</v>
      </c>
      <c r="AM1021" s="39">
        <v>0.45500000000000002</v>
      </c>
      <c r="AN1021" s="39">
        <v>0.41499999999999998</v>
      </c>
      <c r="AO1021" s="39">
        <f t="shared" si="175"/>
        <v>0</v>
      </c>
      <c r="AQ1021" s="37" t="s">
        <v>1511</v>
      </c>
      <c r="AR1021" s="39">
        <v>1</v>
      </c>
    </row>
    <row r="1022" spans="1:44" ht="15" customHeight="1">
      <c r="A1022" s="37" t="s">
        <v>1512</v>
      </c>
      <c r="B1022" s="37" t="s">
        <v>1513</v>
      </c>
      <c r="C1022" s="37" t="s">
        <v>1511</v>
      </c>
      <c r="E1022" s="39">
        <v>0.96199999999999997</v>
      </c>
      <c r="F1022" s="39">
        <v>16</v>
      </c>
      <c r="G1022" s="39">
        <f t="shared" si="165"/>
        <v>363</v>
      </c>
      <c r="H1022" s="39">
        <v>4315</v>
      </c>
      <c r="I1022" s="39">
        <v>614</v>
      </c>
      <c r="J1022" s="39" t="str">
        <f t="shared" si="166"/>
        <v>NO</v>
      </c>
      <c r="K1022" s="39">
        <f t="shared" si="167"/>
        <v>0.27548209366391185</v>
      </c>
      <c r="L1022" s="39" t="str">
        <f t="shared" si="168"/>
        <v>NO</v>
      </c>
      <c r="O1022" s="39">
        <v>1</v>
      </c>
      <c r="R1022" s="39">
        <v>0</v>
      </c>
      <c r="S1022" s="39">
        <f t="shared" si="169"/>
        <v>0</v>
      </c>
      <c r="AB1022" s="39" t="s">
        <v>4112</v>
      </c>
      <c r="AD1022" s="39">
        <f t="shared" si="170"/>
        <v>0</v>
      </c>
      <c r="AE1022" s="39">
        <v>1409</v>
      </c>
      <c r="AF1022" s="39">
        <f t="shared" si="171"/>
        <v>925</v>
      </c>
      <c r="AG1022" s="39">
        <v>8</v>
      </c>
      <c r="AH1022" s="39">
        <f t="shared" si="172"/>
        <v>255</v>
      </c>
      <c r="AI1022" s="39">
        <f t="shared" si="173"/>
        <v>670</v>
      </c>
      <c r="AJ1022" s="39">
        <f t="shared" si="174"/>
        <v>1</v>
      </c>
      <c r="AK1022" s="39">
        <v>1</v>
      </c>
      <c r="AL1022" s="39">
        <v>0.33600000000000002</v>
      </c>
      <c r="AM1022" s="39">
        <v>0.498</v>
      </c>
      <c r="AN1022" s="39">
        <v>0.41199999999999998</v>
      </c>
      <c r="AO1022" s="39">
        <f t="shared" si="175"/>
        <v>0</v>
      </c>
      <c r="AQ1022" s="37" t="s">
        <v>1511</v>
      </c>
      <c r="AR1022" s="39">
        <v>1</v>
      </c>
    </row>
    <row r="1023" spans="1:44" ht="15" customHeight="1">
      <c r="A1023" s="37" t="s">
        <v>1514</v>
      </c>
      <c r="B1023" s="37" t="s">
        <v>1486</v>
      </c>
      <c r="C1023" s="37" t="s">
        <v>1487</v>
      </c>
      <c r="E1023" s="39">
        <v>1</v>
      </c>
      <c r="F1023" s="39">
        <v>19</v>
      </c>
      <c r="G1023" s="39">
        <f t="shared" si="165"/>
        <v>282</v>
      </c>
      <c r="H1023" s="39">
        <v>4590</v>
      </c>
      <c r="I1023" s="39">
        <v>3669</v>
      </c>
      <c r="J1023" s="39" t="str">
        <f t="shared" si="166"/>
        <v>NO</v>
      </c>
      <c r="K1023" s="39">
        <f t="shared" si="167"/>
        <v>0.70921985815602839</v>
      </c>
      <c r="L1023" s="39" t="str">
        <f t="shared" si="168"/>
        <v>NO</v>
      </c>
      <c r="O1023" s="39">
        <v>1</v>
      </c>
      <c r="R1023" s="39">
        <v>0</v>
      </c>
      <c r="S1023" s="39">
        <f t="shared" si="169"/>
        <v>0</v>
      </c>
      <c r="AB1023" s="39" t="s">
        <v>4112</v>
      </c>
      <c r="AD1023" s="39">
        <f t="shared" si="170"/>
        <v>0</v>
      </c>
      <c r="AE1023" s="39">
        <v>10</v>
      </c>
      <c r="AF1023" s="39">
        <f t="shared" si="171"/>
        <v>185</v>
      </c>
      <c r="AG1023" s="39">
        <v>0</v>
      </c>
      <c r="AH1023" s="39">
        <f t="shared" si="172"/>
        <v>1</v>
      </c>
      <c r="AI1023" s="39">
        <f t="shared" si="173"/>
        <v>184</v>
      </c>
      <c r="AJ1023" s="39">
        <f t="shared" si="174"/>
        <v>1</v>
      </c>
      <c r="AK1023" s="39">
        <v>1</v>
      </c>
      <c r="AL1023" s="39">
        <v>0.436</v>
      </c>
      <c r="AM1023" s="39">
        <v>0.46</v>
      </c>
      <c r="AN1023" s="39">
        <v>0.42099999999999999</v>
      </c>
      <c r="AO1023" s="39">
        <f t="shared" si="175"/>
        <v>0</v>
      </c>
      <c r="AQ1023" s="37" t="s">
        <v>1487</v>
      </c>
      <c r="AR1023" s="39">
        <v>1</v>
      </c>
    </row>
    <row r="1024" spans="1:44" ht="15" customHeight="1">
      <c r="A1024" s="37" t="s">
        <v>1488</v>
      </c>
      <c r="B1024" s="37" t="s">
        <v>1489</v>
      </c>
      <c r="C1024" s="37" t="s">
        <v>1487</v>
      </c>
      <c r="D1024" s="39">
        <v>0</v>
      </c>
      <c r="E1024" s="39">
        <v>0</v>
      </c>
      <c r="G1024" s="39">
        <f t="shared" si="165"/>
        <v>185</v>
      </c>
      <c r="H1024" s="39">
        <v>1736</v>
      </c>
      <c r="I1024" s="39">
        <v>222</v>
      </c>
      <c r="J1024" s="39" t="str">
        <f t="shared" si="166"/>
        <v>NO</v>
      </c>
      <c r="K1024" s="39">
        <f t="shared" si="167"/>
        <v>1.0810810810810811</v>
      </c>
      <c r="L1024" s="39" t="str">
        <f t="shared" si="168"/>
        <v>NO</v>
      </c>
      <c r="O1024" s="39">
        <v>1</v>
      </c>
      <c r="R1024" s="39">
        <v>0</v>
      </c>
      <c r="S1024" s="39">
        <f t="shared" si="169"/>
        <v>0</v>
      </c>
      <c r="AB1024" s="39" t="s">
        <v>4112</v>
      </c>
      <c r="AD1024" s="39">
        <f t="shared" si="170"/>
        <v>0</v>
      </c>
      <c r="AE1024" s="39">
        <v>31</v>
      </c>
      <c r="AF1024" s="39">
        <f t="shared" si="171"/>
        <v>273</v>
      </c>
      <c r="AG1024" s="39">
        <v>26</v>
      </c>
      <c r="AH1024" s="39">
        <f t="shared" si="172"/>
        <v>357</v>
      </c>
      <c r="AI1024" s="39">
        <f t="shared" si="173"/>
        <v>-84</v>
      </c>
      <c r="AJ1024" s="39">
        <f t="shared" si="174"/>
        <v>0</v>
      </c>
      <c r="AK1024" s="39">
        <v>0</v>
      </c>
      <c r="AL1024" s="39">
        <v>0.47</v>
      </c>
      <c r="AM1024" s="39">
        <v>0.45900000000000002</v>
      </c>
      <c r="AN1024" s="39">
        <v>0.40500000000000003</v>
      </c>
      <c r="AO1024" s="39">
        <f t="shared" si="175"/>
        <v>1</v>
      </c>
      <c r="AQ1024" s="37" t="s">
        <v>1487</v>
      </c>
      <c r="AR1024" s="39">
        <v>0</v>
      </c>
    </row>
    <row r="1025" spans="1:44" ht="15" customHeight="1">
      <c r="A1025" s="37" t="s">
        <v>1490</v>
      </c>
      <c r="B1025" s="37" t="s">
        <v>1491</v>
      </c>
      <c r="C1025" s="37" t="s">
        <v>1492</v>
      </c>
      <c r="E1025" s="39">
        <v>0.999</v>
      </c>
      <c r="F1025" s="39">
        <v>20</v>
      </c>
      <c r="G1025" s="39">
        <f t="shared" si="165"/>
        <v>390</v>
      </c>
      <c r="H1025" s="39">
        <v>392</v>
      </c>
      <c r="I1025" s="39">
        <v>364</v>
      </c>
      <c r="J1025" s="39" t="str">
        <f t="shared" si="166"/>
        <v>NO</v>
      </c>
      <c r="K1025" s="39">
        <f t="shared" si="167"/>
        <v>1.0256410256410255</v>
      </c>
      <c r="L1025" s="39" t="str">
        <f t="shared" si="168"/>
        <v>NO</v>
      </c>
      <c r="O1025" s="39">
        <v>2</v>
      </c>
      <c r="R1025" s="39">
        <v>0</v>
      </c>
      <c r="S1025" s="39">
        <f t="shared" si="169"/>
        <v>1</v>
      </c>
      <c r="U1025" s="39" t="s">
        <v>1493</v>
      </c>
      <c r="AB1025" s="39" t="s">
        <v>4112</v>
      </c>
      <c r="AD1025" s="39">
        <f t="shared" si="170"/>
        <v>0</v>
      </c>
      <c r="AE1025" s="39">
        <v>1949</v>
      </c>
      <c r="AF1025" s="39">
        <f t="shared" si="171"/>
        <v>1023</v>
      </c>
      <c r="AG1025" s="39">
        <v>196</v>
      </c>
      <c r="AH1025" s="39">
        <f t="shared" si="172"/>
        <v>679</v>
      </c>
      <c r="AI1025" s="39">
        <f t="shared" si="173"/>
        <v>344</v>
      </c>
      <c r="AJ1025" s="39">
        <f t="shared" si="174"/>
        <v>1</v>
      </c>
      <c r="AK1025" s="39">
        <v>1</v>
      </c>
      <c r="AL1025" s="39">
        <v>0.46700000000000003</v>
      </c>
      <c r="AM1025" s="39">
        <v>0.49399999999999999</v>
      </c>
      <c r="AN1025" s="39">
        <v>0.46200000000000002</v>
      </c>
      <c r="AO1025" s="39">
        <f t="shared" si="175"/>
        <v>0</v>
      </c>
      <c r="AQ1025" s="37" t="s">
        <v>1492</v>
      </c>
      <c r="AR1025" s="39">
        <v>1</v>
      </c>
    </row>
    <row r="1026" spans="1:44" ht="15" customHeight="1">
      <c r="A1026" s="37" t="s">
        <v>1494</v>
      </c>
      <c r="B1026" s="37" t="s">
        <v>1495</v>
      </c>
      <c r="C1026" s="37" t="s">
        <v>1492</v>
      </c>
      <c r="E1026" s="39">
        <v>0.997</v>
      </c>
      <c r="F1026" s="39">
        <v>17</v>
      </c>
      <c r="G1026" s="39">
        <f t="shared" si="165"/>
        <v>401</v>
      </c>
      <c r="H1026" s="39">
        <v>1043</v>
      </c>
      <c r="I1026" s="39">
        <v>3766</v>
      </c>
      <c r="J1026" s="39" t="str">
        <f t="shared" si="166"/>
        <v>NO</v>
      </c>
      <c r="K1026" s="39">
        <f t="shared" si="167"/>
        <v>1.4962593516209477</v>
      </c>
      <c r="L1026" s="39" t="str">
        <f t="shared" si="168"/>
        <v>NO</v>
      </c>
      <c r="O1026" s="39">
        <v>2</v>
      </c>
      <c r="R1026" s="39">
        <v>0</v>
      </c>
      <c r="S1026" s="39">
        <f t="shared" si="169"/>
        <v>1</v>
      </c>
      <c r="U1026" s="39" t="s">
        <v>3196</v>
      </c>
      <c r="AB1026" s="39" t="s">
        <v>4112</v>
      </c>
      <c r="AD1026" s="39">
        <f t="shared" si="170"/>
        <v>0</v>
      </c>
      <c r="AE1026" s="39">
        <v>14696</v>
      </c>
      <c r="AF1026" s="39">
        <f t="shared" si="171"/>
        <v>1397</v>
      </c>
      <c r="AG1026" s="39">
        <v>11</v>
      </c>
      <c r="AH1026" s="39">
        <f t="shared" si="172"/>
        <v>283</v>
      </c>
      <c r="AI1026" s="39">
        <f t="shared" si="173"/>
        <v>1114</v>
      </c>
      <c r="AJ1026" s="39">
        <f t="shared" si="174"/>
        <v>1</v>
      </c>
      <c r="AK1026" s="39">
        <v>1</v>
      </c>
      <c r="AL1026" s="39">
        <v>0.434</v>
      </c>
      <c r="AM1026" s="39">
        <v>0.46700000000000003</v>
      </c>
      <c r="AN1026" s="39">
        <v>0.379</v>
      </c>
      <c r="AO1026" s="39">
        <f t="shared" si="175"/>
        <v>0</v>
      </c>
      <c r="AQ1026" s="37" t="s">
        <v>1492</v>
      </c>
      <c r="AR1026" s="39">
        <v>1</v>
      </c>
    </row>
    <row r="1027" spans="1:44" ht="15" customHeight="1">
      <c r="A1027" s="37" t="s">
        <v>1496</v>
      </c>
      <c r="B1027" s="37" t="s">
        <v>1497</v>
      </c>
      <c r="C1027" s="37" t="s">
        <v>1498</v>
      </c>
      <c r="E1027" s="39">
        <v>0.996</v>
      </c>
      <c r="F1027" s="39">
        <v>22</v>
      </c>
      <c r="G1027" s="39">
        <f t="shared" ref="G1027:G1090" si="176">LEN(B1027)</f>
        <v>313</v>
      </c>
      <c r="H1027" s="39">
        <v>880</v>
      </c>
      <c r="I1027" s="39">
        <v>2804</v>
      </c>
      <c r="J1027" s="39" t="str">
        <f t="shared" ref="J1027:J1090" si="177">IF(AND(OR(H1027&gt;=10000,I1027&gt;=10000),H1027&lt;&gt;"NA",I1027&lt;&gt;"NA"),"YES","NO")</f>
        <v>NO</v>
      </c>
      <c r="K1027" s="39">
        <f t="shared" ref="K1027:K1090" si="178">(100/G1027)*(LEN(B1027)-LEN(SUBSTITUTE(B1027,"C","")))</f>
        <v>0.31948881789137379</v>
      </c>
      <c r="L1027" s="39" t="str">
        <f t="shared" ref="L1027:L1090" si="179">IF(AND(K1027&gt;3,G1027&lt;150),"YES","NO")</f>
        <v>NO</v>
      </c>
      <c r="O1027" s="39">
        <v>8</v>
      </c>
      <c r="R1027" s="39">
        <v>0</v>
      </c>
      <c r="S1027" s="39">
        <f t="shared" ref="S1027:S1090" si="180">SUM(IF(U1027=0,0,1),IF(V1027=0,0,1),IF(W1027=0,0,1),IF(X1027=0,0,1),IF(Y1027=0,0,1),IF(Z1027=0,0,1),IF(AA1027=0,0,1),IF(AB1027="No NLS",0,1))</f>
        <v>0</v>
      </c>
      <c r="AB1027" s="39" t="s">
        <v>4112</v>
      </c>
      <c r="AD1027" s="39">
        <f t="shared" ref="AD1027:AD1090" si="181">IF(AC1027="",0,(LEN(AC1027)-LEN(SUBSTITUTE(AC1027,"#","")))+1)</f>
        <v>0</v>
      </c>
      <c r="AE1027" s="39">
        <v>346</v>
      </c>
      <c r="AF1027" s="39">
        <f t="shared" ref="AF1027:AF1090" si="182">RANK(AE1027,$AE$3:$AE$1464,1)</f>
        <v>563</v>
      </c>
      <c r="AG1027" s="39">
        <v>8689</v>
      </c>
      <c r="AH1027" s="39">
        <f t="shared" ref="AH1027:AH1090" si="183">RANK(AG1027,$AG$3:$AG$1464,1)</f>
        <v>1337</v>
      </c>
      <c r="AI1027" s="39">
        <f t="shared" ref="AI1027:AI1090" si="184">AF1027-AH1027</f>
        <v>-774</v>
      </c>
      <c r="AJ1027" s="39">
        <f t="shared" ref="AJ1027:AJ1090" si="185">IF(AI1027&gt;0,1,0)</f>
        <v>0</v>
      </c>
      <c r="AK1027" s="39">
        <v>1</v>
      </c>
      <c r="AL1027" s="39">
        <v>0.45700000000000002</v>
      </c>
      <c r="AM1027" s="39">
        <v>0.443</v>
      </c>
      <c r="AN1027" s="39">
        <v>0.41899999999999998</v>
      </c>
      <c r="AO1027" s="39">
        <f t="shared" ref="AO1027:AO1090" si="186">IF(AK1027=1,0,1)</f>
        <v>0</v>
      </c>
      <c r="AQ1027" s="37" t="s">
        <v>1498</v>
      </c>
      <c r="AR1027" s="39">
        <v>0</v>
      </c>
    </row>
    <row r="1028" spans="1:44" ht="15" customHeight="1">
      <c r="A1028" s="37" t="s">
        <v>1499</v>
      </c>
      <c r="B1028" s="37" t="s">
        <v>1485</v>
      </c>
      <c r="C1028" s="37" t="s">
        <v>1498</v>
      </c>
      <c r="D1028" s="39">
        <v>0</v>
      </c>
      <c r="E1028" s="39">
        <v>0</v>
      </c>
      <c r="G1028" s="39">
        <f t="shared" si="176"/>
        <v>2487</v>
      </c>
      <c r="H1028" s="39">
        <v>1660</v>
      </c>
      <c r="I1028" s="39" t="s">
        <v>4111</v>
      </c>
      <c r="J1028" s="39" t="str">
        <f t="shared" si="177"/>
        <v>NO</v>
      </c>
      <c r="K1028" s="39">
        <f t="shared" si="178"/>
        <v>0.56292722155207076</v>
      </c>
      <c r="L1028" s="39" t="str">
        <f t="shared" si="179"/>
        <v>NO</v>
      </c>
      <c r="O1028" s="39">
        <v>8</v>
      </c>
      <c r="R1028" s="39">
        <v>0</v>
      </c>
      <c r="S1028" s="39">
        <f t="shared" si="180"/>
        <v>1</v>
      </c>
      <c r="AB1028" s="39" t="s">
        <v>1468</v>
      </c>
      <c r="AC1028" s="39"/>
      <c r="AD1028" s="39">
        <f t="shared" si="181"/>
        <v>0</v>
      </c>
      <c r="AE1028" s="39">
        <v>1149</v>
      </c>
      <c r="AF1028" s="39">
        <f t="shared" si="182"/>
        <v>860</v>
      </c>
      <c r="AG1028" s="39">
        <v>4829</v>
      </c>
      <c r="AH1028" s="39">
        <f t="shared" si="183"/>
        <v>1281</v>
      </c>
      <c r="AI1028" s="39">
        <f t="shared" si="184"/>
        <v>-421</v>
      </c>
      <c r="AJ1028" s="39">
        <f t="shared" si="185"/>
        <v>0</v>
      </c>
      <c r="AK1028" s="39">
        <v>0</v>
      </c>
      <c r="AL1028" s="39">
        <v>0.44800000000000001</v>
      </c>
      <c r="AM1028" s="39">
        <v>0.47699999999999998</v>
      </c>
      <c r="AN1028" s="39">
        <v>0.43099999999999999</v>
      </c>
      <c r="AO1028" s="39">
        <f t="shared" si="186"/>
        <v>1</v>
      </c>
      <c r="AQ1028" s="37" t="s">
        <v>1498</v>
      </c>
      <c r="AR1028" s="39">
        <v>0</v>
      </c>
    </row>
    <row r="1029" spans="1:44" ht="15" customHeight="1">
      <c r="A1029" s="37" t="s">
        <v>1469</v>
      </c>
      <c r="B1029" s="37" t="s">
        <v>1470</v>
      </c>
      <c r="C1029" s="37" t="s">
        <v>1471</v>
      </c>
      <c r="E1029" s="39">
        <v>0.99099999999999999</v>
      </c>
      <c r="F1029" s="39">
        <v>19</v>
      </c>
      <c r="G1029" s="39">
        <f t="shared" si="176"/>
        <v>193</v>
      </c>
      <c r="H1029" s="39">
        <v>1035</v>
      </c>
      <c r="I1029" s="39">
        <v>127</v>
      </c>
      <c r="J1029" s="39" t="str">
        <f t="shared" si="177"/>
        <v>NO</v>
      </c>
      <c r="K1029" s="39">
        <f t="shared" si="178"/>
        <v>1.0362694300518134</v>
      </c>
      <c r="L1029" s="39" t="str">
        <f t="shared" si="179"/>
        <v>NO</v>
      </c>
      <c r="O1029" s="39">
        <v>0</v>
      </c>
      <c r="R1029" s="39">
        <v>0</v>
      </c>
      <c r="S1029" s="39">
        <f t="shared" si="180"/>
        <v>0</v>
      </c>
      <c r="AB1029" s="39" t="s">
        <v>4112</v>
      </c>
      <c r="AD1029" s="39">
        <f t="shared" si="181"/>
        <v>0</v>
      </c>
      <c r="AE1029" s="39">
        <v>1678</v>
      </c>
      <c r="AF1029" s="39">
        <f t="shared" si="182"/>
        <v>980</v>
      </c>
      <c r="AG1029" s="39">
        <v>28</v>
      </c>
      <c r="AH1029" s="39">
        <f t="shared" si="183"/>
        <v>371</v>
      </c>
      <c r="AI1029" s="39">
        <f t="shared" si="184"/>
        <v>609</v>
      </c>
      <c r="AJ1029" s="39">
        <f t="shared" si="185"/>
        <v>1</v>
      </c>
      <c r="AK1029" s="39">
        <v>1</v>
      </c>
      <c r="AL1029" s="39">
        <v>0.39300000000000002</v>
      </c>
      <c r="AM1029" s="39">
        <v>0.48899999999999999</v>
      </c>
      <c r="AN1029" s="39">
        <v>0.49199999999999999</v>
      </c>
      <c r="AO1029" s="39">
        <f t="shared" si="186"/>
        <v>0</v>
      </c>
      <c r="AQ1029" s="37" t="s">
        <v>1471</v>
      </c>
      <c r="AR1029" s="39">
        <v>1</v>
      </c>
    </row>
    <row r="1030" spans="1:44" ht="15" customHeight="1">
      <c r="A1030" s="37" t="s">
        <v>1472</v>
      </c>
      <c r="B1030" s="37" t="s">
        <v>1473</v>
      </c>
      <c r="C1030" s="37" t="s">
        <v>1471</v>
      </c>
      <c r="E1030" s="39">
        <v>1</v>
      </c>
      <c r="F1030" s="39">
        <v>17</v>
      </c>
      <c r="G1030" s="39">
        <f t="shared" si="176"/>
        <v>174</v>
      </c>
      <c r="H1030" s="39">
        <v>13270</v>
      </c>
      <c r="I1030" s="39">
        <v>4776</v>
      </c>
      <c r="J1030" s="39" t="str">
        <f t="shared" si="177"/>
        <v>YES</v>
      </c>
      <c r="K1030" s="39">
        <f t="shared" si="178"/>
        <v>1.1494252873563218</v>
      </c>
      <c r="L1030" s="39" t="str">
        <f t="shared" si="179"/>
        <v>NO</v>
      </c>
      <c r="O1030" s="39">
        <v>0</v>
      </c>
      <c r="R1030" s="39">
        <v>0</v>
      </c>
      <c r="S1030" s="39">
        <f t="shared" si="180"/>
        <v>0</v>
      </c>
      <c r="AB1030" s="39" t="s">
        <v>4112</v>
      </c>
      <c r="AD1030" s="39">
        <f t="shared" si="181"/>
        <v>0</v>
      </c>
      <c r="AE1030" s="39">
        <v>1637</v>
      </c>
      <c r="AF1030" s="39">
        <f t="shared" si="182"/>
        <v>966</v>
      </c>
      <c r="AG1030" s="39">
        <v>2</v>
      </c>
      <c r="AH1030" s="39">
        <f t="shared" si="183"/>
        <v>153</v>
      </c>
      <c r="AI1030" s="39">
        <f t="shared" si="184"/>
        <v>813</v>
      </c>
      <c r="AJ1030" s="39">
        <f t="shared" si="185"/>
        <v>1</v>
      </c>
      <c r="AK1030" s="39">
        <v>1</v>
      </c>
      <c r="AL1030" s="39">
        <v>0.41399999999999998</v>
      </c>
      <c r="AM1030" s="39">
        <v>0.42099999999999999</v>
      </c>
      <c r="AN1030" s="39">
        <v>0.44600000000000001</v>
      </c>
      <c r="AO1030" s="39">
        <f t="shared" si="186"/>
        <v>0</v>
      </c>
      <c r="AQ1030" s="37" t="s">
        <v>1471</v>
      </c>
      <c r="AR1030" s="39">
        <v>1</v>
      </c>
    </row>
    <row r="1031" spans="1:44" ht="15" customHeight="1">
      <c r="A1031" s="37" t="s">
        <v>1474</v>
      </c>
      <c r="B1031" s="37" t="s">
        <v>1475</v>
      </c>
      <c r="C1031" s="37" t="s">
        <v>1476</v>
      </c>
      <c r="E1031" s="39">
        <v>0.95399999999999996</v>
      </c>
      <c r="F1031" s="39">
        <v>23</v>
      </c>
      <c r="G1031" s="39">
        <f t="shared" si="176"/>
        <v>301</v>
      </c>
      <c r="J1031" s="39" t="str">
        <f t="shared" si="177"/>
        <v>NO</v>
      </c>
      <c r="K1031" s="39">
        <f t="shared" si="178"/>
        <v>1.9933554817275749</v>
      </c>
      <c r="L1031" s="39" t="str">
        <f t="shared" si="179"/>
        <v>NO</v>
      </c>
      <c r="O1031" s="39">
        <v>1</v>
      </c>
      <c r="R1031" s="39">
        <v>0</v>
      </c>
      <c r="S1031" s="39">
        <f t="shared" si="180"/>
        <v>1</v>
      </c>
      <c r="U1031" s="39" t="s">
        <v>2662</v>
      </c>
      <c r="AB1031" s="39" t="s">
        <v>4112</v>
      </c>
      <c r="AD1031" s="39">
        <f t="shared" si="181"/>
        <v>0</v>
      </c>
      <c r="AE1031" s="39">
        <v>9</v>
      </c>
      <c r="AF1031" s="39">
        <f t="shared" si="182"/>
        <v>179</v>
      </c>
      <c r="AG1031" s="39">
        <v>173</v>
      </c>
      <c r="AH1031" s="39">
        <f t="shared" si="183"/>
        <v>656</v>
      </c>
      <c r="AI1031" s="39">
        <f t="shared" si="184"/>
        <v>-477</v>
      </c>
      <c r="AJ1031" s="39">
        <f t="shared" si="185"/>
        <v>0</v>
      </c>
      <c r="AK1031" s="39">
        <v>0</v>
      </c>
      <c r="AL1031" s="39">
        <v>0</v>
      </c>
      <c r="AM1031" s="39">
        <v>0</v>
      </c>
      <c r="AN1031" s="39">
        <v>0</v>
      </c>
      <c r="AO1031" s="39">
        <f t="shared" si="186"/>
        <v>1</v>
      </c>
      <c r="AQ1031" s="37" t="s">
        <v>1476</v>
      </c>
      <c r="AR1031" s="39">
        <v>0</v>
      </c>
    </row>
    <row r="1032" spans="1:44" ht="15" customHeight="1">
      <c r="A1032" s="37" t="s">
        <v>1477</v>
      </c>
      <c r="B1032" s="37" t="s">
        <v>1478</v>
      </c>
      <c r="C1032" s="37" t="s">
        <v>1476</v>
      </c>
      <c r="D1032" s="39">
        <v>0</v>
      </c>
      <c r="E1032" s="39">
        <v>0</v>
      </c>
      <c r="G1032" s="39">
        <f t="shared" si="176"/>
        <v>130</v>
      </c>
      <c r="H1032" s="39">
        <v>634</v>
      </c>
      <c r="I1032" s="39">
        <v>366</v>
      </c>
      <c r="J1032" s="39" t="str">
        <f t="shared" si="177"/>
        <v>NO</v>
      </c>
      <c r="K1032" s="39">
        <f t="shared" si="178"/>
        <v>0.76923076923076927</v>
      </c>
      <c r="L1032" s="39" t="str">
        <f t="shared" si="179"/>
        <v>NO</v>
      </c>
      <c r="O1032" s="39">
        <v>0</v>
      </c>
      <c r="R1032" s="39">
        <v>0</v>
      </c>
      <c r="S1032" s="39">
        <f t="shared" si="180"/>
        <v>0</v>
      </c>
      <c r="AB1032" s="39" t="s">
        <v>4112</v>
      </c>
      <c r="AD1032" s="39">
        <f t="shared" si="181"/>
        <v>0</v>
      </c>
      <c r="AE1032" s="39">
        <v>3</v>
      </c>
      <c r="AF1032" s="39">
        <f t="shared" si="182"/>
        <v>122</v>
      </c>
      <c r="AG1032" s="39">
        <v>0</v>
      </c>
      <c r="AH1032" s="39">
        <f t="shared" si="183"/>
        <v>1</v>
      </c>
      <c r="AI1032" s="39">
        <f t="shared" si="184"/>
        <v>121</v>
      </c>
      <c r="AJ1032" s="39">
        <f t="shared" si="185"/>
        <v>1</v>
      </c>
      <c r="AK1032" s="39">
        <v>0</v>
      </c>
      <c r="AL1032" s="39">
        <v>0.44900000000000001</v>
      </c>
      <c r="AM1032" s="39">
        <v>0.44800000000000001</v>
      </c>
      <c r="AN1032" s="39">
        <v>0.49299999999999999</v>
      </c>
      <c r="AO1032" s="39">
        <f t="shared" si="186"/>
        <v>1</v>
      </c>
      <c r="AQ1032" s="37" t="s">
        <v>1476</v>
      </c>
      <c r="AR1032" s="39">
        <v>1</v>
      </c>
    </row>
    <row r="1033" spans="1:44" ht="15" customHeight="1">
      <c r="A1033" s="37" t="s">
        <v>1479</v>
      </c>
      <c r="B1033" s="37" t="s">
        <v>1480</v>
      </c>
      <c r="C1033" s="37" t="s">
        <v>1481</v>
      </c>
      <c r="E1033" s="39">
        <v>0.98499999999999999</v>
      </c>
      <c r="F1033" s="39">
        <v>31</v>
      </c>
      <c r="G1033" s="39">
        <f t="shared" si="176"/>
        <v>344</v>
      </c>
      <c r="H1033" s="39" t="s">
        <v>4111</v>
      </c>
      <c r="I1033" s="39" t="s">
        <v>4111</v>
      </c>
      <c r="J1033" s="39" t="str">
        <f t="shared" si="177"/>
        <v>NO</v>
      </c>
      <c r="K1033" s="39">
        <f t="shared" si="178"/>
        <v>1.7441860465116279</v>
      </c>
      <c r="L1033" s="39" t="str">
        <f t="shared" si="179"/>
        <v>NO</v>
      </c>
      <c r="O1033" s="39">
        <v>2</v>
      </c>
      <c r="R1033" s="39">
        <v>0</v>
      </c>
      <c r="S1033" s="39">
        <f t="shared" si="180"/>
        <v>0</v>
      </c>
      <c r="AB1033" s="39" t="s">
        <v>4112</v>
      </c>
      <c r="AD1033" s="39">
        <f t="shared" si="181"/>
        <v>0</v>
      </c>
      <c r="AE1033" s="39">
        <v>270</v>
      </c>
      <c r="AF1033" s="39">
        <f t="shared" si="182"/>
        <v>518</v>
      </c>
      <c r="AG1033" s="39">
        <v>200</v>
      </c>
      <c r="AH1033" s="39">
        <f t="shared" si="183"/>
        <v>683</v>
      </c>
      <c r="AI1033" s="39">
        <f t="shared" si="184"/>
        <v>-165</v>
      </c>
      <c r="AJ1033" s="39">
        <f t="shared" si="185"/>
        <v>0</v>
      </c>
      <c r="AK1033" s="39">
        <v>1</v>
      </c>
      <c r="AL1033" s="39">
        <v>0.443</v>
      </c>
      <c r="AM1033" s="39">
        <v>0.46800000000000003</v>
      </c>
      <c r="AN1033" s="39">
        <v>0.39500000000000002</v>
      </c>
      <c r="AO1033" s="39">
        <f t="shared" si="186"/>
        <v>0</v>
      </c>
      <c r="AQ1033" s="37" t="s">
        <v>1481</v>
      </c>
      <c r="AR1033" s="39">
        <v>0</v>
      </c>
    </row>
    <row r="1034" spans="1:44" ht="15" customHeight="1">
      <c r="A1034" s="37" t="s">
        <v>1482</v>
      </c>
      <c r="B1034" s="37" t="s">
        <v>1483</v>
      </c>
      <c r="C1034" s="37" t="s">
        <v>1481</v>
      </c>
      <c r="E1034" s="39">
        <v>0.99</v>
      </c>
      <c r="F1034" s="39">
        <v>31</v>
      </c>
      <c r="G1034" s="39">
        <f t="shared" si="176"/>
        <v>355</v>
      </c>
      <c r="H1034" s="39">
        <v>3370</v>
      </c>
      <c r="I1034" s="39">
        <v>622</v>
      </c>
      <c r="J1034" s="39" t="str">
        <f t="shared" si="177"/>
        <v>NO</v>
      </c>
      <c r="K1034" s="39">
        <f t="shared" si="178"/>
        <v>1.6901408450704225</v>
      </c>
      <c r="L1034" s="39" t="str">
        <f t="shared" si="179"/>
        <v>NO</v>
      </c>
      <c r="O1034" s="39">
        <v>1</v>
      </c>
      <c r="R1034" s="39">
        <v>0</v>
      </c>
      <c r="S1034" s="39">
        <f t="shared" si="180"/>
        <v>0</v>
      </c>
      <c r="AB1034" s="39" t="s">
        <v>4112</v>
      </c>
      <c r="AD1034" s="39">
        <f t="shared" si="181"/>
        <v>0</v>
      </c>
      <c r="AE1034" s="39">
        <v>2692</v>
      </c>
      <c r="AF1034" s="39">
        <f t="shared" si="182"/>
        <v>1129</v>
      </c>
      <c r="AG1034" s="39">
        <v>2438</v>
      </c>
      <c r="AH1034" s="39">
        <f t="shared" si="183"/>
        <v>1181</v>
      </c>
      <c r="AI1034" s="39">
        <f t="shared" si="184"/>
        <v>-52</v>
      </c>
      <c r="AJ1034" s="39">
        <f t="shared" si="185"/>
        <v>0</v>
      </c>
      <c r="AK1034" s="39">
        <v>0</v>
      </c>
      <c r="AL1034" s="39">
        <v>0.503</v>
      </c>
      <c r="AM1034" s="39">
        <v>0.53</v>
      </c>
      <c r="AN1034" s="39">
        <v>0.434</v>
      </c>
      <c r="AO1034" s="39">
        <f t="shared" si="186"/>
        <v>1</v>
      </c>
      <c r="AQ1034" s="37" t="s">
        <v>1481</v>
      </c>
      <c r="AR1034" s="39">
        <v>0</v>
      </c>
    </row>
    <row r="1035" spans="1:44" ht="15" customHeight="1">
      <c r="A1035" s="37" t="s">
        <v>1484</v>
      </c>
      <c r="B1035" s="37" t="s">
        <v>1452</v>
      </c>
      <c r="C1035" s="37" t="s">
        <v>1453</v>
      </c>
      <c r="E1035" s="39">
        <v>0.999</v>
      </c>
      <c r="F1035" s="39">
        <v>25</v>
      </c>
      <c r="G1035" s="39">
        <f t="shared" si="176"/>
        <v>404</v>
      </c>
      <c r="H1035" s="39">
        <v>2909</v>
      </c>
      <c r="I1035" s="39" t="s">
        <v>4111</v>
      </c>
      <c r="J1035" s="39" t="str">
        <f t="shared" si="177"/>
        <v>NO</v>
      </c>
      <c r="K1035" s="39">
        <f t="shared" si="178"/>
        <v>0.24752475247524752</v>
      </c>
      <c r="L1035" s="39" t="str">
        <f t="shared" si="179"/>
        <v>NO</v>
      </c>
      <c r="O1035" s="39">
        <v>0</v>
      </c>
      <c r="R1035" s="39">
        <v>0</v>
      </c>
      <c r="S1035" s="39">
        <f t="shared" si="180"/>
        <v>0</v>
      </c>
      <c r="AB1035" s="39" t="s">
        <v>4112</v>
      </c>
      <c r="AD1035" s="39">
        <f t="shared" si="181"/>
        <v>0</v>
      </c>
      <c r="AE1035" s="39">
        <v>50</v>
      </c>
      <c r="AF1035" s="39">
        <f t="shared" si="182"/>
        <v>321</v>
      </c>
      <c r="AG1035" s="39">
        <v>6</v>
      </c>
      <c r="AH1035" s="39">
        <f t="shared" si="183"/>
        <v>226</v>
      </c>
      <c r="AI1035" s="39">
        <f t="shared" si="184"/>
        <v>95</v>
      </c>
      <c r="AJ1035" s="39">
        <f t="shared" si="185"/>
        <v>1</v>
      </c>
      <c r="AK1035" s="39">
        <v>1</v>
      </c>
      <c r="AL1035" s="39">
        <v>0.378</v>
      </c>
      <c r="AM1035" s="39">
        <v>0.46300000000000002</v>
      </c>
      <c r="AN1035" s="39">
        <v>0.45200000000000001</v>
      </c>
      <c r="AO1035" s="39">
        <f t="shared" si="186"/>
        <v>0</v>
      </c>
      <c r="AQ1035" s="37" t="s">
        <v>1453</v>
      </c>
      <c r="AR1035" s="39">
        <v>1</v>
      </c>
    </row>
    <row r="1036" spans="1:44" ht="15" customHeight="1">
      <c r="A1036" s="37" t="s">
        <v>1454</v>
      </c>
      <c r="B1036" s="37" t="s">
        <v>1455</v>
      </c>
      <c r="C1036" s="37" t="s">
        <v>1453</v>
      </c>
      <c r="E1036" s="39">
        <v>0.998</v>
      </c>
      <c r="F1036" s="39">
        <v>25</v>
      </c>
      <c r="G1036" s="39">
        <f t="shared" si="176"/>
        <v>406</v>
      </c>
      <c r="H1036" s="39" t="s">
        <v>4111</v>
      </c>
      <c r="I1036" s="39" t="s">
        <v>4111</v>
      </c>
      <c r="J1036" s="39" t="str">
        <f t="shared" si="177"/>
        <v>NO</v>
      </c>
      <c r="K1036" s="39">
        <f t="shared" si="178"/>
        <v>0</v>
      </c>
      <c r="L1036" s="39" t="str">
        <f t="shared" si="179"/>
        <v>NO</v>
      </c>
      <c r="O1036" s="39">
        <v>1</v>
      </c>
      <c r="R1036" s="39">
        <v>0</v>
      </c>
      <c r="S1036" s="39">
        <f t="shared" si="180"/>
        <v>0</v>
      </c>
      <c r="AB1036" s="39" t="s">
        <v>4112</v>
      </c>
      <c r="AC1036" s="39" t="s">
        <v>1456</v>
      </c>
      <c r="AD1036" s="39">
        <f t="shared" si="181"/>
        <v>3</v>
      </c>
      <c r="AE1036" s="39">
        <v>2</v>
      </c>
      <c r="AF1036" s="39">
        <f t="shared" si="182"/>
        <v>101</v>
      </c>
      <c r="AG1036" s="39">
        <v>2</v>
      </c>
      <c r="AH1036" s="39">
        <f t="shared" si="183"/>
        <v>153</v>
      </c>
      <c r="AI1036" s="39">
        <f t="shared" si="184"/>
        <v>-52</v>
      </c>
      <c r="AJ1036" s="39">
        <f t="shared" si="185"/>
        <v>0</v>
      </c>
      <c r="AK1036" s="39">
        <v>1</v>
      </c>
      <c r="AL1036" s="39">
        <v>0.35799999999999998</v>
      </c>
      <c r="AM1036" s="39">
        <v>0.42699999999999999</v>
      </c>
      <c r="AN1036" s="39">
        <v>0.30499999999999999</v>
      </c>
      <c r="AO1036" s="39">
        <f t="shared" si="186"/>
        <v>0</v>
      </c>
      <c r="AQ1036" s="37" t="s">
        <v>1453</v>
      </c>
      <c r="AR1036" s="39">
        <v>0</v>
      </c>
    </row>
    <row r="1037" spans="1:44" ht="15" customHeight="1">
      <c r="A1037" s="37" t="s">
        <v>1457</v>
      </c>
      <c r="B1037" s="37" t="s">
        <v>1458</v>
      </c>
      <c r="C1037" s="37" t="s">
        <v>1459</v>
      </c>
      <c r="E1037" s="39">
        <v>0.996</v>
      </c>
      <c r="F1037" s="39">
        <v>19</v>
      </c>
      <c r="G1037" s="39">
        <f t="shared" si="176"/>
        <v>189</v>
      </c>
      <c r="H1037" s="39">
        <v>6430</v>
      </c>
      <c r="I1037" s="39">
        <v>2005</v>
      </c>
      <c r="J1037" s="39" t="str">
        <f t="shared" si="177"/>
        <v>NO</v>
      </c>
      <c r="K1037" s="39">
        <f t="shared" si="178"/>
        <v>1.5873015873015872</v>
      </c>
      <c r="L1037" s="39" t="str">
        <f t="shared" si="179"/>
        <v>NO</v>
      </c>
      <c r="O1037" s="39">
        <v>0</v>
      </c>
      <c r="R1037" s="39">
        <v>0</v>
      </c>
      <c r="S1037" s="39">
        <f t="shared" si="180"/>
        <v>0</v>
      </c>
      <c r="AB1037" s="39" t="s">
        <v>4112</v>
      </c>
      <c r="AD1037" s="39">
        <f t="shared" si="181"/>
        <v>0</v>
      </c>
      <c r="AE1037" s="39">
        <v>5565</v>
      </c>
      <c r="AF1037" s="39">
        <f t="shared" si="182"/>
        <v>1293</v>
      </c>
      <c r="AG1037" s="39">
        <v>42709</v>
      </c>
      <c r="AH1037" s="39">
        <f t="shared" si="183"/>
        <v>1433</v>
      </c>
      <c r="AI1037" s="39">
        <f t="shared" si="184"/>
        <v>-140</v>
      </c>
      <c r="AJ1037" s="39">
        <f t="shared" si="185"/>
        <v>0</v>
      </c>
      <c r="AK1037" s="39">
        <v>1</v>
      </c>
      <c r="AL1037" s="39">
        <v>0.48899999999999999</v>
      </c>
      <c r="AM1037" s="39">
        <v>0.495</v>
      </c>
      <c r="AN1037" s="39">
        <v>0.41899999999999998</v>
      </c>
      <c r="AO1037" s="39">
        <f t="shared" si="186"/>
        <v>0</v>
      </c>
      <c r="AQ1037" s="37" t="s">
        <v>1459</v>
      </c>
      <c r="AR1037" s="39">
        <v>0</v>
      </c>
    </row>
    <row r="1038" spans="1:44" ht="15" customHeight="1">
      <c r="A1038" s="37" t="s">
        <v>1460</v>
      </c>
      <c r="B1038" s="37" t="s">
        <v>1461</v>
      </c>
      <c r="C1038" s="37" t="s">
        <v>1459</v>
      </c>
      <c r="E1038" s="39">
        <v>0.90100000000000002</v>
      </c>
      <c r="F1038" s="39">
        <v>19</v>
      </c>
      <c r="G1038" s="39">
        <f t="shared" si="176"/>
        <v>157</v>
      </c>
      <c r="H1038" s="39">
        <v>2150</v>
      </c>
      <c r="I1038" s="39">
        <v>754</v>
      </c>
      <c r="J1038" s="39" t="str">
        <f t="shared" si="177"/>
        <v>NO</v>
      </c>
      <c r="K1038" s="39">
        <f t="shared" si="178"/>
        <v>3.1847133757961781</v>
      </c>
      <c r="L1038" s="39" t="str">
        <f t="shared" si="179"/>
        <v>NO</v>
      </c>
      <c r="O1038" s="39">
        <v>0</v>
      </c>
      <c r="R1038" s="39">
        <v>0</v>
      </c>
      <c r="S1038" s="39">
        <f t="shared" si="180"/>
        <v>0</v>
      </c>
      <c r="AB1038" s="39" t="s">
        <v>4112</v>
      </c>
      <c r="AD1038" s="39">
        <f t="shared" si="181"/>
        <v>0</v>
      </c>
      <c r="AE1038" s="39">
        <v>2</v>
      </c>
      <c r="AF1038" s="39">
        <f t="shared" si="182"/>
        <v>101</v>
      </c>
      <c r="AG1038" s="39">
        <v>1</v>
      </c>
      <c r="AH1038" s="39">
        <f t="shared" si="183"/>
        <v>122</v>
      </c>
      <c r="AI1038" s="39">
        <f t="shared" si="184"/>
        <v>-21</v>
      </c>
      <c r="AJ1038" s="39">
        <f t="shared" si="185"/>
        <v>0</v>
      </c>
      <c r="AK1038" s="39">
        <v>0</v>
      </c>
      <c r="AL1038" s="39">
        <v>0.38800000000000001</v>
      </c>
      <c r="AM1038" s="39">
        <v>0.44600000000000001</v>
      </c>
      <c r="AN1038" s="39">
        <v>0.44600000000000001</v>
      </c>
      <c r="AO1038" s="39">
        <f t="shared" si="186"/>
        <v>1</v>
      </c>
      <c r="AQ1038" s="37" t="s">
        <v>1459</v>
      </c>
      <c r="AR1038" s="39">
        <v>0</v>
      </c>
    </row>
    <row r="1039" spans="1:44" ht="15" customHeight="1">
      <c r="A1039" s="37" t="s">
        <v>1462</v>
      </c>
      <c r="B1039" s="37" t="s">
        <v>1463</v>
      </c>
      <c r="C1039" s="37" t="s">
        <v>1464</v>
      </c>
      <c r="E1039" s="39">
        <v>0.94099999999999995</v>
      </c>
      <c r="F1039" s="39">
        <v>20</v>
      </c>
      <c r="G1039" s="39">
        <f t="shared" si="176"/>
        <v>263</v>
      </c>
      <c r="H1039" s="39">
        <v>13215</v>
      </c>
      <c r="I1039" s="39">
        <v>757</v>
      </c>
      <c r="J1039" s="39" t="str">
        <f t="shared" si="177"/>
        <v>YES</v>
      </c>
      <c r="K1039" s="39">
        <f t="shared" si="178"/>
        <v>0.76045627376425851</v>
      </c>
      <c r="L1039" s="39" t="str">
        <f t="shared" si="179"/>
        <v>NO</v>
      </c>
      <c r="O1039" s="39">
        <v>1</v>
      </c>
      <c r="R1039" s="39">
        <v>0</v>
      </c>
      <c r="S1039" s="39">
        <f t="shared" si="180"/>
        <v>0</v>
      </c>
      <c r="AB1039" s="39" t="s">
        <v>4112</v>
      </c>
      <c r="AD1039" s="39">
        <f t="shared" si="181"/>
        <v>0</v>
      </c>
      <c r="AE1039" s="39">
        <v>70</v>
      </c>
      <c r="AF1039" s="39">
        <f t="shared" si="182"/>
        <v>361</v>
      </c>
      <c r="AG1039" s="39">
        <v>10</v>
      </c>
      <c r="AH1039" s="39">
        <f t="shared" si="183"/>
        <v>278</v>
      </c>
      <c r="AI1039" s="39">
        <f t="shared" si="184"/>
        <v>83</v>
      </c>
      <c r="AJ1039" s="39">
        <f t="shared" si="185"/>
        <v>1</v>
      </c>
      <c r="AK1039" s="39">
        <v>1</v>
      </c>
      <c r="AL1039" s="39">
        <v>0.40200000000000002</v>
      </c>
      <c r="AM1039" s="39">
        <v>0.45900000000000002</v>
      </c>
      <c r="AN1039" s="39">
        <v>0.376</v>
      </c>
      <c r="AO1039" s="39">
        <f t="shared" si="186"/>
        <v>0</v>
      </c>
      <c r="AQ1039" s="37" t="s">
        <v>1464</v>
      </c>
      <c r="AR1039" s="39">
        <v>1</v>
      </c>
    </row>
    <row r="1040" spans="1:44" ht="15" customHeight="1">
      <c r="A1040" s="37" t="s">
        <v>1465</v>
      </c>
      <c r="B1040" s="37" t="s">
        <v>1466</v>
      </c>
      <c r="C1040" s="37" t="s">
        <v>1464</v>
      </c>
      <c r="D1040" s="39">
        <v>0</v>
      </c>
      <c r="E1040" s="39">
        <v>0</v>
      </c>
      <c r="G1040" s="39">
        <f t="shared" si="176"/>
        <v>227</v>
      </c>
      <c r="H1040" s="39">
        <v>485</v>
      </c>
      <c r="I1040" s="39">
        <v>649</v>
      </c>
      <c r="J1040" s="39" t="str">
        <f t="shared" si="177"/>
        <v>NO</v>
      </c>
      <c r="K1040" s="39">
        <f t="shared" si="178"/>
        <v>1.7621145374449338</v>
      </c>
      <c r="L1040" s="39" t="str">
        <f t="shared" si="179"/>
        <v>NO</v>
      </c>
      <c r="O1040" s="39">
        <v>1</v>
      </c>
      <c r="R1040" s="39">
        <v>0</v>
      </c>
      <c r="S1040" s="39">
        <f t="shared" si="180"/>
        <v>0</v>
      </c>
      <c r="AB1040" s="39" t="s">
        <v>4112</v>
      </c>
      <c r="AD1040" s="39">
        <f t="shared" si="181"/>
        <v>0</v>
      </c>
      <c r="AE1040" s="39">
        <v>61</v>
      </c>
      <c r="AF1040" s="39">
        <f t="shared" si="182"/>
        <v>343</v>
      </c>
      <c r="AG1040" s="39">
        <v>179</v>
      </c>
      <c r="AH1040" s="39">
        <f t="shared" si="183"/>
        <v>665</v>
      </c>
      <c r="AI1040" s="39">
        <f t="shared" si="184"/>
        <v>-322</v>
      </c>
      <c r="AJ1040" s="39">
        <f t="shared" si="185"/>
        <v>0</v>
      </c>
      <c r="AK1040" s="39">
        <v>0</v>
      </c>
      <c r="AL1040" s="39">
        <v>0.44600000000000001</v>
      </c>
      <c r="AM1040" s="39">
        <v>0.46</v>
      </c>
      <c r="AN1040" s="39">
        <v>0.44500000000000001</v>
      </c>
      <c r="AO1040" s="39">
        <f t="shared" si="186"/>
        <v>1</v>
      </c>
      <c r="AQ1040" s="37" t="s">
        <v>1464</v>
      </c>
      <c r="AR1040" s="39">
        <v>0</v>
      </c>
    </row>
    <row r="1041" spans="1:44" ht="15" customHeight="1">
      <c r="A1041" s="37" t="s">
        <v>1467</v>
      </c>
      <c r="B1041" s="37" t="s">
        <v>1436</v>
      </c>
      <c r="C1041" s="37" t="s">
        <v>1437</v>
      </c>
      <c r="E1041" s="39">
        <v>0.90600000000000003</v>
      </c>
      <c r="F1041" s="39">
        <v>24</v>
      </c>
      <c r="G1041" s="39">
        <f t="shared" si="176"/>
        <v>387</v>
      </c>
      <c r="J1041" s="39" t="str">
        <f t="shared" si="177"/>
        <v>NO</v>
      </c>
      <c r="K1041" s="39">
        <f t="shared" si="178"/>
        <v>1.2919896640826871</v>
      </c>
      <c r="L1041" s="39" t="str">
        <f t="shared" si="179"/>
        <v>NO</v>
      </c>
      <c r="O1041" s="39">
        <v>1</v>
      </c>
      <c r="R1041" s="39">
        <v>0</v>
      </c>
      <c r="S1041" s="39">
        <f t="shared" si="180"/>
        <v>0</v>
      </c>
      <c r="AB1041" s="39" t="s">
        <v>4112</v>
      </c>
      <c r="AD1041" s="39">
        <f t="shared" si="181"/>
        <v>0</v>
      </c>
      <c r="AE1041" s="39">
        <v>0</v>
      </c>
      <c r="AF1041" s="39">
        <f t="shared" si="182"/>
        <v>1</v>
      </c>
      <c r="AG1041" s="39">
        <v>0</v>
      </c>
      <c r="AH1041" s="39">
        <f t="shared" si="183"/>
        <v>1</v>
      </c>
      <c r="AI1041" s="39">
        <f t="shared" si="184"/>
        <v>0</v>
      </c>
      <c r="AJ1041" s="39">
        <f t="shared" si="185"/>
        <v>0</v>
      </c>
      <c r="AK1041" s="39">
        <v>0</v>
      </c>
      <c r="AL1041" s="39">
        <v>0</v>
      </c>
      <c r="AM1041" s="39">
        <v>0</v>
      </c>
      <c r="AN1041" s="39">
        <v>0</v>
      </c>
      <c r="AO1041" s="39">
        <f t="shared" si="186"/>
        <v>1</v>
      </c>
      <c r="AQ1041" s="37" t="s">
        <v>1437</v>
      </c>
      <c r="AR1041" s="39">
        <v>0</v>
      </c>
    </row>
    <row r="1042" spans="1:44" ht="15" customHeight="1">
      <c r="A1042" s="37" t="s">
        <v>1438</v>
      </c>
      <c r="B1042" s="37" t="s">
        <v>1439</v>
      </c>
      <c r="C1042" s="37" t="s">
        <v>1437</v>
      </c>
      <c r="D1042" s="39">
        <v>0</v>
      </c>
      <c r="E1042" s="39">
        <v>0</v>
      </c>
      <c r="G1042" s="39">
        <f t="shared" si="176"/>
        <v>577</v>
      </c>
      <c r="H1042" s="39">
        <v>86</v>
      </c>
      <c r="I1042" s="39">
        <v>931</v>
      </c>
      <c r="J1042" s="39" t="str">
        <f t="shared" si="177"/>
        <v>NO</v>
      </c>
      <c r="K1042" s="39">
        <f t="shared" si="178"/>
        <v>0.86655112651646449</v>
      </c>
      <c r="L1042" s="39" t="str">
        <f t="shared" si="179"/>
        <v>NO</v>
      </c>
      <c r="O1042" s="39">
        <v>1</v>
      </c>
      <c r="R1042" s="39">
        <v>0</v>
      </c>
      <c r="S1042" s="39">
        <f t="shared" si="180"/>
        <v>1</v>
      </c>
      <c r="W1042" s="39" t="s">
        <v>1440</v>
      </c>
      <c r="AB1042" s="39" t="s">
        <v>4112</v>
      </c>
      <c r="AD1042" s="39">
        <f t="shared" si="181"/>
        <v>0</v>
      </c>
      <c r="AE1042" s="39">
        <v>5</v>
      </c>
      <c r="AF1042" s="39">
        <f t="shared" si="182"/>
        <v>146</v>
      </c>
      <c r="AG1042" s="39">
        <v>5</v>
      </c>
      <c r="AH1042" s="39">
        <f t="shared" si="183"/>
        <v>217</v>
      </c>
      <c r="AI1042" s="39">
        <f t="shared" si="184"/>
        <v>-71</v>
      </c>
      <c r="AJ1042" s="39">
        <f t="shared" si="185"/>
        <v>0</v>
      </c>
      <c r="AK1042" s="39">
        <v>0</v>
      </c>
      <c r="AL1042" s="39">
        <v>0.48499999999999999</v>
      </c>
      <c r="AM1042" s="39">
        <v>0.51100000000000001</v>
      </c>
      <c r="AN1042" s="39">
        <v>0.54500000000000004</v>
      </c>
      <c r="AO1042" s="39">
        <f t="shared" si="186"/>
        <v>1</v>
      </c>
      <c r="AQ1042" s="37" t="s">
        <v>1437</v>
      </c>
      <c r="AR1042" s="39">
        <v>0</v>
      </c>
    </row>
    <row r="1043" spans="1:44" ht="15" customHeight="1">
      <c r="A1043" s="37" t="s">
        <v>1441</v>
      </c>
      <c r="B1043" s="37" t="s">
        <v>1442</v>
      </c>
      <c r="C1043" s="37" t="s">
        <v>1443</v>
      </c>
      <c r="E1043" s="39">
        <v>1</v>
      </c>
      <c r="F1043" s="39">
        <v>17</v>
      </c>
      <c r="G1043" s="39">
        <f t="shared" si="176"/>
        <v>161</v>
      </c>
      <c r="H1043" s="39" t="s">
        <v>4111</v>
      </c>
      <c r="I1043" s="39">
        <v>6793</v>
      </c>
      <c r="J1043" s="39" t="str">
        <f t="shared" si="177"/>
        <v>NO</v>
      </c>
      <c r="K1043" s="39">
        <f t="shared" si="178"/>
        <v>2.4844720496894408</v>
      </c>
      <c r="L1043" s="39" t="str">
        <f t="shared" si="179"/>
        <v>NO</v>
      </c>
      <c r="O1043" s="39">
        <v>0</v>
      </c>
      <c r="R1043" s="39">
        <v>0</v>
      </c>
      <c r="S1043" s="39">
        <f t="shared" si="180"/>
        <v>0</v>
      </c>
      <c r="AB1043" s="39" t="s">
        <v>4112</v>
      </c>
      <c r="AD1043" s="39">
        <f t="shared" si="181"/>
        <v>0</v>
      </c>
      <c r="AE1043" s="39">
        <v>1426</v>
      </c>
      <c r="AF1043" s="39">
        <f t="shared" si="182"/>
        <v>930</v>
      </c>
      <c r="AG1043" s="39">
        <v>1985</v>
      </c>
      <c r="AH1043" s="39">
        <f t="shared" si="183"/>
        <v>1153</v>
      </c>
      <c r="AI1043" s="39">
        <f t="shared" si="184"/>
        <v>-223</v>
      </c>
      <c r="AJ1043" s="39">
        <f t="shared" si="185"/>
        <v>0</v>
      </c>
      <c r="AK1043" s="39">
        <v>1</v>
      </c>
      <c r="AL1043" s="39">
        <v>0.39900000000000002</v>
      </c>
      <c r="AM1043" s="39">
        <v>0.46899999999999997</v>
      </c>
      <c r="AN1043" s="39">
        <v>0.443</v>
      </c>
      <c r="AO1043" s="39">
        <f t="shared" si="186"/>
        <v>0</v>
      </c>
      <c r="AQ1043" s="37" t="s">
        <v>1443</v>
      </c>
      <c r="AR1043" s="39">
        <v>0</v>
      </c>
    </row>
    <row r="1044" spans="1:44" ht="15" customHeight="1">
      <c r="A1044" s="37" t="s">
        <v>1444</v>
      </c>
      <c r="B1044" s="37" t="s">
        <v>1445</v>
      </c>
      <c r="C1044" s="37" t="s">
        <v>1443</v>
      </c>
      <c r="E1044" s="39">
        <v>0.999</v>
      </c>
      <c r="F1044" s="39">
        <v>17</v>
      </c>
      <c r="G1044" s="39">
        <f t="shared" si="176"/>
        <v>162</v>
      </c>
      <c r="H1044" s="39">
        <v>3920</v>
      </c>
      <c r="I1044" s="39">
        <v>4307</v>
      </c>
      <c r="J1044" s="39" t="str">
        <f t="shared" si="177"/>
        <v>NO</v>
      </c>
      <c r="K1044" s="39">
        <f t="shared" si="178"/>
        <v>2.4691358024691357</v>
      </c>
      <c r="L1044" s="39" t="str">
        <f t="shared" si="179"/>
        <v>NO</v>
      </c>
      <c r="O1044" s="39">
        <v>0</v>
      </c>
      <c r="R1044" s="39">
        <v>0</v>
      </c>
      <c r="S1044" s="39">
        <f t="shared" si="180"/>
        <v>0</v>
      </c>
      <c r="AB1044" s="39" t="s">
        <v>4112</v>
      </c>
      <c r="AD1044" s="39">
        <f t="shared" si="181"/>
        <v>0</v>
      </c>
      <c r="AE1044" s="39">
        <v>2529</v>
      </c>
      <c r="AF1044" s="39">
        <f t="shared" si="182"/>
        <v>1109</v>
      </c>
      <c r="AG1044" s="39">
        <v>654</v>
      </c>
      <c r="AH1044" s="39">
        <f t="shared" si="183"/>
        <v>915</v>
      </c>
      <c r="AI1044" s="39">
        <f t="shared" si="184"/>
        <v>194</v>
      </c>
      <c r="AJ1044" s="39">
        <f t="shared" si="185"/>
        <v>1</v>
      </c>
      <c r="AK1044" s="39">
        <v>1</v>
      </c>
      <c r="AL1044" s="39">
        <v>0.39700000000000002</v>
      </c>
      <c r="AM1044" s="39">
        <v>0.44500000000000001</v>
      </c>
      <c r="AN1044" s="39">
        <v>0.38600000000000001</v>
      </c>
      <c r="AO1044" s="39">
        <f t="shared" si="186"/>
        <v>0</v>
      </c>
      <c r="AQ1044" s="37" t="s">
        <v>1443</v>
      </c>
      <c r="AR1044" s="39">
        <v>1</v>
      </c>
    </row>
    <row r="1045" spans="1:44" ht="15" customHeight="1">
      <c r="A1045" s="37" t="s">
        <v>1446</v>
      </c>
      <c r="B1045" s="37" t="s">
        <v>1447</v>
      </c>
      <c r="C1045" s="37" t="s">
        <v>1448</v>
      </c>
      <c r="E1045" s="39">
        <v>0.998</v>
      </c>
      <c r="F1045" s="39">
        <v>21</v>
      </c>
      <c r="G1045" s="39">
        <f t="shared" si="176"/>
        <v>225</v>
      </c>
      <c r="H1045" s="39">
        <v>1450</v>
      </c>
      <c r="I1045" s="39">
        <v>890</v>
      </c>
      <c r="J1045" s="39" t="str">
        <f t="shared" si="177"/>
        <v>NO</v>
      </c>
      <c r="K1045" s="39">
        <f t="shared" si="178"/>
        <v>2.6666666666666665</v>
      </c>
      <c r="L1045" s="39" t="str">
        <f t="shared" si="179"/>
        <v>NO</v>
      </c>
      <c r="O1045" s="39">
        <v>0</v>
      </c>
      <c r="R1045" s="39">
        <v>0</v>
      </c>
      <c r="S1045" s="39">
        <f t="shared" si="180"/>
        <v>1</v>
      </c>
      <c r="U1045" s="39" t="s">
        <v>2662</v>
      </c>
      <c r="AB1045" s="39" t="s">
        <v>4112</v>
      </c>
      <c r="AD1045" s="39">
        <f t="shared" si="181"/>
        <v>0</v>
      </c>
      <c r="AE1045" s="39">
        <v>17213</v>
      </c>
      <c r="AF1045" s="39">
        <f t="shared" si="182"/>
        <v>1411</v>
      </c>
      <c r="AG1045" s="39">
        <v>12514</v>
      </c>
      <c r="AH1045" s="39">
        <f t="shared" si="183"/>
        <v>1371</v>
      </c>
      <c r="AI1045" s="39">
        <f t="shared" si="184"/>
        <v>40</v>
      </c>
      <c r="AJ1045" s="39">
        <f t="shared" si="185"/>
        <v>1</v>
      </c>
      <c r="AK1045" s="39">
        <v>1</v>
      </c>
      <c r="AL1045" s="39">
        <v>0.53600000000000003</v>
      </c>
      <c r="AM1045" s="39">
        <v>0.45</v>
      </c>
      <c r="AN1045" s="39">
        <v>0.39300000000000002</v>
      </c>
      <c r="AO1045" s="39">
        <f t="shared" si="186"/>
        <v>0</v>
      </c>
      <c r="AQ1045" s="37" t="s">
        <v>1448</v>
      </c>
      <c r="AR1045" s="39">
        <v>1</v>
      </c>
    </row>
    <row r="1046" spans="1:44" ht="15" customHeight="1">
      <c r="A1046" s="37" t="s">
        <v>1449</v>
      </c>
      <c r="B1046" s="37" t="s">
        <v>1450</v>
      </c>
      <c r="C1046" s="37" t="s">
        <v>1448</v>
      </c>
      <c r="E1046" s="39">
        <v>0.998</v>
      </c>
      <c r="F1046" s="39">
        <v>17</v>
      </c>
      <c r="G1046" s="39">
        <f t="shared" si="176"/>
        <v>215</v>
      </c>
      <c r="H1046" s="39">
        <v>3246</v>
      </c>
      <c r="I1046" s="39">
        <v>5501</v>
      </c>
      <c r="J1046" s="39" t="str">
        <f t="shared" si="177"/>
        <v>NO</v>
      </c>
      <c r="K1046" s="39">
        <f t="shared" si="178"/>
        <v>1.8604651162790697</v>
      </c>
      <c r="L1046" s="39" t="str">
        <f t="shared" si="179"/>
        <v>NO</v>
      </c>
      <c r="O1046" s="39">
        <v>1</v>
      </c>
      <c r="R1046" s="39">
        <v>0</v>
      </c>
      <c r="S1046" s="39">
        <f t="shared" si="180"/>
        <v>1</v>
      </c>
      <c r="U1046" s="39" t="s">
        <v>1451</v>
      </c>
      <c r="AB1046" s="39" t="s">
        <v>4112</v>
      </c>
      <c r="AD1046" s="39">
        <f t="shared" si="181"/>
        <v>0</v>
      </c>
      <c r="AE1046" s="39">
        <v>6</v>
      </c>
      <c r="AF1046" s="39">
        <f t="shared" si="182"/>
        <v>157</v>
      </c>
      <c r="AG1046" s="39">
        <v>7</v>
      </c>
      <c r="AH1046" s="39">
        <f t="shared" si="183"/>
        <v>238</v>
      </c>
      <c r="AI1046" s="39">
        <f t="shared" si="184"/>
        <v>-81</v>
      </c>
      <c r="AJ1046" s="39">
        <f t="shared" si="185"/>
        <v>0</v>
      </c>
      <c r="AK1046" s="39">
        <v>0</v>
      </c>
      <c r="AL1046" s="39">
        <v>0.432</v>
      </c>
      <c r="AM1046" s="39">
        <v>0.47799999999999998</v>
      </c>
      <c r="AN1046" s="39">
        <v>0.38</v>
      </c>
      <c r="AO1046" s="39">
        <f t="shared" si="186"/>
        <v>1</v>
      </c>
      <c r="AQ1046" s="37" t="s">
        <v>1448</v>
      </c>
      <c r="AR1046" s="39">
        <v>0</v>
      </c>
    </row>
    <row r="1047" spans="1:44" ht="15" customHeight="1">
      <c r="A1047" s="37" t="s">
        <v>1422</v>
      </c>
      <c r="B1047" s="37" t="s">
        <v>1423</v>
      </c>
      <c r="C1047" s="37" t="s">
        <v>1424</v>
      </c>
      <c r="E1047" s="39">
        <v>1</v>
      </c>
      <c r="F1047" s="39">
        <v>17</v>
      </c>
      <c r="G1047" s="39">
        <f t="shared" si="176"/>
        <v>488</v>
      </c>
      <c r="H1047" s="39" t="s">
        <v>4111</v>
      </c>
      <c r="I1047" s="39">
        <v>4792</v>
      </c>
      <c r="J1047" s="39" t="str">
        <f t="shared" si="177"/>
        <v>NO</v>
      </c>
      <c r="K1047" s="39">
        <f t="shared" si="178"/>
        <v>0.81967213114754101</v>
      </c>
      <c r="L1047" s="39" t="str">
        <f t="shared" si="179"/>
        <v>NO</v>
      </c>
      <c r="O1047" s="39">
        <v>1</v>
      </c>
      <c r="R1047" s="39">
        <v>0</v>
      </c>
      <c r="S1047" s="39">
        <f t="shared" si="180"/>
        <v>0</v>
      </c>
      <c r="AB1047" s="39" t="s">
        <v>4112</v>
      </c>
      <c r="AC1047" s="39" t="s">
        <v>1425</v>
      </c>
      <c r="AD1047" s="39">
        <f t="shared" si="181"/>
        <v>23</v>
      </c>
      <c r="AE1047" s="39">
        <v>824</v>
      </c>
      <c r="AF1047" s="39">
        <f t="shared" si="182"/>
        <v>763</v>
      </c>
      <c r="AG1047" s="39">
        <v>696</v>
      </c>
      <c r="AH1047" s="39">
        <f t="shared" si="183"/>
        <v>926</v>
      </c>
      <c r="AI1047" s="39">
        <f t="shared" si="184"/>
        <v>-163</v>
      </c>
      <c r="AJ1047" s="39">
        <f t="shared" si="185"/>
        <v>0</v>
      </c>
      <c r="AK1047" s="39">
        <v>1</v>
      </c>
      <c r="AL1047" s="39">
        <v>0.438</v>
      </c>
      <c r="AM1047" s="39">
        <v>0.499</v>
      </c>
      <c r="AN1047" s="39">
        <v>0.41799999999999998</v>
      </c>
      <c r="AO1047" s="39">
        <f t="shared" si="186"/>
        <v>0</v>
      </c>
      <c r="AQ1047" s="37" t="s">
        <v>1424</v>
      </c>
      <c r="AR1047" s="39">
        <v>0</v>
      </c>
    </row>
    <row r="1048" spans="1:44" ht="15" customHeight="1">
      <c r="A1048" s="37" t="s">
        <v>1426</v>
      </c>
      <c r="B1048" s="37" t="s">
        <v>1427</v>
      </c>
      <c r="C1048" s="37" t="s">
        <v>1424</v>
      </c>
      <c r="E1048" s="39">
        <v>1</v>
      </c>
      <c r="F1048" s="39">
        <v>19</v>
      </c>
      <c r="G1048" s="39">
        <f t="shared" si="176"/>
        <v>304</v>
      </c>
      <c r="H1048" s="39">
        <v>93</v>
      </c>
      <c r="I1048" s="39">
        <v>1652</v>
      </c>
      <c r="J1048" s="39" t="str">
        <f t="shared" si="177"/>
        <v>NO</v>
      </c>
      <c r="K1048" s="39">
        <f t="shared" si="178"/>
        <v>0.32894736842105265</v>
      </c>
      <c r="L1048" s="39" t="str">
        <f t="shared" si="179"/>
        <v>NO</v>
      </c>
      <c r="O1048" s="39">
        <v>2</v>
      </c>
      <c r="R1048" s="39">
        <v>0</v>
      </c>
      <c r="S1048" s="39">
        <f t="shared" si="180"/>
        <v>0</v>
      </c>
      <c r="AB1048" s="39" t="s">
        <v>4112</v>
      </c>
      <c r="AD1048" s="39">
        <f t="shared" si="181"/>
        <v>0</v>
      </c>
      <c r="AE1048" s="39">
        <v>26</v>
      </c>
      <c r="AF1048" s="39">
        <f t="shared" si="182"/>
        <v>256</v>
      </c>
      <c r="AG1048" s="39">
        <v>18</v>
      </c>
      <c r="AH1048" s="39">
        <f t="shared" si="183"/>
        <v>326</v>
      </c>
      <c r="AI1048" s="39">
        <f t="shared" si="184"/>
        <v>-70</v>
      </c>
      <c r="AJ1048" s="39">
        <f t="shared" si="185"/>
        <v>0</v>
      </c>
      <c r="AK1048" s="39">
        <v>1</v>
      </c>
      <c r="AL1048" s="39">
        <v>0.45400000000000001</v>
      </c>
      <c r="AM1048" s="39">
        <v>0.443</v>
      </c>
      <c r="AN1048" s="39">
        <v>0.4</v>
      </c>
      <c r="AO1048" s="39">
        <f t="shared" si="186"/>
        <v>0</v>
      </c>
      <c r="AQ1048" s="37" t="s">
        <v>1424</v>
      </c>
      <c r="AR1048" s="39">
        <v>0</v>
      </c>
    </row>
    <row r="1049" spans="1:44" ht="15" customHeight="1">
      <c r="A1049" s="37" t="s">
        <v>1428</v>
      </c>
      <c r="B1049" s="37" t="s">
        <v>1429</v>
      </c>
      <c r="C1049" s="37" t="s">
        <v>1430</v>
      </c>
      <c r="E1049" s="39">
        <v>0.999</v>
      </c>
      <c r="F1049" s="39">
        <v>18</v>
      </c>
      <c r="G1049" s="39">
        <f t="shared" si="176"/>
        <v>170</v>
      </c>
      <c r="H1049" s="39">
        <v>6038</v>
      </c>
      <c r="I1049" s="39">
        <v>3401</v>
      </c>
      <c r="J1049" s="39" t="str">
        <f t="shared" si="177"/>
        <v>NO</v>
      </c>
      <c r="K1049" s="39">
        <f t="shared" si="178"/>
        <v>1.1764705882352942</v>
      </c>
      <c r="L1049" s="39" t="str">
        <f t="shared" si="179"/>
        <v>NO</v>
      </c>
      <c r="O1049" s="39">
        <v>0</v>
      </c>
      <c r="R1049" s="39">
        <v>0</v>
      </c>
      <c r="S1049" s="39">
        <f t="shared" si="180"/>
        <v>0</v>
      </c>
      <c r="AB1049" s="39" t="s">
        <v>4112</v>
      </c>
      <c r="AC1049" s="39" t="s">
        <v>1431</v>
      </c>
      <c r="AD1049" s="39">
        <f t="shared" si="181"/>
        <v>3</v>
      </c>
      <c r="AE1049" s="39">
        <v>61</v>
      </c>
      <c r="AF1049" s="39">
        <f t="shared" si="182"/>
        <v>343</v>
      </c>
      <c r="AG1049" s="39">
        <v>32</v>
      </c>
      <c r="AH1049" s="39">
        <f t="shared" si="183"/>
        <v>388</v>
      </c>
      <c r="AI1049" s="39">
        <f t="shared" si="184"/>
        <v>-45</v>
      </c>
      <c r="AJ1049" s="39">
        <f t="shared" si="185"/>
        <v>0</v>
      </c>
      <c r="AK1049" s="39">
        <v>1</v>
      </c>
      <c r="AL1049" s="39">
        <v>0.40699999999999997</v>
      </c>
      <c r="AM1049" s="39">
        <v>0.41399999999999998</v>
      </c>
      <c r="AN1049" s="39">
        <v>0.34599999999999997</v>
      </c>
      <c r="AO1049" s="39">
        <f t="shared" si="186"/>
        <v>0</v>
      </c>
      <c r="AQ1049" s="37" t="s">
        <v>1430</v>
      </c>
      <c r="AR1049" s="39">
        <v>0</v>
      </c>
    </row>
    <row r="1050" spans="1:44" ht="15" customHeight="1">
      <c r="A1050" s="37" t="s">
        <v>1432</v>
      </c>
      <c r="B1050" s="37" t="s">
        <v>1433</v>
      </c>
      <c r="C1050" s="37" t="s">
        <v>1430</v>
      </c>
      <c r="D1050" s="39">
        <v>0</v>
      </c>
      <c r="E1050" s="39">
        <v>0</v>
      </c>
      <c r="G1050" s="39">
        <f t="shared" si="176"/>
        <v>372</v>
      </c>
      <c r="H1050" s="39">
        <v>1264</v>
      </c>
      <c r="I1050" s="39">
        <v>3576</v>
      </c>
      <c r="J1050" s="39" t="str">
        <f t="shared" si="177"/>
        <v>NO</v>
      </c>
      <c r="K1050" s="39">
        <f t="shared" si="178"/>
        <v>0.80645161290322576</v>
      </c>
      <c r="L1050" s="39" t="str">
        <f t="shared" si="179"/>
        <v>NO</v>
      </c>
      <c r="O1050" s="39">
        <v>4</v>
      </c>
      <c r="R1050" s="39">
        <v>0</v>
      </c>
      <c r="S1050" s="39">
        <f t="shared" si="180"/>
        <v>1</v>
      </c>
      <c r="U1050" s="39" t="s">
        <v>3372</v>
      </c>
      <c r="AB1050" s="39" t="s">
        <v>4112</v>
      </c>
      <c r="AC1050" s="39" t="s">
        <v>1434</v>
      </c>
      <c r="AD1050" s="39">
        <f t="shared" si="181"/>
        <v>6</v>
      </c>
      <c r="AE1050" s="39">
        <v>84</v>
      </c>
      <c r="AF1050" s="39">
        <f t="shared" si="182"/>
        <v>373</v>
      </c>
      <c r="AG1050" s="39">
        <v>186</v>
      </c>
      <c r="AH1050" s="39">
        <f t="shared" si="183"/>
        <v>671</v>
      </c>
      <c r="AI1050" s="39">
        <f t="shared" si="184"/>
        <v>-298</v>
      </c>
      <c r="AJ1050" s="39">
        <f t="shared" si="185"/>
        <v>0</v>
      </c>
      <c r="AK1050" s="39">
        <v>0</v>
      </c>
      <c r="AL1050" s="39">
        <v>0.46300000000000002</v>
      </c>
      <c r="AM1050" s="39">
        <v>0.46300000000000002</v>
      </c>
      <c r="AN1050" s="39">
        <v>0.36499999999999999</v>
      </c>
      <c r="AO1050" s="39">
        <f t="shared" si="186"/>
        <v>1</v>
      </c>
      <c r="AQ1050" s="37" t="s">
        <v>1430</v>
      </c>
      <c r="AR1050" s="39">
        <v>0</v>
      </c>
    </row>
    <row r="1051" spans="1:44" ht="15" customHeight="1">
      <c r="A1051" s="37" t="s">
        <v>1435</v>
      </c>
      <c r="B1051" s="37" t="s">
        <v>1407</v>
      </c>
      <c r="C1051" s="37" t="s">
        <v>1408</v>
      </c>
      <c r="E1051" s="39">
        <v>0.997</v>
      </c>
      <c r="F1051" s="39">
        <v>17</v>
      </c>
      <c r="G1051" s="39">
        <f t="shared" si="176"/>
        <v>401</v>
      </c>
      <c r="H1051" s="39">
        <v>2930</v>
      </c>
      <c r="I1051" s="39">
        <v>469</v>
      </c>
      <c r="J1051" s="39" t="str">
        <f t="shared" si="177"/>
        <v>NO</v>
      </c>
      <c r="K1051" s="39">
        <f t="shared" si="178"/>
        <v>1.9950124688279303</v>
      </c>
      <c r="L1051" s="39" t="str">
        <f t="shared" si="179"/>
        <v>NO</v>
      </c>
      <c r="O1051" s="39">
        <v>1</v>
      </c>
      <c r="R1051" s="39">
        <v>0</v>
      </c>
      <c r="S1051" s="39">
        <f t="shared" si="180"/>
        <v>0</v>
      </c>
      <c r="AB1051" s="39" t="s">
        <v>4112</v>
      </c>
      <c r="AD1051" s="39">
        <f t="shared" si="181"/>
        <v>0</v>
      </c>
      <c r="AE1051" s="39">
        <v>374</v>
      </c>
      <c r="AF1051" s="39">
        <f t="shared" si="182"/>
        <v>577</v>
      </c>
      <c r="AG1051" s="39">
        <v>120</v>
      </c>
      <c r="AH1051" s="39">
        <f t="shared" si="183"/>
        <v>589</v>
      </c>
      <c r="AI1051" s="39">
        <f t="shared" si="184"/>
        <v>-12</v>
      </c>
      <c r="AJ1051" s="39">
        <f t="shared" si="185"/>
        <v>0</v>
      </c>
      <c r="AK1051" s="39">
        <v>1</v>
      </c>
      <c r="AL1051" s="39">
        <v>0.45100000000000001</v>
      </c>
      <c r="AM1051" s="39">
        <v>0.44500000000000001</v>
      </c>
      <c r="AN1051" s="39">
        <v>0.42199999999999999</v>
      </c>
      <c r="AO1051" s="39">
        <f t="shared" si="186"/>
        <v>0</v>
      </c>
      <c r="AQ1051" s="37" t="s">
        <v>1408</v>
      </c>
      <c r="AR1051" s="39">
        <v>0</v>
      </c>
    </row>
    <row r="1052" spans="1:44" ht="15" customHeight="1">
      <c r="A1052" s="37" t="s">
        <v>1409</v>
      </c>
      <c r="B1052" s="37" t="s">
        <v>1410</v>
      </c>
      <c r="C1052" s="37" t="s">
        <v>1408</v>
      </c>
      <c r="E1052" s="39">
        <v>0.999</v>
      </c>
      <c r="F1052" s="39">
        <v>19</v>
      </c>
      <c r="G1052" s="39">
        <f t="shared" si="176"/>
        <v>375</v>
      </c>
      <c r="H1052" s="39">
        <v>2380</v>
      </c>
      <c r="I1052" s="39">
        <v>1293</v>
      </c>
      <c r="J1052" s="39" t="str">
        <f t="shared" si="177"/>
        <v>NO</v>
      </c>
      <c r="K1052" s="39">
        <f t="shared" si="178"/>
        <v>0.8</v>
      </c>
      <c r="L1052" s="39" t="str">
        <f t="shared" si="179"/>
        <v>NO</v>
      </c>
      <c r="O1052" s="39">
        <v>1</v>
      </c>
      <c r="R1052" s="39">
        <v>0</v>
      </c>
      <c r="S1052" s="39">
        <f t="shared" si="180"/>
        <v>0</v>
      </c>
      <c r="AB1052" s="39" t="s">
        <v>4112</v>
      </c>
      <c r="AD1052" s="39">
        <f t="shared" si="181"/>
        <v>0</v>
      </c>
      <c r="AE1052" s="39">
        <v>544</v>
      </c>
      <c r="AF1052" s="39">
        <f t="shared" si="182"/>
        <v>657</v>
      </c>
      <c r="AG1052" s="39">
        <v>147</v>
      </c>
      <c r="AH1052" s="39">
        <f t="shared" si="183"/>
        <v>625</v>
      </c>
      <c r="AI1052" s="39">
        <f t="shared" si="184"/>
        <v>32</v>
      </c>
      <c r="AJ1052" s="39">
        <f t="shared" si="185"/>
        <v>1</v>
      </c>
      <c r="AK1052" s="39">
        <v>0</v>
      </c>
      <c r="AL1052" s="39">
        <v>0.40699999999999997</v>
      </c>
      <c r="AM1052" s="39">
        <v>0.432</v>
      </c>
      <c r="AN1052" s="39">
        <v>0.41599999999999998</v>
      </c>
      <c r="AO1052" s="39">
        <f t="shared" si="186"/>
        <v>1</v>
      </c>
      <c r="AQ1052" s="37" t="s">
        <v>1408</v>
      </c>
      <c r="AR1052" s="39">
        <v>1</v>
      </c>
    </row>
    <row r="1053" spans="1:44" ht="15" customHeight="1">
      <c r="A1053" s="37" t="s">
        <v>1411</v>
      </c>
      <c r="B1053" s="37" t="s">
        <v>1412</v>
      </c>
      <c r="C1053" s="37" t="s">
        <v>1413</v>
      </c>
      <c r="E1053" s="39">
        <v>0.98899999999999999</v>
      </c>
      <c r="F1053" s="39">
        <v>18</v>
      </c>
      <c r="G1053" s="39">
        <f t="shared" si="176"/>
        <v>291</v>
      </c>
      <c r="H1053" s="39">
        <v>3590</v>
      </c>
      <c r="I1053" s="39">
        <v>2930</v>
      </c>
      <c r="J1053" s="39" t="str">
        <f t="shared" si="177"/>
        <v>NO</v>
      </c>
      <c r="K1053" s="39">
        <f t="shared" si="178"/>
        <v>2.0618556701030926</v>
      </c>
      <c r="L1053" s="39" t="str">
        <f t="shared" si="179"/>
        <v>NO</v>
      </c>
      <c r="O1053" s="39">
        <v>1</v>
      </c>
      <c r="R1053" s="39">
        <v>0</v>
      </c>
      <c r="S1053" s="39">
        <f t="shared" si="180"/>
        <v>0</v>
      </c>
      <c r="AB1053" s="39" t="s">
        <v>4112</v>
      </c>
      <c r="AD1053" s="39">
        <f t="shared" si="181"/>
        <v>0</v>
      </c>
      <c r="AE1053" s="39">
        <v>743</v>
      </c>
      <c r="AF1053" s="39">
        <f t="shared" si="182"/>
        <v>741</v>
      </c>
      <c r="AG1053" s="39">
        <v>1133</v>
      </c>
      <c r="AH1053" s="39">
        <f t="shared" si="183"/>
        <v>1046</v>
      </c>
      <c r="AI1053" s="39">
        <f t="shared" si="184"/>
        <v>-305</v>
      </c>
      <c r="AJ1053" s="39">
        <f t="shared" si="185"/>
        <v>0</v>
      </c>
      <c r="AK1053" s="39">
        <v>1</v>
      </c>
      <c r="AL1053" s="39">
        <v>0.36699999999999999</v>
      </c>
      <c r="AM1053" s="39">
        <v>0.45300000000000001</v>
      </c>
      <c r="AN1053" s="39">
        <v>0.44700000000000001</v>
      </c>
      <c r="AO1053" s="39">
        <f t="shared" si="186"/>
        <v>0</v>
      </c>
      <c r="AQ1053" s="37" t="s">
        <v>1413</v>
      </c>
      <c r="AR1053" s="39">
        <v>0</v>
      </c>
    </row>
    <row r="1054" spans="1:44" ht="15" customHeight="1">
      <c r="A1054" s="37" t="s">
        <v>1414</v>
      </c>
      <c r="B1054" s="37" t="s">
        <v>1415</v>
      </c>
      <c r="C1054" s="37" t="s">
        <v>1413</v>
      </c>
      <c r="E1054" s="39">
        <v>0.99099999999999999</v>
      </c>
      <c r="F1054" s="39">
        <v>21</v>
      </c>
      <c r="G1054" s="39">
        <f t="shared" si="176"/>
        <v>285</v>
      </c>
      <c r="H1054" s="39">
        <v>4450</v>
      </c>
      <c r="I1054" s="39">
        <v>115</v>
      </c>
      <c r="J1054" s="39" t="str">
        <f t="shared" si="177"/>
        <v>NO</v>
      </c>
      <c r="K1054" s="39">
        <f t="shared" si="178"/>
        <v>1.7543859649122806</v>
      </c>
      <c r="L1054" s="39" t="str">
        <f t="shared" si="179"/>
        <v>NO</v>
      </c>
      <c r="O1054" s="39">
        <v>1</v>
      </c>
      <c r="R1054" s="39">
        <v>0</v>
      </c>
      <c r="S1054" s="39">
        <f t="shared" si="180"/>
        <v>0</v>
      </c>
      <c r="AB1054" s="39" t="s">
        <v>4112</v>
      </c>
      <c r="AD1054" s="39">
        <f t="shared" si="181"/>
        <v>0</v>
      </c>
      <c r="AE1054" s="39">
        <v>3840</v>
      </c>
      <c r="AF1054" s="39">
        <f t="shared" si="182"/>
        <v>1219</v>
      </c>
      <c r="AG1054" s="39">
        <v>389</v>
      </c>
      <c r="AH1054" s="39">
        <f t="shared" si="183"/>
        <v>810</v>
      </c>
      <c r="AI1054" s="39">
        <f t="shared" si="184"/>
        <v>409</v>
      </c>
      <c r="AJ1054" s="39">
        <f t="shared" si="185"/>
        <v>1</v>
      </c>
      <c r="AK1054" s="39">
        <v>1</v>
      </c>
      <c r="AL1054" s="39">
        <v>0.47299999999999998</v>
      </c>
      <c r="AM1054" s="39">
        <v>0.436</v>
      </c>
      <c r="AN1054" s="39">
        <v>0.46899999999999997</v>
      </c>
      <c r="AO1054" s="39">
        <f t="shared" si="186"/>
        <v>0</v>
      </c>
      <c r="AQ1054" s="37" t="s">
        <v>1413</v>
      </c>
      <c r="AR1054" s="39">
        <v>1</v>
      </c>
    </row>
    <row r="1055" spans="1:44" ht="15" customHeight="1">
      <c r="A1055" s="37" t="s">
        <v>1416</v>
      </c>
      <c r="B1055" s="37" t="s">
        <v>1417</v>
      </c>
      <c r="C1055" s="37" t="s">
        <v>1418</v>
      </c>
      <c r="E1055" s="39">
        <v>1</v>
      </c>
      <c r="F1055" s="39">
        <v>16</v>
      </c>
      <c r="G1055" s="39">
        <f t="shared" si="176"/>
        <v>134</v>
      </c>
      <c r="H1055" s="39">
        <v>13232</v>
      </c>
      <c r="I1055" s="39">
        <v>285</v>
      </c>
      <c r="J1055" s="39" t="str">
        <f t="shared" si="177"/>
        <v>YES</v>
      </c>
      <c r="K1055" s="39">
        <f t="shared" si="178"/>
        <v>2.9850746268656718</v>
      </c>
      <c r="L1055" s="39" t="str">
        <f t="shared" si="179"/>
        <v>NO</v>
      </c>
      <c r="O1055" s="39">
        <v>0</v>
      </c>
      <c r="R1055" s="39">
        <v>0</v>
      </c>
      <c r="S1055" s="39">
        <f t="shared" si="180"/>
        <v>0</v>
      </c>
      <c r="AB1055" s="39" t="s">
        <v>4112</v>
      </c>
      <c r="AD1055" s="39">
        <f t="shared" si="181"/>
        <v>0</v>
      </c>
      <c r="AE1055" s="39">
        <v>3590</v>
      </c>
      <c r="AF1055" s="39">
        <f t="shared" si="182"/>
        <v>1197</v>
      </c>
      <c r="AG1055" s="39">
        <v>240</v>
      </c>
      <c r="AH1055" s="39">
        <f t="shared" si="183"/>
        <v>722</v>
      </c>
      <c r="AI1055" s="39">
        <f t="shared" si="184"/>
        <v>475</v>
      </c>
      <c r="AJ1055" s="39">
        <f t="shared" si="185"/>
        <v>1</v>
      </c>
      <c r="AK1055" s="39">
        <v>1</v>
      </c>
      <c r="AL1055" s="39">
        <v>0.38400000000000001</v>
      </c>
      <c r="AM1055" s="39">
        <v>0.48</v>
      </c>
      <c r="AN1055" s="39">
        <v>0.438</v>
      </c>
      <c r="AO1055" s="39">
        <f t="shared" si="186"/>
        <v>0</v>
      </c>
      <c r="AQ1055" s="37" t="s">
        <v>1418</v>
      </c>
      <c r="AR1055" s="39">
        <v>1</v>
      </c>
    </row>
    <row r="1056" spans="1:44" ht="15" customHeight="1">
      <c r="A1056" s="37" t="s">
        <v>1419</v>
      </c>
      <c r="B1056" s="37" t="s">
        <v>1420</v>
      </c>
      <c r="C1056" s="37" t="s">
        <v>1418</v>
      </c>
      <c r="E1056" s="39">
        <v>0.998</v>
      </c>
      <c r="F1056" s="39">
        <v>17</v>
      </c>
      <c r="G1056" s="39">
        <f t="shared" si="176"/>
        <v>144</v>
      </c>
      <c r="H1056" s="39">
        <v>3886</v>
      </c>
      <c r="I1056" s="39">
        <v>1521</v>
      </c>
      <c r="J1056" s="39" t="str">
        <f t="shared" si="177"/>
        <v>NO</v>
      </c>
      <c r="K1056" s="39">
        <f t="shared" si="178"/>
        <v>2.7777777777777777</v>
      </c>
      <c r="L1056" s="39" t="str">
        <f t="shared" si="179"/>
        <v>NO</v>
      </c>
      <c r="O1056" s="39">
        <v>0</v>
      </c>
      <c r="R1056" s="39">
        <v>0</v>
      </c>
      <c r="S1056" s="39">
        <f t="shared" si="180"/>
        <v>0</v>
      </c>
      <c r="AB1056" s="39" t="s">
        <v>4112</v>
      </c>
      <c r="AD1056" s="39">
        <f t="shared" si="181"/>
        <v>0</v>
      </c>
      <c r="AE1056" s="39">
        <v>568</v>
      </c>
      <c r="AF1056" s="39">
        <f t="shared" si="182"/>
        <v>670</v>
      </c>
      <c r="AG1056" s="39">
        <v>259</v>
      </c>
      <c r="AH1056" s="39">
        <f t="shared" si="183"/>
        <v>734</v>
      </c>
      <c r="AI1056" s="39">
        <f t="shared" si="184"/>
        <v>-64</v>
      </c>
      <c r="AJ1056" s="39">
        <f t="shared" si="185"/>
        <v>0</v>
      </c>
      <c r="AK1056" s="39">
        <v>1</v>
      </c>
      <c r="AL1056" s="39">
        <v>0.44400000000000001</v>
      </c>
      <c r="AM1056" s="39">
        <v>0.495</v>
      </c>
      <c r="AN1056" s="39">
        <v>0.40600000000000003</v>
      </c>
      <c r="AO1056" s="39">
        <f t="shared" si="186"/>
        <v>0</v>
      </c>
      <c r="AQ1056" s="37" t="s">
        <v>1418</v>
      </c>
      <c r="AR1056" s="39">
        <v>0</v>
      </c>
    </row>
    <row r="1057" spans="1:44" ht="15" customHeight="1">
      <c r="A1057" s="37" t="s">
        <v>1421</v>
      </c>
      <c r="B1057" s="37" t="s">
        <v>1394</v>
      </c>
      <c r="C1057" s="37" t="s">
        <v>1395</v>
      </c>
      <c r="E1057" s="39">
        <v>1</v>
      </c>
      <c r="F1057" s="39">
        <v>19</v>
      </c>
      <c r="G1057" s="39">
        <f t="shared" si="176"/>
        <v>345</v>
      </c>
      <c r="H1057" s="39">
        <v>489</v>
      </c>
      <c r="I1057" s="39">
        <v>656</v>
      </c>
      <c r="J1057" s="39" t="str">
        <f t="shared" si="177"/>
        <v>NO</v>
      </c>
      <c r="K1057" s="39">
        <f t="shared" si="178"/>
        <v>0.28985507246376813</v>
      </c>
      <c r="L1057" s="39" t="str">
        <f t="shared" si="179"/>
        <v>NO</v>
      </c>
      <c r="O1057" s="39">
        <v>2</v>
      </c>
      <c r="R1057" s="39">
        <v>0</v>
      </c>
      <c r="S1057" s="39">
        <f t="shared" si="180"/>
        <v>0</v>
      </c>
      <c r="AB1057" s="39" t="s">
        <v>4112</v>
      </c>
      <c r="AD1057" s="39">
        <f t="shared" si="181"/>
        <v>0</v>
      </c>
      <c r="AE1057" s="39">
        <v>3461</v>
      </c>
      <c r="AF1057" s="39">
        <f t="shared" si="182"/>
        <v>1185</v>
      </c>
      <c r="AG1057" s="39">
        <v>84</v>
      </c>
      <c r="AH1057" s="39">
        <f t="shared" si="183"/>
        <v>518</v>
      </c>
      <c r="AI1057" s="39">
        <f t="shared" si="184"/>
        <v>667</v>
      </c>
      <c r="AJ1057" s="39">
        <f t="shared" si="185"/>
        <v>1</v>
      </c>
      <c r="AK1057" s="39">
        <v>1</v>
      </c>
      <c r="AL1057" s="39">
        <v>0.41099999999999998</v>
      </c>
      <c r="AM1057" s="39">
        <v>0.46899999999999997</v>
      </c>
      <c r="AN1057" s="39">
        <v>0.48699999999999999</v>
      </c>
      <c r="AO1057" s="39">
        <f t="shared" si="186"/>
        <v>0</v>
      </c>
      <c r="AQ1057" s="37" t="s">
        <v>1395</v>
      </c>
      <c r="AR1057" s="39">
        <v>1</v>
      </c>
    </row>
    <row r="1058" spans="1:44" ht="15" customHeight="1">
      <c r="A1058" s="37" t="s">
        <v>1396</v>
      </c>
      <c r="B1058" s="37" t="s">
        <v>1397</v>
      </c>
      <c r="C1058" s="37" t="s">
        <v>1395</v>
      </c>
      <c r="D1058" s="39">
        <v>0</v>
      </c>
      <c r="E1058" s="39">
        <v>0</v>
      </c>
      <c r="G1058" s="39">
        <f t="shared" si="176"/>
        <v>342</v>
      </c>
      <c r="H1058" s="39">
        <v>17740</v>
      </c>
      <c r="I1058" s="39">
        <v>2235</v>
      </c>
      <c r="J1058" s="39" t="str">
        <f t="shared" si="177"/>
        <v>YES</v>
      </c>
      <c r="K1058" s="39">
        <f t="shared" si="178"/>
        <v>0.8771929824561403</v>
      </c>
      <c r="L1058" s="39" t="str">
        <f t="shared" si="179"/>
        <v>NO</v>
      </c>
      <c r="O1058" s="39">
        <v>2</v>
      </c>
      <c r="R1058" s="39">
        <v>0</v>
      </c>
      <c r="S1058" s="39">
        <f t="shared" si="180"/>
        <v>0</v>
      </c>
      <c r="AB1058" s="39" t="s">
        <v>4112</v>
      </c>
      <c r="AD1058" s="39">
        <f t="shared" si="181"/>
        <v>0</v>
      </c>
      <c r="AE1058" s="39">
        <v>674</v>
      </c>
      <c r="AF1058" s="39">
        <f t="shared" si="182"/>
        <v>719</v>
      </c>
      <c r="AG1058" s="39">
        <v>235</v>
      </c>
      <c r="AH1058" s="39">
        <f t="shared" si="183"/>
        <v>717</v>
      </c>
      <c r="AI1058" s="39">
        <f t="shared" si="184"/>
        <v>2</v>
      </c>
      <c r="AJ1058" s="39">
        <f t="shared" si="185"/>
        <v>1</v>
      </c>
      <c r="AK1058" s="39">
        <v>0</v>
      </c>
      <c r="AL1058" s="39">
        <v>0.33900000000000002</v>
      </c>
      <c r="AM1058" s="39">
        <v>0.48199999999999998</v>
      </c>
      <c r="AN1058" s="39">
        <v>0.44700000000000001</v>
      </c>
      <c r="AO1058" s="39">
        <f t="shared" si="186"/>
        <v>1</v>
      </c>
      <c r="AQ1058" s="37" t="s">
        <v>1395</v>
      </c>
      <c r="AR1058" s="39">
        <v>1</v>
      </c>
    </row>
    <row r="1059" spans="1:44" ht="15" customHeight="1">
      <c r="A1059" s="37" t="s">
        <v>1398</v>
      </c>
      <c r="B1059" s="37" t="s">
        <v>1399</v>
      </c>
      <c r="C1059" s="37" t="s">
        <v>1400</v>
      </c>
      <c r="E1059" s="39">
        <v>1</v>
      </c>
      <c r="F1059" s="39">
        <v>18</v>
      </c>
      <c r="G1059" s="39">
        <f t="shared" si="176"/>
        <v>188</v>
      </c>
      <c r="H1059" s="39">
        <v>1370</v>
      </c>
      <c r="I1059" s="39">
        <v>2402</v>
      </c>
      <c r="J1059" s="39" t="str">
        <f t="shared" si="177"/>
        <v>NO</v>
      </c>
      <c r="K1059" s="39">
        <f t="shared" si="178"/>
        <v>5.3191489361702127</v>
      </c>
      <c r="L1059" s="39" t="str">
        <f t="shared" si="179"/>
        <v>NO</v>
      </c>
      <c r="O1059" s="39">
        <v>1</v>
      </c>
      <c r="R1059" s="39">
        <v>0</v>
      </c>
      <c r="S1059" s="39">
        <f t="shared" si="180"/>
        <v>1</v>
      </c>
      <c r="U1059" s="39" t="s">
        <v>2828</v>
      </c>
      <c r="AB1059" s="39" t="s">
        <v>4112</v>
      </c>
      <c r="AD1059" s="39">
        <f t="shared" si="181"/>
        <v>0</v>
      </c>
      <c r="AE1059" s="39">
        <v>7702</v>
      </c>
      <c r="AF1059" s="39">
        <f t="shared" si="182"/>
        <v>1337</v>
      </c>
      <c r="AG1059" s="39">
        <v>6820</v>
      </c>
      <c r="AH1059" s="39">
        <f t="shared" si="183"/>
        <v>1311</v>
      </c>
      <c r="AI1059" s="39">
        <f t="shared" si="184"/>
        <v>26</v>
      </c>
      <c r="AJ1059" s="39">
        <f t="shared" si="185"/>
        <v>1</v>
      </c>
      <c r="AK1059" s="39">
        <v>1</v>
      </c>
      <c r="AL1059" s="39">
        <v>0.47899999999999998</v>
      </c>
      <c r="AM1059" s="39">
        <v>0.502</v>
      </c>
      <c r="AN1059" s="39">
        <v>0.441</v>
      </c>
      <c r="AO1059" s="39">
        <f t="shared" si="186"/>
        <v>0</v>
      </c>
      <c r="AQ1059" s="37" t="s">
        <v>1400</v>
      </c>
      <c r="AR1059" s="39">
        <v>1</v>
      </c>
    </row>
    <row r="1060" spans="1:44" ht="15" customHeight="1">
      <c r="A1060" s="37" t="s">
        <v>1401</v>
      </c>
      <c r="B1060" s="37" t="s">
        <v>1402</v>
      </c>
      <c r="C1060" s="37" t="s">
        <v>1400</v>
      </c>
      <c r="E1060" s="39">
        <v>0.99399999999999999</v>
      </c>
      <c r="F1060" s="39">
        <v>24</v>
      </c>
      <c r="G1060" s="39">
        <f t="shared" si="176"/>
        <v>209</v>
      </c>
      <c r="H1060" s="39">
        <v>880</v>
      </c>
      <c r="I1060" s="39">
        <v>1345</v>
      </c>
      <c r="J1060" s="39" t="str">
        <f t="shared" si="177"/>
        <v>NO</v>
      </c>
      <c r="K1060" s="39">
        <f t="shared" si="178"/>
        <v>6.2200956937799043</v>
      </c>
      <c r="L1060" s="39" t="str">
        <f t="shared" si="179"/>
        <v>NO</v>
      </c>
      <c r="O1060" s="39">
        <v>0</v>
      </c>
      <c r="R1060" s="39">
        <v>0</v>
      </c>
      <c r="S1060" s="39">
        <f t="shared" si="180"/>
        <v>1</v>
      </c>
      <c r="U1060" s="39" t="s">
        <v>2503</v>
      </c>
      <c r="AB1060" s="39" t="s">
        <v>4112</v>
      </c>
      <c r="AD1060" s="39">
        <f t="shared" si="181"/>
        <v>0</v>
      </c>
      <c r="AE1060" s="39">
        <v>4736</v>
      </c>
      <c r="AF1060" s="39">
        <f t="shared" si="182"/>
        <v>1267</v>
      </c>
      <c r="AG1060" s="39">
        <v>24017</v>
      </c>
      <c r="AH1060" s="39">
        <f t="shared" si="183"/>
        <v>1413</v>
      </c>
      <c r="AI1060" s="39">
        <f t="shared" si="184"/>
        <v>-146</v>
      </c>
      <c r="AJ1060" s="39">
        <f t="shared" si="185"/>
        <v>0</v>
      </c>
      <c r="AK1060" s="39">
        <v>0</v>
      </c>
      <c r="AL1060" s="39">
        <v>0.50800000000000001</v>
      </c>
      <c r="AM1060" s="39">
        <v>0.47399999999999998</v>
      </c>
      <c r="AN1060" s="39">
        <v>0.41699999999999998</v>
      </c>
      <c r="AO1060" s="39">
        <f t="shared" si="186"/>
        <v>1</v>
      </c>
      <c r="AQ1060" s="37" t="s">
        <v>1400</v>
      </c>
      <c r="AR1060" s="39">
        <v>0</v>
      </c>
    </row>
    <row r="1061" spans="1:44" ht="15" customHeight="1">
      <c r="A1061" s="37" t="s">
        <v>1403</v>
      </c>
      <c r="B1061" s="37" t="s">
        <v>1404</v>
      </c>
      <c r="C1061" s="37" t="s">
        <v>1405</v>
      </c>
      <c r="E1061" s="39">
        <v>0.93400000000000005</v>
      </c>
      <c r="F1061" s="39">
        <v>20</v>
      </c>
      <c r="G1061" s="39">
        <f t="shared" si="176"/>
        <v>516</v>
      </c>
      <c r="H1061" s="39">
        <v>1612</v>
      </c>
      <c r="I1061" s="39">
        <v>1661</v>
      </c>
      <c r="J1061" s="39" t="str">
        <f t="shared" si="177"/>
        <v>NO</v>
      </c>
      <c r="K1061" s="39">
        <f t="shared" si="178"/>
        <v>1.3565891472868219</v>
      </c>
      <c r="L1061" s="39" t="str">
        <f t="shared" si="179"/>
        <v>NO</v>
      </c>
      <c r="O1061" s="39">
        <v>1</v>
      </c>
      <c r="R1061" s="39">
        <v>0</v>
      </c>
      <c r="S1061" s="39">
        <f t="shared" si="180"/>
        <v>0</v>
      </c>
      <c r="AB1061" s="39" t="s">
        <v>4112</v>
      </c>
      <c r="AD1061" s="39">
        <f t="shared" si="181"/>
        <v>0</v>
      </c>
      <c r="AE1061" s="39">
        <v>1416</v>
      </c>
      <c r="AF1061" s="39">
        <f t="shared" si="182"/>
        <v>927</v>
      </c>
      <c r="AG1061" s="39">
        <v>1449</v>
      </c>
      <c r="AH1061" s="39">
        <f t="shared" si="183"/>
        <v>1097</v>
      </c>
      <c r="AI1061" s="39">
        <f t="shared" si="184"/>
        <v>-170</v>
      </c>
      <c r="AJ1061" s="39">
        <f t="shared" si="185"/>
        <v>0</v>
      </c>
      <c r="AK1061" s="39">
        <v>1</v>
      </c>
      <c r="AL1061" s="39">
        <v>0.42</v>
      </c>
      <c r="AM1061" s="39">
        <v>0.443</v>
      </c>
      <c r="AN1061" s="39">
        <v>0.41099999999999998</v>
      </c>
      <c r="AO1061" s="39">
        <f t="shared" si="186"/>
        <v>0</v>
      </c>
      <c r="AQ1061" s="37" t="s">
        <v>1405</v>
      </c>
      <c r="AR1061" s="39">
        <v>0</v>
      </c>
    </row>
    <row r="1062" spans="1:44" ht="15" customHeight="1">
      <c r="A1062" s="37" t="s">
        <v>1406</v>
      </c>
      <c r="B1062" s="37" t="s">
        <v>1386</v>
      </c>
      <c r="C1062" s="37" t="s">
        <v>1405</v>
      </c>
      <c r="D1062" s="39">
        <v>0</v>
      </c>
      <c r="E1062" s="39">
        <v>0</v>
      </c>
      <c r="G1062" s="39">
        <f t="shared" si="176"/>
        <v>515</v>
      </c>
      <c r="H1062" s="39">
        <v>2610</v>
      </c>
      <c r="I1062" s="39">
        <v>799</v>
      </c>
      <c r="J1062" s="39" t="str">
        <f t="shared" si="177"/>
        <v>NO</v>
      </c>
      <c r="K1062" s="39">
        <f t="shared" si="178"/>
        <v>1.3592233009708738</v>
      </c>
      <c r="L1062" s="39" t="str">
        <f t="shared" si="179"/>
        <v>NO</v>
      </c>
      <c r="O1062" s="39">
        <v>4</v>
      </c>
      <c r="R1062" s="39">
        <v>0</v>
      </c>
      <c r="S1062" s="39">
        <f t="shared" si="180"/>
        <v>0</v>
      </c>
      <c r="AB1062" s="39" t="s">
        <v>4112</v>
      </c>
      <c r="AD1062" s="39">
        <f t="shared" si="181"/>
        <v>0</v>
      </c>
      <c r="AE1062" s="39">
        <v>809</v>
      </c>
      <c r="AF1062" s="39">
        <f t="shared" si="182"/>
        <v>760</v>
      </c>
      <c r="AG1062" s="39">
        <v>18</v>
      </c>
      <c r="AH1062" s="39">
        <f t="shared" si="183"/>
        <v>326</v>
      </c>
      <c r="AI1062" s="39">
        <f t="shared" si="184"/>
        <v>434</v>
      </c>
      <c r="AJ1062" s="39">
        <f t="shared" si="185"/>
        <v>1</v>
      </c>
      <c r="AK1062" s="39">
        <v>0</v>
      </c>
      <c r="AL1062" s="39">
        <v>0.41799999999999998</v>
      </c>
      <c r="AM1062" s="39">
        <v>0.46500000000000002</v>
      </c>
      <c r="AN1062" s="39">
        <v>0.45800000000000002</v>
      </c>
      <c r="AO1062" s="39">
        <f t="shared" si="186"/>
        <v>1</v>
      </c>
      <c r="AQ1062" s="37" t="s">
        <v>1405</v>
      </c>
      <c r="AR1062" s="39">
        <v>1</v>
      </c>
    </row>
    <row r="1063" spans="1:44" ht="15" customHeight="1">
      <c r="A1063" s="37" t="s">
        <v>1387</v>
      </c>
      <c r="B1063" s="37" t="s">
        <v>1388</v>
      </c>
      <c r="C1063" s="37" t="s">
        <v>1389</v>
      </c>
      <c r="E1063" s="39">
        <v>1</v>
      </c>
      <c r="F1063" s="39">
        <v>18</v>
      </c>
      <c r="G1063" s="39">
        <f t="shared" si="176"/>
        <v>401</v>
      </c>
      <c r="H1063" s="39">
        <v>2310</v>
      </c>
      <c r="I1063" s="39">
        <v>1790</v>
      </c>
      <c r="J1063" s="39" t="str">
        <f t="shared" si="177"/>
        <v>NO</v>
      </c>
      <c r="K1063" s="39">
        <f t="shared" si="178"/>
        <v>0.99750623441396513</v>
      </c>
      <c r="L1063" s="39" t="str">
        <f t="shared" si="179"/>
        <v>NO</v>
      </c>
      <c r="O1063" s="39">
        <v>2</v>
      </c>
      <c r="R1063" s="39">
        <v>0</v>
      </c>
      <c r="S1063" s="39">
        <f t="shared" si="180"/>
        <v>0</v>
      </c>
      <c r="AB1063" s="39" t="s">
        <v>4112</v>
      </c>
      <c r="AC1063" s="39" t="s">
        <v>1390</v>
      </c>
      <c r="AD1063" s="39">
        <f t="shared" si="181"/>
        <v>4</v>
      </c>
      <c r="AE1063" s="39">
        <v>73393</v>
      </c>
      <c r="AF1063" s="39">
        <f t="shared" si="182"/>
        <v>1456</v>
      </c>
      <c r="AG1063" s="39">
        <v>100526</v>
      </c>
      <c r="AH1063" s="39">
        <f t="shared" si="183"/>
        <v>1454</v>
      </c>
      <c r="AI1063" s="39">
        <f t="shared" si="184"/>
        <v>2</v>
      </c>
      <c r="AJ1063" s="39">
        <f t="shared" si="185"/>
        <v>1</v>
      </c>
      <c r="AK1063" s="39">
        <v>1</v>
      </c>
      <c r="AL1063" s="39">
        <v>0.57199999999999995</v>
      </c>
      <c r="AM1063" s="39">
        <v>0.48599999999999999</v>
      </c>
      <c r="AN1063" s="39">
        <v>0.42899999999999999</v>
      </c>
      <c r="AO1063" s="39">
        <f t="shared" si="186"/>
        <v>0</v>
      </c>
      <c r="AQ1063" s="37" t="s">
        <v>1389</v>
      </c>
      <c r="AR1063" s="39">
        <v>1</v>
      </c>
    </row>
    <row r="1064" spans="1:44" ht="15" customHeight="1">
      <c r="A1064" s="37" t="s">
        <v>1391</v>
      </c>
      <c r="B1064" s="37" t="s">
        <v>1392</v>
      </c>
      <c r="C1064" s="37" t="s">
        <v>1389</v>
      </c>
      <c r="D1064" s="39">
        <v>0</v>
      </c>
      <c r="E1064" s="39">
        <v>0</v>
      </c>
      <c r="G1064" s="39">
        <f t="shared" si="176"/>
        <v>567</v>
      </c>
      <c r="H1064" s="39">
        <v>466</v>
      </c>
      <c r="I1064" s="39" t="s">
        <v>4111</v>
      </c>
      <c r="J1064" s="39" t="str">
        <f t="shared" si="177"/>
        <v>NO</v>
      </c>
      <c r="K1064" s="39">
        <f t="shared" si="178"/>
        <v>1.0582010582010581</v>
      </c>
      <c r="L1064" s="39" t="str">
        <f t="shared" si="179"/>
        <v>NO</v>
      </c>
      <c r="O1064" s="39">
        <v>1</v>
      </c>
      <c r="R1064" s="39">
        <v>0</v>
      </c>
      <c r="S1064" s="39">
        <f t="shared" si="180"/>
        <v>0</v>
      </c>
      <c r="AB1064" s="39" t="s">
        <v>4112</v>
      </c>
      <c r="AD1064" s="39">
        <f t="shared" si="181"/>
        <v>0</v>
      </c>
      <c r="AE1064" s="39">
        <v>647</v>
      </c>
      <c r="AF1064" s="39">
        <f t="shared" si="182"/>
        <v>707</v>
      </c>
      <c r="AG1064" s="39">
        <v>1959</v>
      </c>
      <c r="AH1064" s="39">
        <f t="shared" si="183"/>
        <v>1149</v>
      </c>
      <c r="AI1064" s="39">
        <f t="shared" si="184"/>
        <v>-442</v>
      </c>
      <c r="AJ1064" s="39">
        <f t="shared" si="185"/>
        <v>0</v>
      </c>
      <c r="AK1064" s="39">
        <v>0</v>
      </c>
      <c r="AL1064" s="39">
        <v>0.40100000000000002</v>
      </c>
      <c r="AM1064" s="39">
        <v>0.47799999999999998</v>
      </c>
      <c r="AN1064" s="39">
        <v>0.441</v>
      </c>
      <c r="AO1064" s="39">
        <f t="shared" si="186"/>
        <v>1</v>
      </c>
      <c r="AQ1064" s="37" t="s">
        <v>1389</v>
      </c>
      <c r="AR1064" s="39">
        <v>0</v>
      </c>
    </row>
    <row r="1065" spans="1:44" ht="15" customHeight="1">
      <c r="A1065" s="37" t="s">
        <v>1393</v>
      </c>
      <c r="B1065" s="37" t="s">
        <v>1372</v>
      </c>
      <c r="C1065" s="37" t="s">
        <v>1373</v>
      </c>
      <c r="E1065" s="39">
        <v>0.997</v>
      </c>
      <c r="F1065" s="39">
        <v>19</v>
      </c>
      <c r="G1065" s="39">
        <f t="shared" si="176"/>
        <v>542</v>
      </c>
      <c r="H1065" s="39">
        <v>4310</v>
      </c>
      <c r="I1065" s="39">
        <v>311</v>
      </c>
      <c r="J1065" s="39" t="str">
        <f t="shared" si="177"/>
        <v>NO</v>
      </c>
      <c r="K1065" s="39">
        <f t="shared" si="178"/>
        <v>0.18450184501845018</v>
      </c>
      <c r="L1065" s="39" t="str">
        <f t="shared" si="179"/>
        <v>NO</v>
      </c>
      <c r="O1065" s="39">
        <v>1</v>
      </c>
      <c r="R1065" s="39">
        <v>0</v>
      </c>
      <c r="S1065" s="39">
        <f t="shared" si="180"/>
        <v>1</v>
      </c>
      <c r="W1065" s="39" t="s">
        <v>3268</v>
      </c>
      <c r="AB1065" s="39" t="s">
        <v>4112</v>
      </c>
      <c r="AD1065" s="39">
        <f t="shared" si="181"/>
        <v>0</v>
      </c>
      <c r="AE1065" s="39">
        <v>587</v>
      </c>
      <c r="AF1065" s="39">
        <f t="shared" si="182"/>
        <v>679</v>
      </c>
      <c r="AG1065" s="39">
        <v>386</v>
      </c>
      <c r="AH1065" s="39">
        <f t="shared" si="183"/>
        <v>808</v>
      </c>
      <c r="AI1065" s="39">
        <f t="shared" si="184"/>
        <v>-129</v>
      </c>
      <c r="AJ1065" s="39">
        <f t="shared" si="185"/>
        <v>0</v>
      </c>
      <c r="AK1065" s="39">
        <v>1</v>
      </c>
      <c r="AL1065" s="39">
        <v>0.42199999999999999</v>
      </c>
      <c r="AM1065" s="39">
        <v>0.44400000000000001</v>
      </c>
      <c r="AN1065" s="39">
        <v>0.46100000000000002</v>
      </c>
      <c r="AO1065" s="39">
        <f t="shared" si="186"/>
        <v>0</v>
      </c>
      <c r="AQ1065" s="37" t="s">
        <v>1373</v>
      </c>
      <c r="AR1065" s="39">
        <v>0</v>
      </c>
    </row>
    <row r="1066" spans="1:44" ht="15" customHeight="1">
      <c r="A1066" s="37" t="s">
        <v>1374</v>
      </c>
      <c r="B1066" s="37" t="s">
        <v>1375</v>
      </c>
      <c r="C1066" s="37" t="s">
        <v>1373</v>
      </c>
      <c r="D1066" s="39">
        <v>0</v>
      </c>
      <c r="E1066" s="39">
        <v>0</v>
      </c>
      <c r="G1066" s="39">
        <f t="shared" si="176"/>
        <v>435</v>
      </c>
      <c r="H1066" s="39">
        <v>1240</v>
      </c>
      <c r="I1066" s="39">
        <v>174</v>
      </c>
      <c r="J1066" s="39" t="str">
        <f t="shared" si="177"/>
        <v>NO</v>
      </c>
      <c r="K1066" s="39">
        <f t="shared" si="178"/>
        <v>0.68965517241379315</v>
      </c>
      <c r="L1066" s="39" t="str">
        <f t="shared" si="179"/>
        <v>NO</v>
      </c>
      <c r="O1066" s="39">
        <v>1</v>
      </c>
      <c r="R1066" s="39">
        <v>0</v>
      </c>
      <c r="S1066" s="39">
        <f t="shared" si="180"/>
        <v>0</v>
      </c>
      <c r="AB1066" s="39" t="s">
        <v>4112</v>
      </c>
      <c r="AD1066" s="39">
        <f t="shared" si="181"/>
        <v>0</v>
      </c>
      <c r="AE1066" s="39">
        <v>56</v>
      </c>
      <c r="AF1066" s="39">
        <f t="shared" si="182"/>
        <v>335</v>
      </c>
      <c r="AG1066" s="39">
        <v>16</v>
      </c>
      <c r="AH1066" s="39">
        <f t="shared" si="183"/>
        <v>313</v>
      </c>
      <c r="AI1066" s="39">
        <f t="shared" si="184"/>
        <v>22</v>
      </c>
      <c r="AJ1066" s="39">
        <f t="shared" si="185"/>
        <v>1</v>
      </c>
      <c r="AK1066" s="39">
        <v>0</v>
      </c>
      <c r="AL1066" s="39">
        <v>0.44700000000000001</v>
      </c>
      <c r="AM1066" s="39">
        <v>0.438</v>
      </c>
      <c r="AN1066" s="39">
        <v>0.40500000000000003</v>
      </c>
      <c r="AO1066" s="39">
        <f t="shared" si="186"/>
        <v>1</v>
      </c>
      <c r="AQ1066" s="37" t="s">
        <v>1373</v>
      </c>
      <c r="AR1066" s="39">
        <v>1</v>
      </c>
    </row>
    <row r="1067" spans="1:44" ht="15" customHeight="1">
      <c r="A1067" s="37" t="s">
        <v>1376</v>
      </c>
      <c r="B1067" s="37" t="s">
        <v>1377</v>
      </c>
      <c r="C1067" s="37" t="s">
        <v>1378</v>
      </c>
      <c r="E1067" s="39">
        <v>0.99399999999999999</v>
      </c>
      <c r="F1067" s="39">
        <v>16</v>
      </c>
      <c r="G1067" s="39">
        <f t="shared" si="176"/>
        <v>231</v>
      </c>
      <c r="H1067" s="39">
        <v>1870</v>
      </c>
      <c r="I1067" s="39">
        <v>5682</v>
      </c>
      <c r="J1067" s="39" t="str">
        <f t="shared" si="177"/>
        <v>NO</v>
      </c>
      <c r="K1067" s="39">
        <f t="shared" si="178"/>
        <v>2.5974025974025974</v>
      </c>
      <c r="L1067" s="39" t="str">
        <f t="shared" si="179"/>
        <v>NO</v>
      </c>
      <c r="O1067" s="39">
        <v>2</v>
      </c>
      <c r="R1067" s="39">
        <v>0</v>
      </c>
      <c r="S1067" s="39">
        <f t="shared" si="180"/>
        <v>1</v>
      </c>
      <c r="U1067" s="39" t="s">
        <v>2171</v>
      </c>
      <c r="AB1067" s="39" t="s">
        <v>4112</v>
      </c>
      <c r="AD1067" s="39">
        <f t="shared" si="181"/>
        <v>0</v>
      </c>
      <c r="AE1067" s="39">
        <v>13647</v>
      </c>
      <c r="AF1067" s="39">
        <f t="shared" si="182"/>
        <v>1390</v>
      </c>
      <c r="AG1067" s="39">
        <v>770</v>
      </c>
      <c r="AH1067" s="39">
        <f t="shared" si="183"/>
        <v>948</v>
      </c>
      <c r="AI1067" s="39">
        <f t="shared" si="184"/>
        <v>442</v>
      </c>
      <c r="AJ1067" s="39">
        <f t="shared" si="185"/>
        <v>1</v>
      </c>
      <c r="AK1067" s="39">
        <v>1</v>
      </c>
      <c r="AL1067" s="39">
        <v>0.432</v>
      </c>
      <c r="AM1067" s="39">
        <v>0.45100000000000001</v>
      </c>
      <c r="AN1067" s="39">
        <v>0.34100000000000003</v>
      </c>
      <c r="AO1067" s="39">
        <f t="shared" si="186"/>
        <v>0</v>
      </c>
      <c r="AQ1067" s="37" t="s">
        <v>1378</v>
      </c>
      <c r="AR1067" s="39">
        <v>1</v>
      </c>
    </row>
    <row r="1068" spans="1:44" ht="15" customHeight="1">
      <c r="A1068" s="37" t="s">
        <v>1379</v>
      </c>
      <c r="B1068" s="37" t="s">
        <v>1380</v>
      </c>
      <c r="C1068" s="37" t="s">
        <v>1378</v>
      </c>
      <c r="E1068" s="39">
        <v>0.97199999999999998</v>
      </c>
      <c r="F1068" s="39">
        <v>20</v>
      </c>
      <c r="G1068" s="39">
        <f t="shared" si="176"/>
        <v>245</v>
      </c>
      <c r="H1068" s="39">
        <v>1394</v>
      </c>
      <c r="I1068" s="39" t="s">
        <v>4111</v>
      </c>
      <c r="J1068" s="39" t="str">
        <f t="shared" si="177"/>
        <v>NO</v>
      </c>
      <c r="K1068" s="39">
        <f t="shared" si="178"/>
        <v>2.8571428571428572</v>
      </c>
      <c r="L1068" s="39" t="str">
        <f t="shared" si="179"/>
        <v>NO</v>
      </c>
      <c r="O1068" s="39">
        <v>1</v>
      </c>
      <c r="R1068" s="39">
        <v>0</v>
      </c>
      <c r="S1068" s="39">
        <f t="shared" si="180"/>
        <v>1</v>
      </c>
      <c r="U1068" s="39" t="s">
        <v>3722</v>
      </c>
      <c r="AB1068" s="39" t="s">
        <v>4112</v>
      </c>
      <c r="AD1068" s="39">
        <f t="shared" si="181"/>
        <v>0</v>
      </c>
      <c r="AE1068" s="39">
        <v>2344</v>
      </c>
      <c r="AF1068" s="39">
        <f t="shared" si="182"/>
        <v>1083</v>
      </c>
      <c r="AG1068" s="39">
        <v>489</v>
      </c>
      <c r="AH1068" s="39">
        <f t="shared" si="183"/>
        <v>861</v>
      </c>
      <c r="AI1068" s="39">
        <f t="shared" si="184"/>
        <v>222</v>
      </c>
      <c r="AJ1068" s="39">
        <f t="shared" si="185"/>
        <v>1</v>
      </c>
      <c r="AK1068" s="39">
        <v>1</v>
      </c>
      <c r="AL1068" s="39">
        <v>0</v>
      </c>
      <c r="AM1068" s="39">
        <v>0</v>
      </c>
      <c r="AN1068" s="39">
        <v>0</v>
      </c>
      <c r="AO1068" s="39">
        <f t="shared" si="186"/>
        <v>0</v>
      </c>
      <c r="AQ1068" s="37" t="s">
        <v>1378</v>
      </c>
      <c r="AR1068" s="39">
        <v>1</v>
      </c>
    </row>
    <row r="1069" spans="1:44" ht="15" customHeight="1">
      <c r="A1069" s="37" t="s">
        <v>1381</v>
      </c>
      <c r="B1069" s="37" t="s">
        <v>1382</v>
      </c>
      <c r="C1069" s="37" t="s">
        <v>1383</v>
      </c>
      <c r="E1069" s="39">
        <v>0.98199999999999998</v>
      </c>
      <c r="F1069" s="39">
        <v>16</v>
      </c>
      <c r="G1069" s="39">
        <f t="shared" si="176"/>
        <v>313</v>
      </c>
      <c r="H1069" s="39">
        <v>4192</v>
      </c>
      <c r="I1069" s="39">
        <v>44</v>
      </c>
      <c r="J1069" s="39" t="str">
        <f t="shared" si="177"/>
        <v>NO</v>
      </c>
      <c r="K1069" s="39">
        <f t="shared" si="178"/>
        <v>2.2364217252396164</v>
      </c>
      <c r="L1069" s="39" t="str">
        <f t="shared" si="179"/>
        <v>NO</v>
      </c>
      <c r="O1069" s="39">
        <v>1</v>
      </c>
      <c r="R1069" s="39">
        <v>0</v>
      </c>
      <c r="S1069" s="39">
        <f t="shared" si="180"/>
        <v>1</v>
      </c>
      <c r="U1069" s="39" t="s">
        <v>1384</v>
      </c>
      <c r="AB1069" s="39" t="s">
        <v>4112</v>
      </c>
      <c r="AD1069" s="39">
        <f t="shared" si="181"/>
        <v>0</v>
      </c>
      <c r="AE1069" s="39">
        <v>73</v>
      </c>
      <c r="AF1069" s="39">
        <f t="shared" si="182"/>
        <v>368</v>
      </c>
      <c r="AG1069" s="39">
        <v>191</v>
      </c>
      <c r="AH1069" s="39">
        <f t="shared" si="183"/>
        <v>674</v>
      </c>
      <c r="AI1069" s="39">
        <f t="shared" si="184"/>
        <v>-306</v>
      </c>
      <c r="AJ1069" s="39">
        <f t="shared" si="185"/>
        <v>0</v>
      </c>
      <c r="AK1069" s="39">
        <v>1</v>
      </c>
      <c r="AL1069" s="39">
        <v>0.314</v>
      </c>
      <c r="AM1069" s="39">
        <v>0.45400000000000001</v>
      </c>
      <c r="AN1069" s="39">
        <v>0.42299999999999999</v>
      </c>
      <c r="AO1069" s="39">
        <f t="shared" si="186"/>
        <v>0</v>
      </c>
      <c r="AQ1069" s="37" t="s">
        <v>1383</v>
      </c>
      <c r="AR1069" s="39">
        <v>0</v>
      </c>
    </row>
    <row r="1070" spans="1:44" ht="15" customHeight="1">
      <c r="A1070" s="37" t="s">
        <v>1385</v>
      </c>
      <c r="B1070" s="37" t="s">
        <v>1365</v>
      </c>
      <c r="C1070" s="37" t="s">
        <v>1383</v>
      </c>
      <c r="D1070" s="39">
        <v>0</v>
      </c>
      <c r="E1070" s="39">
        <v>0</v>
      </c>
      <c r="G1070" s="39">
        <f t="shared" si="176"/>
        <v>684</v>
      </c>
      <c r="H1070" s="39">
        <v>445</v>
      </c>
      <c r="I1070" s="39">
        <v>1705</v>
      </c>
      <c r="J1070" s="39" t="str">
        <f t="shared" si="177"/>
        <v>NO</v>
      </c>
      <c r="K1070" s="39">
        <f t="shared" si="178"/>
        <v>1.4619883040935671</v>
      </c>
      <c r="L1070" s="39" t="str">
        <f t="shared" si="179"/>
        <v>NO</v>
      </c>
      <c r="O1070" s="39">
        <v>2</v>
      </c>
      <c r="R1070" s="39">
        <v>0</v>
      </c>
      <c r="S1070" s="39">
        <f t="shared" si="180"/>
        <v>0</v>
      </c>
      <c r="AB1070" s="39" t="s">
        <v>4112</v>
      </c>
      <c r="AD1070" s="39">
        <f t="shared" si="181"/>
        <v>0</v>
      </c>
      <c r="AE1070" s="39">
        <v>109</v>
      </c>
      <c r="AF1070" s="39">
        <f t="shared" si="182"/>
        <v>398</v>
      </c>
      <c r="AG1070" s="39">
        <v>95</v>
      </c>
      <c r="AH1070" s="39">
        <f t="shared" si="183"/>
        <v>538</v>
      </c>
      <c r="AI1070" s="39">
        <f t="shared" si="184"/>
        <v>-140</v>
      </c>
      <c r="AJ1070" s="39">
        <f t="shared" si="185"/>
        <v>0</v>
      </c>
      <c r="AK1070" s="39">
        <v>0</v>
      </c>
      <c r="AL1070" s="39">
        <v>0.42799999999999999</v>
      </c>
      <c r="AM1070" s="39">
        <v>0.48499999999999999</v>
      </c>
      <c r="AN1070" s="39">
        <v>0.44900000000000001</v>
      </c>
      <c r="AO1070" s="39">
        <f t="shared" si="186"/>
        <v>1</v>
      </c>
      <c r="AQ1070" s="37" t="s">
        <v>1383</v>
      </c>
      <c r="AR1070" s="39">
        <v>0</v>
      </c>
    </row>
    <row r="1071" spans="1:44" ht="15" customHeight="1">
      <c r="A1071" s="37" t="s">
        <v>1366</v>
      </c>
      <c r="B1071" s="37" t="s">
        <v>1367</v>
      </c>
      <c r="C1071" s="37" t="s">
        <v>1368</v>
      </c>
      <c r="E1071" s="39">
        <v>0.999</v>
      </c>
      <c r="F1071" s="39">
        <v>20</v>
      </c>
      <c r="G1071" s="39">
        <f t="shared" si="176"/>
        <v>538</v>
      </c>
      <c r="H1071" s="39">
        <v>2435</v>
      </c>
      <c r="I1071" s="39">
        <v>6712</v>
      </c>
      <c r="J1071" s="39" t="str">
        <f t="shared" si="177"/>
        <v>NO</v>
      </c>
      <c r="K1071" s="39">
        <f t="shared" si="178"/>
        <v>0.92936802973977684</v>
      </c>
      <c r="L1071" s="39" t="str">
        <f t="shared" si="179"/>
        <v>NO</v>
      </c>
      <c r="O1071" s="39">
        <v>3</v>
      </c>
      <c r="R1071" s="39">
        <v>0</v>
      </c>
      <c r="S1071" s="39">
        <f t="shared" si="180"/>
        <v>0</v>
      </c>
      <c r="AB1071" s="39" t="s">
        <v>4112</v>
      </c>
      <c r="AD1071" s="39">
        <f t="shared" si="181"/>
        <v>0</v>
      </c>
      <c r="AE1071" s="39">
        <v>2772</v>
      </c>
      <c r="AF1071" s="39">
        <f t="shared" si="182"/>
        <v>1139</v>
      </c>
      <c r="AG1071" s="39">
        <v>1</v>
      </c>
      <c r="AH1071" s="39">
        <f t="shared" si="183"/>
        <v>122</v>
      </c>
      <c r="AI1071" s="39">
        <f t="shared" si="184"/>
        <v>1017</v>
      </c>
      <c r="AJ1071" s="39">
        <f t="shared" si="185"/>
        <v>1</v>
      </c>
      <c r="AK1071" s="39">
        <v>1</v>
      </c>
      <c r="AL1071" s="39">
        <v>0.442</v>
      </c>
      <c r="AM1071" s="39">
        <v>0.45500000000000002</v>
      </c>
      <c r="AN1071" s="39">
        <v>0.39200000000000002</v>
      </c>
      <c r="AO1071" s="39">
        <f t="shared" si="186"/>
        <v>0</v>
      </c>
      <c r="AQ1071" s="37" t="s">
        <v>1368</v>
      </c>
      <c r="AR1071" s="39">
        <v>1</v>
      </c>
    </row>
    <row r="1072" spans="1:44" ht="15" customHeight="1">
      <c r="A1072" s="37" t="s">
        <v>1369</v>
      </c>
      <c r="B1072" s="37" t="s">
        <v>1370</v>
      </c>
      <c r="C1072" s="37" t="s">
        <v>1368</v>
      </c>
      <c r="D1072" s="39">
        <v>0</v>
      </c>
      <c r="E1072" s="39">
        <v>0</v>
      </c>
      <c r="G1072" s="39">
        <f t="shared" si="176"/>
        <v>417</v>
      </c>
      <c r="H1072" s="39">
        <v>2920</v>
      </c>
      <c r="I1072" s="39">
        <v>3007</v>
      </c>
      <c r="J1072" s="39" t="str">
        <f t="shared" si="177"/>
        <v>NO</v>
      </c>
      <c r="K1072" s="39">
        <f t="shared" si="178"/>
        <v>0</v>
      </c>
      <c r="L1072" s="39" t="str">
        <f t="shared" si="179"/>
        <v>NO</v>
      </c>
      <c r="O1072" s="39">
        <v>3</v>
      </c>
      <c r="R1072" s="39">
        <v>0</v>
      </c>
      <c r="S1072" s="39">
        <f t="shared" si="180"/>
        <v>0</v>
      </c>
      <c r="AB1072" s="39" t="s">
        <v>4112</v>
      </c>
      <c r="AD1072" s="39">
        <f t="shared" si="181"/>
        <v>0</v>
      </c>
      <c r="AE1072" s="39">
        <v>1288</v>
      </c>
      <c r="AF1072" s="39">
        <f t="shared" si="182"/>
        <v>894</v>
      </c>
      <c r="AG1072" s="39">
        <v>0</v>
      </c>
      <c r="AH1072" s="39">
        <f t="shared" si="183"/>
        <v>1</v>
      </c>
      <c r="AI1072" s="39">
        <f t="shared" si="184"/>
        <v>893</v>
      </c>
      <c r="AJ1072" s="39">
        <f t="shared" si="185"/>
        <v>1</v>
      </c>
      <c r="AK1072" s="39">
        <v>0</v>
      </c>
      <c r="AL1072" s="39">
        <v>0.443</v>
      </c>
      <c r="AM1072" s="39">
        <v>0.439</v>
      </c>
      <c r="AN1072" s="39">
        <v>0.44900000000000001</v>
      </c>
      <c r="AO1072" s="39">
        <f t="shared" si="186"/>
        <v>1</v>
      </c>
      <c r="AQ1072" s="37" t="s">
        <v>1368</v>
      </c>
      <c r="AR1072" s="39">
        <v>1</v>
      </c>
    </row>
    <row r="1073" spans="1:44" ht="15" customHeight="1">
      <c r="A1073" s="37" t="s">
        <v>1371</v>
      </c>
      <c r="B1073" s="37" t="s">
        <v>1356</v>
      </c>
      <c r="C1073" s="37" t="s">
        <v>1357</v>
      </c>
      <c r="E1073" s="39">
        <v>0.98499999999999999</v>
      </c>
      <c r="F1073" s="39">
        <v>24</v>
      </c>
      <c r="G1073" s="39">
        <f t="shared" si="176"/>
        <v>265</v>
      </c>
      <c r="H1073" s="39">
        <v>870</v>
      </c>
      <c r="I1073" s="39">
        <v>22043</v>
      </c>
      <c r="J1073" s="39" t="str">
        <f t="shared" si="177"/>
        <v>YES</v>
      </c>
      <c r="K1073" s="39">
        <f t="shared" si="178"/>
        <v>1.5094339622641511</v>
      </c>
      <c r="L1073" s="39" t="str">
        <f t="shared" si="179"/>
        <v>NO</v>
      </c>
      <c r="O1073" s="39">
        <v>5</v>
      </c>
      <c r="R1073" s="39">
        <v>0</v>
      </c>
      <c r="S1073" s="39">
        <f t="shared" si="180"/>
        <v>0</v>
      </c>
      <c r="AB1073" s="39" t="s">
        <v>4112</v>
      </c>
      <c r="AD1073" s="39">
        <f t="shared" si="181"/>
        <v>0</v>
      </c>
      <c r="AE1073" s="39">
        <v>745</v>
      </c>
      <c r="AF1073" s="39">
        <f t="shared" si="182"/>
        <v>742</v>
      </c>
      <c r="AG1073" s="39">
        <v>727</v>
      </c>
      <c r="AH1073" s="39">
        <f t="shared" si="183"/>
        <v>934</v>
      </c>
      <c r="AI1073" s="39">
        <f t="shared" si="184"/>
        <v>-192</v>
      </c>
      <c r="AJ1073" s="39">
        <f t="shared" si="185"/>
        <v>0</v>
      </c>
      <c r="AK1073" s="39">
        <v>1</v>
      </c>
      <c r="AL1073" s="39">
        <v>0.36599999999999999</v>
      </c>
      <c r="AM1073" s="39">
        <v>0.48799999999999999</v>
      </c>
      <c r="AN1073" s="39">
        <v>0.39</v>
      </c>
      <c r="AO1073" s="39">
        <f t="shared" si="186"/>
        <v>0</v>
      </c>
      <c r="AQ1073" s="37" t="s">
        <v>1357</v>
      </c>
      <c r="AR1073" s="39">
        <v>0</v>
      </c>
    </row>
    <row r="1074" spans="1:44" ht="15" customHeight="1">
      <c r="A1074" s="37" t="s">
        <v>1358</v>
      </c>
      <c r="B1074" s="37" t="s">
        <v>1359</v>
      </c>
      <c r="C1074" s="37" t="s">
        <v>1357</v>
      </c>
      <c r="D1074" s="39">
        <v>0</v>
      </c>
      <c r="E1074" s="39">
        <v>0</v>
      </c>
      <c r="G1074" s="39">
        <f t="shared" si="176"/>
        <v>273</v>
      </c>
      <c r="H1074" s="39">
        <v>1030</v>
      </c>
      <c r="I1074" s="39">
        <v>47896</v>
      </c>
      <c r="J1074" s="39" t="str">
        <f t="shared" si="177"/>
        <v>YES</v>
      </c>
      <c r="K1074" s="39">
        <f t="shared" si="178"/>
        <v>1.8315018315018314</v>
      </c>
      <c r="L1074" s="39" t="str">
        <f t="shared" si="179"/>
        <v>NO</v>
      </c>
      <c r="O1074" s="39">
        <v>3</v>
      </c>
      <c r="R1074" s="39">
        <v>0</v>
      </c>
      <c r="S1074" s="39">
        <f t="shared" si="180"/>
        <v>0</v>
      </c>
      <c r="AB1074" s="39" t="s">
        <v>4112</v>
      </c>
      <c r="AD1074" s="39">
        <f t="shared" si="181"/>
        <v>0</v>
      </c>
      <c r="AE1074" s="39">
        <v>560</v>
      </c>
      <c r="AF1074" s="39">
        <f t="shared" si="182"/>
        <v>666</v>
      </c>
      <c r="AG1074" s="39">
        <v>863</v>
      </c>
      <c r="AH1074" s="39">
        <f t="shared" si="183"/>
        <v>974</v>
      </c>
      <c r="AI1074" s="39">
        <f t="shared" si="184"/>
        <v>-308</v>
      </c>
      <c r="AJ1074" s="39">
        <f t="shared" si="185"/>
        <v>0</v>
      </c>
      <c r="AK1074" s="39">
        <v>0</v>
      </c>
      <c r="AL1074" s="39">
        <v>0.47499999999999998</v>
      </c>
      <c r="AM1074" s="39">
        <v>0.45700000000000002</v>
      </c>
      <c r="AN1074" s="39">
        <v>0.39100000000000001</v>
      </c>
      <c r="AO1074" s="39">
        <f t="shared" si="186"/>
        <v>1</v>
      </c>
      <c r="AQ1074" s="37" t="s">
        <v>1357</v>
      </c>
      <c r="AR1074" s="39">
        <v>0</v>
      </c>
    </row>
    <row r="1075" spans="1:44" ht="15" customHeight="1">
      <c r="A1075" s="37" t="s">
        <v>1360</v>
      </c>
      <c r="B1075" s="37" t="s">
        <v>1361</v>
      </c>
      <c r="C1075" s="37" t="s">
        <v>1362</v>
      </c>
      <c r="E1075" s="39">
        <v>0.96399999999999997</v>
      </c>
      <c r="F1075" s="39">
        <v>23</v>
      </c>
      <c r="G1075" s="39">
        <f t="shared" si="176"/>
        <v>767</v>
      </c>
      <c r="H1075" s="39">
        <v>2850</v>
      </c>
      <c r="I1075" s="39" t="s">
        <v>4111</v>
      </c>
      <c r="J1075" s="39" t="str">
        <f t="shared" si="177"/>
        <v>NO</v>
      </c>
      <c r="K1075" s="39">
        <f t="shared" si="178"/>
        <v>0.91264667535853983</v>
      </c>
      <c r="L1075" s="39" t="str">
        <f t="shared" si="179"/>
        <v>NO</v>
      </c>
      <c r="O1075" s="39">
        <v>4</v>
      </c>
      <c r="R1075" s="39">
        <v>0</v>
      </c>
      <c r="S1075" s="39">
        <f t="shared" si="180"/>
        <v>0</v>
      </c>
      <c r="AB1075" s="39" t="s">
        <v>4112</v>
      </c>
      <c r="AC1075" s="39" t="s">
        <v>1363</v>
      </c>
      <c r="AD1075" s="39">
        <f t="shared" si="181"/>
        <v>24</v>
      </c>
      <c r="AE1075" s="39">
        <v>0</v>
      </c>
      <c r="AF1075" s="39">
        <f t="shared" si="182"/>
        <v>1</v>
      </c>
      <c r="AG1075" s="39">
        <v>0</v>
      </c>
      <c r="AH1075" s="39">
        <f t="shared" si="183"/>
        <v>1</v>
      </c>
      <c r="AI1075" s="39">
        <f t="shared" si="184"/>
        <v>0</v>
      </c>
      <c r="AJ1075" s="39">
        <f t="shared" si="185"/>
        <v>0</v>
      </c>
      <c r="AK1075" s="39">
        <v>1</v>
      </c>
      <c r="AL1075" s="39">
        <v>0.44900000000000001</v>
      </c>
      <c r="AM1075" s="39">
        <v>0.49</v>
      </c>
      <c r="AN1075" s="39">
        <v>0.46200000000000002</v>
      </c>
      <c r="AO1075" s="39">
        <f t="shared" si="186"/>
        <v>0</v>
      </c>
      <c r="AQ1075" s="37" t="s">
        <v>1362</v>
      </c>
      <c r="AR1075" s="39">
        <v>0</v>
      </c>
    </row>
    <row r="1076" spans="1:44" ht="15" customHeight="1">
      <c r="A1076" s="37" t="s">
        <v>1364</v>
      </c>
      <c r="B1076" s="37" t="s">
        <v>1340</v>
      </c>
      <c r="C1076" s="37" t="s">
        <v>1362</v>
      </c>
      <c r="E1076" s="39">
        <v>0.96399999999999997</v>
      </c>
      <c r="F1076" s="39">
        <v>23</v>
      </c>
      <c r="G1076" s="39">
        <f t="shared" si="176"/>
        <v>766</v>
      </c>
      <c r="J1076" s="39" t="str">
        <f t="shared" si="177"/>
        <v>NO</v>
      </c>
      <c r="K1076" s="39">
        <f t="shared" si="178"/>
        <v>0.91383812010443877</v>
      </c>
      <c r="L1076" s="39" t="str">
        <f t="shared" si="179"/>
        <v>NO</v>
      </c>
      <c r="O1076" s="39">
        <v>4</v>
      </c>
      <c r="R1076" s="39">
        <v>0</v>
      </c>
      <c r="S1076" s="39">
        <f t="shared" si="180"/>
        <v>0</v>
      </c>
      <c r="AB1076" s="39" t="s">
        <v>4112</v>
      </c>
      <c r="AC1076" s="39" t="s">
        <v>1363</v>
      </c>
      <c r="AD1076" s="39">
        <f t="shared" si="181"/>
        <v>24</v>
      </c>
      <c r="AE1076" s="39">
        <v>0</v>
      </c>
      <c r="AF1076" s="39">
        <f t="shared" si="182"/>
        <v>1</v>
      </c>
      <c r="AG1076" s="39">
        <v>0</v>
      </c>
      <c r="AH1076" s="39">
        <f t="shared" si="183"/>
        <v>1</v>
      </c>
      <c r="AI1076" s="39">
        <f t="shared" si="184"/>
        <v>0</v>
      </c>
      <c r="AJ1076" s="39">
        <f t="shared" si="185"/>
        <v>0</v>
      </c>
      <c r="AK1076" s="39">
        <v>0</v>
      </c>
      <c r="AL1076" s="39">
        <v>0</v>
      </c>
      <c r="AM1076" s="39">
        <v>0</v>
      </c>
      <c r="AN1076" s="39">
        <v>0</v>
      </c>
      <c r="AO1076" s="39">
        <f t="shared" si="186"/>
        <v>1</v>
      </c>
      <c r="AQ1076" s="37" t="s">
        <v>1362</v>
      </c>
      <c r="AR1076" s="39">
        <v>0</v>
      </c>
    </row>
    <row r="1077" spans="1:44" ht="15" customHeight="1">
      <c r="A1077" s="37" t="s">
        <v>1341</v>
      </c>
      <c r="B1077" s="37" t="s">
        <v>1342</v>
      </c>
      <c r="C1077" s="37" t="s">
        <v>1343</v>
      </c>
      <c r="E1077" s="39">
        <v>0.996</v>
      </c>
      <c r="F1077" s="39">
        <v>19</v>
      </c>
      <c r="G1077" s="39">
        <f t="shared" si="176"/>
        <v>58</v>
      </c>
      <c r="H1077" s="39">
        <v>91</v>
      </c>
      <c r="I1077" s="39">
        <v>351</v>
      </c>
      <c r="J1077" s="39" t="str">
        <f t="shared" si="177"/>
        <v>NO</v>
      </c>
      <c r="K1077" s="39">
        <f t="shared" si="178"/>
        <v>0</v>
      </c>
      <c r="L1077" s="39" t="str">
        <f t="shared" si="179"/>
        <v>NO</v>
      </c>
      <c r="O1077" s="39">
        <v>1</v>
      </c>
      <c r="R1077" s="39">
        <v>0</v>
      </c>
      <c r="S1077" s="39">
        <f t="shared" si="180"/>
        <v>0</v>
      </c>
      <c r="AB1077" s="39" t="s">
        <v>4112</v>
      </c>
      <c r="AD1077" s="39">
        <f t="shared" si="181"/>
        <v>0</v>
      </c>
      <c r="AE1077" s="39">
        <v>2404</v>
      </c>
      <c r="AF1077" s="39">
        <f t="shared" si="182"/>
        <v>1093</v>
      </c>
      <c r="AG1077" s="39">
        <v>2895</v>
      </c>
      <c r="AH1077" s="39">
        <f t="shared" si="183"/>
        <v>1208</v>
      </c>
      <c r="AI1077" s="39">
        <f t="shared" si="184"/>
        <v>-115</v>
      </c>
      <c r="AJ1077" s="39">
        <f t="shared" si="185"/>
        <v>0</v>
      </c>
      <c r="AK1077" s="39">
        <v>1</v>
      </c>
      <c r="AL1077" s="39">
        <v>0.48299999999999998</v>
      </c>
      <c r="AM1077" s="39">
        <v>0.48599999999999999</v>
      </c>
      <c r="AN1077" s="39">
        <v>0.45400000000000001</v>
      </c>
      <c r="AO1077" s="39">
        <f t="shared" si="186"/>
        <v>0</v>
      </c>
      <c r="AQ1077" s="37" t="s">
        <v>1343</v>
      </c>
      <c r="AR1077" s="39">
        <v>0</v>
      </c>
    </row>
    <row r="1078" spans="1:44" ht="15" customHeight="1">
      <c r="A1078" s="37" t="s">
        <v>1344</v>
      </c>
      <c r="B1078" s="37" t="s">
        <v>1345</v>
      </c>
      <c r="C1078" s="37" t="s">
        <v>1346</v>
      </c>
      <c r="E1078" s="39">
        <v>0.97199999999999998</v>
      </c>
      <c r="F1078" s="39">
        <v>18</v>
      </c>
      <c r="G1078" s="39">
        <f t="shared" si="176"/>
        <v>260</v>
      </c>
      <c r="H1078" s="39" t="s">
        <v>4111</v>
      </c>
      <c r="I1078" s="39">
        <v>5754</v>
      </c>
      <c r="J1078" s="39" t="str">
        <f t="shared" si="177"/>
        <v>NO</v>
      </c>
      <c r="K1078" s="39">
        <f t="shared" si="178"/>
        <v>2.3076923076923079</v>
      </c>
      <c r="L1078" s="39" t="str">
        <f t="shared" si="179"/>
        <v>NO</v>
      </c>
      <c r="O1078" s="39">
        <v>1</v>
      </c>
      <c r="R1078" s="39">
        <v>0</v>
      </c>
      <c r="S1078" s="39">
        <f t="shared" si="180"/>
        <v>1</v>
      </c>
      <c r="U1078" s="39" t="s">
        <v>1347</v>
      </c>
      <c r="AB1078" s="39" t="s">
        <v>4112</v>
      </c>
      <c r="AD1078" s="39">
        <f t="shared" si="181"/>
        <v>0</v>
      </c>
      <c r="AE1078" s="39">
        <v>44</v>
      </c>
      <c r="AF1078" s="39">
        <f t="shared" si="182"/>
        <v>305</v>
      </c>
      <c r="AG1078" s="39">
        <v>41</v>
      </c>
      <c r="AH1078" s="39">
        <f t="shared" si="183"/>
        <v>411</v>
      </c>
      <c r="AI1078" s="39">
        <f t="shared" si="184"/>
        <v>-106</v>
      </c>
      <c r="AJ1078" s="39">
        <f t="shared" si="185"/>
        <v>0</v>
      </c>
      <c r="AK1078" s="39">
        <v>1</v>
      </c>
      <c r="AL1078" s="39">
        <v>0.41499999999999998</v>
      </c>
      <c r="AM1078" s="39">
        <v>0.40300000000000002</v>
      </c>
      <c r="AN1078" s="39">
        <v>0.372</v>
      </c>
      <c r="AO1078" s="39">
        <f t="shared" si="186"/>
        <v>0</v>
      </c>
      <c r="AQ1078" s="37" t="s">
        <v>1346</v>
      </c>
      <c r="AR1078" s="39">
        <v>0</v>
      </c>
    </row>
    <row r="1079" spans="1:44" ht="15" customHeight="1">
      <c r="A1079" s="37" t="s">
        <v>1348</v>
      </c>
      <c r="B1079" s="37" t="s">
        <v>1349</v>
      </c>
      <c r="C1079" s="37" t="s">
        <v>1350</v>
      </c>
      <c r="E1079" s="39">
        <v>0.96899999999999997</v>
      </c>
      <c r="F1079" s="39">
        <v>18</v>
      </c>
      <c r="G1079" s="39">
        <f t="shared" si="176"/>
        <v>266</v>
      </c>
      <c r="H1079" s="39">
        <v>79</v>
      </c>
      <c r="I1079" s="39">
        <v>640</v>
      </c>
      <c r="J1079" s="39" t="str">
        <f t="shared" si="177"/>
        <v>NO</v>
      </c>
      <c r="K1079" s="39">
        <f t="shared" si="178"/>
        <v>1.5037593984962405</v>
      </c>
      <c r="L1079" s="39" t="str">
        <f t="shared" si="179"/>
        <v>NO</v>
      </c>
      <c r="O1079" s="39">
        <v>0</v>
      </c>
      <c r="R1079" s="39">
        <v>0</v>
      </c>
      <c r="S1079" s="39">
        <f t="shared" si="180"/>
        <v>0</v>
      </c>
      <c r="AB1079" s="39" t="s">
        <v>4112</v>
      </c>
      <c r="AD1079" s="39">
        <f t="shared" si="181"/>
        <v>0</v>
      </c>
      <c r="AE1079" s="39">
        <v>214</v>
      </c>
      <c r="AF1079" s="39">
        <f t="shared" si="182"/>
        <v>481</v>
      </c>
      <c r="AG1079" s="39">
        <v>491</v>
      </c>
      <c r="AH1079" s="39">
        <f t="shared" si="183"/>
        <v>863</v>
      </c>
      <c r="AI1079" s="39">
        <f t="shared" si="184"/>
        <v>-382</v>
      </c>
      <c r="AJ1079" s="39">
        <f t="shared" si="185"/>
        <v>0</v>
      </c>
      <c r="AK1079" s="39">
        <v>1</v>
      </c>
      <c r="AL1079" s="39">
        <v>0.46700000000000003</v>
      </c>
      <c r="AM1079" s="39">
        <v>0.47299999999999998</v>
      </c>
      <c r="AN1079" s="39">
        <v>0.47899999999999998</v>
      </c>
      <c r="AO1079" s="39">
        <f t="shared" si="186"/>
        <v>0</v>
      </c>
      <c r="AQ1079" s="37" t="s">
        <v>1350</v>
      </c>
      <c r="AR1079" s="39">
        <v>0</v>
      </c>
    </row>
    <row r="1080" spans="1:44" ht="15" customHeight="1">
      <c r="A1080" s="37" t="s">
        <v>1351</v>
      </c>
      <c r="B1080" s="37" t="s">
        <v>1352</v>
      </c>
      <c r="C1080" s="37" t="s">
        <v>1353</v>
      </c>
      <c r="E1080" s="39">
        <v>0.94299999999999995</v>
      </c>
      <c r="F1080" s="39">
        <v>18</v>
      </c>
      <c r="G1080" s="39">
        <f t="shared" si="176"/>
        <v>221</v>
      </c>
      <c r="H1080" s="39">
        <v>1614</v>
      </c>
      <c r="I1080" s="39">
        <v>248</v>
      </c>
      <c r="J1080" s="39" t="str">
        <f t="shared" si="177"/>
        <v>NO</v>
      </c>
      <c r="K1080" s="39">
        <f t="shared" si="178"/>
        <v>1.3574660633484164</v>
      </c>
      <c r="L1080" s="39" t="str">
        <f t="shared" si="179"/>
        <v>NO</v>
      </c>
      <c r="O1080" s="39">
        <v>16</v>
      </c>
      <c r="R1080" s="39">
        <v>0</v>
      </c>
      <c r="S1080" s="39">
        <f t="shared" si="180"/>
        <v>1</v>
      </c>
      <c r="AB1080" s="39" t="s">
        <v>1354</v>
      </c>
      <c r="AD1080" s="39">
        <f t="shared" si="181"/>
        <v>0</v>
      </c>
      <c r="AE1080" s="39">
        <v>1354</v>
      </c>
      <c r="AF1080" s="39">
        <f t="shared" si="182"/>
        <v>908</v>
      </c>
      <c r="AG1080" s="39">
        <v>1344</v>
      </c>
      <c r="AH1080" s="39">
        <f t="shared" si="183"/>
        <v>1080</v>
      </c>
      <c r="AI1080" s="39">
        <f t="shared" si="184"/>
        <v>-172</v>
      </c>
      <c r="AJ1080" s="39">
        <f t="shared" si="185"/>
        <v>0</v>
      </c>
      <c r="AK1080" s="39">
        <v>1</v>
      </c>
      <c r="AL1080" s="39">
        <v>0.46600000000000003</v>
      </c>
      <c r="AM1080" s="39">
        <v>0.48799999999999999</v>
      </c>
      <c r="AN1080" s="39">
        <v>0.48899999999999999</v>
      </c>
      <c r="AO1080" s="39">
        <f t="shared" si="186"/>
        <v>0</v>
      </c>
      <c r="AQ1080" s="37" t="s">
        <v>1353</v>
      </c>
      <c r="AR1080" s="39">
        <v>0</v>
      </c>
    </row>
    <row r="1081" spans="1:44" ht="15" customHeight="1">
      <c r="A1081" s="37" t="s">
        <v>1355</v>
      </c>
      <c r="B1081" s="37" t="s">
        <v>1314</v>
      </c>
      <c r="C1081" s="37" t="s">
        <v>1315</v>
      </c>
      <c r="E1081" s="39">
        <v>1</v>
      </c>
      <c r="F1081" s="39">
        <v>19</v>
      </c>
      <c r="G1081" s="39">
        <f t="shared" si="176"/>
        <v>254</v>
      </c>
      <c r="H1081" s="39">
        <v>10561</v>
      </c>
      <c r="I1081" s="39">
        <v>2176</v>
      </c>
      <c r="J1081" s="39" t="str">
        <f t="shared" si="177"/>
        <v>YES</v>
      </c>
      <c r="K1081" s="39">
        <f t="shared" si="178"/>
        <v>1.5748031496062993</v>
      </c>
      <c r="L1081" s="39" t="str">
        <f t="shared" si="179"/>
        <v>NO</v>
      </c>
      <c r="O1081" s="39">
        <v>0</v>
      </c>
      <c r="R1081" s="39">
        <v>0</v>
      </c>
      <c r="S1081" s="39">
        <f t="shared" si="180"/>
        <v>0</v>
      </c>
      <c r="AB1081" s="39" t="s">
        <v>4112</v>
      </c>
      <c r="AC1081" s="39" t="s">
        <v>1316</v>
      </c>
      <c r="AD1081" s="39">
        <f t="shared" si="181"/>
        <v>5</v>
      </c>
      <c r="AE1081" s="39">
        <v>16234</v>
      </c>
      <c r="AF1081" s="39">
        <f t="shared" si="182"/>
        <v>1405</v>
      </c>
      <c r="AG1081" s="39">
        <v>15</v>
      </c>
      <c r="AH1081" s="39">
        <f t="shared" si="183"/>
        <v>306</v>
      </c>
      <c r="AI1081" s="39">
        <f t="shared" si="184"/>
        <v>1099</v>
      </c>
      <c r="AJ1081" s="39">
        <f t="shared" si="185"/>
        <v>1</v>
      </c>
      <c r="AK1081" s="39">
        <v>1</v>
      </c>
      <c r="AL1081" s="39">
        <v>0.438</v>
      </c>
      <c r="AM1081" s="39">
        <v>0.45200000000000001</v>
      </c>
      <c r="AN1081" s="39">
        <v>0.4</v>
      </c>
      <c r="AO1081" s="39">
        <f t="shared" si="186"/>
        <v>0</v>
      </c>
      <c r="AQ1081" s="37" t="s">
        <v>1315</v>
      </c>
      <c r="AR1081" s="39">
        <v>1</v>
      </c>
    </row>
    <row r="1082" spans="1:44" ht="15" customHeight="1">
      <c r="A1082" s="37" t="s">
        <v>1317</v>
      </c>
      <c r="B1082" s="37" t="s">
        <v>1318</v>
      </c>
      <c r="C1082" s="37" t="s">
        <v>1319</v>
      </c>
      <c r="E1082" s="39">
        <v>1</v>
      </c>
      <c r="F1082" s="39">
        <v>17</v>
      </c>
      <c r="G1082" s="39">
        <f t="shared" si="176"/>
        <v>240</v>
      </c>
      <c r="H1082" s="39">
        <v>860</v>
      </c>
      <c r="I1082" s="39">
        <v>327</v>
      </c>
      <c r="J1082" s="39" t="str">
        <f t="shared" si="177"/>
        <v>NO</v>
      </c>
      <c r="K1082" s="39">
        <f t="shared" si="178"/>
        <v>1.6666666666666667</v>
      </c>
      <c r="L1082" s="39" t="str">
        <f t="shared" si="179"/>
        <v>NO</v>
      </c>
      <c r="O1082" s="39">
        <v>0</v>
      </c>
      <c r="R1082" s="39">
        <v>0</v>
      </c>
      <c r="S1082" s="39">
        <f t="shared" si="180"/>
        <v>1</v>
      </c>
      <c r="W1082" s="39" t="s">
        <v>1320</v>
      </c>
      <c r="AB1082" s="39" t="s">
        <v>4112</v>
      </c>
      <c r="AD1082" s="39">
        <f t="shared" si="181"/>
        <v>0</v>
      </c>
      <c r="AE1082" s="39">
        <v>0</v>
      </c>
      <c r="AF1082" s="39">
        <f t="shared" si="182"/>
        <v>1</v>
      </c>
      <c r="AG1082" s="39">
        <v>7</v>
      </c>
      <c r="AH1082" s="39">
        <f t="shared" si="183"/>
        <v>238</v>
      </c>
      <c r="AI1082" s="39">
        <f t="shared" si="184"/>
        <v>-237</v>
      </c>
      <c r="AJ1082" s="39">
        <f t="shared" si="185"/>
        <v>0</v>
      </c>
      <c r="AK1082" s="39">
        <v>1</v>
      </c>
      <c r="AL1082" s="39">
        <v>0.39700000000000002</v>
      </c>
      <c r="AM1082" s="39">
        <v>0.42799999999999999</v>
      </c>
      <c r="AN1082" s="39">
        <v>0.46200000000000002</v>
      </c>
      <c r="AO1082" s="39">
        <f t="shared" si="186"/>
        <v>0</v>
      </c>
      <c r="AQ1082" s="37" t="s">
        <v>1319</v>
      </c>
      <c r="AR1082" s="39">
        <v>0</v>
      </c>
    </row>
    <row r="1083" spans="1:44" ht="15" customHeight="1">
      <c r="A1083" s="37" t="s">
        <v>1321</v>
      </c>
      <c r="B1083" s="37" t="s">
        <v>1322</v>
      </c>
      <c r="C1083" s="37" t="s">
        <v>1323</v>
      </c>
      <c r="E1083" s="39">
        <v>0.996</v>
      </c>
      <c r="F1083" s="39">
        <v>22</v>
      </c>
      <c r="G1083" s="39">
        <f t="shared" si="176"/>
        <v>266</v>
      </c>
      <c r="H1083" s="39">
        <v>860</v>
      </c>
      <c r="I1083" s="39">
        <v>2015</v>
      </c>
      <c r="J1083" s="39" t="str">
        <f t="shared" si="177"/>
        <v>NO</v>
      </c>
      <c r="K1083" s="39">
        <f t="shared" si="178"/>
        <v>2.6315789473684208</v>
      </c>
      <c r="L1083" s="39" t="str">
        <f t="shared" si="179"/>
        <v>NO</v>
      </c>
      <c r="O1083" s="39">
        <v>1</v>
      </c>
      <c r="R1083" s="39">
        <v>0</v>
      </c>
      <c r="S1083" s="39">
        <f t="shared" si="180"/>
        <v>0</v>
      </c>
      <c r="AB1083" s="39" t="s">
        <v>4112</v>
      </c>
      <c r="AD1083" s="39">
        <f t="shared" si="181"/>
        <v>0</v>
      </c>
      <c r="AE1083" s="39">
        <v>1</v>
      </c>
      <c r="AF1083" s="39">
        <f t="shared" si="182"/>
        <v>74</v>
      </c>
      <c r="AG1083" s="39">
        <v>8</v>
      </c>
      <c r="AH1083" s="39">
        <f t="shared" si="183"/>
        <v>255</v>
      </c>
      <c r="AI1083" s="39">
        <f t="shared" si="184"/>
        <v>-181</v>
      </c>
      <c r="AJ1083" s="39">
        <f t="shared" si="185"/>
        <v>0</v>
      </c>
      <c r="AK1083" s="39">
        <v>1</v>
      </c>
      <c r="AL1083" s="39">
        <v>0.4</v>
      </c>
      <c r="AM1083" s="39">
        <v>0.41799999999999998</v>
      </c>
      <c r="AN1083" s="39">
        <v>0.33900000000000002</v>
      </c>
      <c r="AO1083" s="39">
        <f t="shared" si="186"/>
        <v>0</v>
      </c>
      <c r="AQ1083" s="37" t="s">
        <v>1323</v>
      </c>
      <c r="AR1083" s="39">
        <v>0</v>
      </c>
    </row>
    <row r="1084" spans="1:44" ht="15" customHeight="1">
      <c r="A1084" s="37" t="s">
        <v>1324</v>
      </c>
      <c r="B1084" s="37" t="s">
        <v>1325</v>
      </c>
      <c r="C1084" s="37" t="s">
        <v>1326</v>
      </c>
      <c r="E1084" s="39">
        <v>0.97299999999999998</v>
      </c>
      <c r="F1084" s="39">
        <v>22</v>
      </c>
      <c r="G1084" s="39">
        <f t="shared" si="176"/>
        <v>231</v>
      </c>
      <c r="H1084" s="39">
        <v>260</v>
      </c>
      <c r="I1084" s="39" t="s">
        <v>4111</v>
      </c>
      <c r="J1084" s="39" t="str">
        <f t="shared" si="177"/>
        <v>NO</v>
      </c>
      <c r="K1084" s="39">
        <f t="shared" si="178"/>
        <v>0</v>
      </c>
      <c r="L1084" s="39" t="str">
        <f t="shared" si="179"/>
        <v>NO</v>
      </c>
      <c r="O1084" s="39">
        <v>0</v>
      </c>
      <c r="R1084" s="39">
        <v>0</v>
      </c>
      <c r="S1084" s="39">
        <f t="shared" si="180"/>
        <v>0</v>
      </c>
      <c r="AB1084" s="39" t="s">
        <v>4112</v>
      </c>
      <c r="AC1084" s="39" t="s">
        <v>1327</v>
      </c>
      <c r="AD1084" s="39">
        <f t="shared" si="181"/>
        <v>2</v>
      </c>
      <c r="AE1084" s="39">
        <v>1314</v>
      </c>
      <c r="AF1084" s="39">
        <f t="shared" si="182"/>
        <v>903</v>
      </c>
      <c r="AG1084" s="39">
        <v>674</v>
      </c>
      <c r="AH1084" s="39">
        <f t="shared" si="183"/>
        <v>920</v>
      </c>
      <c r="AI1084" s="39">
        <f t="shared" si="184"/>
        <v>-17</v>
      </c>
      <c r="AJ1084" s="39">
        <f t="shared" si="185"/>
        <v>0</v>
      </c>
      <c r="AK1084" s="39">
        <v>1</v>
      </c>
      <c r="AL1084" s="39">
        <v>0.46800000000000003</v>
      </c>
      <c r="AM1084" s="39">
        <v>0.48199999999999998</v>
      </c>
      <c r="AN1084" s="39">
        <v>0.51800000000000002</v>
      </c>
      <c r="AO1084" s="39">
        <f t="shared" si="186"/>
        <v>0</v>
      </c>
      <c r="AQ1084" s="37" t="s">
        <v>1326</v>
      </c>
      <c r="AR1084" s="39">
        <v>0</v>
      </c>
    </row>
    <row r="1085" spans="1:44" ht="15" customHeight="1">
      <c r="A1085" s="37" t="s">
        <v>1328</v>
      </c>
      <c r="B1085" s="37" t="s">
        <v>1329</v>
      </c>
      <c r="C1085" s="37" t="s">
        <v>1330</v>
      </c>
      <c r="E1085" s="39">
        <v>0.98799999999999999</v>
      </c>
      <c r="F1085" s="39">
        <v>18</v>
      </c>
      <c r="G1085" s="39">
        <f t="shared" si="176"/>
        <v>92</v>
      </c>
      <c r="H1085" s="39" t="s">
        <v>4111</v>
      </c>
      <c r="I1085" s="39">
        <v>1440</v>
      </c>
      <c r="J1085" s="39" t="str">
        <f t="shared" si="177"/>
        <v>NO</v>
      </c>
      <c r="K1085" s="39">
        <f t="shared" si="178"/>
        <v>0</v>
      </c>
      <c r="L1085" s="39" t="str">
        <f t="shared" si="179"/>
        <v>NO</v>
      </c>
      <c r="O1085" s="39">
        <v>1</v>
      </c>
      <c r="R1085" s="39">
        <v>0</v>
      </c>
      <c r="S1085" s="39">
        <f t="shared" si="180"/>
        <v>0</v>
      </c>
      <c r="AB1085" s="39" t="s">
        <v>4112</v>
      </c>
      <c r="AD1085" s="39">
        <f t="shared" si="181"/>
        <v>0</v>
      </c>
      <c r="AE1085" s="39">
        <v>320</v>
      </c>
      <c r="AF1085" s="39">
        <f t="shared" si="182"/>
        <v>548</v>
      </c>
      <c r="AG1085" s="39">
        <v>323</v>
      </c>
      <c r="AH1085" s="39">
        <f t="shared" si="183"/>
        <v>775</v>
      </c>
      <c r="AI1085" s="39">
        <f t="shared" si="184"/>
        <v>-227</v>
      </c>
      <c r="AJ1085" s="39">
        <f t="shared" si="185"/>
        <v>0</v>
      </c>
      <c r="AK1085" s="39">
        <v>1</v>
      </c>
      <c r="AL1085" s="39">
        <v>0</v>
      </c>
      <c r="AM1085" s="39">
        <v>0</v>
      </c>
      <c r="AN1085" s="39">
        <v>0</v>
      </c>
      <c r="AO1085" s="39">
        <f t="shared" si="186"/>
        <v>0</v>
      </c>
      <c r="AQ1085" s="37" t="s">
        <v>1330</v>
      </c>
      <c r="AR1085" s="39">
        <v>0</v>
      </c>
    </row>
    <row r="1086" spans="1:44" ht="15" customHeight="1">
      <c r="A1086" s="37" t="s">
        <v>1331</v>
      </c>
      <c r="B1086" s="37" t="s">
        <v>1332</v>
      </c>
      <c r="C1086" s="37" t="s">
        <v>1333</v>
      </c>
      <c r="E1086" s="39">
        <v>0.99399999999999999</v>
      </c>
      <c r="F1086" s="39">
        <v>18</v>
      </c>
      <c r="G1086" s="39">
        <f t="shared" si="176"/>
        <v>232</v>
      </c>
      <c r="H1086" s="39">
        <v>4160</v>
      </c>
      <c r="I1086" s="39" t="s">
        <v>4111</v>
      </c>
      <c r="J1086" s="39" t="str">
        <f t="shared" si="177"/>
        <v>NO</v>
      </c>
      <c r="K1086" s="39">
        <f t="shared" si="178"/>
        <v>2.5862068965517242</v>
      </c>
      <c r="L1086" s="39" t="str">
        <f t="shared" si="179"/>
        <v>NO</v>
      </c>
      <c r="O1086" s="39">
        <v>2</v>
      </c>
      <c r="R1086" s="39">
        <v>0</v>
      </c>
      <c r="S1086" s="39">
        <f t="shared" si="180"/>
        <v>1</v>
      </c>
      <c r="W1086" s="39" t="s">
        <v>3714</v>
      </c>
      <c r="AB1086" s="39" t="s">
        <v>4112</v>
      </c>
      <c r="AC1086" s="39" t="s">
        <v>1334</v>
      </c>
      <c r="AD1086" s="39">
        <f t="shared" si="181"/>
        <v>8</v>
      </c>
      <c r="AE1086" s="39">
        <v>0</v>
      </c>
      <c r="AF1086" s="39">
        <f t="shared" si="182"/>
        <v>1</v>
      </c>
      <c r="AG1086" s="39">
        <v>1</v>
      </c>
      <c r="AH1086" s="39">
        <f t="shared" si="183"/>
        <v>122</v>
      </c>
      <c r="AI1086" s="39">
        <f t="shared" si="184"/>
        <v>-121</v>
      </c>
      <c r="AJ1086" s="39">
        <f t="shared" si="185"/>
        <v>0</v>
      </c>
      <c r="AK1086" s="39">
        <v>1</v>
      </c>
      <c r="AL1086" s="39">
        <v>0.41399999999999998</v>
      </c>
      <c r="AM1086" s="39">
        <v>0.42699999999999999</v>
      </c>
      <c r="AN1086" s="39">
        <v>0.45</v>
      </c>
      <c r="AO1086" s="39">
        <f t="shared" si="186"/>
        <v>0</v>
      </c>
      <c r="AQ1086" s="37" t="s">
        <v>1333</v>
      </c>
      <c r="AR1086" s="39">
        <v>0</v>
      </c>
    </row>
    <row r="1087" spans="1:44" ht="15" customHeight="1">
      <c r="A1087" s="37" t="s">
        <v>1335</v>
      </c>
      <c r="B1087" s="37" t="s">
        <v>1336</v>
      </c>
      <c r="C1087" s="37" t="s">
        <v>1337</v>
      </c>
      <c r="E1087" s="39">
        <v>0.999</v>
      </c>
      <c r="F1087" s="39">
        <v>21</v>
      </c>
      <c r="G1087" s="39">
        <f t="shared" si="176"/>
        <v>97</v>
      </c>
      <c r="H1087" s="39">
        <v>4160</v>
      </c>
      <c r="I1087" s="39" t="s">
        <v>4111</v>
      </c>
      <c r="J1087" s="39" t="str">
        <f t="shared" si="177"/>
        <v>NO</v>
      </c>
      <c r="K1087" s="39">
        <f t="shared" si="178"/>
        <v>1.0309278350515463</v>
      </c>
      <c r="L1087" s="39" t="str">
        <f t="shared" si="179"/>
        <v>NO</v>
      </c>
      <c r="O1087" s="39">
        <v>0</v>
      </c>
      <c r="R1087" s="39">
        <v>0</v>
      </c>
      <c r="S1087" s="39">
        <f t="shared" si="180"/>
        <v>0</v>
      </c>
      <c r="AB1087" s="39" t="s">
        <v>4112</v>
      </c>
      <c r="AC1087" s="39" t="s">
        <v>1338</v>
      </c>
      <c r="AD1087" s="39">
        <f t="shared" si="181"/>
        <v>2</v>
      </c>
      <c r="AE1087" s="39">
        <v>289</v>
      </c>
      <c r="AF1087" s="39">
        <f t="shared" si="182"/>
        <v>536</v>
      </c>
      <c r="AG1087" s="39">
        <v>99</v>
      </c>
      <c r="AH1087" s="39">
        <f t="shared" si="183"/>
        <v>545</v>
      </c>
      <c r="AI1087" s="39">
        <f t="shared" si="184"/>
        <v>-9</v>
      </c>
      <c r="AJ1087" s="39">
        <f t="shared" si="185"/>
        <v>0</v>
      </c>
      <c r="AK1087" s="39">
        <v>1</v>
      </c>
      <c r="AL1087" s="39">
        <v>0</v>
      </c>
      <c r="AM1087" s="39">
        <v>0</v>
      </c>
      <c r="AN1087" s="39">
        <v>0</v>
      </c>
      <c r="AO1087" s="39">
        <f t="shared" si="186"/>
        <v>0</v>
      </c>
      <c r="AQ1087" s="37" t="s">
        <v>1337</v>
      </c>
      <c r="AR1087" s="39">
        <v>0</v>
      </c>
    </row>
    <row r="1088" spans="1:44" ht="15" customHeight="1">
      <c r="A1088" s="37" t="s">
        <v>1339</v>
      </c>
      <c r="B1088" s="37" t="s">
        <v>1293</v>
      </c>
      <c r="C1088" s="37" t="s">
        <v>1294</v>
      </c>
      <c r="E1088" s="39">
        <v>0.999</v>
      </c>
      <c r="F1088" s="39">
        <v>23</v>
      </c>
      <c r="G1088" s="39">
        <f t="shared" si="176"/>
        <v>131</v>
      </c>
      <c r="H1088" s="39">
        <v>2418</v>
      </c>
      <c r="I1088" s="39">
        <v>204</v>
      </c>
      <c r="J1088" s="39" t="str">
        <f t="shared" si="177"/>
        <v>NO</v>
      </c>
      <c r="K1088" s="39">
        <f t="shared" si="178"/>
        <v>4.5801526717557257</v>
      </c>
      <c r="L1088" s="39" t="str">
        <f t="shared" si="179"/>
        <v>YES</v>
      </c>
      <c r="O1088" s="39">
        <v>0</v>
      </c>
      <c r="R1088" s="39">
        <v>0</v>
      </c>
      <c r="S1088" s="39">
        <f t="shared" si="180"/>
        <v>0</v>
      </c>
      <c r="AB1088" s="39" t="s">
        <v>4112</v>
      </c>
      <c r="AD1088" s="39">
        <f t="shared" si="181"/>
        <v>0</v>
      </c>
      <c r="AE1088" s="39">
        <v>1</v>
      </c>
      <c r="AF1088" s="39">
        <f t="shared" si="182"/>
        <v>74</v>
      </c>
      <c r="AG1088" s="39">
        <v>146</v>
      </c>
      <c r="AH1088" s="39">
        <f t="shared" si="183"/>
        <v>624</v>
      </c>
      <c r="AI1088" s="39">
        <f t="shared" si="184"/>
        <v>-550</v>
      </c>
      <c r="AJ1088" s="39">
        <f t="shared" si="185"/>
        <v>0</v>
      </c>
      <c r="AK1088" s="39">
        <v>1</v>
      </c>
      <c r="AL1088" s="39">
        <v>0.432</v>
      </c>
      <c r="AM1088" s="39">
        <v>0.48199999999999998</v>
      </c>
      <c r="AN1088" s="39">
        <v>0.46200000000000002</v>
      </c>
      <c r="AO1088" s="39">
        <f t="shared" si="186"/>
        <v>0</v>
      </c>
      <c r="AQ1088" s="37" t="s">
        <v>1294</v>
      </c>
      <c r="AR1088" s="39">
        <v>0</v>
      </c>
    </row>
    <row r="1089" spans="1:44" ht="15" customHeight="1">
      <c r="A1089" s="37" t="s">
        <v>1295</v>
      </c>
      <c r="B1089" s="37" t="s">
        <v>1296</v>
      </c>
      <c r="C1089" s="37" t="s">
        <v>1297</v>
      </c>
      <c r="E1089" s="39">
        <v>0.997</v>
      </c>
      <c r="F1089" s="39">
        <v>22</v>
      </c>
      <c r="G1089" s="39">
        <f t="shared" si="176"/>
        <v>240</v>
      </c>
      <c r="H1089" s="39">
        <v>2610</v>
      </c>
      <c r="I1089" s="39">
        <v>1791</v>
      </c>
      <c r="J1089" s="39" t="str">
        <f t="shared" si="177"/>
        <v>NO</v>
      </c>
      <c r="K1089" s="39">
        <f t="shared" si="178"/>
        <v>0</v>
      </c>
      <c r="L1089" s="39" t="str">
        <f t="shared" si="179"/>
        <v>NO</v>
      </c>
      <c r="O1089" s="39">
        <v>1</v>
      </c>
      <c r="R1089" s="39">
        <v>0</v>
      </c>
      <c r="S1089" s="39">
        <f t="shared" si="180"/>
        <v>1</v>
      </c>
      <c r="AB1089" s="39" t="s">
        <v>1298</v>
      </c>
      <c r="AC1089" s="39" t="s">
        <v>1299</v>
      </c>
      <c r="AD1089" s="39">
        <f t="shared" si="181"/>
        <v>8</v>
      </c>
      <c r="AE1089" s="39">
        <v>10713</v>
      </c>
      <c r="AF1089" s="39">
        <f t="shared" si="182"/>
        <v>1372</v>
      </c>
      <c r="AG1089" s="39">
        <v>1491</v>
      </c>
      <c r="AH1089" s="39">
        <f t="shared" si="183"/>
        <v>1103</v>
      </c>
      <c r="AI1089" s="39">
        <f t="shared" si="184"/>
        <v>269</v>
      </c>
      <c r="AJ1089" s="39">
        <f t="shared" si="185"/>
        <v>1</v>
      </c>
      <c r="AK1089" s="39">
        <v>1</v>
      </c>
      <c r="AL1089" s="39">
        <v>0.47699999999999998</v>
      </c>
      <c r="AM1089" s="39">
        <v>0.47199999999999998</v>
      </c>
      <c r="AN1089" s="39">
        <v>0.436</v>
      </c>
      <c r="AO1089" s="39">
        <f t="shared" si="186"/>
        <v>0</v>
      </c>
      <c r="AQ1089" s="37" t="s">
        <v>1297</v>
      </c>
      <c r="AR1089" s="39">
        <v>1</v>
      </c>
    </row>
    <row r="1090" spans="1:44" ht="15" customHeight="1">
      <c r="A1090" s="37" t="s">
        <v>1300</v>
      </c>
      <c r="B1090" s="37" t="s">
        <v>1301</v>
      </c>
      <c r="C1090" s="37" t="s">
        <v>1302</v>
      </c>
      <c r="E1090" s="39">
        <v>0.998</v>
      </c>
      <c r="F1090" s="39">
        <v>18</v>
      </c>
      <c r="G1090" s="39">
        <f t="shared" si="176"/>
        <v>137</v>
      </c>
      <c r="H1090" s="39">
        <v>1206</v>
      </c>
      <c r="I1090" s="39">
        <v>4945</v>
      </c>
      <c r="J1090" s="39" t="str">
        <f t="shared" si="177"/>
        <v>NO</v>
      </c>
      <c r="K1090" s="39">
        <f t="shared" si="178"/>
        <v>7.2992700729927007</v>
      </c>
      <c r="L1090" s="39" t="str">
        <f t="shared" si="179"/>
        <v>YES</v>
      </c>
      <c r="O1090" s="39">
        <v>1</v>
      </c>
      <c r="R1090" s="39">
        <v>0</v>
      </c>
      <c r="S1090" s="39">
        <f t="shared" si="180"/>
        <v>0</v>
      </c>
      <c r="AB1090" s="39" t="s">
        <v>4112</v>
      </c>
      <c r="AD1090" s="39">
        <f t="shared" si="181"/>
        <v>0</v>
      </c>
      <c r="AE1090" s="39">
        <v>541</v>
      </c>
      <c r="AF1090" s="39">
        <f t="shared" si="182"/>
        <v>655</v>
      </c>
      <c r="AG1090" s="39">
        <v>15650</v>
      </c>
      <c r="AH1090" s="39">
        <f t="shared" si="183"/>
        <v>1385</v>
      </c>
      <c r="AI1090" s="39">
        <f t="shared" si="184"/>
        <v>-730</v>
      </c>
      <c r="AJ1090" s="39">
        <f t="shared" si="185"/>
        <v>0</v>
      </c>
      <c r="AK1090" s="39">
        <v>1</v>
      </c>
      <c r="AL1090" s="39">
        <v>0.44800000000000001</v>
      </c>
      <c r="AM1090" s="39">
        <v>0.434</v>
      </c>
      <c r="AN1090" s="39">
        <v>0.30099999999999999</v>
      </c>
      <c r="AO1090" s="39">
        <f t="shared" si="186"/>
        <v>0</v>
      </c>
      <c r="AQ1090" s="37" t="s">
        <v>1302</v>
      </c>
      <c r="AR1090" s="39">
        <v>0</v>
      </c>
    </row>
    <row r="1091" spans="1:44" ht="15" customHeight="1">
      <c r="A1091" s="37" t="s">
        <v>1303</v>
      </c>
      <c r="B1091" s="37" t="s">
        <v>1304</v>
      </c>
      <c r="C1091" s="37" t="s">
        <v>1305</v>
      </c>
      <c r="E1091" s="39">
        <v>0.996</v>
      </c>
      <c r="F1091" s="39">
        <v>20</v>
      </c>
      <c r="G1091" s="39">
        <f t="shared" ref="G1091:G1154" si="187">LEN(B1091)</f>
        <v>350</v>
      </c>
      <c r="H1091" s="39">
        <v>2260</v>
      </c>
      <c r="I1091" s="39">
        <v>420</v>
      </c>
      <c r="J1091" s="39" t="str">
        <f t="shared" ref="J1091:J1154" si="188">IF(AND(OR(H1091&gt;=10000,I1091&gt;=10000),H1091&lt;&gt;"NA",I1091&lt;&gt;"NA"),"YES","NO")</f>
        <v>NO</v>
      </c>
      <c r="K1091" s="39">
        <f t="shared" ref="K1091:K1154" si="189">(100/G1091)*(LEN(B1091)-LEN(SUBSTITUTE(B1091,"C","")))</f>
        <v>5.4285714285714279</v>
      </c>
      <c r="L1091" s="39" t="str">
        <f t="shared" ref="L1091:L1154" si="190">IF(AND(K1091&gt;3,G1091&lt;150),"YES","NO")</f>
        <v>NO</v>
      </c>
      <c r="O1091" s="39">
        <v>7</v>
      </c>
      <c r="R1091" s="39">
        <v>0</v>
      </c>
      <c r="S1091" s="39">
        <f t="shared" ref="S1091:S1154" si="191">SUM(IF(U1091=0,0,1),IF(V1091=0,0,1),IF(W1091=0,0,1),IF(X1091=0,0,1),IF(Y1091=0,0,1),IF(Z1091=0,0,1),IF(AA1091=0,0,1),IF(AB1091="No NLS",0,1))</f>
        <v>0</v>
      </c>
      <c r="AB1091" s="39" t="s">
        <v>4112</v>
      </c>
      <c r="AC1091" s="39" t="s">
        <v>1306</v>
      </c>
      <c r="AD1091" s="39">
        <f t="shared" ref="AD1091:AD1154" si="192">IF(AC1091="",0,(LEN(AC1091)-LEN(SUBSTITUTE(AC1091,"#","")))+1)</f>
        <v>3</v>
      </c>
      <c r="AE1091" s="39">
        <v>147</v>
      </c>
      <c r="AF1091" s="39">
        <f t="shared" ref="AF1091:AF1154" si="193">RANK(AE1091,$AE$3:$AE$1464,1)</f>
        <v>437</v>
      </c>
      <c r="AG1091" s="39">
        <v>436</v>
      </c>
      <c r="AH1091" s="39">
        <f t="shared" ref="AH1091:AH1154" si="194">RANK(AG1091,$AG$3:$AG$1464,1)</f>
        <v>834</v>
      </c>
      <c r="AI1091" s="39">
        <f t="shared" ref="AI1091:AI1154" si="195">AF1091-AH1091</f>
        <v>-397</v>
      </c>
      <c r="AJ1091" s="39">
        <f t="shared" ref="AJ1091:AJ1154" si="196">IF(AI1091&gt;0,1,0)</f>
        <v>0</v>
      </c>
      <c r="AK1091" s="39">
        <v>1</v>
      </c>
      <c r="AL1091" s="39">
        <v>0.44800000000000001</v>
      </c>
      <c r="AM1091" s="39">
        <v>0.45300000000000001</v>
      </c>
      <c r="AN1091" s="39">
        <v>0.47599999999999998</v>
      </c>
      <c r="AO1091" s="39">
        <f t="shared" ref="AO1091:AO1154" si="197">IF(AK1091=1,0,1)</f>
        <v>0</v>
      </c>
      <c r="AQ1091" s="37" t="s">
        <v>1305</v>
      </c>
      <c r="AR1091" s="39">
        <v>0</v>
      </c>
    </row>
    <row r="1092" spans="1:44" ht="15" customHeight="1">
      <c r="A1092" s="37" t="s">
        <v>1307</v>
      </c>
      <c r="B1092" s="37" t="s">
        <v>1308</v>
      </c>
      <c r="C1092" s="37" t="s">
        <v>1309</v>
      </c>
      <c r="E1092" s="39">
        <v>0.996</v>
      </c>
      <c r="F1092" s="39">
        <v>17</v>
      </c>
      <c r="G1092" s="39">
        <f t="shared" si="187"/>
        <v>185</v>
      </c>
      <c r="H1092" s="39" t="s">
        <v>4111</v>
      </c>
      <c r="I1092" s="39">
        <v>234</v>
      </c>
      <c r="J1092" s="39" t="str">
        <f t="shared" si="188"/>
        <v>NO</v>
      </c>
      <c r="K1092" s="39">
        <f t="shared" si="189"/>
        <v>4.8648648648648649</v>
      </c>
      <c r="L1092" s="39" t="str">
        <f t="shared" si="190"/>
        <v>NO</v>
      </c>
      <c r="O1092" s="39">
        <v>0</v>
      </c>
      <c r="R1092" s="39">
        <v>0</v>
      </c>
      <c r="S1092" s="39">
        <f t="shared" si="191"/>
        <v>0</v>
      </c>
      <c r="AB1092" s="39" t="s">
        <v>4112</v>
      </c>
      <c r="AD1092" s="39">
        <f t="shared" si="192"/>
        <v>0</v>
      </c>
      <c r="AE1092" s="39">
        <v>0</v>
      </c>
      <c r="AF1092" s="39">
        <f t="shared" si="193"/>
        <v>1</v>
      </c>
      <c r="AG1092" s="39">
        <v>28</v>
      </c>
      <c r="AH1092" s="39">
        <f t="shared" si="194"/>
        <v>371</v>
      </c>
      <c r="AI1092" s="39">
        <f t="shared" si="195"/>
        <v>-370</v>
      </c>
      <c r="AJ1092" s="39">
        <f t="shared" si="196"/>
        <v>0</v>
      </c>
      <c r="AK1092" s="39">
        <v>1</v>
      </c>
      <c r="AL1092" s="39">
        <v>0.42099999999999999</v>
      </c>
      <c r="AM1092" s="39">
        <v>0.439</v>
      </c>
      <c r="AN1092" s="39">
        <v>0.40300000000000002</v>
      </c>
      <c r="AO1092" s="39">
        <f t="shared" si="197"/>
        <v>0</v>
      </c>
      <c r="AQ1092" s="37" t="s">
        <v>1309</v>
      </c>
      <c r="AR1092" s="39">
        <v>0</v>
      </c>
    </row>
    <row r="1093" spans="1:44" ht="15" customHeight="1">
      <c r="A1093" s="37" t="s">
        <v>1310</v>
      </c>
      <c r="B1093" s="37" t="s">
        <v>1311</v>
      </c>
      <c r="C1093" s="37" t="s">
        <v>1312</v>
      </c>
      <c r="E1093" s="39">
        <v>0.96899999999999997</v>
      </c>
      <c r="F1093" s="39">
        <v>14</v>
      </c>
      <c r="G1093" s="39">
        <f t="shared" si="187"/>
        <v>255</v>
      </c>
      <c r="H1093" s="39">
        <v>106</v>
      </c>
      <c r="I1093" s="39">
        <v>261</v>
      </c>
      <c r="J1093" s="39" t="str">
        <f t="shared" si="188"/>
        <v>NO</v>
      </c>
      <c r="K1093" s="39">
        <f t="shared" si="189"/>
        <v>0.78431372549019607</v>
      </c>
      <c r="L1093" s="39" t="str">
        <f t="shared" si="190"/>
        <v>NO</v>
      </c>
      <c r="O1093" s="39">
        <v>1</v>
      </c>
      <c r="R1093" s="39">
        <v>0</v>
      </c>
      <c r="S1093" s="39">
        <f t="shared" si="191"/>
        <v>0</v>
      </c>
      <c r="AB1093" s="39" t="s">
        <v>4112</v>
      </c>
      <c r="AD1093" s="39">
        <f t="shared" si="192"/>
        <v>0</v>
      </c>
      <c r="AE1093" s="39">
        <v>1850</v>
      </c>
      <c r="AF1093" s="39">
        <f t="shared" si="193"/>
        <v>1005</v>
      </c>
      <c r="AG1093" s="39">
        <v>772</v>
      </c>
      <c r="AH1093" s="39">
        <f t="shared" si="194"/>
        <v>949</v>
      </c>
      <c r="AI1093" s="39">
        <f t="shared" si="195"/>
        <v>56</v>
      </c>
      <c r="AJ1093" s="39">
        <f t="shared" si="196"/>
        <v>1</v>
      </c>
      <c r="AK1093" s="39">
        <v>1</v>
      </c>
      <c r="AL1093" s="39">
        <v>0.48899999999999999</v>
      </c>
      <c r="AM1093" s="39">
        <v>0.49399999999999999</v>
      </c>
      <c r="AN1093" s="39">
        <v>0.45100000000000001</v>
      </c>
      <c r="AO1093" s="39">
        <f t="shared" si="197"/>
        <v>0</v>
      </c>
      <c r="AQ1093" s="37" t="s">
        <v>1312</v>
      </c>
      <c r="AR1093" s="39">
        <v>1</v>
      </c>
    </row>
    <row r="1094" spans="1:44" ht="15" customHeight="1">
      <c r="A1094" s="37" t="s">
        <v>1313</v>
      </c>
      <c r="B1094" s="37" t="s">
        <v>1276</v>
      </c>
      <c r="C1094" s="37" t="s">
        <v>1277</v>
      </c>
      <c r="E1094" s="39">
        <v>0.99299999999999999</v>
      </c>
      <c r="F1094" s="39">
        <v>18</v>
      </c>
      <c r="G1094" s="39">
        <f t="shared" si="187"/>
        <v>265</v>
      </c>
      <c r="H1094" s="39">
        <v>1710</v>
      </c>
      <c r="I1094" s="39">
        <v>1005</v>
      </c>
      <c r="J1094" s="39" t="str">
        <f t="shared" si="188"/>
        <v>NO</v>
      </c>
      <c r="K1094" s="39">
        <f t="shared" si="189"/>
        <v>1.5094339622641511</v>
      </c>
      <c r="L1094" s="39" t="str">
        <f t="shared" si="190"/>
        <v>NO</v>
      </c>
      <c r="O1094" s="39">
        <v>2</v>
      </c>
      <c r="R1094" s="39">
        <v>0</v>
      </c>
      <c r="S1094" s="39">
        <f t="shared" si="191"/>
        <v>0</v>
      </c>
      <c r="AB1094" s="39" t="s">
        <v>4112</v>
      </c>
      <c r="AD1094" s="39">
        <f t="shared" si="192"/>
        <v>0</v>
      </c>
      <c r="AE1094" s="39">
        <v>24</v>
      </c>
      <c r="AF1094" s="39">
        <f t="shared" si="193"/>
        <v>243</v>
      </c>
      <c r="AG1094" s="39">
        <v>22</v>
      </c>
      <c r="AH1094" s="39">
        <f t="shared" si="194"/>
        <v>342</v>
      </c>
      <c r="AI1094" s="39">
        <f t="shared" si="195"/>
        <v>-99</v>
      </c>
      <c r="AJ1094" s="39">
        <f t="shared" si="196"/>
        <v>0</v>
      </c>
      <c r="AK1094" s="39">
        <v>1</v>
      </c>
      <c r="AL1094" s="39">
        <v>0.42899999999999999</v>
      </c>
      <c r="AM1094" s="39">
        <v>0.501</v>
      </c>
      <c r="AN1094" s="39">
        <v>0.38100000000000001</v>
      </c>
      <c r="AO1094" s="39">
        <f t="shared" si="197"/>
        <v>0</v>
      </c>
      <c r="AQ1094" s="37" t="s">
        <v>1277</v>
      </c>
      <c r="AR1094" s="39">
        <v>0</v>
      </c>
    </row>
    <row r="1095" spans="1:44" ht="15" customHeight="1">
      <c r="A1095" s="37" t="s">
        <v>1278</v>
      </c>
      <c r="B1095" s="37" t="s">
        <v>1279</v>
      </c>
      <c r="C1095" s="37" t="s">
        <v>1280</v>
      </c>
      <c r="E1095" s="39">
        <v>0.995</v>
      </c>
      <c r="F1095" s="39">
        <v>17</v>
      </c>
      <c r="G1095" s="39">
        <f t="shared" si="187"/>
        <v>385</v>
      </c>
      <c r="H1095" s="39">
        <v>140</v>
      </c>
      <c r="I1095" s="39">
        <v>312</v>
      </c>
      <c r="J1095" s="39" t="str">
        <f t="shared" si="188"/>
        <v>NO</v>
      </c>
      <c r="K1095" s="39">
        <f t="shared" si="189"/>
        <v>0.25974025974025972</v>
      </c>
      <c r="L1095" s="39" t="str">
        <f t="shared" si="190"/>
        <v>NO</v>
      </c>
      <c r="O1095" s="39">
        <v>5</v>
      </c>
      <c r="R1095" s="39">
        <v>0</v>
      </c>
      <c r="S1095" s="39">
        <f t="shared" si="191"/>
        <v>0</v>
      </c>
      <c r="AB1095" s="39" t="s">
        <v>4112</v>
      </c>
      <c r="AD1095" s="39">
        <f t="shared" si="192"/>
        <v>0</v>
      </c>
      <c r="AE1095" s="39">
        <v>3606</v>
      </c>
      <c r="AF1095" s="39">
        <f t="shared" si="193"/>
        <v>1198</v>
      </c>
      <c r="AG1095" s="39">
        <v>1140</v>
      </c>
      <c r="AH1095" s="39">
        <f t="shared" si="194"/>
        <v>1049</v>
      </c>
      <c r="AI1095" s="39">
        <f t="shared" si="195"/>
        <v>149</v>
      </c>
      <c r="AJ1095" s="39">
        <f t="shared" si="196"/>
        <v>1</v>
      </c>
      <c r="AK1095" s="39">
        <v>1</v>
      </c>
      <c r="AL1095" s="39">
        <v>0.48699999999999999</v>
      </c>
      <c r="AM1095" s="39">
        <v>0.46300000000000002</v>
      </c>
      <c r="AN1095" s="39">
        <v>0.41699999999999998</v>
      </c>
      <c r="AO1095" s="39">
        <f t="shared" si="197"/>
        <v>0</v>
      </c>
      <c r="AQ1095" s="37" t="s">
        <v>1280</v>
      </c>
      <c r="AR1095" s="39">
        <v>1</v>
      </c>
    </row>
    <row r="1096" spans="1:44" ht="15" customHeight="1">
      <c r="A1096" s="37" t="s">
        <v>1281</v>
      </c>
      <c r="B1096" s="37" t="s">
        <v>1282</v>
      </c>
      <c r="C1096" s="37" t="s">
        <v>1283</v>
      </c>
      <c r="E1096" s="39">
        <v>1</v>
      </c>
      <c r="F1096" s="39">
        <v>20</v>
      </c>
      <c r="G1096" s="39">
        <f t="shared" si="187"/>
        <v>147</v>
      </c>
      <c r="H1096" s="39">
        <v>1221</v>
      </c>
      <c r="I1096" s="39">
        <v>974</v>
      </c>
      <c r="J1096" s="39" t="str">
        <f t="shared" si="188"/>
        <v>NO</v>
      </c>
      <c r="K1096" s="39">
        <f t="shared" si="189"/>
        <v>0</v>
      </c>
      <c r="L1096" s="39" t="str">
        <f t="shared" si="190"/>
        <v>NO</v>
      </c>
      <c r="O1096" s="39">
        <v>0</v>
      </c>
      <c r="R1096" s="39">
        <v>0</v>
      </c>
      <c r="S1096" s="39">
        <f t="shared" si="191"/>
        <v>0</v>
      </c>
      <c r="AB1096" s="39" t="s">
        <v>4112</v>
      </c>
      <c r="AC1096" s="39" t="s">
        <v>1284</v>
      </c>
      <c r="AD1096" s="39">
        <f t="shared" si="192"/>
        <v>5</v>
      </c>
      <c r="AE1096" s="39">
        <v>25</v>
      </c>
      <c r="AF1096" s="39">
        <f t="shared" si="193"/>
        <v>247</v>
      </c>
      <c r="AG1096" s="39">
        <v>49</v>
      </c>
      <c r="AH1096" s="39">
        <f t="shared" si="194"/>
        <v>430</v>
      </c>
      <c r="AI1096" s="39">
        <f t="shared" si="195"/>
        <v>-183</v>
      </c>
      <c r="AJ1096" s="39">
        <f t="shared" si="196"/>
        <v>0</v>
      </c>
      <c r="AK1096" s="39">
        <v>1</v>
      </c>
      <c r="AL1096" s="39">
        <v>0.48699999999999999</v>
      </c>
      <c r="AM1096" s="39">
        <v>0.47199999999999998</v>
      </c>
      <c r="AN1096" s="39">
        <v>0.40100000000000002</v>
      </c>
      <c r="AO1096" s="39">
        <f t="shared" si="197"/>
        <v>0</v>
      </c>
      <c r="AQ1096" s="37" t="s">
        <v>1283</v>
      </c>
      <c r="AR1096" s="39">
        <v>0</v>
      </c>
    </row>
    <row r="1097" spans="1:44" ht="15" customHeight="1">
      <c r="A1097" s="37" t="s">
        <v>1285</v>
      </c>
      <c r="B1097" s="37" t="s">
        <v>1286</v>
      </c>
      <c r="C1097" s="37" t="s">
        <v>1287</v>
      </c>
      <c r="E1097" s="39">
        <v>0.98599999999999999</v>
      </c>
      <c r="F1097" s="39">
        <v>18</v>
      </c>
      <c r="G1097" s="39">
        <f t="shared" si="187"/>
        <v>229</v>
      </c>
      <c r="H1097" s="39">
        <v>3880</v>
      </c>
      <c r="I1097" s="39">
        <v>46</v>
      </c>
      <c r="J1097" s="39" t="str">
        <f t="shared" si="188"/>
        <v>NO</v>
      </c>
      <c r="K1097" s="39">
        <f t="shared" si="189"/>
        <v>2.1834061135371181</v>
      </c>
      <c r="L1097" s="39" t="str">
        <f t="shared" si="190"/>
        <v>NO</v>
      </c>
      <c r="O1097" s="39">
        <v>0</v>
      </c>
      <c r="R1097" s="39">
        <v>0</v>
      </c>
      <c r="S1097" s="39">
        <f t="shared" si="191"/>
        <v>0</v>
      </c>
      <c r="AB1097" s="39" t="s">
        <v>4112</v>
      </c>
      <c r="AD1097" s="39">
        <f t="shared" si="192"/>
        <v>0</v>
      </c>
      <c r="AE1097" s="39">
        <v>1</v>
      </c>
      <c r="AF1097" s="39">
        <f t="shared" si="193"/>
        <v>74</v>
      </c>
      <c r="AG1097" s="39">
        <v>1</v>
      </c>
      <c r="AH1097" s="39">
        <f t="shared" si="194"/>
        <v>122</v>
      </c>
      <c r="AI1097" s="39">
        <f t="shared" si="195"/>
        <v>-48</v>
      </c>
      <c r="AJ1097" s="39">
        <f t="shared" si="196"/>
        <v>0</v>
      </c>
      <c r="AK1097" s="39">
        <v>1</v>
      </c>
      <c r="AL1097" s="39">
        <v>0.42899999999999999</v>
      </c>
      <c r="AM1097" s="39">
        <v>0.45900000000000002</v>
      </c>
      <c r="AN1097" s="39">
        <v>0.44700000000000001</v>
      </c>
      <c r="AO1097" s="39">
        <f t="shared" si="197"/>
        <v>0</v>
      </c>
      <c r="AQ1097" s="37" t="s">
        <v>1287</v>
      </c>
      <c r="AR1097" s="39">
        <v>0</v>
      </c>
    </row>
    <row r="1098" spans="1:44" ht="15" customHeight="1">
      <c r="A1098" s="37" t="s">
        <v>1288</v>
      </c>
      <c r="B1098" s="37" t="s">
        <v>1289</v>
      </c>
      <c r="C1098" s="37" t="s">
        <v>1290</v>
      </c>
      <c r="E1098" s="39">
        <v>0.998</v>
      </c>
      <c r="F1098" s="39">
        <v>19</v>
      </c>
      <c r="G1098" s="39">
        <f t="shared" si="187"/>
        <v>240</v>
      </c>
      <c r="H1098" s="39" t="s">
        <v>4111</v>
      </c>
      <c r="I1098" s="39">
        <v>3339</v>
      </c>
      <c r="J1098" s="39" t="str">
        <f t="shared" si="188"/>
        <v>NO</v>
      </c>
      <c r="K1098" s="39">
        <f t="shared" si="189"/>
        <v>0</v>
      </c>
      <c r="L1098" s="39" t="str">
        <f t="shared" si="190"/>
        <v>NO</v>
      </c>
      <c r="O1098" s="39">
        <v>0</v>
      </c>
      <c r="R1098" s="39">
        <v>0</v>
      </c>
      <c r="S1098" s="39">
        <f t="shared" si="191"/>
        <v>0</v>
      </c>
      <c r="AB1098" s="39" t="s">
        <v>4112</v>
      </c>
      <c r="AD1098" s="39">
        <f t="shared" si="192"/>
        <v>0</v>
      </c>
      <c r="AE1098" s="39">
        <v>1715</v>
      </c>
      <c r="AF1098" s="39">
        <f t="shared" si="193"/>
        <v>988</v>
      </c>
      <c r="AG1098" s="39">
        <v>4</v>
      </c>
      <c r="AH1098" s="39">
        <f t="shared" si="194"/>
        <v>194</v>
      </c>
      <c r="AI1098" s="39">
        <f t="shared" si="195"/>
        <v>794</v>
      </c>
      <c r="AJ1098" s="39">
        <f t="shared" si="196"/>
        <v>1</v>
      </c>
      <c r="AK1098" s="39">
        <v>1</v>
      </c>
      <c r="AL1098" s="39">
        <v>0.42199999999999999</v>
      </c>
      <c r="AM1098" s="39">
        <v>0.48599999999999999</v>
      </c>
      <c r="AN1098" s="39">
        <v>0.442</v>
      </c>
      <c r="AO1098" s="39">
        <f t="shared" si="197"/>
        <v>0</v>
      </c>
      <c r="AQ1098" s="37" t="s">
        <v>1290</v>
      </c>
      <c r="AR1098" s="39">
        <v>1</v>
      </c>
    </row>
    <row r="1099" spans="1:44" ht="15" customHeight="1">
      <c r="A1099" s="37" t="s">
        <v>1291</v>
      </c>
      <c r="B1099" s="37" t="s">
        <v>1292</v>
      </c>
      <c r="C1099" s="37" t="s">
        <v>1262</v>
      </c>
      <c r="E1099" s="39">
        <v>0.98699999999999999</v>
      </c>
      <c r="F1099" s="39">
        <v>22</v>
      </c>
      <c r="G1099" s="39">
        <f t="shared" si="187"/>
        <v>366</v>
      </c>
      <c r="H1099" s="39">
        <v>253</v>
      </c>
      <c r="I1099" s="39" t="s">
        <v>4111</v>
      </c>
      <c r="J1099" s="39" t="str">
        <f t="shared" si="188"/>
        <v>NO</v>
      </c>
      <c r="K1099" s="39">
        <f t="shared" si="189"/>
        <v>0.54644808743169404</v>
      </c>
      <c r="L1099" s="39" t="str">
        <f t="shared" si="190"/>
        <v>NO</v>
      </c>
      <c r="O1099" s="39">
        <v>0</v>
      </c>
      <c r="R1099" s="39">
        <v>0</v>
      </c>
      <c r="S1099" s="39">
        <f t="shared" si="191"/>
        <v>1</v>
      </c>
      <c r="AB1099" s="39" t="s">
        <v>1263</v>
      </c>
      <c r="AC1099" s="39" t="s">
        <v>1264</v>
      </c>
      <c r="AD1099" s="39">
        <f t="shared" si="192"/>
        <v>7</v>
      </c>
      <c r="AE1099" s="39">
        <v>401</v>
      </c>
      <c r="AF1099" s="39">
        <f t="shared" si="193"/>
        <v>589</v>
      </c>
      <c r="AG1099" s="39">
        <v>479</v>
      </c>
      <c r="AH1099" s="39">
        <f t="shared" si="194"/>
        <v>856</v>
      </c>
      <c r="AI1099" s="39">
        <f t="shared" si="195"/>
        <v>-267</v>
      </c>
      <c r="AJ1099" s="39">
        <f t="shared" si="196"/>
        <v>0</v>
      </c>
      <c r="AK1099" s="39">
        <v>1</v>
      </c>
      <c r="AL1099" s="39">
        <v>0</v>
      </c>
      <c r="AM1099" s="39">
        <v>0</v>
      </c>
      <c r="AN1099" s="39">
        <v>0</v>
      </c>
      <c r="AO1099" s="39">
        <f t="shared" si="197"/>
        <v>0</v>
      </c>
      <c r="AQ1099" s="37" t="s">
        <v>1262</v>
      </c>
      <c r="AR1099" s="39">
        <v>0</v>
      </c>
    </row>
    <row r="1100" spans="1:44" ht="15" customHeight="1">
      <c r="A1100" s="37" t="s">
        <v>1265</v>
      </c>
      <c r="B1100" s="37" t="s">
        <v>1266</v>
      </c>
      <c r="C1100" s="37" t="s">
        <v>1267</v>
      </c>
      <c r="E1100" s="39">
        <v>1</v>
      </c>
      <c r="F1100" s="39">
        <v>22</v>
      </c>
      <c r="G1100" s="39">
        <f t="shared" si="187"/>
        <v>485</v>
      </c>
      <c r="H1100" s="39" t="s">
        <v>4111</v>
      </c>
      <c r="I1100" s="39" t="s">
        <v>4111</v>
      </c>
      <c r="J1100" s="39" t="str">
        <f t="shared" si="188"/>
        <v>NO</v>
      </c>
      <c r="K1100" s="39">
        <f t="shared" si="189"/>
        <v>2.4742268041237114</v>
      </c>
      <c r="L1100" s="39" t="str">
        <f t="shared" si="190"/>
        <v>NO</v>
      </c>
      <c r="O1100" s="39">
        <v>4</v>
      </c>
      <c r="R1100" s="39">
        <v>0</v>
      </c>
      <c r="S1100" s="39">
        <f t="shared" si="191"/>
        <v>1</v>
      </c>
      <c r="U1100" s="39" t="s">
        <v>2219</v>
      </c>
      <c r="AB1100" s="39" t="s">
        <v>4112</v>
      </c>
      <c r="AD1100" s="39">
        <f t="shared" si="192"/>
        <v>0</v>
      </c>
      <c r="AE1100" s="39">
        <v>1367</v>
      </c>
      <c r="AF1100" s="39">
        <f t="shared" si="193"/>
        <v>910</v>
      </c>
      <c r="AG1100" s="39">
        <v>1215</v>
      </c>
      <c r="AH1100" s="39">
        <f t="shared" si="194"/>
        <v>1060</v>
      </c>
      <c r="AI1100" s="39">
        <f t="shared" si="195"/>
        <v>-150</v>
      </c>
      <c r="AJ1100" s="39">
        <f t="shared" si="196"/>
        <v>0</v>
      </c>
      <c r="AK1100" s="39">
        <v>1</v>
      </c>
      <c r="AL1100" s="39">
        <v>0</v>
      </c>
      <c r="AM1100" s="39">
        <v>0</v>
      </c>
      <c r="AN1100" s="39">
        <v>0</v>
      </c>
      <c r="AO1100" s="39">
        <f t="shared" si="197"/>
        <v>0</v>
      </c>
      <c r="AQ1100" s="37" t="s">
        <v>1267</v>
      </c>
      <c r="AR1100" s="39">
        <v>0</v>
      </c>
    </row>
    <row r="1101" spans="1:44" ht="15" customHeight="1">
      <c r="A1101" s="37" t="s">
        <v>1268</v>
      </c>
      <c r="B1101" s="37" t="s">
        <v>1269</v>
      </c>
      <c r="C1101" s="37" t="s">
        <v>1270</v>
      </c>
      <c r="E1101" s="39">
        <v>0.997</v>
      </c>
      <c r="F1101" s="39">
        <v>19</v>
      </c>
      <c r="G1101" s="39">
        <f t="shared" si="187"/>
        <v>186</v>
      </c>
      <c r="H1101" s="39">
        <v>4122</v>
      </c>
      <c r="I1101" s="39">
        <v>1093</v>
      </c>
      <c r="J1101" s="39" t="str">
        <f t="shared" si="188"/>
        <v>NO</v>
      </c>
      <c r="K1101" s="39">
        <f t="shared" si="189"/>
        <v>0</v>
      </c>
      <c r="L1101" s="39" t="str">
        <f t="shared" si="190"/>
        <v>NO</v>
      </c>
      <c r="O1101" s="39">
        <v>0</v>
      </c>
      <c r="R1101" s="39">
        <v>0</v>
      </c>
      <c r="S1101" s="39">
        <f t="shared" si="191"/>
        <v>1</v>
      </c>
      <c r="W1101" s="39" t="s">
        <v>1956</v>
      </c>
      <c r="AB1101" s="39" t="s">
        <v>4112</v>
      </c>
      <c r="AC1101" s="39" t="s">
        <v>1271</v>
      </c>
      <c r="AD1101" s="39">
        <f t="shared" si="192"/>
        <v>3</v>
      </c>
      <c r="AE1101" s="39">
        <v>6829</v>
      </c>
      <c r="AF1101" s="39">
        <f t="shared" si="193"/>
        <v>1318</v>
      </c>
      <c r="AG1101" s="39">
        <v>112</v>
      </c>
      <c r="AH1101" s="39">
        <f t="shared" si="194"/>
        <v>569</v>
      </c>
      <c r="AI1101" s="39">
        <f t="shared" si="195"/>
        <v>749</v>
      </c>
      <c r="AJ1101" s="39">
        <f t="shared" si="196"/>
        <v>1</v>
      </c>
      <c r="AK1101" s="39">
        <v>1</v>
      </c>
      <c r="AL1101" s="39">
        <v>0.47199999999999998</v>
      </c>
      <c r="AM1101" s="39">
        <v>0.47899999999999998</v>
      </c>
      <c r="AN1101" s="39">
        <v>0.38800000000000001</v>
      </c>
      <c r="AO1101" s="39">
        <f t="shared" si="197"/>
        <v>0</v>
      </c>
      <c r="AQ1101" s="37" t="s">
        <v>1270</v>
      </c>
      <c r="AR1101" s="39">
        <v>1</v>
      </c>
    </row>
    <row r="1102" spans="1:44" ht="15" customHeight="1">
      <c r="A1102" s="37" t="s">
        <v>1272</v>
      </c>
      <c r="B1102" s="37" t="s">
        <v>1273</v>
      </c>
      <c r="C1102" s="37" t="s">
        <v>1274</v>
      </c>
      <c r="E1102" s="39">
        <v>0.999</v>
      </c>
      <c r="F1102" s="39">
        <v>24</v>
      </c>
      <c r="G1102" s="39">
        <f t="shared" si="187"/>
        <v>389</v>
      </c>
      <c r="H1102" s="39">
        <v>200</v>
      </c>
      <c r="I1102" s="39">
        <v>2864</v>
      </c>
      <c r="J1102" s="39" t="str">
        <f t="shared" si="188"/>
        <v>NO</v>
      </c>
      <c r="K1102" s="39">
        <f t="shared" si="189"/>
        <v>0.77120822622107965</v>
      </c>
      <c r="L1102" s="39" t="str">
        <f t="shared" si="190"/>
        <v>NO</v>
      </c>
      <c r="O1102" s="39">
        <v>1</v>
      </c>
      <c r="R1102" s="39">
        <v>0</v>
      </c>
      <c r="S1102" s="39">
        <f t="shared" si="191"/>
        <v>0</v>
      </c>
      <c r="AB1102" s="39" t="s">
        <v>4112</v>
      </c>
      <c r="AD1102" s="39">
        <f t="shared" si="192"/>
        <v>0</v>
      </c>
      <c r="AE1102" s="39">
        <v>1571</v>
      </c>
      <c r="AF1102" s="39">
        <f t="shared" si="193"/>
        <v>955</v>
      </c>
      <c r="AG1102" s="39">
        <v>1617</v>
      </c>
      <c r="AH1102" s="39">
        <f t="shared" si="194"/>
        <v>1110</v>
      </c>
      <c r="AI1102" s="39">
        <f t="shared" si="195"/>
        <v>-155</v>
      </c>
      <c r="AJ1102" s="39">
        <f t="shared" si="196"/>
        <v>0</v>
      </c>
      <c r="AK1102" s="39">
        <v>1</v>
      </c>
      <c r="AL1102" s="39">
        <v>0.53100000000000003</v>
      </c>
      <c r="AM1102" s="39">
        <v>0.47299999999999998</v>
      </c>
      <c r="AN1102" s="39">
        <v>0.437</v>
      </c>
      <c r="AO1102" s="39">
        <f t="shared" si="197"/>
        <v>0</v>
      </c>
      <c r="AQ1102" s="37" t="s">
        <v>1274</v>
      </c>
      <c r="AR1102" s="39">
        <v>0</v>
      </c>
    </row>
    <row r="1103" spans="1:44" ht="15" customHeight="1">
      <c r="A1103" s="37" t="s">
        <v>1275</v>
      </c>
      <c r="B1103" s="37" t="s">
        <v>1255</v>
      </c>
      <c r="C1103" s="37" t="s">
        <v>1256</v>
      </c>
      <c r="E1103" s="39">
        <v>1</v>
      </c>
      <c r="F1103" s="39">
        <v>19</v>
      </c>
      <c r="G1103" s="39">
        <f t="shared" si="187"/>
        <v>927</v>
      </c>
      <c r="H1103" s="39" t="s">
        <v>4111</v>
      </c>
      <c r="I1103" s="39">
        <v>2864</v>
      </c>
      <c r="J1103" s="39" t="str">
        <f t="shared" si="188"/>
        <v>NO</v>
      </c>
      <c r="K1103" s="39">
        <f t="shared" si="189"/>
        <v>0.3236245954692557</v>
      </c>
      <c r="L1103" s="39" t="str">
        <f t="shared" si="190"/>
        <v>NO</v>
      </c>
      <c r="O1103" s="39">
        <v>2</v>
      </c>
      <c r="R1103" s="39">
        <v>0</v>
      </c>
      <c r="S1103" s="39">
        <f t="shared" si="191"/>
        <v>0</v>
      </c>
      <c r="AB1103" s="39" t="s">
        <v>4112</v>
      </c>
      <c r="AD1103" s="39">
        <f t="shared" si="192"/>
        <v>0</v>
      </c>
      <c r="AE1103" s="39">
        <v>2633</v>
      </c>
      <c r="AF1103" s="39">
        <f t="shared" si="193"/>
        <v>1125</v>
      </c>
      <c r="AG1103" s="39">
        <v>300</v>
      </c>
      <c r="AH1103" s="39">
        <f t="shared" si="194"/>
        <v>763</v>
      </c>
      <c r="AI1103" s="39">
        <f t="shared" si="195"/>
        <v>362</v>
      </c>
      <c r="AJ1103" s="39">
        <f t="shared" si="196"/>
        <v>1</v>
      </c>
      <c r="AK1103" s="39">
        <v>1</v>
      </c>
      <c r="AL1103" s="39">
        <v>0.374</v>
      </c>
      <c r="AM1103" s="39">
        <v>0.47499999999999998</v>
      </c>
      <c r="AN1103" s="39">
        <v>0.432</v>
      </c>
      <c r="AO1103" s="39">
        <f t="shared" si="197"/>
        <v>0</v>
      </c>
      <c r="AQ1103" s="37" t="s">
        <v>1256</v>
      </c>
      <c r="AR1103" s="39">
        <v>1</v>
      </c>
    </row>
    <row r="1104" spans="1:44" ht="15" customHeight="1">
      <c r="A1104" s="37" t="s">
        <v>1257</v>
      </c>
      <c r="B1104" s="37" t="s">
        <v>1258</v>
      </c>
      <c r="C1104" s="37" t="s">
        <v>1259</v>
      </c>
      <c r="E1104" s="39">
        <v>0.997</v>
      </c>
      <c r="F1104" s="39">
        <v>20</v>
      </c>
      <c r="G1104" s="39">
        <f t="shared" si="187"/>
        <v>605</v>
      </c>
      <c r="H1104" s="39">
        <v>664</v>
      </c>
      <c r="I1104" s="39" t="s">
        <v>4111</v>
      </c>
      <c r="J1104" s="39" t="str">
        <f t="shared" si="188"/>
        <v>NO</v>
      </c>
      <c r="K1104" s="39">
        <f t="shared" si="189"/>
        <v>1.3223140495867769</v>
      </c>
      <c r="L1104" s="39" t="str">
        <f t="shared" si="190"/>
        <v>NO</v>
      </c>
      <c r="O1104" s="39">
        <v>0</v>
      </c>
      <c r="R1104" s="39">
        <v>0</v>
      </c>
      <c r="S1104" s="39">
        <f t="shared" si="191"/>
        <v>0</v>
      </c>
      <c r="AB1104" s="39" t="s">
        <v>4112</v>
      </c>
      <c r="AC1104" s="39" t="s">
        <v>1260</v>
      </c>
      <c r="AD1104" s="39">
        <f t="shared" si="192"/>
        <v>4</v>
      </c>
      <c r="AE1104" s="39">
        <v>1214</v>
      </c>
      <c r="AF1104" s="39">
        <f t="shared" si="193"/>
        <v>876</v>
      </c>
      <c r="AG1104" s="39">
        <v>333</v>
      </c>
      <c r="AH1104" s="39">
        <f t="shared" si="194"/>
        <v>783</v>
      </c>
      <c r="AI1104" s="39">
        <f t="shared" si="195"/>
        <v>93</v>
      </c>
      <c r="AJ1104" s="39">
        <f t="shared" si="196"/>
        <v>1</v>
      </c>
      <c r="AK1104" s="39">
        <v>1</v>
      </c>
      <c r="AL1104" s="39">
        <v>0</v>
      </c>
      <c r="AM1104" s="39">
        <v>0</v>
      </c>
      <c r="AN1104" s="39">
        <v>0</v>
      </c>
      <c r="AO1104" s="39">
        <f t="shared" si="197"/>
        <v>0</v>
      </c>
      <c r="AQ1104" s="37" t="s">
        <v>1259</v>
      </c>
      <c r="AR1104" s="39">
        <v>1</v>
      </c>
    </row>
    <row r="1105" spans="1:44" ht="15" customHeight="1">
      <c r="A1105" s="37" t="s">
        <v>1261</v>
      </c>
      <c r="B1105" s="37" t="s">
        <v>1243</v>
      </c>
      <c r="C1105" s="37" t="s">
        <v>1244</v>
      </c>
      <c r="E1105" s="39">
        <v>0.99199999999999999</v>
      </c>
      <c r="F1105" s="39">
        <v>20</v>
      </c>
      <c r="G1105" s="39">
        <f t="shared" si="187"/>
        <v>365</v>
      </c>
      <c r="H1105" s="39">
        <v>5801</v>
      </c>
      <c r="I1105" s="39">
        <v>4879</v>
      </c>
      <c r="J1105" s="39" t="str">
        <f t="shared" si="188"/>
        <v>NO</v>
      </c>
      <c r="K1105" s="39">
        <f t="shared" si="189"/>
        <v>0.27397260273972601</v>
      </c>
      <c r="L1105" s="39" t="str">
        <f t="shared" si="190"/>
        <v>NO</v>
      </c>
      <c r="O1105" s="39">
        <v>2</v>
      </c>
      <c r="R1105" s="39">
        <v>0</v>
      </c>
      <c r="S1105" s="39">
        <f t="shared" si="191"/>
        <v>0</v>
      </c>
      <c r="AB1105" s="39" t="s">
        <v>4112</v>
      </c>
      <c r="AC1105" s="39" t="s">
        <v>1245</v>
      </c>
      <c r="AD1105" s="39">
        <f t="shared" si="192"/>
        <v>13</v>
      </c>
      <c r="AE1105" s="39">
        <v>1372</v>
      </c>
      <c r="AF1105" s="39">
        <f t="shared" si="193"/>
        <v>912</v>
      </c>
      <c r="AG1105" s="39">
        <v>102</v>
      </c>
      <c r="AH1105" s="39">
        <f t="shared" si="194"/>
        <v>550</v>
      </c>
      <c r="AI1105" s="39">
        <f t="shared" si="195"/>
        <v>362</v>
      </c>
      <c r="AJ1105" s="39">
        <f t="shared" si="196"/>
        <v>1</v>
      </c>
      <c r="AK1105" s="39">
        <v>1</v>
      </c>
      <c r="AL1105" s="39">
        <v>0.40300000000000002</v>
      </c>
      <c r="AM1105" s="39">
        <v>0.47099999999999997</v>
      </c>
      <c r="AN1105" s="39">
        <v>0.371</v>
      </c>
      <c r="AO1105" s="39">
        <f t="shared" si="197"/>
        <v>0</v>
      </c>
      <c r="AQ1105" s="37" t="s">
        <v>1244</v>
      </c>
      <c r="AR1105" s="39">
        <v>1</v>
      </c>
    </row>
    <row r="1106" spans="1:44" ht="15" customHeight="1">
      <c r="A1106" s="37" t="s">
        <v>1246</v>
      </c>
      <c r="B1106" s="37" t="s">
        <v>1247</v>
      </c>
      <c r="C1106" s="37" t="s">
        <v>1248</v>
      </c>
      <c r="E1106" s="39">
        <v>1</v>
      </c>
      <c r="F1106" s="39">
        <v>25</v>
      </c>
      <c r="G1106" s="39">
        <f t="shared" si="187"/>
        <v>458</v>
      </c>
      <c r="H1106" s="39">
        <v>3766</v>
      </c>
      <c r="I1106" s="39">
        <v>525</v>
      </c>
      <c r="J1106" s="39" t="str">
        <f t="shared" si="188"/>
        <v>NO</v>
      </c>
      <c r="K1106" s="39">
        <f t="shared" si="189"/>
        <v>1.3100436681222707</v>
      </c>
      <c r="L1106" s="39" t="str">
        <f t="shared" si="190"/>
        <v>NO</v>
      </c>
      <c r="O1106" s="39">
        <v>0</v>
      </c>
      <c r="R1106" s="39">
        <v>0</v>
      </c>
      <c r="S1106" s="39">
        <f t="shared" si="191"/>
        <v>0</v>
      </c>
      <c r="AB1106" s="39" t="s">
        <v>4112</v>
      </c>
      <c r="AC1106" s="39" t="s">
        <v>1249</v>
      </c>
      <c r="AD1106" s="39">
        <f t="shared" si="192"/>
        <v>11</v>
      </c>
      <c r="AE1106" s="39">
        <v>112</v>
      </c>
      <c r="AF1106" s="39">
        <f t="shared" si="193"/>
        <v>403</v>
      </c>
      <c r="AG1106" s="39">
        <v>152</v>
      </c>
      <c r="AH1106" s="39">
        <f t="shared" si="194"/>
        <v>627</v>
      </c>
      <c r="AI1106" s="39">
        <f t="shared" si="195"/>
        <v>-224</v>
      </c>
      <c r="AJ1106" s="39">
        <f t="shared" si="196"/>
        <v>0</v>
      </c>
      <c r="AK1106" s="39">
        <v>1</v>
      </c>
      <c r="AL1106" s="39">
        <v>0.505</v>
      </c>
      <c r="AM1106" s="39">
        <v>0.50700000000000001</v>
      </c>
      <c r="AN1106" s="39">
        <v>0.39800000000000002</v>
      </c>
      <c r="AO1106" s="39">
        <f t="shared" si="197"/>
        <v>0</v>
      </c>
      <c r="AQ1106" s="37" t="s">
        <v>1248</v>
      </c>
      <c r="AR1106" s="39">
        <v>0</v>
      </c>
    </row>
    <row r="1107" spans="1:44" ht="15" customHeight="1">
      <c r="A1107" s="37" t="s">
        <v>1250</v>
      </c>
      <c r="B1107" s="37" t="s">
        <v>1251</v>
      </c>
      <c r="C1107" s="37" t="s">
        <v>1252</v>
      </c>
      <c r="E1107" s="39">
        <v>0.999</v>
      </c>
      <c r="F1107" s="39">
        <v>17</v>
      </c>
      <c r="G1107" s="39">
        <f t="shared" si="187"/>
        <v>518</v>
      </c>
      <c r="H1107" s="39" t="s">
        <v>4111</v>
      </c>
      <c r="I1107" s="39">
        <v>5674</v>
      </c>
      <c r="J1107" s="39" t="str">
        <f t="shared" si="188"/>
        <v>NO</v>
      </c>
      <c r="K1107" s="39">
        <f t="shared" si="189"/>
        <v>1.5444015444015444</v>
      </c>
      <c r="L1107" s="39" t="str">
        <f t="shared" si="190"/>
        <v>NO</v>
      </c>
      <c r="O1107" s="39">
        <v>1</v>
      </c>
      <c r="R1107" s="39">
        <v>0</v>
      </c>
      <c r="S1107" s="39">
        <f t="shared" si="191"/>
        <v>1</v>
      </c>
      <c r="U1107" s="39" t="s">
        <v>3749</v>
      </c>
      <c r="AB1107" s="39" t="s">
        <v>4112</v>
      </c>
      <c r="AC1107" s="39" t="s">
        <v>1253</v>
      </c>
      <c r="AD1107" s="39">
        <f t="shared" si="192"/>
        <v>5</v>
      </c>
      <c r="AE1107" s="39">
        <v>2137</v>
      </c>
      <c r="AF1107" s="39">
        <f t="shared" si="193"/>
        <v>1058</v>
      </c>
      <c r="AG1107" s="39">
        <v>2522</v>
      </c>
      <c r="AH1107" s="39">
        <f t="shared" si="194"/>
        <v>1190</v>
      </c>
      <c r="AI1107" s="39">
        <f t="shared" si="195"/>
        <v>-132</v>
      </c>
      <c r="AJ1107" s="39">
        <f t="shared" si="196"/>
        <v>0</v>
      </c>
      <c r="AK1107" s="39">
        <v>1</v>
      </c>
      <c r="AL1107" s="39">
        <v>0.46700000000000003</v>
      </c>
      <c r="AM1107" s="39">
        <v>0.46300000000000002</v>
      </c>
      <c r="AN1107" s="39">
        <v>0.41699999999999998</v>
      </c>
      <c r="AO1107" s="39">
        <f t="shared" si="197"/>
        <v>0</v>
      </c>
      <c r="AQ1107" s="37" t="s">
        <v>1252</v>
      </c>
      <c r="AR1107" s="39">
        <v>0</v>
      </c>
    </row>
    <row r="1108" spans="1:44" ht="15" customHeight="1">
      <c r="A1108" s="37" t="s">
        <v>1254</v>
      </c>
      <c r="B1108" s="37" t="s">
        <v>1229</v>
      </c>
      <c r="C1108" s="37" t="s">
        <v>1230</v>
      </c>
      <c r="E1108" s="39">
        <v>0.998</v>
      </c>
      <c r="F1108" s="39">
        <v>19</v>
      </c>
      <c r="G1108" s="39">
        <f t="shared" si="187"/>
        <v>435</v>
      </c>
      <c r="H1108" s="39" t="s">
        <v>4111</v>
      </c>
      <c r="I1108" s="39" t="s">
        <v>4111</v>
      </c>
      <c r="J1108" s="39" t="str">
        <f t="shared" si="188"/>
        <v>NO</v>
      </c>
      <c r="K1108" s="39">
        <f t="shared" si="189"/>
        <v>0.68965517241379315</v>
      </c>
      <c r="L1108" s="39" t="str">
        <f t="shared" si="190"/>
        <v>NO</v>
      </c>
      <c r="O1108" s="39">
        <v>0</v>
      </c>
      <c r="R1108" s="39">
        <v>0</v>
      </c>
      <c r="S1108" s="39">
        <f t="shared" si="191"/>
        <v>1</v>
      </c>
      <c r="W1108" s="39" t="s">
        <v>1956</v>
      </c>
      <c r="AB1108" s="39" t="s">
        <v>4112</v>
      </c>
      <c r="AC1108" s="39" t="s">
        <v>1231</v>
      </c>
      <c r="AD1108" s="39">
        <f t="shared" si="192"/>
        <v>16</v>
      </c>
      <c r="AE1108" s="39">
        <v>1860</v>
      </c>
      <c r="AF1108" s="39">
        <f t="shared" si="193"/>
        <v>1007</v>
      </c>
      <c r="AG1108" s="39">
        <v>23145</v>
      </c>
      <c r="AH1108" s="39">
        <f t="shared" si="194"/>
        <v>1410</v>
      </c>
      <c r="AI1108" s="39">
        <f t="shared" si="195"/>
        <v>-403</v>
      </c>
      <c r="AJ1108" s="39">
        <f t="shared" si="196"/>
        <v>0</v>
      </c>
      <c r="AK1108" s="39">
        <v>1</v>
      </c>
      <c r="AL1108" s="39">
        <v>0.42199999999999999</v>
      </c>
      <c r="AM1108" s="39">
        <v>0.49199999999999999</v>
      </c>
      <c r="AN1108" s="39">
        <v>0.40799999999999997</v>
      </c>
      <c r="AO1108" s="39">
        <f t="shared" si="197"/>
        <v>0</v>
      </c>
      <c r="AQ1108" s="37" t="s">
        <v>1230</v>
      </c>
      <c r="AR1108" s="39">
        <v>0</v>
      </c>
    </row>
    <row r="1109" spans="1:44" ht="15" customHeight="1">
      <c r="A1109" s="37" t="s">
        <v>1232</v>
      </c>
      <c r="B1109" s="37" t="s">
        <v>1233</v>
      </c>
      <c r="C1109" s="37" t="s">
        <v>1234</v>
      </c>
      <c r="E1109" s="39">
        <v>0.998</v>
      </c>
      <c r="F1109" s="39">
        <v>20</v>
      </c>
      <c r="G1109" s="39">
        <f t="shared" si="187"/>
        <v>170</v>
      </c>
      <c r="H1109" s="39">
        <v>5430</v>
      </c>
      <c r="I1109" s="39">
        <v>6989</v>
      </c>
      <c r="J1109" s="39" t="str">
        <f t="shared" si="188"/>
        <v>NO</v>
      </c>
      <c r="K1109" s="39">
        <f t="shared" si="189"/>
        <v>3.5294117647058822</v>
      </c>
      <c r="L1109" s="39" t="str">
        <f t="shared" si="190"/>
        <v>NO</v>
      </c>
      <c r="O1109" s="39">
        <v>0</v>
      </c>
      <c r="R1109" s="39">
        <v>0</v>
      </c>
      <c r="S1109" s="39">
        <f t="shared" si="191"/>
        <v>1</v>
      </c>
      <c r="W1109" s="39" t="s">
        <v>3678</v>
      </c>
      <c r="AB1109" s="39" t="s">
        <v>4112</v>
      </c>
      <c r="AD1109" s="39">
        <f t="shared" si="192"/>
        <v>0</v>
      </c>
      <c r="AE1109" s="39">
        <v>1</v>
      </c>
      <c r="AF1109" s="39">
        <f t="shared" si="193"/>
        <v>74</v>
      </c>
      <c r="AG1109" s="39">
        <v>12</v>
      </c>
      <c r="AH1109" s="39">
        <f t="shared" si="194"/>
        <v>292</v>
      </c>
      <c r="AI1109" s="39">
        <f t="shared" si="195"/>
        <v>-218</v>
      </c>
      <c r="AJ1109" s="39">
        <f t="shared" si="196"/>
        <v>0</v>
      </c>
      <c r="AK1109" s="39">
        <v>1</v>
      </c>
      <c r="AL1109" s="39">
        <v>0.42199999999999999</v>
      </c>
      <c r="AM1109" s="39">
        <v>0.49099999999999999</v>
      </c>
      <c r="AN1109" s="39">
        <v>0.432</v>
      </c>
      <c r="AO1109" s="39">
        <f t="shared" si="197"/>
        <v>0</v>
      </c>
      <c r="AQ1109" s="37" t="s">
        <v>1234</v>
      </c>
      <c r="AR1109" s="39">
        <v>0</v>
      </c>
    </row>
    <row r="1110" spans="1:44" ht="15" customHeight="1">
      <c r="A1110" s="37" t="s">
        <v>1235</v>
      </c>
      <c r="B1110" s="37" t="s">
        <v>1236</v>
      </c>
      <c r="C1110" s="37" t="s">
        <v>1237</v>
      </c>
      <c r="E1110" s="39">
        <v>0.996</v>
      </c>
      <c r="F1110" s="39">
        <v>20</v>
      </c>
      <c r="G1110" s="39">
        <f t="shared" si="187"/>
        <v>667</v>
      </c>
      <c r="H1110" s="39">
        <v>1220</v>
      </c>
      <c r="I1110" s="39">
        <v>15533</v>
      </c>
      <c r="J1110" s="39" t="str">
        <f t="shared" si="188"/>
        <v>YES</v>
      </c>
      <c r="K1110" s="39">
        <f t="shared" si="189"/>
        <v>0.14992503748125938</v>
      </c>
      <c r="L1110" s="39" t="str">
        <f t="shared" si="190"/>
        <v>NO</v>
      </c>
      <c r="O1110" s="39">
        <v>4</v>
      </c>
      <c r="R1110" s="39">
        <v>0</v>
      </c>
      <c r="S1110" s="39">
        <f t="shared" si="191"/>
        <v>0</v>
      </c>
      <c r="AB1110" s="39" t="s">
        <v>4112</v>
      </c>
      <c r="AD1110" s="39">
        <f t="shared" si="192"/>
        <v>0</v>
      </c>
      <c r="AE1110" s="39">
        <v>1156</v>
      </c>
      <c r="AF1110" s="39">
        <f t="shared" si="193"/>
        <v>862</v>
      </c>
      <c r="AG1110" s="39">
        <v>362</v>
      </c>
      <c r="AH1110" s="39">
        <f t="shared" si="194"/>
        <v>802</v>
      </c>
      <c r="AI1110" s="39">
        <f t="shared" si="195"/>
        <v>60</v>
      </c>
      <c r="AJ1110" s="39">
        <f t="shared" si="196"/>
        <v>1</v>
      </c>
      <c r="AK1110" s="39">
        <v>1</v>
      </c>
      <c r="AL1110" s="39">
        <v>0.44</v>
      </c>
      <c r="AM1110" s="39">
        <v>0.45800000000000002</v>
      </c>
      <c r="AN1110" s="39">
        <v>0.38600000000000001</v>
      </c>
      <c r="AO1110" s="39">
        <f t="shared" si="197"/>
        <v>0</v>
      </c>
      <c r="AQ1110" s="37" t="s">
        <v>1237</v>
      </c>
      <c r="AR1110" s="39">
        <v>1</v>
      </c>
    </row>
    <row r="1111" spans="1:44" ht="15" customHeight="1">
      <c r="A1111" s="37" t="s">
        <v>1238</v>
      </c>
      <c r="B1111" s="37" t="s">
        <v>1239</v>
      </c>
      <c r="C1111" s="37" t="s">
        <v>1240</v>
      </c>
      <c r="E1111" s="39">
        <v>0.97699999999999998</v>
      </c>
      <c r="F1111" s="39">
        <v>20</v>
      </c>
      <c r="G1111" s="39">
        <f t="shared" si="187"/>
        <v>259</v>
      </c>
      <c r="H1111" s="39">
        <v>430</v>
      </c>
      <c r="I1111" s="39">
        <v>933</v>
      </c>
      <c r="J1111" s="39" t="str">
        <f t="shared" si="188"/>
        <v>NO</v>
      </c>
      <c r="K1111" s="39">
        <f t="shared" si="189"/>
        <v>2.3166023166023164</v>
      </c>
      <c r="L1111" s="39" t="str">
        <f t="shared" si="190"/>
        <v>NO</v>
      </c>
      <c r="O1111" s="39">
        <v>0</v>
      </c>
      <c r="R1111" s="39">
        <v>0</v>
      </c>
      <c r="S1111" s="39">
        <f t="shared" si="191"/>
        <v>0</v>
      </c>
      <c r="AB1111" s="39" t="s">
        <v>4112</v>
      </c>
      <c r="AC1111" s="39" t="s">
        <v>1241</v>
      </c>
      <c r="AD1111" s="39">
        <f t="shared" si="192"/>
        <v>3</v>
      </c>
      <c r="AE1111" s="39">
        <v>263</v>
      </c>
      <c r="AF1111" s="39">
        <f t="shared" si="193"/>
        <v>514</v>
      </c>
      <c r="AG1111" s="39">
        <v>2793</v>
      </c>
      <c r="AH1111" s="39">
        <f t="shared" si="194"/>
        <v>1203</v>
      </c>
      <c r="AI1111" s="39">
        <f t="shared" si="195"/>
        <v>-689</v>
      </c>
      <c r="AJ1111" s="39">
        <f t="shared" si="196"/>
        <v>0</v>
      </c>
      <c r="AK1111" s="39">
        <v>1</v>
      </c>
      <c r="AL1111" s="39">
        <v>0.46500000000000002</v>
      </c>
      <c r="AM1111" s="39">
        <v>0.45300000000000001</v>
      </c>
      <c r="AN1111" s="39">
        <v>0.54200000000000004</v>
      </c>
      <c r="AO1111" s="39">
        <f t="shared" si="197"/>
        <v>0</v>
      </c>
      <c r="AQ1111" s="37" t="s">
        <v>1240</v>
      </c>
      <c r="AR1111" s="39">
        <v>0</v>
      </c>
    </row>
    <row r="1112" spans="1:44" ht="15" customHeight="1">
      <c r="A1112" s="37" t="s">
        <v>1242</v>
      </c>
      <c r="B1112" s="37" t="s">
        <v>1206</v>
      </c>
      <c r="C1112" s="37" t="s">
        <v>1207</v>
      </c>
      <c r="E1112" s="39">
        <v>0.998</v>
      </c>
      <c r="F1112" s="39">
        <v>19</v>
      </c>
      <c r="G1112" s="39">
        <f t="shared" si="187"/>
        <v>381</v>
      </c>
      <c r="H1112" s="39" t="s">
        <v>4111</v>
      </c>
      <c r="I1112" s="39">
        <v>246</v>
      </c>
      <c r="J1112" s="39" t="str">
        <f t="shared" si="188"/>
        <v>NO</v>
      </c>
      <c r="K1112" s="39">
        <f t="shared" si="189"/>
        <v>0</v>
      </c>
      <c r="L1112" s="39" t="str">
        <f t="shared" si="190"/>
        <v>NO</v>
      </c>
      <c r="O1112" s="39">
        <v>0</v>
      </c>
      <c r="R1112" s="39">
        <v>0</v>
      </c>
      <c r="S1112" s="39">
        <f t="shared" si="191"/>
        <v>0</v>
      </c>
      <c r="AB1112" s="39" t="s">
        <v>4112</v>
      </c>
      <c r="AC1112" s="39" t="s">
        <v>1208</v>
      </c>
      <c r="AD1112" s="39">
        <f t="shared" si="192"/>
        <v>22</v>
      </c>
      <c r="AE1112" s="39">
        <v>5420</v>
      </c>
      <c r="AF1112" s="39">
        <f t="shared" si="193"/>
        <v>1288</v>
      </c>
      <c r="AG1112" s="39">
        <v>0</v>
      </c>
      <c r="AH1112" s="39">
        <f t="shared" si="194"/>
        <v>1</v>
      </c>
      <c r="AI1112" s="39">
        <f t="shared" si="195"/>
        <v>1287</v>
      </c>
      <c r="AJ1112" s="39">
        <f t="shared" si="196"/>
        <v>1</v>
      </c>
      <c r="AK1112" s="39">
        <v>1</v>
      </c>
      <c r="AL1112" s="39">
        <v>0.434</v>
      </c>
      <c r="AM1112" s="39">
        <v>0.55400000000000005</v>
      </c>
      <c r="AN1112" s="39">
        <v>0.49199999999999999</v>
      </c>
      <c r="AO1112" s="39">
        <f t="shared" si="197"/>
        <v>0</v>
      </c>
      <c r="AQ1112" s="37" t="s">
        <v>1207</v>
      </c>
      <c r="AR1112" s="39">
        <v>1</v>
      </c>
    </row>
    <row r="1113" spans="1:44" ht="15" customHeight="1">
      <c r="A1113" s="37" t="s">
        <v>1209</v>
      </c>
      <c r="B1113" s="37" t="s">
        <v>1210</v>
      </c>
      <c r="C1113" s="37" t="s">
        <v>1211</v>
      </c>
      <c r="E1113" s="39">
        <v>1</v>
      </c>
      <c r="F1113" s="39">
        <v>21</v>
      </c>
      <c r="G1113" s="39">
        <f t="shared" si="187"/>
        <v>53</v>
      </c>
      <c r="H1113" s="39">
        <v>1550</v>
      </c>
      <c r="I1113" s="39" t="s">
        <v>4111</v>
      </c>
      <c r="J1113" s="39" t="str">
        <f t="shared" si="188"/>
        <v>NO</v>
      </c>
      <c r="K1113" s="39">
        <f t="shared" si="189"/>
        <v>11.320754716981131</v>
      </c>
      <c r="L1113" s="39" t="str">
        <f t="shared" si="190"/>
        <v>YES</v>
      </c>
      <c r="O1113" s="39">
        <v>0</v>
      </c>
      <c r="R1113" s="39">
        <v>0</v>
      </c>
      <c r="S1113" s="39">
        <f t="shared" si="191"/>
        <v>0</v>
      </c>
      <c r="AB1113" s="39" t="s">
        <v>4112</v>
      </c>
      <c r="AD1113" s="39">
        <f t="shared" si="192"/>
        <v>0</v>
      </c>
      <c r="AE1113" s="39">
        <v>5409</v>
      </c>
      <c r="AF1113" s="39">
        <f t="shared" si="193"/>
        <v>1286</v>
      </c>
      <c r="AG1113" s="39">
        <v>758</v>
      </c>
      <c r="AH1113" s="39">
        <f t="shared" si="194"/>
        <v>943</v>
      </c>
      <c r="AI1113" s="39">
        <f t="shared" si="195"/>
        <v>343</v>
      </c>
      <c r="AJ1113" s="39">
        <f t="shared" si="196"/>
        <v>1</v>
      </c>
      <c r="AK1113" s="39">
        <v>1</v>
      </c>
      <c r="AL1113" s="39">
        <v>0.53100000000000003</v>
      </c>
      <c r="AM1113" s="39">
        <v>0.45700000000000002</v>
      </c>
      <c r="AN1113" s="39">
        <v>0.378</v>
      </c>
      <c r="AO1113" s="39">
        <f t="shared" si="197"/>
        <v>0</v>
      </c>
      <c r="AQ1113" s="37" t="s">
        <v>1211</v>
      </c>
      <c r="AR1113" s="39">
        <v>1</v>
      </c>
    </row>
    <row r="1114" spans="1:44" ht="15" customHeight="1">
      <c r="A1114" s="37" t="s">
        <v>1212</v>
      </c>
      <c r="B1114" s="37" t="s">
        <v>1213</v>
      </c>
      <c r="C1114" s="37" t="s">
        <v>1214</v>
      </c>
      <c r="E1114" s="39">
        <v>0.999</v>
      </c>
      <c r="F1114" s="39">
        <v>19</v>
      </c>
      <c r="G1114" s="39">
        <f t="shared" si="187"/>
        <v>63</v>
      </c>
      <c r="H1114" s="39">
        <v>12540</v>
      </c>
      <c r="I1114" s="39">
        <v>6389</v>
      </c>
      <c r="J1114" s="39" t="str">
        <f t="shared" si="188"/>
        <v>YES</v>
      </c>
      <c r="K1114" s="39">
        <f t="shared" si="189"/>
        <v>6.3492063492063489</v>
      </c>
      <c r="L1114" s="39" t="str">
        <f t="shared" si="190"/>
        <v>YES</v>
      </c>
      <c r="O1114" s="39">
        <v>0</v>
      </c>
      <c r="R1114" s="39">
        <v>0</v>
      </c>
      <c r="S1114" s="39">
        <f t="shared" si="191"/>
        <v>2</v>
      </c>
      <c r="U1114" s="39" t="s">
        <v>3260</v>
      </c>
      <c r="W1114" s="39" t="s">
        <v>2013</v>
      </c>
      <c r="AB1114" s="39" t="s">
        <v>4112</v>
      </c>
      <c r="AD1114" s="39">
        <f t="shared" si="192"/>
        <v>0</v>
      </c>
      <c r="AE1114" s="39">
        <v>1546</v>
      </c>
      <c r="AF1114" s="39">
        <f t="shared" si="193"/>
        <v>950</v>
      </c>
      <c r="AG1114" s="39">
        <v>0</v>
      </c>
      <c r="AH1114" s="39">
        <f t="shared" si="194"/>
        <v>1</v>
      </c>
      <c r="AI1114" s="39">
        <f t="shared" si="195"/>
        <v>949</v>
      </c>
      <c r="AJ1114" s="39">
        <f t="shared" si="196"/>
        <v>1</v>
      </c>
      <c r="AK1114" s="39">
        <v>1</v>
      </c>
      <c r="AL1114" s="39">
        <v>0.35</v>
      </c>
      <c r="AM1114" s="39">
        <v>0.43</v>
      </c>
      <c r="AN1114" s="39">
        <v>0.42599999999999999</v>
      </c>
      <c r="AO1114" s="39">
        <f t="shared" si="197"/>
        <v>0</v>
      </c>
      <c r="AQ1114" s="37" t="s">
        <v>1214</v>
      </c>
      <c r="AR1114" s="39">
        <v>1</v>
      </c>
    </row>
    <row r="1115" spans="1:44" ht="15" customHeight="1">
      <c r="A1115" s="37" t="s">
        <v>1215</v>
      </c>
      <c r="B1115" s="37" t="s">
        <v>1216</v>
      </c>
      <c r="C1115" s="37" t="s">
        <v>1217</v>
      </c>
      <c r="E1115" s="39">
        <v>0.94699999999999995</v>
      </c>
      <c r="F1115" s="39">
        <v>24</v>
      </c>
      <c r="G1115" s="39">
        <f t="shared" si="187"/>
        <v>302</v>
      </c>
      <c r="H1115" s="39">
        <v>430</v>
      </c>
      <c r="I1115" s="39">
        <v>10558</v>
      </c>
      <c r="J1115" s="39" t="str">
        <f t="shared" si="188"/>
        <v>YES</v>
      </c>
      <c r="K1115" s="39">
        <f t="shared" si="189"/>
        <v>1.3245033112582782</v>
      </c>
      <c r="L1115" s="39" t="str">
        <f t="shared" si="190"/>
        <v>NO</v>
      </c>
      <c r="O1115" s="39">
        <v>7</v>
      </c>
      <c r="R1115" s="39">
        <v>0</v>
      </c>
      <c r="S1115" s="39">
        <f t="shared" si="191"/>
        <v>0</v>
      </c>
      <c r="AB1115" s="39" t="s">
        <v>4112</v>
      </c>
      <c r="AD1115" s="39">
        <f t="shared" si="192"/>
        <v>0</v>
      </c>
      <c r="AE1115" s="39">
        <v>30</v>
      </c>
      <c r="AF1115" s="39">
        <f t="shared" si="193"/>
        <v>269</v>
      </c>
      <c r="AG1115" s="39">
        <v>155</v>
      </c>
      <c r="AH1115" s="39">
        <f t="shared" si="194"/>
        <v>631</v>
      </c>
      <c r="AI1115" s="39">
        <f t="shared" si="195"/>
        <v>-362</v>
      </c>
      <c r="AJ1115" s="39">
        <f t="shared" si="196"/>
        <v>0</v>
      </c>
      <c r="AK1115" s="39">
        <v>1</v>
      </c>
      <c r="AL1115" s="39">
        <v>0.45700000000000002</v>
      </c>
      <c r="AM1115" s="39">
        <v>0.46100000000000002</v>
      </c>
      <c r="AN1115" s="39">
        <v>0.438</v>
      </c>
      <c r="AO1115" s="39">
        <f t="shared" si="197"/>
        <v>0</v>
      </c>
      <c r="AQ1115" s="37" t="s">
        <v>1217</v>
      </c>
      <c r="AR1115" s="39">
        <v>0</v>
      </c>
    </row>
    <row r="1116" spans="1:44" ht="15" customHeight="1">
      <c r="A1116" s="37" t="s">
        <v>1218</v>
      </c>
      <c r="B1116" s="37" t="s">
        <v>1219</v>
      </c>
      <c r="C1116" s="37" t="s">
        <v>1220</v>
      </c>
      <c r="E1116" s="39">
        <v>0.999</v>
      </c>
      <c r="F1116" s="39">
        <v>19</v>
      </c>
      <c r="G1116" s="39">
        <f t="shared" si="187"/>
        <v>219</v>
      </c>
      <c r="H1116" s="39">
        <v>1880</v>
      </c>
      <c r="I1116" s="39">
        <v>1209</v>
      </c>
      <c r="J1116" s="39" t="str">
        <f t="shared" si="188"/>
        <v>NO</v>
      </c>
      <c r="K1116" s="39">
        <f t="shared" si="189"/>
        <v>4.10958904109589</v>
      </c>
      <c r="L1116" s="39" t="str">
        <f t="shared" si="190"/>
        <v>NO</v>
      </c>
      <c r="O1116" s="39">
        <v>1</v>
      </c>
      <c r="R1116" s="39">
        <v>0</v>
      </c>
      <c r="S1116" s="39">
        <f t="shared" si="191"/>
        <v>0</v>
      </c>
      <c r="AB1116" s="39" t="s">
        <v>4112</v>
      </c>
      <c r="AC1116" s="39" t="s">
        <v>1221</v>
      </c>
      <c r="AD1116" s="39">
        <f t="shared" si="192"/>
        <v>7</v>
      </c>
      <c r="AE1116" s="39">
        <v>4</v>
      </c>
      <c r="AF1116" s="39">
        <f t="shared" si="193"/>
        <v>137</v>
      </c>
      <c r="AG1116" s="39">
        <v>3</v>
      </c>
      <c r="AH1116" s="39">
        <f t="shared" si="194"/>
        <v>179</v>
      </c>
      <c r="AI1116" s="39">
        <f t="shared" si="195"/>
        <v>-42</v>
      </c>
      <c r="AJ1116" s="39">
        <f t="shared" si="196"/>
        <v>0</v>
      </c>
      <c r="AK1116" s="39">
        <v>1</v>
      </c>
      <c r="AL1116" s="39">
        <v>0.38</v>
      </c>
      <c r="AM1116" s="39">
        <v>0.48099999999999998</v>
      </c>
      <c r="AN1116" s="39">
        <v>0.435</v>
      </c>
      <c r="AO1116" s="39">
        <f t="shared" si="197"/>
        <v>0</v>
      </c>
      <c r="AQ1116" s="37" t="s">
        <v>1220</v>
      </c>
      <c r="AR1116" s="39">
        <v>0</v>
      </c>
    </row>
    <row r="1117" spans="1:44" ht="15" customHeight="1">
      <c r="A1117" s="37" t="s">
        <v>1222</v>
      </c>
      <c r="B1117" s="37" t="s">
        <v>1223</v>
      </c>
      <c r="C1117" s="37" t="s">
        <v>1224</v>
      </c>
      <c r="E1117" s="39">
        <v>1</v>
      </c>
      <c r="F1117" s="39">
        <v>19</v>
      </c>
      <c r="G1117" s="39">
        <f t="shared" si="187"/>
        <v>212</v>
      </c>
      <c r="H1117" s="39">
        <v>300</v>
      </c>
      <c r="I1117" s="39">
        <v>760</v>
      </c>
      <c r="J1117" s="39" t="str">
        <f t="shared" si="188"/>
        <v>NO</v>
      </c>
      <c r="K1117" s="39">
        <f t="shared" si="189"/>
        <v>0.94339622641509435</v>
      </c>
      <c r="L1117" s="39" t="str">
        <f t="shared" si="190"/>
        <v>NO</v>
      </c>
      <c r="O1117" s="39">
        <v>1</v>
      </c>
      <c r="R1117" s="39">
        <v>0</v>
      </c>
      <c r="S1117" s="39">
        <f t="shared" si="191"/>
        <v>0</v>
      </c>
      <c r="AB1117" s="39" t="s">
        <v>4112</v>
      </c>
      <c r="AD1117" s="39">
        <f t="shared" si="192"/>
        <v>0</v>
      </c>
      <c r="AE1117" s="39">
        <v>777</v>
      </c>
      <c r="AF1117" s="39">
        <f t="shared" si="193"/>
        <v>753</v>
      </c>
      <c r="AG1117" s="39">
        <v>1890</v>
      </c>
      <c r="AH1117" s="39">
        <f t="shared" si="194"/>
        <v>1143</v>
      </c>
      <c r="AI1117" s="39">
        <f t="shared" si="195"/>
        <v>-390</v>
      </c>
      <c r="AJ1117" s="39">
        <f t="shared" si="196"/>
        <v>0</v>
      </c>
      <c r="AK1117" s="39">
        <v>1</v>
      </c>
      <c r="AL1117" s="39">
        <v>0.51800000000000002</v>
      </c>
      <c r="AM1117" s="39">
        <v>0.49399999999999999</v>
      </c>
      <c r="AN1117" s="39">
        <v>0.47399999999999998</v>
      </c>
      <c r="AO1117" s="39">
        <f t="shared" si="197"/>
        <v>0</v>
      </c>
      <c r="AQ1117" s="37" t="s">
        <v>1224</v>
      </c>
      <c r="AR1117" s="39">
        <v>0</v>
      </c>
    </row>
    <row r="1118" spans="1:44" ht="15" customHeight="1">
      <c r="A1118" s="37" t="s">
        <v>1225</v>
      </c>
      <c r="B1118" s="37" t="s">
        <v>1226</v>
      </c>
      <c r="C1118" s="37" t="s">
        <v>1227</v>
      </c>
      <c r="E1118" s="39">
        <v>1</v>
      </c>
      <c r="F1118" s="39">
        <v>18</v>
      </c>
      <c r="G1118" s="39">
        <f t="shared" si="187"/>
        <v>61</v>
      </c>
      <c r="H1118" s="39">
        <v>1565</v>
      </c>
      <c r="I1118" s="39">
        <v>9435</v>
      </c>
      <c r="J1118" s="39" t="str">
        <f t="shared" si="188"/>
        <v>NO</v>
      </c>
      <c r="K1118" s="39">
        <f t="shared" si="189"/>
        <v>9.8360655737704921</v>
      </c>
      <c r="L1118" s="39" t="str">
        <f t="shared" si="190"/>
        <v>YES</v>
      </c>
      <c r="O1118" s="39">
        <v>1</v>
      </c>
      <c r="R1118" s="39">
        <v>0</v>
      </c>
      <c r="S1118" s="39">
        <f t="shared" si="191"/>
        <v>1</v>
      </c>
      <c r="U1118" s="39" t="s">
        <v>1384</v>
      </c>
      <c r="AB1118" s="39" t="s">
        <v>4112</v>
      </c>
      <c r="AD1118" s="39">
        <f t="shared" si="192"/>
        <v>0</v>
      </c>
      <c r="AE1118" s="39">
        <v>135</v>
      </c>
      <c r="AF1118" s="39">
        <f t="shared" si="193"/>
        <v>427</v>
      </c>
      <c r="AG1118" s="39">
        <v>952</v>
      </c>
      <c r="AH1118" s="39">
        <f t="shared" si="194"/>
        <v>997</v>
      </c>
      <c r="AI1118" s="39">
        <f t="shared" si="195"/>
        <v>-570</v>
      </c>
      <c r="AJ1118" s="39">
        <f t="shared" si="196"/>
        <v>0</v>
      </c>
      <c r="AK1118" s="39">
        <v>1</v>
      </c>
      <c r="AL1118" s="39">
        <v>0.39800000000000002</v>
      </c>
      <c r="AM1118" s="39">
        <v>0.44500000000000001</v>
      </c>
      <c r="AN1118" s="39">
        <v>0.39800000000000002</v>
      </c>
      <c r="AO1118" s="39">
        <f t="shared" si="197"/>
        <v>0</v>
      </c>
      <c r="AQ1118" s="37" t="s">
        <v>1227</v>
      </c>
      <c r="AR1118" s="39">
        <v>0</v>
      </c>
    </row>
    <row r="1119" spans="1:44" ht="15" customHeight="1">
      <c r="A1119" s="37" t="s">
        <v>1228</v>
      </c>
      <c r="B1119" s="37" t="s">
        <v>1189</v>
      </c>
      <c r="C1119" s="37" t="s">
        <v>1190</v>
      </c>
      <c r="E1119" s="39">
        <v>0.999</v>
      </c>
      <c r="F1119" s="39">
        <v>18</v>
      </c>
      <c r="G1119" s="39">
        <f t="shared" si="187"/>
        <v>360</v>
      </c>
      <c r="H1119" s="39">
        <v>9435</v>
      </c>
      <c r="I1119" s="39" t="s">
        <v>4111</v>
      </c>
      <c r="J1119" s="39" t="str">
        <f t="shared" si="188"/>
        <v>NO</v>
      </c>
      <c r="K1119" s="39">
        <f t="shared" si="189"/>
        <v>1.6666666666666667</v>
      </c>
      <c r="L1119" s="39" t="str">
        <f t="shared" si="190"/>
        <v>NO</v>
      </c>
      <c r="O1119" s="39">
        <v>1</v>
      </c>
      <c r="R1119" s="39">
        <v>0</v>
      </c>
      <c r="S1119" s="39">
        <f t="shared" si="191"/>
        <v>0</v>
      </c>
      <c r="AB1119" s="39" t="s">
        <v>4112</v>
      </c>
      <c r="AC1119" s="39" t="s">
        <v>1191</v>
      </c>
      <c r="AD1119" s="39">
        <f t="shared" si="192"/>
        <v>13</v>
      </c>
      <c r="AE1119" s="39">
        <v>16630</v>
      </c>
      <c r="AF1119" s="39">
        <f t="shared" si="193"/>
        <v>1408</v>
      </c>
      <c r="AG1119" s="39">
        <v>69090</v>
      </c>
      <c r="AH1119" s="39">
        <f t="shared" si="194"/>
        <v>1448</v>
      </c>
      <c r="AI1119" s="39">
        <f t="shared" si="195"/>
        <v>-40</v>
      </c>
      <c r="AJ1119" s="39">
        <f t="shared" si="196"/>
        <v>0</v>
      </c>
      <c r="AK1119" s="39">
        <v>1</v>
      </c>
      <c r="AL1119" s="39">
        <v>0</v>
      </c>
      <c r="AM1119" s="39">
        <v>0</v>
      </c>
      <c r="AN1119" s="39">
        <v>0</v>
      </c>
      <c r="AO1119" s="39">
        <f t="shared" si="197"/>
        <v>0</v>
      </c>
      <c r="AQ1119" s="37" t="s">
        <v>1190</v>
      </c>
      <c r="AR1119" s="39">
        <v>0</v>
      </c>
    </row>
    <row r="1120" spans="1:44" ht="15" customHeight="1">
      <c r="A1120" s="37" t="s">
        <v>1192</v>
      </c>
      <c r="B1120" s="37" t="s">
        <v>1193</v>
      </c>
      <c r="C1120" s="37" t="s">
        <v>1194</v>
      </c>
      <c r="E1120" s="39">
        <v>0.999</v>
      </c>
      <c r="F1120" s="39">
        <v>17</v>
      </c>
      <c r="G1120" s="39">
        <f t="shared" si="187"/>
        <v>157</v>
      </c>
      <c r="H1120" s="39">
        <v>880</v>
      </c>
      <c r="I1120" s="39">
        <v>5071</v>
      </c>
      <c r="J1120" s="39" t="str">
        <f t="shared" si="188"/>
        <v>NO</v>
      </c>
      <c r="K1120" s="39">
        <f t="shared" si="189"/>
        <v>2.5477707006369426</v>
      </c>
      <c r="L1120" s="39" t="str">
        <f t="shared" si="190"/>
        <v>NO</v>
      </c>
      <c r="O1120" s="39">
        <v>0</v>
      </c>
      <c r="R1120" s="39">
        <v>0</v>
      </c>
      <c r="S1120" s="39">
        <f t="shared" si="191"/>
        <v>0</v>
      </c>
      <c r="AB1120" s="39" t="s">
        <v>4112</v>
      </c>
      <c r="AD1120" s="39">
        <f t="shared" si="192"/>
        <v>0</v>
      </c>
      <c r="AE1120" s="39">
        <v>1555</v>
      </c>
      <c r="AF1120" s="39">
        <f t="shared" si="193"/>
        <v>952</v>
      </c>
      <c r="AG1120" s="39">
        <v>205</v>
      </c>
      <c r="AH1120" s="39">
        <f t="shared" si="194"/>
        <v>690</v>
      </c>
      <c r="AI1120" s="39">
        <f t="shared" si="195"/>
        <v>262</v>
      </c>
      <c r="AJ1120" s="39">
        <f t="shared" si="196"/>
        <v>1</v>
      </c>
      <c r="AK1120" s="39">
        <v>1</v>
      </c>
      <c r="AL1120" s="39">
        <v>0.43</v>
      </c>
      <c r="AM1120" s="39">
        <v>0.443</v>
      </c>
      <c r="AN1120" s="39">
        <v>0.46200000000000002</v>
      </c>
      <c r="AO1120" s="39">
        <f t="shared" si="197"/>
        <v>0</v>
      </c>
      <c r="AQ1120" s="37" t="s">
        <v>1194</v>
      </c>
      <c r="AR1120" s="39">
        <v>1</v>
      </c>
    </row>
    <row r="1121" spans="1:44" ht="15" customHeight="1">
      <c r="A1121" s="37" t="s">
        <v>1195</v>
      </c>
      <c r="B1121" s="37" t="s">
        <v>1196</v>
      </c>
      <c r="C1121" s="37" t="s">
        <v>1197</v>
      </c>
      <c r="E1121" s="39">
        <v>0.98099999999999998</v>
      </c>
      <c r="F1121" s="39">
        <v>21</v>
      </c>
      <c r="G1121" s="39">
        <f t="shared" si="187"/>
        <v>457</v>
      </c>
      <c r="H1121" s="39">
        <v>2318</v>
      </c>
      <c r="I1121" s="39" t="s">
        <v>4111</v>
      </c>
      <c r="J1121" s="39" t="str">
        <f t="shared" si="188"/>
        <v>NO</v>
      </c>
      <c r="K1121" s="39">
        <f t="shared" si="189"/>
        <v>0</v>
      </c>
      <c r="L1121" s="39" t="str">
        <f t="shared" si="190"/>
        <v>NO</v>
      </c>
      <c r="O1121" s="39">
        <v>1</v>
      </c>
      <c r="R1121" s="39">
        <v>0</v>
      </c>
      <c r="S1121" s="39">
        <f t="shared" si="191"/>
        <v>1</v>
      </c>
      <c r="W1121" s="39" t="s">
        <v>2138</v>
      </c>
      <c r="AB1121" s="39" t="s">
        <v>4112</v>
      </c>
      <c r="AC1121" s="39" t="s">
        <v>1198</v>
      </c>
      <c r="AD1121" s="39">
        <f t="shared" si="192"/>
        <v>5</v>
      </c>
      <c r="AE1121" s="39">
        <v>2113</v>
      </c>
      <c r="AF1121" s="39">
        <f t="shared" si="193"/>
        <v>1057</v>
      </c>
      <c r="AG1121" s="39">
        <v>4</v>
      </c>
      <c r="AH1121" s="39">
        <f t="shared" si="194"/>
        <v>194</v>
      </c>
      <c r="AI1121" s="39">
        <f t="shared" si="195"/>
        <v>863</v>
      </c>
      <c r="AJ1121" s="39">
        <f t="shared" si="196"/>
        <v>1</v>
      </c>
      <c r="AK1121" s="39">
        <v>1</v>
      </c>
      <c r="AL1121" s="39">
        <v>0.43</v>
      </c>
      <c r="AM1121" s="39">
        <v>0.48</v>
      </c>
      <c r="AN1121" s="39">
        <v>0.26200000000000001</v>
      </c>
      <c r="AO1121" s="39">
        <f t="shared" si="197"/>
        <v>0</v>
      </c>
      <c r="AQ1121" s="37" t="s">
        <v>1197</v>
      </c>
      <c r="AR1121" s="39">
        <v>1</v>
      </c>
    </row>
    <row r="1122" spans="1:44" ht="15" customHeight="1">
      <c r="A1122" s="37" t="s">
        <v>1199</v>
      </c>
      <c r="B1122" s="37" t="s">
        <v>1200</v>
      </c>
      <c r="C1122" s="37" t="s">
        <v>1201</v>
      </c>
      <c r="E1122" s="39">
        <v>1</v>
      </c>
      <c r="F1122" s="39">
        <v>22</v>
      </c>
      <c r="G1122" s="39">
        <f t="shared" si="187"/>
        <v>251</v>
      </c>
      <c r="H1122" s="39">
        <v>270</v>
      </c>
      <c r="I1122" s="39">
        <v>304</v>
      </c>
      <c r="J1122" s="39" t="str">
        <f t="shared" si="188"/>
        <v>NO</v>
      </c>
      <c r="K1122" s="39">
        <f t="shared" si="189"/>
        <v>0.79681274900398402</v>
      </c>
      <c r="L1122" s="39" t="str">
        <f t="shared" si="190"/>
        <v>NO</v>
      </c>
      <c r="O1122" s="39">
        <v>1</v>
      </c>
      <c r="R1122" s="39">
        <v>0</v>
      </c>
      <c r="S1122" s="39">
        <f t="shared" si="191"/>
        <v>0</v>
      </c>
      <c r="AB1122" s="39" t="s">
        <v>4112</v>
      </c>
      <c r="AD1122" s="39">
        <f t="shared" si="192"/>
        <v>0</v>
      </c>
      <c r="AE1122" s="39">
        <v>3416</v>
      </c>
      <c r="AF1122" s="39">
        <f t="shared" si="193"/>
        <v>1179</v>
      </c>
      <c r="AG1122" s="39">
        <v>4411</v>
      </c>
      <c r="AH1122" s="39">
        <f t="shared" si="194"/>
        <v>1270</v>
      </c>
      <c r="AI1122" s="39">
        <f t="shared" si="195"/>
        <v>-91</v>
      </c>
      <c r="AJ1122" s="39">
        <f t="shared" si="196"/>
        <v>0</v>
      </c>
      <c r="AK1122" s="39">
        <v>1</v>
      </c>
      <c r="AL1122" s="39">
        <v>0.45900000000000002</v>
      </c>
      <c r="AM1122" s="39">
        <v>0.48599999999999999</v>
      </c>
      <c r="AN1122" s="39">
        <v>0.51300000000000001</v>
      </c>
      <c r="AO1122" s="39">
        <f t="shared" si="197"/>
        <v>0</v>
      </c>
      <c r="AQ1122" s="37" t="s">
        <v>1201</v>
      </c>
      <c r="AR1122" s="39">
        <v>0</v>
      </c>
    </row>
    <row r="1123" spans="1:44" ht="15" customHeight="1">
      <c r="A1123" s="37" t="s">
        <v>1202</v>
      </c>
      <c r="B1123" s="37" t="s">
        <v>1203</v>
      </c>
      <c r="C1123" s="37" t="s">
        <v>1204</v>
      </c>
      <c r="E1123" s="39">
        <v>0.999</v>
      </c>
      <c r="F1123" s="39">
        <v>16</v>
      </c>
      <c r="G1123" s="39">
        <f t="shared" si="187"/>
        <v>100</v>
      </c>
      <c r="H1123" s="39">
        <v>4080</v>
      </c>
      <c r="I1123" s="39">
        <v>12723</v>
      </c>
      <c r="J1123" s="39" t="str">
        <f t="shared" si="188"/>
        <v>YES</v>
      </c>
      <c r="K1123" s="39">
        <f t="shared" si="189"/>
        <v>12</v>
      </c>
      <c r="L1123" s="39" t="str">
        <f t="shared" si="190"/>
        <v>YES</v>
      </c>
      <c r="O1123" s="39">
        <v>3</v>
      </c>
      <c r="R1123" s="39">
        <v>0</v>
      </c>
      <c r="S1123" s="39">
        <f t="shared" si="191"/>
        <v>0</v>
      </c>
      <c r="AB1123" s="39" t="s">
        <v>4112</v>
      </c>
      <c r="AD1123" s="39">
        <f t="shared" si="192"/>
        <v>0</v>
      </c>
      <c r="AE1123" s="39">
        <v>86044</v>
      </c>
      <c r="AF1123" s="39">
        <f t="shared" si="193"/>
        <v>1457</v>
      </c>
      <c r="AG1123" s="39">
        <v>1688</v>
      </c>
      <c r="AH1123" s="39">
        <f t="shared" si="194"/>
        <v>1118</v>
      </c>
      <c r="AI1123" s="39">
        <f t="shared" si="195"/>
        <v>339</v>
      </c>
      <c r="AJ1123" s="39">
        <f t="shared" si="196"/>
        <v>1</v>
      </c>
      <c r="AK1123" s="39">
        <v>1</v>
      </c>
      <c r="AL1123" s="39">
        <v>0.44800000000000001</v>
      </c>
      <c r="AM1123" s="39">
        <v>0.439</v>
      </c>
      <c r="AN1123" s="39">
        <v>0.39800000000000002</v>
      </c>
      <c r="AO1123" s="39">
        <f t="shared" si="197"/>
        <v>0</v>
      </c>
      <c r="AQ1123" s="37" t="s">
        <v>1204</v>
      </c>
      <c r="AR1123" s="39">
        <v>1</v>
      </c>
    </row>
    <row r="1124" spans="1:44" ht="15" customHeight="1">
      <c r="A1124" s="37" t="s">
        <v>1205</v>
      </c>
      <c r="B1124" s="37" t="s">
        <v>1170</v>
      </c>
      <c r="C1124" s="37" t="s">
        <v>1171</v>
      </c>
      <c r="E1124" s="39">
        <v>0.995</v>
      </c>
      <c r="F1124" s="39">
        <v>18</v>
      </c>
      <c r="G1124" s="39">
        <f t="shared" si="187"/>
        <v>244</v>
      </c>
      <c r="H1124" s="39">
        <v>3070</v>
      </c>
      <c r="I1124" s="39" t="s">
        <v>4111</v>
      </c>
      <c r="J1124" s="39" t="str">
        <f t="shared" si="188"/>
        <v>NO</v>
      </c>
      <c r="K1124" s="39">
        <f t="shared" si="189"/>
        <v>0</v>
      </c>
      <c r="L1124" s="39" t="str">
        <f t="shared" si="190"/>
        <v>NO</v>
      </c>
      <c r="O1124" s="39">
        <v>0</v>
      </c>
      <c r="R1124" s="39">
        <v>0</v>
      </c>
      <c r="S1124" s="39">
        <f t="shared" si="191"/>
        <v>1</v>
      </c>
      <c r="W1124" s="39" t="s">
        <v>3678</v>
      </c>
      <c r="AB1124" s="39" t="s">
        <v>4112</v>
      </c>
      <c r="AD1124" s="39">
        <f t="shared" si="192"/>
        <v>0</v>
      </c>
      <c r="AE1124" s="39">
        <v>463</v>
      </c>
      <c r="AF1124" s="39">
        <f t="shared" si="193"/>
        <v>623</v>
      </c>
      <c r="AG1124" s="39">
        <v>3398</v>
      </c>
      <c r="AH1124" s="39">
        <f t="shared" si="194"/>
        <v>1238</v>
      </c>
      <c r="AI1124" s="39">
        <f t="shared" si="195"/>
        <v>-615</v>
      </c>
      <c r="AJ1124" s="39">
        <f t="shared" si="196"/>
        <v>0</v>
      </c>
      <c r="AK1124" s="39">
        <v>1</v>
      </c>
      <c r="AL1124" s="39">
        <v>0.38100000000000001</v>
      </c>
      <c r="AM1124" s="39">
        <v>0.47299999999999998</v>
      </c>
      <c r="AN1124" s="39">
        <v>0.54300000000000004</v>
      </c>
      <c r="AO1124" s="39">
        <f t="shared" si="197"/>
        <v>0</v>
      </c>
      <c r="AQ1124" s="37" t="s">
        <v>1171</v>
      </c>
      <c r="AR1124" s="39">
        <v>0</v>
      </c>
    </row>
    <row r="1125" spans="1:44" ht="15" customHeight="1">
      <c r="A1125" s="37" t="s">
        <v>1172</v>
      </c>
      <c r="B1125" s="37" t="s">
        <v>1173</v>
      </c>
      <c r="C1125" s="37" t="s">
        <v>1174</v>
      </c>
      <c r="E1125" s="39">
        <v>0.98</v>
      </c>
      <c r="F1125" s="39">
        <v>19</v>
      </c>
      <c r="G1125" s="39">
        <f t="shared" si="187"/>
        <v>134</v>
      </c>
      <c r="H1125" s="39">
        <v>400</v>
      </c>
      <c r="I1125" s="39">
        <v>1162</v>
      </c>
      <c r="J1125" s="39" t="str">
        <f t="shared" si="188"/>
        <v>NO</v>
      </c>
      <c r="K1125" s="39">
        <f t="shared" si="189"/>
        <v>5.9701492537313436</v>
      </c>
      <c r="L1125" s="39" t="str">
        <f t="shared" si="190"/>
        <v>YES</v>
      </c>
      <c r="O1125" s="39">
        <v>0</v>
      </c>
      <c r="R1125" s="39">
        <v>0</v>
      </c>
      <c r="S1125" s="39">
        <f t="shared" si="191"/>
        <v>1</v>
      </c>
      <c r="U1125" s="39" t="s">
        <v>3743</v>
      </c>
      <c r="AB1125" s="39" t="s">
        <v>4112</v>
      </c>
      <c r="AD1125" s="39">
        <f t="shared" si="192"/>
        <v>0</v>
      </c>
      <c r="AE1125" s="39">
        <v>903</v>
      </c>
      <c r="AF1125" s="39">
        <f t="shared" si="193"/>
        <v>784</v>
      </c>
      <c r="AG1125" s="39">
        <v>111</v>
      </c>
      <c r="AH1125" s="39">
        <f t="shared" si="194"/>
        <v>567</v>
      </c>
      <c r="AI1125" s="39">
        <f t="shared" si="195"/>
        <v>217</v>
      </c>
      <c r="AJ1125" s="39">
        <f t="shared" si="196"/>
        <v>1</v>
      </c>
      <c r="AK1125" s="39">
        <v>1</v>
      </c>
      <c r="AL1125" s="39">
        <v>0.46700000000000003</v>
      </c>
      <c r="AM1125" s="39">
        <v>0.49099999999999999</v>
      </c>
      <c r="AN1125" s="39">
        <v>0.436</v>
      </c>
      <c r="AO1125" s="39">
        <f t="shared" si="197"/>
        <v>0</v>
      </c>
      <c r="AQ1125" s="37" t="s">
        <v>1174</v>
      </c>
      <c r="AR1125" s="39">
        <v>1</v>
      </c>
    </row>
    <row r="1126" spans="1:44" ht="15" customHeight="1">
      <c r="A1126" s="37" t="s">
        <v>1175</v>
      </c>
      <c r="B1126" s="37" t="s">
        <v>1176</v>
      </c>
      <c r="C1126" s="37" t="s">
        <v>1177</v>
      </c>
      <c r="E1126" s="39">
        <v>0.997</v>
      </c>
      <c r="F1126" s="39">
        <v>21</v>
      </c>
      <c r="G1126" s="39">
        <f t="shared" si="187"/>
        <v>591</v>
      </c>
      <c r="H1126" s="39">
        <v>757</v>
      </c>
      <c r="I1126" s="39" t="s">
        <v>4111</v>
      </c>
      <c r="J1126" s="39" t="str">
        <f t="shared" si="188"/>
        <v>NO</v>
      </c>
      <c r="K1126" s="39">
        <f t="shared" si="189"/>
        <v>0.67681895093062605</v>
      </c>
      <c r="L1126" s="39" t="str">
        <f t="shared" si="190"/>
        <v>NO</v>
      </c>
      <c r="O1126" s="39">
        <v>1</v>
      </c>
      <c r="R1126" s="39">
        <v>0</v>
      </c>
      <c r="S1126" s="39">
        <f t="shared" si="191"/>
        <v>0</v>
      </c>
      <c r="AB1126" s="39" t="s">
        <v>4112</v>
      </c>
      <c r="AD1126" s="39">
        <f t="shared" si="192"/>
        <v>0</v>
      </c>
      <c r="AE1126" s="39">
        <v>53</v>
      </c>
      <c r="AF1126" s="39">
        <f t="shared" si="193"/>
        <v>328</v>
      </c>
      <c r="AG1126" s="39">
        <v>61</v>
      </c>
      <c r="AH1126" s="39">
        <f t="shared" si="194"/>
        <v>459</v>
      </c>
      <c r="AI1126" s="39">
        <f t="shared" si="195"/>
        <v>-131</v>
      </c>
      <c r="AJ1126" s="39">
        <f t="shared" si="196"/>
        <v>0</v>
      </c>
      <c r="AK1126" s="39">
        <v>1</v>
      </c>
      <c r="AL1126" s="39">
        <v>0.45900000000000002</v>
      </c>
      <c r="AM1126" s="39">
        <v>0.499</v>
      </c>
      <c r="AN1126" s="39">
        <v>0.41799999999999998</v>
      </c>
      <c r="AO1126" s="39">
        <f t="shared" si="197"/>
        <v>0</v>
      </c>
      <c r="AQ1126" s="37" t="s">
        <v>1177</v>
      </c>
      <c r="AR1126" s="39">
        <v>0</v>
      </c>
    </row>
    <row r="1127" spans="1:44" ht="15" customHeight="1">
      <c r="A1127" s="37" t="s">
        <v>1178</v>
      </c>
      <c r="B1127" s="37" t="s">
        <v>1179</v>
      </c>
      <c r="C1127" s="37" t="s">
        <v>1180</v>
      </c>
      <c r="E1127" s="39">
        <v>0.999</v>
      </c>
      <c r="F1127" s="39">
        <v>18</v>
      </c>
      <c r="G1127" s="39">
        <f t="shared" si="187"/>
        <v>164</v>
      </c>
      <c r="H1127" s="39">
        <v>590</v>
      </c>
      <c r="I1127" s="39">
        <v>3352</v>
      </c>
      <c r="J1127" s="39" t="str">
        <f t="shared" si="188"/>
        <v>NO</v>
      </c>
      <c r="K1127" s="39">
        <f t="shared" si="189"/>
        <v>6.0975609756097562</v>
      </c>
      <c r="L1127" s="39" t="str">
        <f t="shared" si="190"/>
        <v>NO</v>
      </c>
      <c r="O1127" s="39">
        <v>1</v>
      </c>
      <c r="R1127" s="39">
        <v>0</v>
      </c>
      <c r="S1127" s="39">
        <f t="shared" si="191"/>
        <v>0</v>
      </c>
      <c r="AB1127" s="39" t="s">
        <v>4112</v>
      </c>
      <c r="AC1127" s="39" t="s">
        <v>1181</v>
      </c>
      <c r="AD1127" s="39">
        <f t="shared" si="192"/>
        <v>3</v>
      </c>
      <c r="AE1127" s="39">
        <v>8014</v>
      </c>
      <c r="AF1127" s="39">
        <f t="shared" si="193"/>
        <v>1339</v>
      </c>
      <c r="AG1127" s="39">
        <v>7370</v>
      </c>
      <c r="AH1127" s="39">
        <f t="shared" si="194"/>
        <v>1319</v>
      </c>
      <c r="AI1127" s="39">
        <f t="shared" si="195"/>
        <v>20</v>
      </c>
      <c r="AJ1127" s="39">
        <f t="shared" si="196"/>
        <v>1</v>
      </c>
      <c r="AK1127" s="39">
        <v>1</v>
      </c>
      <c r="AL1127" s="39">
        <v>0.46700000000000003</v>
      </c>
      <c r="AM1127" s="39">
        <v>0.47299999999999998</v>
      </c>
      <c r="AN1127" s="39">
        <v>0.504</v>
      </c>
      <c r="AO1127" s="39">
        <f t="shared" si="197"/>
        <v>0</v>
      </c>
      <c r="AQ1127" s="37" t="s">
        <v>1180</v>
      </c>
      <c r="AR1127" s="39">
        <v>1</v>
      </c>
    </row>
    <row r="1128" spans="1:44" ht="15" customHeight="1">
      <c r="A1128" s="37" t="s">
        <v>1182</v>
      </c>
      <c r="B1128" s="37" t="s">
        <v>1183</v>
      </c>
      <c r="C1128" s="37" t="s">
        <v>1184</v>
      </c>
      <c r="E1128" s="39">
        <v>0.95</v>
      </c>
      <c r="F1128" s="39">
        <v>20</v>
      </c>
      <c r="G1128" s="39">
        <f t="shared" si="187"/>
        <v>395</v>
      </c>
      <c r="H1128" s="39">
        <v>137</v>
      </c>
      <c r="I1128" s="39">
        <v>1171</v>
      </c>
      <c r="J1128" s="39" t="str">
        <f t="shared" si="188"/>
        <v>NO</v>
      </c>
      <c r="K1128" s="39">
        <f t="shared" si="189"/>
        <v>0.25316455696202533</v>
      </c>
      <c r="L1128" s="39" t="str">
        <f t="shared" si="190"/>
        <v>NO</v>
      </c>
      <c r="O1128" s="39">
        <v>1</v>
      </c>
      <c r="R1128" s="39">
        <v>0</v>
      </c>
      <c r="S1128" s="39">
        <f t="shared" si="191"/>
        <v>0</v>
      </c>
      <c r="AB1128" s="39" t="s">
        <v>4112</v>
      </c>
      <c r="AD1128" s="39">
        <f t="shared" si="192"/>
        <v>0</v>
      </c>
      <c r="AE1128" s="39">
        <v>457</v>
      </c>
      <c r="AF1128" s="39">
        <f t="shared" si="193"/>
        <v>615</v>
      </c>
      <c r="AG1128" s="39">
        <v>3240</v>
      </c>
      <c r="AH1128" s="39">
        <f t="shared" si="194"/>
        <v>1225</v>
      </c>
      <c r="AI1128" s="39">
        <f t="shared" si="195"/>
        <v>-610</v>
      </c>
      <c r="AJ1128" s="39">
        <f t="shared" si="196"/>
        <v>0</v>
      </c>
      <c r="AK1128" s="39">
        <v>1</v>
      </c>
      <c r="AL1128" s="39">
        <v>0.44400000000000001</v>
      </c>
      <c r="AM1128" s="39">
        <v>0.45800000000000002</v>
      </c>
      <c r="AN1128" s="39">
        <v>0.41</v>
      </c>
      <c r="AO1128" s="39">
        <f t="shared" si="197"/>
        <v>0</v>
      </c>
      <c r="AQ1128" s="37" t="s">
        <v>1184</v>
      </c>
      <c r="AR1128" s="39">
        <v>0</v>
      </c>
    </row>
    <row r="1129" spans="1:44" ht="15" customHeight="1">
      <c r="A1129" s="37" t="s">
        <v>1185</v>
      </c>
      <c r="B1129" s="37" t="s">
        <v>1186</v>
      </c>
      <c r="C1129" s="37" t="s">
        <v>1187</v>
      </c>
      <c r="E1129" s="39">
        <v>1</v>
      </c>
      <c r="F1129" s="39">
        <v>16</v>
      </c>
      <c r="G1129" s="39">
        <f t="shared" si="187"/>
        <v>149</v>
      </c>
      <c r="H1129" s="39">
        <v>3117</v>
      </c>
      <c r="I1129" s="39">
        <v>1307</v>
      </c>
      <c r="J1129" s="39" t="str">
        <f t="shared" si="188"/>
        <v>NO</v>
      </c>
      <c r="K1129" s="39">
        <f t="shared" si="189"/>
        <v>4.026845637583893</v>
      </c>
      <c r="L1129" s="39" t="str">
        <f t="shared" si="190"/>
        <v>YES</v>
      </c>
      <c r="O1129" s="39">
        <v>1</v>
      </c>
      <c r="R1129" s="39">
        <v>0</v>
      </c>
      <c r="S1129" s="39">
        <f t="shared" si="191"/>
        <v>1</v>
      </c>
      <c r="U1129" s="39" t="s">
        <v>3196</v>
      </c>
      <c r="AB1129" s="39" t="s">
        <v>4112</v>
      </c>
      <c r="AC1129" s="39" t="s">
        <v>1188</v>
      </c>
      <c r="AD1129" s="39">
        <f t="shared" si="192"/>
        <v>3</v>
      </c>
      <c r="AE1129" s="39">
        <v>457</v>
      </c>
      <c r="AF1129" s="39">
        <f t="shared" si="193"/>
        <v>615</v>
      </c>
      <c r="AG1129" s="39">
        <v>848925</v>
      </c>
      <c r="AH1129" s="39">
        <f t="shared" si="194"/>
        <v>1462</v>
      </c>
      <c r="AI1129" s="39">
        <f t="shared" si="195"/>
        <v>-847</v>
      </c>
      <c r="AJ1129" s="39">
        <f t="shared" si="196"/>
        <v>0</v>
      </c>
      <c r="AK1129" s="39">
        <v>1</v>
      </c>
      <c r="AL1129" s="39">
        <v>0.40200000000000002</v>
      </c>
      <c r="AM1129" s="39">
        <v>0.495</v>
      </c>
      <c r="AN1129" s="39">
        <v>0.38200000000000001</v>
      </c>
      <c r="AO1129" s="39">
        <f t="shared" si="197"/>
        <v>0</v>
      </c>
      <c r="AQ1129" s="37" t="s">
        <v>1187</v>
      </c>
      <c r="AR1129" s="39">
        <v>0</v>
      </c>
    </row>
    <row r="1130" spans="1:44" ht="15" customHeight="1">
      <c r="A1130" s="37" t="s">
        <v>1149</v>
      </c>
      <c r="B1130" s="37" t="s">
        <v>1150</v>
      </c>
      <c r="C1130" s="37" t="s">
        <v>1151</v>
      </c>
      <c r="E1130" s="39">
        <v>1</v>
      </c>
      <c r="F1130" s="39">
        <v>19</v>
      </c>
      <c r="G1130" s="39">
        <f t="shared" si="187"/>
        <v>79</v>
      </c>
      <c r="H1130" s="39" t="s">
        <v>4111</v>
      </c>
      <c r="I1130" s="39">
        <v>256</v>
      </c>
      <c r="J1130" s="39" t="str">
        <f t="shared" si="188"/>
        <v>NO</v>
      </c>
      <c r="K1130" s="39">
        <f t="shared" si="189"/>
        <v>7.59493670886076</v>
      </c>
      <c r="L1130" s="39" t="str">
        <f t="shared" si="190"/>
        <v>YES</v>
      </c>
      <c r="O1130" s="39">
        <v>0</v>
      </c>
      <c r="R1130" s="39">
        <v>0</v>
      </c>
      <c r="S1130" s="39">
        <f t="shared" si="191"/>
        <v>1</v>
      </c>
      <c r="U1130" s="39" t="s">
        <v>2815</v>
      </c>
      <c r="AB1130" s="39" t="s">
        <v>4112</v>
      </c>
      <c r="AD1130" s="39">
        <f t="shared" si="192"/>
        <v>0</v>
      </c>
      <c r="AE1130" s="39">
        <v>130</v>
      </c>
      <c r="AF1130" s="39">
        <f t="shared" si="193"/>
        <v>424</v>
      </c>
      <c r="AG1130" s="39">
        <v>16806</v>
      </c>
      <c r="AH1130" s="39">
        <f t="shared" si="194"/>
        <v>1392</v>
      </c>
      <c r="AI1130" s="39">
        <f t="shared" si="195"/>
        <v>-968</v>
      </c>
      <c r="AJ1130" s="39">
        <f t="shared" si="196"/>
        <v>0</v>
      </c>
      <c r="AK1130" s="39">
        <v>1</v>
      </c>
      <c r="AL1130" s="39">
        <v>0.40400000000000003</v>
      </c>
      <c r="AM1130" s="39">
        <v>0.47</v>
      </c>
      <c r="AN1130" s="39">
        <v>0.44500000000000001</v>
      </c>
      <c r="AO1130" s="39">
        <f t="shared" si="197"/>
        <v>0</v>
      </c>
      <c r="AQ1130" s="37" t="s">
        <v>1151</v>
      </c>
      <c r="AR1130" s="39">
        <v>0</v>
      </c>
    </row>
    <row r="1131" spans="1:44" ht="15" customHeight="1">
      <c r="A1131" s="37" t="s">
        <v>1152</v>
      </c>
      <c r="B1131" s="37" t="s">
        <v>1153</v>
      </c>
      <c r="C1131" s="37" t="s">
        <v>1154</v>
      </c>
      <c r="E1131" s="39">
        <v>0.999</v>
      </c>
      <c r="F1131" s="39">
        <v>17</v>
      </c>
      <c r="G1131" s="39">
        <f t="shared" si="187"/>
        <v>79</v>
      </c>
      <c r="H1131" s="39">
        <v>2520</v>
      </c>
      <c r="I1131" s="39">
        <v>4406</v>
      </c>
      <c r="J1131" s="39" t="str">
        <f t="shared" si="188"/>
        <v>NO</v>
      </c>
      <c r="K1131" s="39">
        <f t="shared" si="189"/>
        <v>7.59493670886076</v>
      </c>
      <c r="L1131" s="39" t="str">
        <f t="shared" si="190"/>
        <v>YES</v>
      </c>
      <c r="O1131" s="39">
        <v>0</v>
      </c>
      <c r="R1131" s="39">
        <v>0</v>
      </c>
      <c r="S1131" s="39">
        <f t="shared" si="191"/>
        <v>1</v>
      </c>
      <c r="W1131" s="39" t="s">
        <v>1155</v>
      </c>
      <c r="AB1131" s="39" t="s">
        <v>4112</v>
      </c>
      <c r="AD1131" s="39">
        <f t="shared" si="192"/>
        <v>0</v>
      </c>
      <c r="AE1131" s="39">
        <v>4</v>
      </c>
      <c r="AF1131" s="39">
        <f t="shared" si="193"/>
        <v>137</v>
      </c>
      <c r="AG1131" s="39">
        <v>0</v>
      </c>
      <c r="AH1131" s="39">
        <f t="shared" si="194"/>
        <v>1</v>
      </c>
      <c r="AI1131" s="39">
        <f t="shared" si="195"/>
        <v>136</v>
      </c>
      <c r="AJ1131" s="39">
        <f t="shared" si="196"/>
        <v>1</v>
      </c>
      <c r="AK1131" s="39">
        <v>1</v>
      </c>
      <c r="AL1131" s="39">
        <v>0.432</v>
      </c>
      <c r="AM1131" s="39">
        <v>0.41899999999999998</v>
      </c>
      <c r="AN1131" s="39">
        <v>0.438</v>
      </c>
      <c r="AO1131" s="39">
        <f t="shared" si="197"/>
        <v>0</v>
      </c>
      <c r="AQ1131" s="37" t="s">
        <v>1154</v>
      </c>
      <c r="AR1131" s="39">
        <v>1</v>
      </c>
    </row>
    <row r="1132" spans="1:44" ht="15" customHeight="1">
      <c r="A1132" s="37" t="s">
        <v>1156</v>
      </c>
      <c r="B1132" s="37" t="s">
        <v>1157</v>
      </c>
      <c r="C1132" s="37" t="s">
        <v>1158</v>
      </c>
      <c r="E1132" s="39">
        <v>1</v>
      </c>
      <c r="F1132" s="39">
        <v>18</v>
      </c>
      <c r="G1132" s="39">
        <f t="shared" si="187"/>
        <v>142</v>
      </c>
      <c r="H1132" s="39">
        <v>2520</v>
      </c>
      <c r="I1132" s="39">
        <v>1667</v>
      </c>
      <c r="J1132" s="39" t="str">
        <f t="shared" si="188"/>
        <v>NO</v>
      </c>
      <c r="K1132" s="39">
        <f t="shared" si="189"/>
        <v>4.225352112676056</v>
      </c>
      <c r="L1132" s="39" t="str">
        <f t="shared" si="190"/>
        <v>YES</v>
      </c>
      <c r="O1132" s="39">
        <v>0</v>
      </c>
      <c r="R1132" s="39">
        <v>0</v>
      </c>
      <c r="S1132" s="39">
        <f t="shared" si="191"/>
        <v>0</v>
      </c>
      <c r="AB1132" s="39" t="s">
        <v>4112</v>
      </c>
      <c r="AC1132" s="39" t="s">
        <v>1159</v>
      </c>
      <c r="AD1132" s="39">
        <f t="shared" si="192"/>
        <v>3</v>
      </c>
      <c r="AE1132" s="39">
        <v>11</v>
      </c>
      <c r="AF1132" s="39">
        <f t="shared" si="193"/>
        <v>191</v>
      </c>
      <c r="AG1132" s="39">
        <v>20</v>
      </c>
      <c r="AH1132" s="39">
        <f t="shared" si="194"/>
        <v>334</v>
      </c>
      <c r="AI1132" s="39">
        <f t="shared" si="195"/>
        <v>-143</v>
      </c>
      <c r="AJ1132" s="39">
        <f t="shared" si="196"/>
        <v>0</v>
      </c>
      <c r="AK1132" s="39">
        <v>1</v>
      </c>
      <c r="AL1132" s="39">
        <v>0.44400000000000001</v>
      </c>
      <c r="AM1132" s="39">
        <v>0.502</v>
      </c>
      <c r="AN1132" s="39">
        <v>0.42399999999999999</v>
      </c>
      <c r="AO1132" s="39">
        <f t="shared" si="197"/>
        <v>0</v>
      </c>
      <c r="AQ1132" s="37" t="s">
        <v>1158</v>
      </c>
      <c r="AR1132" s="39">
        <v>0</v>
      </c>
    </row>
    <row r="1133" spans="1:44" ht="15" customHeight="1">
      <c r="A1133" s="37" t="s">
        <v>1160</v>
      </c>
      <c r="B1133" s="37" t="s">
        <v>1161</v>
      </c>
      <c r="C1133" s="37" t="s">
        <v>1162</v>
      </c>
      <c r="E1133" s="39">
        <v>0.999</v>
      </c>
      <c r="F1133" s="39">
        <v>18</v>
      </c>
      <c r="G1133" s="39">
        <f t="shared" si="187"/>
        <v>255</v>
      </c>
      <c r="H1133" s="39" t="s">
        <v>4111</v>
      </c>
      <c r="I1133" s="39">
        <v>914</v>
      </c>
      <c r="J1133" s="39" t="str">
        <f t="shared" si="188"/>
        <v>NO</v>
      </c>
      <c r="K1133" s="39">
        <f t="shared" si="189"/>
        <v>0.78431372549019607</v>
      </c>
      <c r="L1133" s="39" t="str">
        <f t="shared" si="190"/>
        <v>NO</v>
      </c>
      <c r="O1133" s="39">
        <v>3</v>
      </c>
      <c r="R1133" s="39">
        <v>0</v>
      </c>
      <c r="S1133" s="39">
        <f t="shared" si="191"/>
        <v>0</v>
      </c>
      <c r="AB1133" s="39" t="s">
        <v>4112</v>
      </c>
      <c r="AD1133" s="39">
        <f t="shared" si="192"/>
        <v>0</v>
      </c>
      <c r="AE1133" s="39">
        <v>986</v>
      </c>
      <c r="AF1133" s="39">
        <f t="shared" si="193"/>
        <v>811</v>
      </c>
      <c r="AG1133" s="39">
        <v>4131</v>
      </c>
      <c r="AH1133" s="39">
        <f t="shared" si="194"/>
        <v>1266</v>
      </c>
      <c r="AI1133" s="39">
        <f t="shared" si="195"/>
        <v>-455</v>
      </c>
      <c r="AJ1133" s="39">
        <f t="shared" si="196"/>
        <v>0</v>
      </c>
      <c r="AK1133" s="39">
        <v>1</v>
      </c>
      <c r="AL1133" s="39">
        <v>0.45100000000000001</v>
      </c>
      <c r="AM1133" s="39">
        <v>0.46500000000000002</v>
      </c>
      <c r="AN1133" s="39">
        <v>0.39500000000000002</v>
      </c>
      <c r="AO1133" s="39">
        <f t="shared" si="197"/>
        <v>0</v>
      </c>
      <c r="AQ1133" s="37" t="s">
        <v>1162</v>
      </c>
      <c r="AR1133" s="39">
        <v>0</v>
      </c>
    </row>
    <row r="1134" spans="1:44" ht="15" customHeight="1">
      <c r="A1134" s="37" t="s">
        <v>1163</v>
      </c>
      <c r="B1134" s="37" t="s">
        <v>1164</v>
      </c>
      <c r="C1134" s="37" t="s">
        <v>1165</v>
      </c>
      <c r="E1134" s="39">
        <v>0.998</v>
      </c>
      <c r="F1134" s="39">
        <v>25</v>
      </c>
      <c r="G1134" s="39">
        <f t="shared" si="187"/>
        <v>286</v>
      </c>
      <c r="H1134" s="39">
        <v>825</v>
      </c>
      <c r="I1134" s="39">
        <v>7236</v>
      </c>
      <c r="J1134" s="39" t="str">
        <f t="shared" si="188"/>
        <v>NO</v>
      </c>
      <c r="K1134" s="39">
        <f t="shared" si="189"/>
        <v>0.69930069930069927</v>
      </c>
      <c r="L1134" s="39" t="str">
        <f t="shared" si="190"/>
        <v>NO</v>
      </c>
      <c r="O1134" s="39">
        <v>1</v>
      </c>
      <c r="R1134" s="39">
        <v>0</v>
      </c>
      <c r="S1134" s="39">
        <f t="shared" si="191"/>
        <v>0</v>
      </c>
      <c r="AB1134" s="39" t="s">
        <v>4112</v>
      </c>
      <c r="AD1134" s="39">
        <f t="shared" si="192"/>
        <v>0</v>
      </c>
      <c r="AE1134" s="39">
        <v>1133</v>
      </c>
      <c r="AF1134" s="39">
        <f t="shared" si="193"/>
        <v>853</v>
      </c>
      <c r="AG1134" s="39">
        <v>307</v>
      </c>
      <c r="AH1134" s="39">
        <f t="shared" si="194"/>
        <v>770</v>
      </c>
      <c r="AI1134" s="39">
        <f t="shared" si="195"/>
        <v>83</v>
      </c>
      <c r="AJ1134" s="39">
        <f t="shared" si="196"/>
        <v>1</v>
      </c>
      <c r="AK1134" s="39">
        <v>1</v>
      </c>
      <c r="AL1134" s="39">
        <v>0.45700000000000002</v>
      </c>
      <c r="AM1134" s="39">
        <v>0.50800000000000001</v>
      </c>
      <c r="AN1134" s="39">
        <v>0.41799999999999998</v>
      </c>
      <c r="AO1134" s="39">
        <f t="shared" si="197"/>
        <v>0</v>
      </c>
      <c r="AQ1134" s="37" t="s">
        <v>1165</v>
      </c>
      <c r="AR1134" s="39">
        <v>1</v>
      </c>
    </row>
    <row r="1135" spans="1:44" ht="15" customHeight="1">
      <c r="A1135" s="37" t="s">
        <v>1166</v>
      </c>
      <c r="B1135" s="37" t="s">
        <v>1167</v>
      </c>
      <c r="C1135" s="37" t="s">
        <v>1168</v>
      </c>
      <c r="E1135" s="39">
        <v>0.999</v>
      </c>
      <c r="F1135" s="39">
        <v>21</v>
      </c>
      <c r="G1135" s="39">
        <f t="shared" si="187"/>
        <v>522</v>
      </c>
      <c r="H1135" s="39">
        <v>4515</v>
      </c>
      <c r="I1135" s="39">
        <v>4390</v>
      </c>
      <c r="J1135" s="39" t="str">
        <f t="shared" si="188"/>
        <v>NO</v>
      </c>
      <c r="K1135" s="39">
        <f t="shared" si="189"/>
        <v>0</v>
      </c>
      <c r="L1135" s="39" t="str">
        <f t="shared" si="190"/>
        <v>NO</v>
      </c>
      <c r="O1135" s="39">
        <v>0</v>
      </c>
      <c r="R1135" s="39">
        <v>0</v>
      </c>
      <c r="S1135" s="39">
        <f t="shared" si="191"/>
        <v>0</v>
      </c>
      <c r="AB1135" s="39" t="s">
        <v>4112</v>
      </c>
      <c r="AC1135" s="39" t="s">
        <v>1169</v>
      </c>
      <c r="AD1135" s="39">
        <f t="shared" si="192"/>
        <v>6</v>
      </c>
      <c r="AE1135" s="39">
        <v>69</v>
      </c>
      <c r="AF1135" s="39">
        <f t="shared" si="193"/>
        <v>359</v>
      </c>
      <c r="AG1135" s="39">
        <v>8</v>
      </c>
      <c r="AH1135" s="39">
        <f t="shared" si="194"/>
        <v>255</v>
      </c>
      <c r="AI1135" s="39">
        <f t="shared" si="195"/>
        <v>104</v>
      </c>
      <c r="AJ1135" s="39">
        <f t="shared" si="196"/>
        <v>1</v>
      </c>
      <c r="AK1135" s="39">
        <v>1</v>
      </c>
      <c r="AL1135" s="39">
        <v>0.44</v>
      </c>
      <c r="AM1135" s="39">
        <v>0.48399999999999999</v>
      </c>
      <c r="AN1135" s="39">
        <v>0.42599999999999999</v>
      </c>
      <c r="AO1135" s="39">
        <f t="shared" si="197"/>
        <v>0</v>
      </c>
      <c r="AQ1135" s="37" t="s">
        <v>1168</v>
      </c>
      <c r="AR1135" s="39">
        <v>1</v>
      </c>
    </row>
    <row r="1136" spans="1:44" ht="15" customHeight="1">
      <c r="A1136" s="37" t="s">
        <v>1129</v>
      </c>
      <c r="B1136" s="37" t="s">
        <v>1130</v>
      </c>
      <c r="C1136" s="37" t="s">
        <v>1131</v>
      </c>
      <c r="E1136" s="39">
        <v>0.997</v>
      </c>
      <c r="F1136" s="39">
        <v>17</v>
      </c>
      <c r="G1136" s="39">
        <f t="shared" si="187"/>
        <v>261</v>
      </c>
      <c r="H1136" s="39">
        <v>4390</v>
      </c>
      <c r="I1136" s="39">
        <v>1430</v>
      </c>
      <c r="J1136" s="39" t="str">
        <f t="shared" si="188"/>
        <v>NO</v>
      </c>
      <c r="K1136" s="39">
        <f t="shared" si="189"/>
        <v>0</v>
      </c>
      <c r="L1136" s="39" t="str">
        <f t="shared" si="190"/>
        <v>NO</v>
      </c>
      <c r="O1136" s="39">
        <v>0</v>
      </c>
      <c r="R1136" s="39">
        <v>0</v>
      </c>
      <c r="S1136" s="39">
        <f t="shared" si="191"/>
        <v>1</v>
      </c>
      <c r="W1136" s="39" t="s">
        <v>1646</v>
      </c>
      <c r="AB1136" s="39" t="s">
        <v>4112</v>
      </c>
      <c r="AC1136" s="39" t="s">
        <v>1132</v>
      </c>
      <c r="AD1136" s="39">
        <f t="shared" si="192"/>
        <v>4</v>
      </c>
      <c r="AE1136" s="39">
        <v>8212</v>
      </c>
      <c r="AF1136" s="39">
        <f t="shared" si="193"/>
        <v>1343</v>
      </c>
      <c r="AG1136" s="39">
        <v>2924</v>
      </c>
      <c r="AH1136" s="39">
        <f t="shared" si="194"/>
        <v>1210</v>
      </c>
      <c r="AI1136" s="39">
        <f t="shared" si="195"/>
        <v>133</v>
      </c>
      <c r="AJ1136" s="39">
        <f t="shared" si="196"/>
        <v>1</v>
      </c>
      <c r="AK1136" s="39">
        <v>1</v>
      </c>
      <c r="AL1136" s="39">
        <v>0.42299999999999999</v>
      </c>
      <c r="AM1136" s="39">
        <v>0.46</v>
      </c>
      <c r="AN1136" s="39">
        <v>0.435</v>
      </c>
      <c r="AO1136" s="39">
        <f t="shared" si="197"/>
        <v>0</v>
      </c>
      <c r="AQ1136" s="37" t="s">
        <v>1131</v>
      </c>
      <c r="AR1136" s="39">
        <v>1</v>
      </c>
    </row>
    <row r="1137" spans="1:44" ht="15" customHeight="1">
      <c r="A1137" s="37" t="s">
        <v>1133</v>
      </c>
      <c r="B1137" s="37" t="s">
        <v>1134</v>
      </c>
      <c r="C1137" s="37" t="s">
        <v>1135</v>
      </c>
      <c r="E1137" s="39">
        <v>0.999</v>
      </c>
      <c r="F1137" s="39">
        <v>18</v>
      </c>
      <c r="G1137" s="39">
        <f t="shared" si="187"/>
        <v>99</v>
      </c>
      <c r="H1137" s="39">
        <v>91</v>
      </c>
      <c r="I1137" s="39">
        <v>268</v>
      </c>
      <c r="J1137" s="39" t="str">
        <f t="shared" si="188"/>
        <v>NO</v>
      </c>
      <c r="K1137" s="39">
        <f t="shared" si="189"/>
        <v>0</v>
      </c>
      <c r="L1137" s="39" t="str">
        <f t="shared" si="190"/>
        <v>NO</v>
      </c>
      <c r="O1137" s="39">
        <v>3</v>
      </c>
      <c r="R1137" s="39">
        <v>0</v>
      </c>
      <c r="S1137" s="39">
        <f t="shared" si="191"/>
        <v>0</v>
      </c>
      <c r="AB1137" s="39" t="s">
        <v>4112</v>
      </c>
      <c r="AD1137" s="39">
        <f t="shared" si="192"/>
        <v>0</v>
      </c>
      <c r="AE1137" s="39">
        <v>2276</v>
      </c>
      <c r="AF1137" s="39">
        <f t="shared" si="193"/>
        <v>1077</v>
      </c>
      <c r="AG1137" s="39">
        <v>3174</v>
      </c>
      <c r="AH1137" s="39">
        <f t="shared" si="194"/>
        <v>1223</v>
      </c>
      <c r="AI1137" s="39">
        <f t="shared" si="195"/>
        <v>-146</v>
      </c>
      <c r="AJ1137" s="39">
        <f t="shared" si="196"/>
        <v>0</v>
      </c>
      <c r="AK1137" s="39">
        <v>1</v>
      </c>
      <c r="AL1137" s="39">
        <v>0.47699999999999998</v>
      </c>
      <c r="AM1137" s="39">
        <v>0.47499999999999998</v>
      </c>
      <c r="AN1137" s="39">
        <v>0.44900000000000001</v>
      </c>
      <c r="AO1137" s="39">
        <f t="shared" si="197"/>
        <v>0</v>
      </c>
      <c r="AQ1137" s="37" t="s">
        <v>1135</v>
      </c>
      <c r="AR1137" s="39">
        <v>0</v>
      </c>
    </row>
    <row r="1138" spans="1:44" ht="15" customHeight="1">
      <c r="A1138" s="37" t="s">
        <v>1136</v>
      </c>
      <c r="B1138" s="37" t="s">
        <v>1137</v>
      </c>
      <c r="C1138" s="37" t="s">
        <v>1138</v>
      </c>
      <c r="E1138" s="39">
        <v>0.96499999999999997</v>
      </c>
      <c r="F1138" s="39">
        <v>16</v>
      </c>
      <c r="G1138" s="39">
        <f t="shared" si="187"/>
        <v>111</v>
      </c>
      <c r="H1138" s="39">
        <v>201</v>
      </c>
      <c r="I1138" s="39">
        <v>460</v>
      </c>
      <c r="J1138" s="39" t="str">
        <f t="shared" si="188"/>
        <v>NO</v>
      </c>
      <c r="K1138" s="39">
        <f t="shared" si="189"/>
        <v>0</v>
      </c>
      <c r="L1138" s="39" t="str">
        <f t="shared" si="190"/>
        <v>NO</v>
      </c>
      <c r="O1138" s="39">
        <v>1</v>
      </c>
      <c r="R1138" s="39">
        <v>0</v>
      </c>
      <c r="S1138" s="39">
        <f t="shared" si="191"/>
        <v>0</v>
      </c>
      <c r="AB1138" s="39" t="s">
        <v>4112</v>
      </c>
      <c r="AC1138" s="39" t="s">
        <v>1139</v>
      </c>
      <c r="AD1138" s="39">
        <f t="shared" si="192"/>
        <v>4</v>
      </c>
      <c r="AE1138" s="39">
        <v>14009</v>
      </c>
      <c r="AF1138" s="39">
        <f t="shared" si="193"/>
        <v>1392</v>
      </c>
      <c r="AG1138" s="39">
        <v>12570</v>
      </c>
      <c r="AH1138" s="39">
        <f t="shared" si="194"/>
        <v>1374</v>
      </c>
      <c r="AI1138" s="39">
        <f t="shared" si="195"/>
        <v>18</v>
      </c>
      <c r="AJ1138" s="39">
        <f t="shared" si="196"/>
        <v>1</v>
      </c>
      <c r="AK1138" s="39">
        <v>1</v>
      </c>
      <c r="AL1138" s="39">
        <v>0.443</v>
      </c>
      <c r="AM1138" s="39">
        <v>0.499</v>
      </c>
      <c r="AN1138" s="39">
        <v>0.45400000000000001</v>
      </c>
      <c r="AO1138" s="39">
        <f t="shared" si="197"/>
        <v>0</v>
      </c>
      <c r="AQ1138" s="37" t="s">
        <v>1138</v>
      </c>
      <c r="AR1138" s="39">
        <v>1</v>
      </c>
    </row>
    <row r="1139" spans="1:44" ht="15" customHeight="1">
      <c r="A1139" s="37" t="s">
        <v>1140</v>
      </c>
      <c r="B1139" s="37" t="s">
        <v>1141</v>
      </c>
      <c r="C1139" s="37" t="s">
        <v>1142</v>
      </c>
      <c r="E1139" s="39">
        <v>0.995</v>
      </c>
      <c r="F1139" s="39">
        <v>18</v>
      </c>
      <c r="G1139" s="39">
        <f t="shared" si="187"/>
        <v>174</v>
      </c>
      <c r="H1139" s="39">
        <v>640</v>
      </c>
      <c r="I1139" s="39">
        <v>366</v>
      </c>
      <c r="J1139" s="39" t="str">
        <f t="shared" si="188"/>
        <v>NO</v>
      </c>
      <c r="K1139" s="39">
        <f t="shared" si="189"/>
        <v>0</v>
      </c>
      <c r="L1139" s="39" t="str">
        <f t="shared" si="190"/>
        <v>NO</v>
      </c>
      <c r="O1139" s="39">
        <v>0</v>
      </c>
      <c r="R1139" s="39">
        <v>0</v>
      </c>
      <c r="S1139" s="39">
        <f t="shared" si="191"/>
        <v>0</v>
      </c>
      <c r="AB1139" s="39" t="s">
        <v>4112</v>
      </c>
      <c r="AC1139" s="39" t="s">
        <v>1143</v>
      </c>
      <c r="AD1139" s="39">
        <f t="shared" si="192"/>
        <v>7</v>
      </c>
      <c r="AE1139" s="39">
        <v>70</v>
      </c>
      <c r="AF1139" s="39">
        <f t="shared" si="193"/>
        <v>361</v>
      </c>
      <c r="AG1139" s="39">
        <v>169</v>
      </c>
      <c r="AH1139" s="39">
        <f t="shared" si="194"/>
        <v>650</v>
      </c>
      <c r="AI1139" s="39">
        <f t="shared" si="195"/>
        <v>-289</v>
      </c>
      <c r="AJ1139" s="39">
        <f t="shared" si="196"/>
        <v>0</v>
      </c>
      <c r="AK1139" s="39">
        <v>1</v>
      </c>
      <c r="AL1139" s="39">
        <v>0.47799999999999998</v>
      </c>
      <c r="AM1139" s="39">
        <v>0.44700000000000001</v>
      </c>
      <c r="AN1139" s="39">
        <v>0.46700000000000003</v>
      </c>
      <c r="AO1139" s="39">
        <f t="shared" si="197"/>
        <v>0</v>
      </c>
      <c r="AQ1139" s="37" t="s">
        <v>1142</v>
      </c>
      <c r="AR1139" s="39">
        <v>0</v>
      </c>
    </row>
    <row r="1140" spans="1:44" ht="15" customHeight="1">
      <c r="A1140" s="37" t="s">
        <v>1144</v>
      </c>
      <c r="B1140" s="37" t="s">
        <v>1145</v>
      </c>
      <c r="C1140" s="37" t="s">
        <v>1146</v>
      </c>
      <c r="E1140" s="39">
        <v>0.97699999999999998</v>
      </c>
      <c r="F1140" s="39">
        <v>30</v>
      </c>
      <c r="G1140" s="39">
        <f t="shared" si="187"/>
        <v>662</v>
      </c>
      <c r="H1140" s="39">
        <v>560</v>
      </c>
      <c r="I1140" s="39">
        <v>271</v>
      </c>
      <c r="J1140" s="39" t="str">
        <f t="shared" si="188"/>
        <v>NO</v>
      </c>
      <c r="K1140" s="39">
        <f t="shared" si="189"/>
        <v>4.0785498489425978</v>
      </c>
      <c r="L1140" s="39" t="str">
        <f t="shared" si="190"/>
        <v>NO</v>
      </c>
      <c r="O1140" s="39">
        <v>1</v>
      </c>
      <c r="R1140" s="39">
        <v>0</v>
      </c>
      <c r="S1140" s="39">
        <f t="shared" si="191"/>
        <v>0</v>
      </c>
      <c r="AB1140" s="39" t="s">
        <v>4112</v>
      </c>
      <c r="AC1140" s="39" t="s">
        <v>1147</v>
      </c>
      <c r="AD1140" s="39">
        <f t="shared" si="192"/>
        <v>8</v>
      </c>
      <c r="AE1140" s="39">
        <v>894</v>
      </c>
      <c r="AF1140" s="39">
        <f t="shared" si="193"/>
        <v>780</v>
      </c>
      <c r="AG1140" s="39">
        <v>1468</v>
      </c>
      <c r="AH1140" s="39">
        <f t="shared" si="194"/>
        <v>1099</v>
      </c>
      <c r="AI1140" s="39">
        <f t="shared" si="195"/>
        <v>-319</v>
      </c>
      <c r="AJ1140" s="39">
        <f t="shared" si="196"/>
        <v>0</v>
      </c>
      <c r="AK1140" s="39">
        <v>1</v>
      </c>
      <c r="AL1140" s="39">
        <v>0.51400000000000001</v>
      </c>
      <c r="AM1140" s="39">
        <v>0.48899999999999999</v>
      </c>
      <c r="AN1140" s="39">
        <v>0.52600000000000002</v>
      </c>
      <c r="AO1140" s="39">
        <f t="shared" si="197"/>
        <v>0</v>
      </c>
      <c r="AQ1140" s="37" t="s">
        <v>1146</v>
      </c>
      <c r="AR1140" s="39">
        <v>0</v>
      </c>
    </row>
    <row r="1141" spans="1:44" ht="15" customHeight="1">
      <c r="A1141" s="37" t="s">
        <v>1148</v>
      </c>
      <c r="B1141" s="37" t="s">
        <v>1117</v>
      </c>
      <c r="C1141" s="37" t="s">
        <v>1118</v>
      </c>
      <c r="E1141" s="39">
        <v>0.97799999999999998</v>
      </c>
      <c r="F1141" s="39">
        <v>20</v>
      </c>
      <c r="G1141" s="39">
        <f t="shared" si="187"/>
        <v>800</v>
      </c>
      <c r="H1141" s="39">
        <v>742</v>
      </c>
      <c r="I1141" s="39" t="s">
        <v>4111</v>
      </c>
      <c r="J1141" s="39" t="str">
        <f t="shared" si="188"/>
        <v>NO</v>
      </c>
      <c r="K1141" s="39">
        <f t="shared" si="189"/>
        <v>1.25</v>
      </c>
      <c r="L1141" s="39" t="str">
        <f t="shared" si="190"/>
        <v>NO</v>
      </c>
      <c r="O1141" s="39">
        <v>8</v>
      </c>
      <c r="R1141" s="39">
        <v>0</v>
      </c>
      <c r="S1141" s="39">
        <f t="shared" si="191"/>
        <v>0</v>
      </c>
      <c r="AB1141" s="39" t="s">
        <v>4112</v>
      </c>
      <c r="AD1141" s="39">
        <f t="shared" si="192"/>
        <v>0</v>
      </c>
      <c r="AE1141" s="39">
        <v>553</v>
      </c>
      <c r="AF1141" s="39">
        <f t="shared" si="193"/>
        <v>662</v>
      </c>
      <c r="AG1141" s="39">
        <v>81</v>
      </c>
      <c r="AH1141" s="39">
        <f t="shared" si="194"/>
        <v>509</v>
      </c>
      <c r="AI1141" s="39">
        <f t="shared" si="195"/>
        <v>153</v>
      </c>
      <c r="AJ1141" s="39">
        <f t="shared" si="196"/>
        <v>1</v>
      </c>
      <c r="AK1141" s="39">
        <v>1</v>
      </c>
      <c r="AL1141" s="39">
        <v>0.44500000000000001</v>
      </c>
      <c r="AM1141" s="39">
        <v>0.45200000000000001</v>
      </c>
      <c r="AN1141" s="39">
        <v>0.45100000000000001</v>
      </c>
      <c r="AO1141" s="39">
        <f t="shared" si="197"/>
        <v>0</v>
      </c>
      <c r="AQ1141" s="37" t="s">
        <v>1118</v>
      </c>
      <c r="AR1141" s="39">
        <v>1</v>
      </c>
    </row>
    <row r="1142" spans="1:44" ht="15" customHeight="1">
      <c r="A1142" s="37" t="s">
        <v>1119</v>
      </c>
      <c r="B1142" s="37" t="s">
        <v>1120</v>
      </c>
      <c r="C1142" s="37" t="s">
        <v>1121</v>
      </c>
      <c r="E1142" s="39">
        <v>0.98599999999999999</v>
      </c>
      <c r="F1142" s="39">
        <v>21</v>
      </c>
      <c r="G1142" s="39">
        <f t="shared" si="187"/>
        <v>710</v>
      </c>
      <c r="H1142" s="39" t="s">
        <v>4111</v>
      </c>
      <c r="I1142" s="39">
        <v>4070</v>
      </c>
      <c r="J1142" s="39" t="str">
        <f t="shared" si="188"/>
        <v>NO</v>
      </c>
      <c r="K1142" s="39">
        <f t="shared" si="189"/>
        <v>0.28169014084507044</v>
      </c>
      <c r="L1142" s="39" t="str">
        <f t="shared" si="190"/>
        <v>NO</v>
      </c>
      <c r="O1142" s="39">
        <v>2</v>
      </c>
      <c r="R1142" s="39">
        <v>0</v>
      </c>
      <c r="S1142" s="39">
        <f t="shared" si="191"/>
        <v>0</v>
      </c>
      <c r="AB1142" s="39" t="s">
        <v>4112</v>
      </c>
      <c r="AD1142" s="39">
        <f t="shared" si="192"/>
        <v>0</v>
      </c>
      <c r="AE1142" s="39">
        <v>1541</v>
      </c>
      <c r="AF1142" s="39">
        <f t="shared" si="193"/>
        <v>948</v>
      </c>
      <c r="AG1142" s="39">
        <v>755</v>
      </c>
      <c r="AH1142" s="39">
        <f t="shared" si="194"/>
        <v>941</v>
      </c>
      <c r="AI1142" s="39">
        <f t="shared" si="195"/>
        <v>7</v>
      </c>
      <c r="AJ1142" s="39">
        <f t="shared" si="196"/>
        <v>1</v>
      </c>
      <c r="AK1142" s="39">
        <v>1</v>
      </c>
      <c r="AL1142" s="39">
        <v>0</v>
      </c>
      <c r="AM1142" s="39">
        <v>0</v>
      </c>
      <c r="AN1142" s="39">
        <v>0</v>
      </c>
      <c r="AO1142" s="39">
        <f t="shared" si="197"/>
        <v>0</v>
      </c>
      <c r="AQ1142" s="37" t="s">
        <v>1121</v>
      </c>
      <c r="AR1142" s="39">
        <v>1</v>
      </c>
    </row>
    <row r="1143" spans="1:44" ht="15" customHeight="1">
      <c r="A1143" s="37" t="s">
        <v>1122</v>
      </c>
      <c r="B1143" s="37" t="s">
        <v>1123</v>
      </c>
      <c r="C1143" s="37" t="s">
        <v>1124</v>
      </c>
      <c r="E1143" s="39">
        <v>0.999</v>
      </c>
      <c r="F1143" s="39">
        <v>21</v>
      </c>
      <c r="G1143" s="39">
        <f t="shared" si="187"/>
        <v>197</v>
      </c>
      <c r="H1143" s="39">
        <v>4070</v>
      </c>
      <c r="I1143" s="39" t="s">
        <v>4111</v>
      </c>
      <c r="J1143" s="39" t="str">
        <f t="shared" si="188"/>
        <v>NO</v>
      </c>
      <c r="K1143" s="39">
        <f t="shared" si="189"/>
        <v>4.0609137055837561</v>
      </c>
      <c r="L1143" s="39" t="str">
        <f t="shared" si="190"/>
        <v>NO</v>
      </c>
      <c r="O1143" s="39">
        <v>0</v>
      </c>
      <c r="R1143" s="39">
        <v>0</v>
      </c>
      <c r="S1143" s="39">
        <f t="shared" si="191"/>
        <v>0</v>
      </c>
      <c r="AB1143" s="39" t="s">
        <v>4112</v>
      </c>
      <c r="AD1143" s="39">
        <f t="shared" si="192"/>
        <v>0</v>
      </c>
      <c r="AE1143" s="39">
        <v>4</v>
      </c>
      <c r="AF1143" s="39">
        <f t="shared" si="193"/>
        <v>137</v>
      </c>
      <c r="AG1143" s="39">
        <v>134</v>
      </c>
      <c r="AH1143" s="39">
        <f t="shared" si="194"/>
        <v>610</v>
      </c>
      <c r="AI1143" s="39">
        <f t="shared" si="195"/>
        <v>-473</v>
      </c>
      <c r="AJ1143" s="39">
        <f t="shared" si="196"/>
        <v>0</v>
      </c>
      <c r="AK1143" s="39">
        <v>1</v>
      </c>
      <c r="AL1143" s="39">
        <v>0.44700000000000001</v>
      </c>
      <c r="AM1143" s="39">
        <v>0.44700000000000001</v>
      </c>
      <c r="AN1143" s="39">
        <v>0.4</v>
      </c>
      <c r="AO1143" s="39">
        <f t="shared" si="197"/>
        <v>0</v>
      </c>
      <c r="AQ1143" s="37" t="s">
        <v>1124</v>
      </c>
      <c r="AR1143" s="39">
        <v>0</v>
      </c>
    </row>
    <row r="1144" spans="1:44" ht="15" customHeight="1">
      <c r="A1144" s="37" t="s">
        <v>1125</v>
      </c>
      <c r="B1144" s="37" t="s">
        <v>1126</v>
      </c>
      <c r="C1144" s="37" t="s">
        <v>1127</v>
      </c>
      <c r="E1144" s="39">
        <v>0.96199999999999997</v>
      </c>
      <c r="F1144" s="39">
        <v>19</v>
      </c>
      <c r="G1144" s="39">
        <f t="shared" si="187"/>
        <v>64</v>
      </c>
      <c r="H1144" s="39">
        <v>4030</v>
      </c>
      <c r="I1144" s="39" t="s">
        <v>4111</v>
      </c>
      <c r="J1144" s="39" t="str">
        <f t="shared" si="188"/>
        <v>NO</v>
      </c>
      <c r="K1144" s="39">
        <f t="shared" si="189"/>
        <v>1.5625</v>
      </c>
      <c r="L1144" s="39" t="str">
        <f t="shared" si="190"/>
        <v>NO</v>
      </c>
      <c r="O1144" s="39">
        <v>1</v>
      </c>
      <c r="R1144" s="39">
        <v>0</v>
      </c>
      <c r="S1144" s="39">
        <f t="shared" si="191"/>
        <v>0</v>
      </c>
      <c r="AB1144" s="39" t="s">
        <v>4112</v>
      </c>
      <c r="AD1144" s="39">
        <f t="shared" si="192"/>
        <v>0</v>
      </c>
      <c r="AE1144" s="39">
        <v>181</v>
      </c>
      <c r="AF1144" s="39">
        <f t="shared" si="193"/>
        <v>461</v>
      </c>
      <c r="AG1144" s="39">
        <v>180</v>
      </c>
      <c r="AH1144" s="39">
        <f t="shared" si="194"/>
        <v>668</v>
      </c>
      <c r="AI1144" s="39">
        <f t="shared" si="195"/>
        <v>-207</v>
      </c>
      <c r="AJ1144" s="39">
        <f t="shared" si="196"/>
        <v>0</v>
      </c>
      <c r="AK1144" s="39">
        <v>1</v>
      </c>
      <c r="AL1144" s="39">
        <v>0.29099999999999998</v>
      </c>
      <c r="AM1144" s="39">
        <v>0.51700000000000002</v>
      </c>
      <c r="AN1144" s="39">
        <v>0.45800000000000002</v>
      </c>
      <c r="AO1144" s="39">
        <f t="shared" si="197"/>
        <v>0</v>
      </c>
      <c r="AQ1144" s="37" t="s">
        <v>1127</v>
      </c>
      <c r="AR1144" s="39">
        <v>0</v>
      </c>
    </row>
    <row r="1145" spans="1:44" ht="15" customHeight="1">
      <c r="A1145" s="37" t="s">
        <v>1128</v>
      </c>
      <c r="B1145" s="37" t="s">
        <v>1095</v>
      </c>
      <c r="C1145" s="37" t="s">
        <v>1096</v>
      </c>
      <c r="E1145" s="39">
        <v>0.998</v>
      </c>
      <c r="F1145" s="39">
        <v>17</v>
      </c>
      <c r="G1145" s="39">
        <f t="shared" si="187"/>
        <v>143</v>
      </c>
      <c r="H1145" s="39">
        <v>331</v>
      </c>
      <c r="I1145" s="39">
        <v>988</v>
      </c>
      <c r="J1145" s="39" t="str">
        <f t="shared" si="188"/>
        <v>NO</v>
      </c>
      <c r="K1145" s="39">
        <f t="shared" si="189"/>
        <v>5.5944055944055942</v>
      </c>
      <c r="L1145" s="39" t="str">
        <f t="shared" si="190"/>
        <v>YES</v>
      </c>
      <c r="O1145" s="39">
        <v>1</v>
      </c>
      <c r="R1145" s="39">
        <v>0</v>
      </c>
      <c r="S1145" s="39">
        <f t="shared" si="191"/>
        <v>0</v>
      </c>
      <c r="AB1145" s="39" t="s">
        <v>4112</v>
      </c>
      <c r="AD1145" s="39">
        <f t="shared" si="192"/>
        <v>0</v>
      </c>
      <c r="AE1145" s="39">
        <v>25</v>
      </c>
      <c r="AF1145" s="39">
        <f t="shared" si="193"/>
        <v>247</v>
      </c>
      <c r="AG1145" s="39">
        <v>599</v>
      </c>
      <c r="AH1145" s="39">
        <f t="shared" si="194"/>
        <v>898</v>
      </c>
      <c r="AI1145" s="39">
        <f t="shared" si="195"/>
        <v>-651</v>
      </c>
      <c r="AJ1145" s="39">
        <f t="shared" si="196"/>
        <v>0</v>
      </c>
      <c r="AK1145" s="39">
        <v>1</v>
      </c>
      <c r="AL1145" s="39">
        <v>0.45200000000000001</v>
      </c>
      <c r="AM1145" s="39">
        <v>0.50700000000000001</v>
      </c>
      <c r="AN1145" s="39">
        <v>0.41899999999999998</v>
      </c>
      <c r="AO1145" s="39">
        <f t="shared" si="197"/>
        <v>0</v>
      </c>
      <c r="AQ1145" s="37" t="s">
        <v>1096</v>
      </c>
      <c r="AR1145" s="39">
        <v>0</v>
      </c>
    </row>
    <row r="1146" spans="1:44" ht="15" customHeight="1">
      <c r="A1146" s="37" t="s">
        <v>1097</v>
      </c>
      <c r="B1146" s="37" t="s">
        <v>1098</v>
      </c>
      <c r="C1146" s="37" t="s">
        <v>1099</v>
      </c>
      <c r="E1146" s="39">
        <v>0.99399999999999999</v>
      </c>
      <c r="F1146" s="39">
        <v>20</v>
      </c>
      <c r="G1146" s="39">
        <f t="shared" si="187"/>
        <v>243</v>
      </c>
      <c r="H1146" s="39">
        <v>1850</v>
      </c>
      <c r="I1146" s="39">
        <v>4250</v>
      </c>
      <c r="J1146" s="39" t="str">
        <f t="shared" si="188"/>
        <v>NO</v>
      </c>
      <c r="K1146" s="39">
        <f t="shared" si="189"/>
        <v>2.0576131687242798</v>
      </c>
      <c r="L1146" s="39" t="str">
        <f t="shared" si="190"/>
        <v>NO</v>
      </c>
      <c r="O1146" s="39">
        <v>1</v>
      </c>
      <c r="R1146" s="39">
        <v>0</v>
      </c>
      <c r="S1146" s="39">
        <f t="shared" si="191"/>
        <v>1</v>
      </c>
      <c r="AB1146" s="39" t="s">
        <v>1100</v>
      </c>
      <c r="AD1146" s="39">
        <f t="shared" si="192"/>
        <v>0</v>
      </c>
      <c r="AE1146" s="39">
        <v>1394</v>
      </c>
      <c r="AF1146" s="39">
        <f t="shared" si="193"/>
        <v>916</v>
      </c>
      <c r="AG1146" s="39">
        <v>207</v>
      </c>
      <c r="AH1146" s="39">
        <f t="shared" si="194"/>
        <v>693</v>
      </c>
      <c r="AI1146" s="39">
        <f t="shared" si="195"/>
        <v>223</v>
      </c>
      <c r="AJ1146" s="39">
        <f t="shared" si="196"/>
        <v>1</v>
      </c>
      <c r="AK1146" s="39">
        <v>1</v>
      </c>
      <c r="AL1146" s="39">
        <v>0.40899999999999997</v>
      </c>
      <c r="AM1146" s="39">
        <v>0.45500000000000002</v>
      </c>
      <c r="AN1146" s="39">
        <v>0.44500000000000001</v>
      </c>
      <c r="AO1146" s="39">
        <f t="shared" si="197"/>
        <v>0</v>
      </c>
      <c r="AQ1146" s="37" t="s">
        <v>1099</v>
      </c>
      <c r="AR1146" s="39">
        <v>1</v>
      </c>
    </row>
    <row r="1147" spans="1:44" ht="15" customHeight="1">
      <c r="A1147" s="37" t="s">
        <v>1101</v>
      </c>
      <c r="B1147" s="37" t="s">
        <v>1102</v>
      </c>
      <c r="C1147" s="37" t="s">
        <v>1103</v>
      </c>
      <c r="E1147" s="39">
        <v>0.995</v>
      </c>
      <c r="F1147" s="39">
        <v>21</v>
      </c>
      <c r="G1147" s="39">
        <f t="shared" si="187"/>
        <v>612</v>
      </c>
      <c r="H1147" s="39">
        <v>8805</v>
      </c>
      <c r="I1147" s="39">
        <v>1826</v>
      </c>
      <c r="J1147" s="39" t="str">
        <f t="shared" si="188"/>
        <v>NO</v>
      </c>
      <c r="K1147" s="39">
        <f t="shared" si="189"/>
        <v>0</v>
      </c>
      <c r="L1147" s="39" t="str">
        <f t="shared" si="190"/>
        <v>NO</v>
      </c>
      <c r="O1147" s="39">
        <v>2</v>
      </c>
      <c r="R1147" s="39">
        <v>0</v>
      </c>
      <c r="S1147" s="39">
        <f t="shared" si="191"/>
        <v>1</v>
      </c>
      <c r="W1147" s="39" t="s">
        <v>1104</v>
      </c>
      <c r="AB1147" s="39" t="s">
        <v>4112</v>
      </c>
      <c r="AC1147" s="39" t="s">
        <v>1105</v>
      </c>
      <c r="AD1147" s="39">
        <f t="shared" si="192"/>
        <v>8</v>
      </c>
      <c r="AE1147" s="39">
        <v>195</v>
      </c>
      <c r="AF1147" s="39">
        <f t="shared" si="193"/>
        <v>471</v>
      </c>
      <c r="AG1147" s="39">
        <v>7</v>
      </c>
      <c r="AH1147" s="39">
        <f t="shared" si="194"/>
        <v>238</v>
      </c>
      <c r="AI1147" s="39">
        <f t="shared" si="195"/>
        <v>233</v>
      </c>
      <c r="AJ1147" s="39">
        <f t="shared" si="196"/>
        <v>1</v>
      </c>
      <c r="AK1147" s="39">
        <v>1</v>
      </c>
      <c r="AL1147" s="39">
        <v>0.436</v>
      </c>
      <c r="AM1147" s="39">
        <v>0.47899999999999998</v>
      </c>
      <c r="AN1147" s="39">
        <v>0.374</v>
      </c>
      <c r="AO1147" s="39">
        <f t="shared" si="197"/>
        <v>0</v>
      </c>
      <c r="AQ1147" s="37" t="s">
        <v>1103</v>
      </c>
      <c r="AR1147" s="39">
        <v>1</v>
      </c>
    </row>
    <row r="1148" spans="1:44" ht="15" customHeight="1">
      <c r="A1148" s="37" t="s">
        <v>1106</v>
      </c>
      <c r="B1148" s="37" t="s">
        <v>1107</v>
      </c>
      <c r="C1148" s="37" t="s">
        <v>1108</v>
      </c>
      <c r="E1148" s="39">
        <v>0.97899999999999998</v>
      </c>
      <c r="F1148" s="39">
        <v>19</v>
      </c>
      <c r="G1148" s="39">
        <f t="shared" si="187"/>
        <v>85</v>
      </c>
      <c r="H1148" s="39">
        <v>48</v>
      </c>
      <c r="I1148" s="39">
        <v>337</v>
      </c>
      <c r="J1148" s="39" t="str">
        <f t="shared" si="188"/>
        <v>NO</v>
      </c>
      <c r="K1148" s="39">
        <f t="shared" si="189"/>
        <v>0</v>
      </c>
      <c r="L1148" s="39" t="str">
        <f t="shared" si="190"/>
        <v>NO</v>
      </c>
      <c r="O1148" s="39">
        <v>0</v>
      </c>
      <c r="R1148" s="39">
        <v>0</v>
      </c>
      <c r="S1148" s="39">
        <f t="shared" si="191"/>
        <v>0</v>
      </c>
      <c r="AB1148" s="39" t="s">
        <v>4112</v>
      </c>
      <c r="AD1148" s="39">
        <f t="shared" si="192"/>
        <v>0</v>
      </c>
      <c r="AE1148" s="39">
        <v>40334</v>
      </c>
      <c r="AF1148" s="39">
        <f t="shared" si="193"/>
        <v>1442</v>
      </c>
      <c r="AG1148" s="39">
        <v>214702</v>
      </c>
      <c r="AH1148" s="39">
        <f t="shared" si="194"/>
        <v>1456</v>
      </c>
      <c r="AI1148" s="39">
        <f t="shared" si="195"/>
        <v>-14</v>
      </c>
      <c r="AJ1148" s="39">
        <f t="shared" si="196"/>
        <v>0</v>
      </c>
      <c r="AK1148" s="39">
        <v>1</v>
      </c>
      <c r="AL1148" s="39">
        <v>0.48</v>
      </c>
      <c r="AM1148" s="39">
        <v>0.46200000000000002</v>
      </c>
      <c r="AN1148" s="39">
        <v>0.54800000000000004</v>
      </c>
      <c r="AO1148" s="39">
        <f t="shared" si="197"/>
        <v>0</v>
      </c>
      <c r="AQ1148" s="37" t="s">
        <v>1108</v>
      </c>
      <c r="AR1148" s="39">
        <v>0</v>
      </c>
    </row>
    <row r="1149" spans="1:44" ht="15" customHeight="1">
      <c r="A1149" s="37" t="s">
        <v>1109</v>
      </c>
      <c r="B1149" s="37" t="s">
        <v>1110</v>
      </c>
      <c r="C1149" s="37" t="s">
        <v>1111</v>
      </c>
      <c r="E1149" s="39">
        <v>0.999</v>
      </c>
      <c r="F1149" s="39">
        <v>19</v>
      </c>
      <c r="G1149" s="39">
        <f t="shared" si="187"/>
        <v>57</v>
      </c>
      <c r="H1149" s="39">
        <v>1170</v>
      </c>
      <c r="I1149" s="39">
        <v>1724</v>
      </c>
      <c r="J1149" s="39" t="str">
        <f t="shared" si="188"/>
        <v>NO</v>
      </c>
      <c r="K1149" s="39">
        <f t="shared" si="189"/>
        <v>0</v>
      </c>
      <c r="L1149" s="39" t="str">
        <f t="shared" si="190"/>
        <v>NO</v>
      </c>
      <c r="O1149" s="39">
        <v>0</v>
      </c>
      <c r="R1149" s="39">
        <v>0</v>
      </c>
      <c r="S1149" s="39">
        <f t="shared" si="191"/>
        <v>0</v>
      </c>
      <c r="AB1149" s="39" t="s">
        <v>4112</v>
      </c>
      <c r="AD1149" s="39">
        <f t="shared" si="192"/>
        <v>0</v>
      </c>
      <c r="AE1149" s="39">
        <v>49</v>
      </c>
      <c r="AF1149" s="39">
        <f t="shared" si="193"/>
        <v>318</v>
      </c>
      <c r="AG1149" s="39">
        <v>177</v>
      </c>
      <c r="AH1149" s="39">
        <f t="shared" si="194"/>
        <v>663</v>
      </c>
      <c r="AI1149" s="39">
        <f t="shared" si="195"/>
        <v>-345</v>
      </c>
      <c r="AJ1149" s="39">
        <f t="shared" si="196"/>
        <v>0</v>
      </c>
      <c r="AK1149" s="39">
        <v>1</v>
      </c>
      <c r="AL1149" s="39">
        <v>0.376</v>
      </c>
      <c r="AM1149" s="39">
        <v>0.42899999999999999</v>
      </c>
      <c r="AN1149" s="39">
        <v>0.439</v>
      </c>
      <c r="AO1149" s="39">
        <f t="shared" si="197"/>
        <v>0</v>
      </c>
      <c r="AQ1149" s="37" t="s">
        <v>1111</v>
      </c>
      <c r="AR1149" s="39">
        <v>0</v>
      </c>
    </row>
    <row r="1150" spans="1:44" ht="15" customHeight="1">
      <c r="A1150" s="37" t="s">
        <v>1112</v>
      </c>
      <c r="B1150" s="37" t="s">
        <v>1113</v>
      </c>
      <c r="C1150" s="37" t="s">
        <v>1114</v>
      </c>
      <c r="E1150" s="39">
        <v>0.99299999999999999</v>
      </c>
      <c r="F1150" s="39">
        <v>19</v>
      </c>
      <c r="G1150" s="39">
        <f t="shared" si="187"/>
        <v>264</v>
      </c>
      <c r="H1150" s="39">
        <v>4630</v>
      </c>
      <c r="I1150" s="39">
        <v>5225</v>
      </c>
      <c r="J1150" s="39" t="str">
        <f t="shared" si="188"/>
        <v>NO</v>
      </c>
      <c r="K1150" s="39">
        <f t="shared" si="189"/>
        <v>0</v>
      </c>
      <c r="L1150" s="39" t="str">
        <f t="shared" si="190"/>
        <v>NO</v>
      </c>
      <c r="O1150" s="39">
        <v>0</v>
      </c>
      <c r="R1150" s="39">
        <v>0</v>
      </c>
      <c r="S1150" s="39">
        <f t="shared" si="191"/>
        <v>0</v>
      </c>
      <c r="AB1150" s="39" t="s">
        <v>4112</v>
      </c>
      <c r="AC1150" s="39" t="s">
        <v>1115</v>
      </c>
      <c r="AD1150" s="39">
        <f t="shared" si="192"/>
        <v>12</v>
      </c>
      <c r="AE1150" s="39">
        <v>655</v>
      </c>
      <c r="AF1150" s="39">
        <f t="shared" si="193"/>
        <v>711</v>
      </c>
      <c r="AG1150" s="39">
        <v>8</v>
      </c>
      <c r="AH1150" s="39">
        <f t="shared" si="194"/>
        <v>255</v>
      </c>
      <c r="AI1150" s="39">
        <f t="shared" si="195"/>
        <v>456</v>
      </c>
      <c r="AJ1150" s="39">
        <f t="shared" si="196"/>
        <v>1</v>
      </c>
      <c r="AK1150" s="39">
        <v>1</v>
      </c>
      <c r="AL1150" s="39">
        <v>0.46</v>
      </c>
      <c r="AM1150" s="39">
        <v>0.49199999999999999</v>
      </c>
      <c r="AN1150" s="39">
        <v>0.37</v>
      </c>
      <c r="AO1150" s="39">
        <f t="shared" si="197"/>
        <v>0</v>
      </c>
      <c r="AQ1150" s="37" t="s">
        <v>1114</v>
      </c>
      <c r="AR1150" s="39">
        <v>1</v>
      </c>
    </row>
    <row r="1151" spans="1:44" ht="15" customHeight="1">
      <c r="A1151" s="37" t="s">
        <v>1116</v>
      </c>
      <c r="B1151" s="37" t="s">
        <v>1087</v>
      </c>
      <c r="C1151" s="37" t="s">
        <v>1088</v>
      </c>
      <c r="E1151" s="39">
        <v>0.999</v>
      </c>
      <c r="F1151" s="39">
        <v>20</v>
      </c>
      <c r="G1151" s="39">
        <f t="shared" si="187"/>
        <v>226</v>
      </c>
      <c r="H1151" s="39">
        <v>5225</v>
      </c>
      <c r="I1151" s="39">
        <v>788</v>
      </c>
      <c r="J1151" s="39" t="str">
        <f t="shared" si="188"/>
        <v>NO</v>
      </c>
      <c r="K1151" s="39">
        <f t="shared" si="189"/>
        <v>0</v>
      </c>
      <c r="L1151" s="39" t="str">
        <f t="shared" si="190"/>
        <v>NO</v>
      </c>
      <c r="O1151" s="39">
        <v>0</v>
      </c>
      <c r="R1151" s="39">
        <v>0</v>
      </c>
      <c r="S1151" s="39">
        <f t="shared" si="191"/>
        <v>0</v>
      </c>
      <c r="AB1151" s="39" t="s">
        <v>4112</v>
      </c>
      <c r="AC1151" s="39" t="s">
        <v>1089</v>
      </c>
      <c r="AD1151" s="39">
        <f t="shared" si="192"/>
        <v>3</v>
      </c>
      <c r="AE1151" s="39">
        <v>5590</v>
      </c>
      <c r="AF1151" s="39">
        <f t="shared" si="193"/>
        <v>1295</v>
      </c>
      <c r="AG1151" s="39">
        <v>0</v>
      </c>
      <c r="AH1151" s="39">
        <f t="shared" si="194"/>
        <v>1</v>
      </c>
      <c r="AI1151" s="39">
        <f t="shared" si="195"/>
        <v>1294</v>
      </c>
      <c r="AJ1151" s="39">
        <f t="shared" si="196"/>
        <v>1</v>
      </c>
      <c r="AK1151" s="39">
        <v>1</v>
      </c>
      <c r="AL1151" s="39">
        <v>0.42699999999999999</v>
      </c>
      <c r="AM1151" s="39">
        <v>0.48899999999999999</v>
      </c>
      <c r="AN1151" s="39">
        <v>0.45</v>
      </c>
      <c r="AO1151" s="39">
        <f t="shared" si="197"/>
        <v>0</v>
      </c>
      <c r="AQ1151" s="37" t="s">
        <v>1088</v>
      </c>
      <c r="AR1151" s="39">
        <v>1</v>
      </c>
    </row>
    <row r="1152" spans="1:44" ht="15" customHeight="1">
      <c r="A1152" s="37" t="s">
        <v>1090</v>
      </c>
      <c r="B1152" s="37" t="s">
        <v>1091</v>
      </c>
      <c r="C1152" s="37" t="s">
        <v>1092</v>
      </c>
      <c r="E1152" s="39">
        <v>0.999</v>
      </c>
      <c r="F1152" s="39">
        <v>18</v>
      </c>
      <c r="G1152" s="39">
        <f t="shared" si="187"/>
        <v>391</v>
      </c>
      <c r="H1152" s="39">
        <v>1900</v>
      </c>
      <c r="I1152" s="39">
        <v>1465</v>
      </c>
      <c r="J1152" s="39" t="str">
        <f t="shared" si="188"/>
        <v>NO</v>
      </c>
      <c r="K1152" s="39">
        <f t="shared" si="189"/>
        <v>6.3938618925831205</v>
      </c>
      <c r="L1152" s="39" t="str">
        <f t="shared" si="190"/>
        <v>NO</v>
      </c>
      <c r="O1152" s="39">
        <v>0</v>
      </c>
      <c r="R1152" s="39">
        <v>0</v>
      </c>
      <c r="S1152" s="39">
        <f t="shared" si="191"/>
        <v>0</v>
      </c>
      <c r="AB1152" s="39" t="s">
        <v>4112</v>
      </c>
      <c r="AC1152" s="39" t="s">
        <v>1093</v>
      </c>
      <c r="AD1152" s="39">
        <f t="shared" si="192"/>
        <v>6</v>
      </c>
      <c r="AE1152" s="39">
        <v>49</v>
      </c>
      <c r="AF1152" s="39">
        <f t="shared" si="193"/>
        <v>318</v>
      </c>
      <c r="AG1152" s="39">
        <v>107</v>
      </c>
      <c r="AH1152" s="39">
        <f t="shared" si="194"/>
        <v>556</v>
      </c>
      <c r="AI1152" s="39">
        <f t="shared" si="195"/>
        <v>-238</v>
      </c>
      <c r="AJ1152" s="39">
        <f t="shared" si="196"/>
        <v>0</v>
      </c>
      <c r="AK1152" s="39">
        <v>1</v>
      </c>
      <c r="AL1152" s="39">
        <v>0.441</v>
      </c>
      <c r="AM1152" s="39">
        <v>0.52500000000000002</v>
      </c>
      <c r="AN1152" s="39">
        <v>0.41099999999999998</v>
      </c>
      <c r="AO1152" s="39">
        <f t="shared" si="197"/>
        <v>0</v>
      </c>
      <c r="AQ1152" s="37" t="s">
        <v>1092</v>
      </c>
      <c r="AR1152" s="39">
        <v>0</v>
      </c>
    </row>
    <row r="1153" spans="1:44" ht="15" customHeight="1">
      <c r="A1153" s="37" t="s">
        <v>1094</v>
      </c>
      <c r="B1153" s="37" t="s">
        <v>1081</v>
      </c>
      <c r="C1153" s="37" t="s">
        <v>1082</v>
      </c>
      <c r="E1153" s="39">
        <v>0.99299999999999999</v>
      </c>
      <c r="F1153" s="39">
        <v>27</v>
      </c>
      <c r="G1153" s="39">
        <f t="shared" si="187"/>
        <v>1490</v>
      </c>
      <c r="H1153" s="39">
        <v>530</v>
      </c>
      <c r="I1153" s="39">
        <v>7106</v>
      </c>
      <c r="J1153" s="39" t="str">
        <f t="shared" si="188"/>
        <v>NO</v>
      </c>
      <c r="K1153" s="39">
        <f t="shared" si="189"/>
        <v>0.53691275167785235</v>
      </c>
      <c r="L1153" s="39" t="str">
        <f t="shared" si="190"/>
        <v>NO</v>
      </c>
      <c r="O1153" s="39">
        <v>7</v>
      </c>
      <c r="R1153" s="39">
        <v>0</v>
      </c>
      <c r="S1153" s="39">
        <f t="shared" si="191"/>
        <v>0</v>
      </c>
      <c r="AB1153" s="39" t="s">
        <v>4112</v>
      </c>
      <c r="AD1153" s="39">
        <f t="shared" si="192"/>
        <v>0</v>
      </c>
      <c r="AE1153" s="39">
        <v>2223</v>
      </c>
      <c r="AF1153" s="39">
        <f t="shared" si="193"/>
        <v>1069</v>
      </c>
      <c r="AG1153" s="39">
        <v>1011</v>
      </c>
      <c r="AH1153" s="39">
        <f t="shared" si="194"/>
        <v>1011</v>
      </c>
      <c r="AI1153" s="39">
        <f t="shared" si="195"/>
        <v>58</v>
      </c>
      <c r="AJ1153" s="39">
        <f t="shared" si="196"/>
        <v>1</v>
      </c>
      <c r="AK1153" s="39">
        <v>1</v>
      </c>
      <c r="AL1153" s="39">
        <v>0.48099999999999998</v>
      </c>
      <c r="AM1153" s="39">
        <v>0.46400000000000002</v>
      </c>
      <c r="AN1153" s="39">
        <v>0.44400000000000001</v>
      </c>
      <c r="AO1153" s="39">
        <f t="shared" si="197"/>
        <v>0</v>
      </c>
      <c r="AQ1153" s="37" t="s">
        <v>1082</v>
      </c>
      <c r="AR1153" s="39">
        <v>1</v>
      </c>
    </row>
    <row r="1154" spans="1:44" ht="15" customHeight="1">
      <c r="A1154" s="37" t="s">
        <v>1083</v>
      </c>
      <c r="B1154" s="37" t="s">
        <v>1084</v>
      </c>
      <c r="C1154" s="37" t="s">
        <v>1085</v>
      </c>
      <c r="E1154" s="39">
        <v>0.998</v>
      </c>
      <c r="F1154" s="39">
        <v>17</v>
      </c>
      <c r="G1154" s="39">
        <f t="shared" si="187"/>
        <v>353</v>
      </c>
      <c r="H1154" s="39" t="s">
        <v>4111</v>
      </c>
      <c r="I1154" s="39">
        <v>1188</v>
      </c>
      <c r="J1154" s="39" t="str">
        <f t="shared" si="188"/>
        <v>NO</v>
      </c>
      <c r="K1154" s="39">
        <f t="shared" si="189"/>
        <v>0.84985835694050993</v>
      </c>
      <c r="L1154" s="39" t="str">
        <f t="shared" si="190"/>
        <v>NO</v>
      </c>
      <c r="O1154" s="39">
        <v>1</v>
      </c>
      <c r="R1154" s="39">
        <v>0</v>
      </c>
      <c r="S1154" s="39">
        <f t="shared" si="191"/>
        <v>0</v>
      </c>
      <c r="AB1154" s="39" t="s">
        <v>4112</v>
      </c>
      <c r="AD1154" s="39">
        <f t="shared" si="192"/>
        <v>0</v>
      </c>
      <c r="AE1154" s="39">
        <v>1026</v>
      </c>
      <c r="AF1154" s="39">
        <f t="shared" si="193"/>
        <v>822</v>
      </c>
      <c r="AG1154" s="39">
        <v>120</v>
      </c>
      <c r="AH1154" s="39">
        <f t="shared" si="194"/>
        <v>589</v>
      </c>
      <c r="AI1154" s="39">
        <f t="shared" si="195"/>
        <v>233</v>
      </c>
      <c r="AJ1154" s="39">
        <f t="shared" si="196"/>
        <v>1</v>
      </c>
      <c r="AK1154" s="39">
        <v>1</v>
      </c>
      <c r="AL1154" s="39">
        <v>0.41099999999999998</v>
      </c>
      <c r="AM1154" s="39">
        <v>0.49199999999999999</v>
      </c>
      <c r="AN1154" s="39">
        <v>0.374</v>
      </c>
      <c r="AO1154" s="39">
        <f t="shared" si="197"/>
        <v>0</v>
      </c>
      <c r="AQ1154" s="37" t="s">
        <v>1085</v>
      </c>
      <c r="AR1154" s="39">
        <v>1</v>
      </c>
    </row>
    <row r="1155" spans="1:44" ht="15" customHeight="1">
      <c r="A1155" s="37" t="s">
        <v>1086</v>
      </c>
      <c r="B1155" s="37" t="s">
        <v>1060</v>
      </c>
      <c r="C1155" s="37" t="s">
        <v>1061</v>
      </c>
      <c r="E1155" s="39">
        <v>0.97699999999999998</v>
      </c>
      <c r="F1155" s="39">
        <v>16</v>
      </c>
      <c r="G1155" s="39">
        <f t="shared" ref="G1155:G1218" si="198">LEN(B1155)</f>
        <v>177</v>
      </c>
      <c r="H1155" s="39">
        <v>1230</v>
      </c>
      <c r="I1155" s="39">
        <v>96</v>
      </c>
      <c r="J1155" s="39" t="str">
        <f t="shared" ref="J1155:J1218" si="199">IF(AND(OR(H1155&gt;=10000,I1155&gt;=10000),H1155&lt;&gt;"NA",I1155&lt;&gt;"NA"),"YES","NO")</f>
        <v>NO</v>
      </c>
      <c r="K1155" s="39">
        <f t="shared" ref="K1155:K1218" si="200">(100/G1155)*(LEN(B1155)-LEN(SUBSTITUTE(B1155,"C","")))</f>
        <v>0.56497175141242939</v>
      </c>
      <c r="L1155" s="39" t="str">
        <f t="shared" ref="L1155:L1218" si="201">IF(AND(K1155&gt;3,G1155&lt;150),"YES","NO")</f>
        <v>NO</v>
      </c>
      <c r="O1155" s="39">
        <v>1</v>
      </c>
      <c r="R1155" s="39">
        <v>0</v>
      </c>
      <c r="S1155" s="39">
        <f t="shared" ref="S1155:S1218" si="202">SUM(IF(U1155=0,0,1),IF(V1155=0,0,1),IF(W1155=0,0,1),IF(X1155=0,0,1),IF(Y1155=0,0,1),IF(Z1155=0,0,1),IF(AA1155=0,0,1),IF(AB1155="No NLS",0,1))</f>
        <v>0</v>
      </c>
      <c r="AB1155" s="39" t="s">
        <v>4112</v>
      </c>
      <c r="AD1155" s="39">
        <f t="shared" ref="AD1155:AD1218" si="203">IF(AC1155="",0,(LEN(AC1155)-LEN(SUBSTITUTE(AC1155,"#","")))+1)</f>
        <v>0</v>
      </c>
      <c r="AE1155" s="39">
        <v>7</v>
      </c>
      <c r="AF1155" s="39">
        <f t="shared" ref="AF1155:AF1218" si="204">RANK(AE1155,$AE$3:$AE$1464,1)</f>
        <v>167</v>
      </c>
      <c r="AG1155" s="39">
        <v>6</v>
      </c>
      <c r="AH1155" s="39">
        <f t="shared" ref="AH1155:AH1218" si="205">RANK(AG1155,$AG$3:$AG$1464,1)</f>
        <v>226</v>
      </c>
      <c r="AI1155" s="39">
        <f t="shared" ref="AI1155:AI1218" si="206">AF1155-AH1155</f>
        <v>-59</v>
      </c>
      <c r="AJ1155" s="39">
        <f t="shared" ref="AJ1155:AJ1218" si="207">IF(AI1155&gt;0,1,0)</f>
        <v>0</v>
      </c>
      <c r="AK1155" s="39">
        <v>1</v>
      </c>
      <c r="AL1155" s="39">
        <v>0.39900000000000002</v>
      </c>
      <c r="AM1155" s="39">
        <v>0.47</v>
      </c>
      <c r="AN1155" s="39">
        <v>0.48599999999999999</v>
      </c>
      <c r="AO1155" s="39">
        <f t="shared" ref="AO1155:AO1218" si="208">IF(AK1155=1,0,1)</f>
        <v>0</v>
      </c>
      <c r="AQ1155" s="37" t="s">
        <v>1061</v>
      </c>
      <c r="AR1155" s="39">
        <v>0</v>
      </c>
    </row>
    <row r="1156" spans="1:44" ht="15" customHeight="1">
      <c r="A1156" s="37" t="s">
        <v>1062</v>
      </c>
      <c r="B1156" s="37" t="s">
        <v>1063</v>
      </c>
      <c r="C1156" s="37" t="s">
        <v>1064</v>
      </c>
      <c r="E1156" s="39">
        <v>0.96199999999999997</v>
      </c>
      <c r="F1156" s="39">
        <v>19</v>
      </c>
      <c r="G1156" s="39">
        <f t="shared" si="198"/>
        <v>343</v>
      </c>
      <c r="H1156" s="39">
        <v>790</v>
      </c>
      <c r="I1156" s="39">
        <v>579</v>
      </c>
      <c r="J1156" s="39" t="str">
        <f t="shared" si="199"/>
        <v>NO</v>
      </c>
      <c r="K1156" s="39">
        <f t="shared" si="200"/>
        <v>0.58309037900874638</v>
      </c>
      <c r="L1156" s="39" t="str">
        <f t="shared" si="201"/>
        <v>NO</v>
      </c>
      <c r="O1156" s="39">
        <v>2</v>
      </c>
      <c r="R1156" s="39">
        <v>0</v>
      </c>
      <c r="S1156" s="39">
        <f t="shared" si="202"/>
        <v>0</v>
      </c>
      <c r="AB1156" s="39" t="s">
        <v>4112</v>
      </c>
      <c r="AD1156" s="39">
        <f t="shared" si="203"/>
        <v>0</v>
      </c>
      <c r="AE1156" s="39">
        <v>1383</v>
      </c>
      <c r="AF1156" s="39">
        <f t="shared" si="204"/>
        <v>913</v>
      </c>
      <c r="AG1156" s="39">
        <v>5109</v>
      </c>
      <c r="AH1156" s="39">
        <f t="shared" si="205"/>
        <v>1287</v>
      </c>
      <c r="AI1156" s="39">
        <f t="shared" si="206"/>
        <v>-374</v>
      </c>
      <c r="AJ1156" s="39">
        <f t="shared" si="207"/>
        <v>0</v>
      </c>
      <c r="AK1156" s="39">
        <v>1</v>
      </c>
      <c r="AL1156" s="39">
        <v>0.49099999999999999</v>
      </c>
      <c r="AM1156" s="39">
        <v>0.434</v>
      </c>
      <c r="AN1156" s="39">
        <v>0.44600000000000001</v>
      </c>
      <c r="AO1156" s="39">
        <f t="shared" si="208"/>
        <v>0</v>
      </c>
      <c r="AQ1156" s="37" t="s">
        <v>1064</v>
      </c>
      <c r="AR1156" s="39">
        <v>0</v>
      </c>
    </row>
    <row r="1157" spans="1:44" ht="15" customHeight="1">
      <c r="A1157" s="37" t="s">
        <v>1065</v>
      </c>
      <c r="B1157" s="37" t="s">
        <v>1066</v>
      </c>
      <c r="C1157" s="37" t="s">
        <v>1067</v>
      </c>
      <c r="E1157" s="39">
        <v>1</v>
      </c>
      <c r="F1157" s="39">
        <v>18</v>
      </c>
      <c r="G1157" s="39">
        <f t="shared" si="198"/>
        <v>66</v>
      </c>
      <c r="H1157" s="39">
        <v>1230</v>
      </c>
      <c r="I1157" s="39">
        <v>1391</v>
      </c>
      <c r="J1157" s="39" t="str">
        <f t="shared" si="199"/>
        <v>NO</v>
      </c>
      <c r="K1157" s="39">
        <f t="shared" si="200"/>
        <v>6.0606060606060606</v>
      </c>
      <c r="L1157" s="39" t="str">
        <f t="shared" si="201"/>
        <v>YES</v>
      </c>
      <c r="O1157" s="39">
        <v>0</v>
      </c>
      <c r="R1157" s="39">
        <v>0</v>
      </c>
      <c r="S1157" s="39">
        <f t="shared" si="202"/>
        <v>1</v>
      </c>
      <c r="U1157" s="39" t="s">
        <v>1932</v>
      </c>
      <c r="AB1157" s="39" t="s">
        <v>4112</v>
      </c>
      <c r="AD1157" s="39">
        <f t="shared" si="203"/>
        <v>0</v>
      </c>
      <c r="AE1157" s="39">
        <v>6</v>
      </c>
      <c r="AF1157" s="39">
        <f t="shared" si="204"/>
        <v>157</v>
      </c>
      <c r="AG1157" s="39">
        <v>4</v>
      </c>
      <c r="AH1157" s="39">
        <f t="shared" si="205"/>
        <v>194</v>
      </c>
      <c r="AI1157" s="39">
        <f t="shared" si="206"/>
        <v>-37</v>
      </c>
      <c r="AJ1157" s="39">
        <f t="shared" si="207"/>
        <v>0</v>
      </c>
      <c r="AK1157" s="39">
        <v>1</v>
      </c>
      <c r="AL1157" s="39">
        <v>0.42699999999999999</v>
      </c>
      <c r="AM1157" s="39">
        <v>0.46</v>
      </c>
      <c r="AN1157" s="39">
        <v>0.42099999999999999</v>
      </c>
      <c r="AO1157" s="39">
        <f t="shared" si="208"/>
        <v>0</v>
      </c>
      <c r="AQ1157" s="37" t="s">
        <v>1067</v>
      </c>
      <c r="AR1157" s="39">
        <v>0</v>
      </c>
    </row>
    <row r="1158" spans="1:44" ht="15" customHeight="1">
      <c r="A1158" s="37" t="s">
        <v>1068</v>
      </c>
      <c r="B1158" s="37" t="s">
        <v>1069</v>
      </c>
      <c r="C1158" s="37" t="s">
        <v>1070</v>
      </c>
      <c r="E1158" s="39">
        <v>0.999</v>
      </c>
      <c r="F1158" s="39">
        <v>21</v>
      </c>
      <c r="G1158" s="39">
        <f t="shared" si="198"/>
        <v>233</v>
      </c>
      <c r="H1158" s="39">
        <v>3530</v>
      </c>
      <c r="I1158" s="39">
        <v>41633</v>
      </c>
      <c r="J1158" s="39" t="str">
        <f t="shared" si="199"/>
        <v>YES</v>
      </c>
      <c r="K1158" s="39">
        <f t="shared" si="200"/>
        <v>0.42918454935622319</v>
      </c>
      <c r="L1158" s="39" t="str">
        <f t="shared" si="201"/>
        <v>NO</v>
      </c>
      <c r="O1158" s="39">
        <v>0</v>
      </c>
      <c r="R1158" s="39">
        <v>0</v>
      </c>
      <c r="S1158" s="39">
        <f t="shared" si="202"/>
        <v>0</v>
      </c>
      <c r="AB1158" s="39" t="s">
        <v>4112</v>
      </c>
      <c r="AC1158" s="39" t="s">
        <v>1071</v>
      </c>
      <c r="AD1158" s="39">
        <f t="shared" si="203"/>
        <v>4</v>
      </c>
      <c r="AE1158" s="39">
        <v>835</v>
      </c>
      <c r="AF1158" s="39">
        <f t="shared" si="204"/>
        <v>769</v>
      </c>
      <c r="AG1158" s="39">
        <v>28672</v>
      </c>
      <c r="AH1158" s="39">
        <f t="shared" si="205"/>
        <v>1421</v>
      </c>
      <c r="AI1158" s="39">
        <f t="shared" si="206"/>
        <v>-652</v>
      </c>
      <c r="AJ1158" s="39">
        <f t="shared" si="207"/>
        <v>0</v>
      </c>
      <c r="AK1158" s="39">
        <v>1</v>
      </c>
      <c r="AL1158" s="39">
        <v>0.443</v>
      </c>
      <c r="AM1158" s="39">
        <v>0.43</v>
      </c>
      <c r="AN1158" s="39">
        <v>0.23499999999999999</v>
      </c>
      <c r="AO1158" s="39">
        <f t="shared" si="208"/>
        <v>0</v>
      </c>
      <c r="AQ1158" s="37" t="s">
        <v>1070</v>
      </c>
      <c r="AR1158" s="39">
        <v>0</v>
      </c>
    </row>
    <row r="1159" spans="1:44" ht="15" customHeight="1">
      <c r="A1159" s="37" t="s">
        <v>1072</v>
      </c>
      <c r="B1159" s="37" t="s">
        <v>1073</v>
      </c>
      <c r="C1159" s="37" t="s">
        <v>1074</v>
      </c>
      <c r="E1159" s="39">
        <v>0.99199999999999999</v>
      </c>
      <c r="F1159" s="39">
        <v>21</v>
      </c>
      <c r="G1159" s="39">
        <f t="shared" si="198"/>
        <v>176</v>
      </c>
      <c r="H1159" s="39">
        <v>6010</v>
      </c>
      <c r="I1159" s="39">
        <v>23905</v>
      </c>
      <c r="J1159" s="39" t="str">
        <f t="shared" si="199"/>
        <v>YES</v>
      </c>
      <c r="K1159" s="39">
        <f t="shared" si="200"/>
        <v>3.4090909090909092</v>
      </c>
      <c r="L1159" s="39" t="str">
        <f t="shared" si="201"/>
        <v>NO</v>
      </c>
      <c r="O1159" s="39">
        <v>0</v>
      </c>
      <c r="R1159" s="39">
        <v>0</v>
      </c>
      <c r="S1159" s="39">
        <f t="shared" si="202"/>
        <v>0</v>
      </c>
      <c r="AB1159" s="39" t="s">
        <v>4112</v>
      </c>
      <c r="AD1159" s="39">
        <f t="shared" si="203"/>
        <v>0</v>
      </c>
      <c r="AE1159" s="39">
        <v>1144</v>
      </c>
      <c r="AF1159" s="39">
        <f t="shared" si="204"/>
        <v>859</v>
      </c>
      <c r="AG1159" s="39">
        <v>2</v>
      </c>
      <c r="AH1159" s="39">
        <f t="shared" si="205"/>
        <v>153</v>
      </c>
      <c r="AI1159" s="39">
        <f t="shared" si="206"/>
        <v>706</v>
      </c>
      <c r="AJ1159" s="39">
        <f t="shared" si="207"/>
        <v>1</v>
      </c>
      <c r="AK1159" s="39">
        <v>1</v>
      </c>
      <c r="AL1159" s="39">
        <v>0.436</v>
      </c>
      <c r="AM1159" s="39">
        <v>0.50800000000000001</v>
      </c>
      <c r="AN1159" s="39">
        <v>0.39300000000000002</v>
      </c>
      <c r="AO1159" s="39">
        <f t="shared" si="208"/>
        <v>0</v>
      </c>
      <c r="AQ1159" s="37" t="s">
        <v>1074</v>
      </c>
      <c r="AR1159" s="39">
        <v>1</v>
      </c>
    </row>
    <row r="1160" spans="1:44" ht="15" customHeight="1">
      <c r="A1160" s="37" t="s">
        <v>1075</v>
      </c>
      <c r="B1160" s="37" t="s">
        <v>1076</v>
      </c>
      <c r="C1160" s="37" t="s">
        <v>1077</v>
      </c>
      <c r="E1160" s="39">
        <v>0.98799999999999999</v>
      </c>
      <c r="F1160" s="39">
        <v>24</v>
      </c>
      <c r="G1160" s="39">
        <f t="shared" si="198"/>
        <v>179</v>
      </c>
      <c r="H1160" s="39">
        <v>2284</v>
      </c>
      <c r="I1160" s="39" t="s">
        <v>4111</v>
      </c>
      <c r="J1160" s="39" t="str">
        <f t="shared" si="199"/>
        <v>NO</v>
      </c>
      <c r="K1160" s="39">
        <f t="shared" si="200"/>
        <v>2.7932960893854748</v>
      </c>
      <c r="L1160" s="39" t="str">
        <f t="shared" si="201"/>
        <v>NO</v>
      </c>
      <c r="O1160" s="39">
        <v>0</v>
      </c>
      <c r="R1160" s="39">
        <v>0</v>
      </c>
      <c r="S1160" s="39">
        <f t="shared" si="202"/>
        <v>1</v>
      </c>
      <c r="U1160" s="39" t="s">
        <v>1520</v>
      </c>
      <c r="AB1160" s="39" t="s">
        <v>4112</v>
      </c>
      <c r="AD1160" s="39">
        <f t="shared" si="203"/>
        <v>0</v>
      </c>
      <c r="AE1160" s="39">
        <v>0</v>
      </c>
      <c r="AF1160" s="39">
        <f t="shared" si="204"/>
        <v>1</v>
      </c>
      <c r="AG1160" s="39">
        <v>0</v>
      </c>
      <c r="AH1160" s="39">
        <f t="shared" si="205"/>
        <v>1</v>
      </c>
      <c r="AI1160" s="39">
        <f t="shared" si="206"/>
        <v>0</v>
      </c>
      <c r="AJ1160" s="39">
        <f t="shared" si="207"/>
        <v>0</v>
      </c>
      <c r="AK1160" s="39">
        <v>1</v>
      </c>
      <c r="AL1160" s="39">
        <v>0.42199999999999999</v>
      </c>
      <c r="AM1160" s="39">
        <v>0.47499999999999998</v>
      </c>
      <c r="AN1160" s="39">
        <v>0.41799999999999998</v>
      </c>
      <c r="AO1160" s="39">
        <f t="shared" si="208"/>
        <v>0</v>
      </c>
      <c r="AQ1160" s="37" t="s">
        <v>1077</v>
      </c>
      <c r="AR1160" s="39">
        <v>0</v>
      </c>
    </row>
    <row r="1161" spans="1:44" ht="15" customHeight="1">
      <c r="A1161" s="37" t="s">
        <v>1078</v>
      </c>
      <c r="B1161" s="37" t="s">
        <v>1079</v>
      </c>
      <c r="C1161" s="37" t="s">
        <v>1080</v>
      </c>
      <c r="E1161" s="39">
        <v>0.999</v>
      </c>
      <c r="F1161" s="39">
        <v>25</v>
      </c>
      <c r="G1161" s="39">
        <f t="shared" si="198"/>
        <v>270</v>
      </c>
      <c r="H1161" s="39">
        <v>2090</v>
      </c>
      <c r="I1161" s="39">
        <v>2386</v>
      </c>
      <c r="J1161" s="39" t="str">
        <f t="shared" si="199"/>
        <v>NO</v>
      </c>
      <c r="K1161" s="39">
        <f t="shared" si="200"/>
        <v>6.6666666666666661</v>
      </c>
      <c r="L1161" s="39" t="str">
        <f t="shared" si="201"/>
        <v>NO</v>
      </c>
      <c r="O1161" s="39">
        <v>6</v>
      </c>
      <c r="R1161" s="39">
        <v>0</v>
      </c>
      <c r="S1161" s="39">
        <f t="shared" si="202"/>
        <v>0</v>
      </c>
      <c r="AB1161" s="39" t="s">
        <v>4112</v>
      </c>
      <c r="AD1161" s="39">
        <f t="shared" si="203"/>
        <v>0</v>
      </c>
      <c r="AE1161" s="39">
        <v>393</v>
      </c>
      <c r="AF1161" s="39">
        <f t="shared" si="204"/>
        <v>586</v>
      </c>
      <c r="AG1161" s="39">
        <v>732</v>
      </c>
      <c r="AH1161" s="39">
        <f t="shared" si="205"/>
        <v>937</v>
      </c>
      <c r="AI1161" s="39">
        <f t="shared" si="206"/>
        <v>-351</v>
      </c>
      <c r="AJ1161" s="39">
        <f t="shared" si="207"/>
        <v>0</v>
      </c>
      <c r="AK1161" s="39">
        <v>1</v>
      </c>
      <c r="AL1161" s="39">
        <v>0.49399999999999999</v>
      </c>
      <c r="AM1161" s="39">
        <v>0.48499999999999999</v>
      </c>
      <c r="AN1161" s="39">
        <v>0.45500000000000002</v>
      </c>
      <c r="AO1161" s="39">
        <f t="shared" si="208"/>
        <v>0</v>
      </c>
      <c r="AQ1161" s="37" t="s">
        <v>1080</v>
      </c>
      <c r="AR1161" s="39">
        <v>0</v>
      </c>
    </row>
    <row r="1162" spans="1:44" ht="15" customHeight="1">
      <c r="A1162" s="37" t="s">
        <v>1041</v>
      </c>
      <c r="B1162" s="37" t="s">
        <v>1042</v>
      </c>
      <c r="C1162" s="37" t="s">
        <v>1043</v>
      </c>
      <c r="E1162" s="39">
        <v>0.92600000000000005</v>
      </c>
      <c r="F1162" s="39">
        <v>19</v>
      </c>
      <c r="G1162" s="39">
        <f t="shared" si="198"/>
        <v>403</v>
      </c>
      <c r="H1162" s="39" t="s">
        <v>4111</v>
      </c>
      <c r="I1162" s="39">
        <v>7615</v>
      </c>
      <c r="J1162" s="39" t="str">
        <f t="shared" si="199"/>
        <v>NO</v>
      </c>
      <c r="K1162" s="39">
        <f t="shared" si="200"/>
        <v>0</v>
      </c>
      <c r="L1162" s="39" t="str">
        <f t="shared" si="201"/>
        <v>NO</v>
      </c>
      <c r="O1162" s="39">
        <v>0</v>
      </c>
      <c r="R1162" s="39">
        <v>0</v>
      </c>
      <c r="S1162" s="39">
        <f t="shared" si="202"/>
        <v>1</v>
      </c>
      <c r="W1162" s="39" t="s">
        <v>1044</v>
      </c>
      <c r="AB1162" s="39" t="s">
        <v>4112</v>
      </c>
      <c r="AD1162" s="39">
        <f t="shared" si="203"/>
        <v>0</v>
      </c>
      <c r="AE1162" s="39">
        <v>1</v>
      </c>
      <c r="AF1162" s="39">
        <f t="shared" si="204"/>
        <v>74</v>
      </c>
      <c r="AG1162" s="39">
        <v>1</v>
      </c>
      <c r="AH1162" s="39">
        <f t="shared" si="205"/>
        <v>122</v>
      </c>
      <c r="AI1162" s="39">
        <f t="shared" si="206"/>
        <v>-48</v>
      </c>
      <c r="AJ1162" s="39">
        <f t="shared" si="207"/>
        <v>0</v>
      </c>
      <c r="AK1162" s="39">
        <v>1</v>
      </c>
      <c r="AL1162" s="39">
        <v>0.41</v>
      </c>
      <c r="AM1162" s="39">
        <v>0.44900000000000001</v>
      </c>
      <c r="AN1162" s="39">
        <v>0.39100000000000001</v>
      </c>
      <c r="AO1162" s="39">
        <f t="shared" si="208"/>
        <v>0</v>
      </c>
      <c r="AQ1162" s="37" t="s">
        <v>1043</v>
      </c>
      <c r="AR1162" s="39">
        <v>0</v>
      </c>
    </row>
    <row r="1163" spans="1:44" ht="15" customHeight="1">
      <c r="A1163" s="37" t="s">
        <v>1045</v>
      </c>
      <c r="B1163" s="37" t="s">
        <v>1046</v>
      </c>
      <c r="C1163" s="37" t="s">
        <v>1047</v>
      </c>
      <c r="E1163" s="39">
        <v>0.999</v>
      </c>
      <c r="F1163" s="39">
        <v>18</v>
      </c>
      <c r="G1163" s="39">
        <f t="shared" si="198"/>
        <v>229</v>
      </c>
      <c r="H1163" s="39">
        <v>3299</v>
      </c>
      <c r="I1163" s="39">
        <v>4404</v>
      </c>
      <c r="J1163" s="39" t="str">
        <f t="shared" si="199"/>
        <v>NO</v>
      </c>
      <c r="K1163" s="39">
        <f t="shared" si="200"/>
        <v>0</v>
      </c>
      <c r="L1163" s="39" t="str">
        <f t="shared" si="201"/>
        <v>NO</v>
      </c>
      <c r="O1163" s="39">
        <v>1</v>
      </c>
      <c r="R1163" s="39">
        <v>0</v>
      </c>
      <c r="S1163" s="39">
        <f t="shared" si="202"/>
        <v>0</v>
      </c>
      <c r="AB1163" s="39" t="s">
        <v>4112</v>
      </c>
      <c r="AC1163" s="39" t="s">
        <v>1048</v>
      </c>
      <c r="AD1163" s="39">
        <f t="shared" si="203"/>
        <v>4</v>
      </c>
      <c r="AE1163" s="39">
        <v>12795</v>
      </c>
      <c r="AF1163" s="39">
        <f t="shared" si="204"/>
        <v>1385</v>
      </c>
      <c r="AG1163" s="39">
        <v>16480</v>
      </c>
      <c r="AH1163" s="39">
        <f t="shared" si="205"/>
        <v>1390</v>
      </c>
      <c r="AI1163" s="39">
        <f t="shared" si="206"/>
        <v>-5</v>
      </c>
      <c r="AJ1163" s="39">
        <f t="shared" si="207"/>
        <v>0</v>
      </c>
      <c r="AK1163" s="39">
        <v>1</v>
      </c>
      <c r="AL1163" s="39">
        <v>0.52800000000000002</v>
      </c>
      <c r="AM1163" s="39">
        <v>0.48599999999999999</v>
      </c>
      <c r="AN1163" s="39">
        <v>0.47</v>
      </c>
      <c r="AO1163" s="39">
        <f t="shared" si="208"/>
        <v>0</v>
      </c>
      <c r="AQ1163" s="37" t="s">
        <v>1047</v>
      </c>
      <c r="AR1163" s="39">
        <v>0</v>
      </c>
    </row>
    <row r="1164" spans="1:44" ht="15" customHeight="1">
      <c r="A1164" s="37" t="s">
        <v>1049</v>
      </c>
      <c r="B1164" s="37" t="s">
        <v>1050</v>
      </c>
      <c r="C1164" s="37" t="s">
        <v>1051</v>
      </c>
      <c r="E1164" s="39">
        <v>1</v>
      </c>
      <c r="F1164" s="39">
        <v>18</v>
      </c>
      <c r="G1164" s="39">
        <f t="shared" si="198"/>
        <v>271</v>
      </c>
      <c r="H1164" s="39">
        <v>4404</v>
      </c>
      <c r="I1164" s="39" t="s">
        <v>4111</v>
      </c>
      <c r="J1164" s="39" t="str">
        <f t="shared" si="199"/>
        <v>NO</v>
      </c>
      <c r="K1164" s="39">
        <f t="shared" si="200"/>
        <v>0.36900369003690037</v>
      </c>
      <c r="L1164" s="39" t="str">
        <f t="shared" si="201"/>
        <v>NO</v>
      </c>
      <c r="O1164" s="39">
        <v>1</v>
      </c>
      <c r="R1164" s="39">
        <v>0</v>
      </c>
      <c r="S1164" s="39">
        <f t="shared" si="202"/>
        <v>0</v>
      </c>
      <c r="AB1164" s="39" t="s">
        <v>4112</v>
      </c>
      <c r="AC1164" s="39" t="s">
        <v>1052</v>
      </c>
      <c r="AD1164" s="39">
        <f t="shared" si="203"/>
        <v>8</v>
      </c>
      <c r="AE1164" s="39">
        <v>2</v>
      </c>
      <c r="AF1164" s="39">
        <f t="shared" si="204"/>
        <v>101</v>
      </c>
      <c r="AG1164" s="39">
        <v>0</v>
      </c>
      <c r="AH1164" s="39">
        <f t="shared" si="205"/>
        <v>1</v>
      </c>
      <c r="AI1164" s="39">
        <f t="shared" si="206"/>
        <v>100</v>
      </c>
      <c r="AJ1164" s="39">
        <f t="shared" si="207"/>
        <v>1</v>
      </c>
      <c r="AK1164" s="39">
        <v>1</v>
      </c>
      <c r="AL1164" s="39">
        <v>0.435</v>
      </c>
      <c r="AM1164" s="39">
        <v>0.5</v>
      </c>
      <c r="AN1164" s="39">
        <v>0.32400000000000001</v>
      </c>
      <c r="AO1164" s="39">
        <f t="shared" si="208"/>
        <v>0</v>
      </c>
      <c r="AQ1164" s="37" t="s">
        <v>1051</v>
      </c>
      <c r="AR1164" s="39">
        <v>1</v>
      </c>
    </row>
    <row r="1165" spans="1:44" ht="15" customHeight="1">
      <c r="A1165" s="37" t="s">
        <v>1053</v>
      </c>
      <c r="B1165" s="37" t="s">
        <v>1054</v>
      </c>
      <c r="C1165" s="37" t="s">
        <v>1055</v>
      </c>
      <c r="E1165" s="39">
        <v>0.98699999999999999</v>
      </c>
      <c r="F1165" s="39">
        <v>23</v>
      </c>
      <c r="G1165" s="39">
        <f t="shared" si="198"/>
        <v>428</v>
      </c>
      <c r="H1165" s="39">
        <v>2730</v>
      </c>
      <c r="I1165" s="39">
        <v>554</v>
      </c>
      <c r="J1165" s="39" t="str">
        <f t="shared" si="199"/>
        <v>NO</v>
      </c>
      <c r="K1165" s="39">
        <f t="shared" si="200"/>
        <v>0.46728971962616822</v>
      </c>
      <c r="L1165" s="39" t="str">
        <f t="shared" si="201"/>
        <v>NO</v>
      </c>
      <c r="O1165" s="39">
        <v>3</v>
      </c>
      <c r="R1165" s="39">
        <v>0</v>
      </c>
      <c r="S1165" s="39">
        <f t="shared" si="202"/>
        <v>0</v>
      </c>
      <c r="AB1165" s="39" t="s">
        <v>4112</v>
      </c>
      <c r="AD1165" s="39">
        <f t="shared" si="203"/>
        <v>0</v>
      </c>
      <c r="AE1165" s="39">
        <v>549</v>
      </c>
      <c r="AF1165" s="39">
        <f t="shared" si="204"/>
        <v>660</v>
      </c>
      <c r="AG1165" s="39">
        <v>118</v>
      </c>
      <c r="AH1165" s="39">
        <f t="shared" si="205"/>
        <v>583</v>
      </c>
      <c r="AI1165" s="39">
        <f t="shared" si="206"/>
        <v>77</v>
      </c>
      <c r="AJ1165" s="39">
        <f t="shared" si="207"/>
        <v>1</v>
      </c>
      <c r="AK1165" s="39">
        <v>1</v>
      </c>
      <c r="AL1165" s="39">
        <v>0.44400000000000001</v>
      </c>
      <c r="AM1165" s="39">
        <v>0.443</v>
      </c>
      <c r="AN1165" s="39">
        <v>0.41599999999999998</v>
      </c>
      <c r="AO1165" s="39">
        <f t="shared" si="208"/>
        <v>0</v>
      </c>
      <c r="AQ1165" s="37" t="s">
        <v>1055</v>
      </c>
      <c r="AR1165" s="39">
        <v>1</v>
      </c>
    </row>
    <row r="1166" spans="1:44" ht="15" customHeight="1">
      <c r="A1166" s="37" t="s">
        <v>1056</v>
      </c>
      <c r="B1166" s="37" t="s">
        <v>1057</v>
      </c>
      <c r="C1166" s="37" t="s">
        <v>1058</v>
      </c>
      <c r="E1166" s="39">
        <v>1</v>
      </c>
      <c r="F1166" s="39">
        <v>18</v>
      </c>
      <c r="G1166" s="39">
        <f t="shared" si="198"/>
        <v>58</v>
      </c>
      <c r="H1166" s="39">
        <v>7680</v>
      </c>
      <c r="I1166" s="39">
        <v>1678</v>
      </c>
      <c r="J1166" s="39" t="str">
        <f t="shared" si="199"/>
        <v>NO</v>
      </c>
      <c r="K1166" s="39">
        <f t="shared" si="200"/>
        <v>10.344827586206897</v>
      </c>
      <c r="L1166" s="39" t="str">
        <f t="shared" si="201"/>
        <v>YES</v>
      </c>
      <c r="O1166" s="39">
        <v>1</v>
      </c>
      <c r="R1166" s="39">
        <v>0</v>
      </c>
      <c r="S1166" s="39">
        <f t="shared" si="202"/>
        <v>0</v>
      </c>
      <c r="AB1166" s="39" t="s">
        <v>4112</v>
      </c>
      <c r="AD1166" s="39">
        <f t="shared" si="203"/>
        <v>0</v>
      </c>
      <c r="AE1166" s="39">
        <v>182</v>
      </c>
      <c r="AF1166" s="39">
        <f t="shared" si="204"/>
        <v>463</v>
      </c>
      <c r="AG1166" s="39">
        <v>32</v>
      </c>
      <c r="AH1166" s="39">
        <f t="shared" si="205"/>
        <v>388</v>
      </c>
      <c r="AI1166" s="39">
        <f t="shared" si="206"/>
        <v>75</v>
      </c>
      <c r="AJ1166" s="39">
        <f t="shared" si="207"/>
        <v>1</v>
      </c>
      <c r="AK1166" s="39">
        <v>1</v>
      </c>
      <c r="AL1166" s="39">
        <v>0.40100000000000002</v>
      </c>
      <c r="AM1166" s="39">
        <v>0.48299999999999998</v>
      </c>
      <c r="AN1166" s="39">
        <v>0.44</v>
      </c>
      <c r="AO1166" s="39">
        <f t="shared" si="208"/>
        <v>0</v>
      </c>
      <c r="AQ1166" s="37" t="s">
        <v>1058</v>
      </c>
      <c r="AR1166" s="39">
        <v>1</v>
      </c>
    </row>
    <row r="1167" spans="1:44" ht="15" customHeight="1">
      <c r="A1167" s="37" t="s">
        <v>1059</v>
      </c>
      <c r="B1167" s="37" t="s">
        <v>1021</v>
      </c>
      <c r="C1167" s="37" t="s">
        <v>1022</v>
      </c>
      <c r="E1167" s="39">
        <v>0.996</v>
      </c>
      <c r="F1167" s="39">
        <v>19</v>
      </c>
      <c r="G1167" s="39">
        <f t="shared" si="198"/>
        <v>307</v>
      </c>
      <c r="H1167" s="39">
        <v>467</v>
      </c>
      <c r="I1167" s="39">
        <v>5089</v>
      </c>
      <c r="J1167" s="39" t="str">
        <f t="shared" si="199"/>
        <v>NO</v>
      </c>
      <c r="K1167" s="39">
        <f t="shared" si="200"/>
        <v>0.9771986970684039</v>
      </c>
      <c r="L1167" s="39" t="str">
        <f t="shared" si="201"/>
        <v>NO</v>
      </c>
      <c r="O1167" s="39">
        <v>0</v>
      </c>
      <c r="R1167" s="39">
        <v>0</v>
      </c>
      <c r="S1167" s="39">
        <f t="shared" si="202"/>
        <v>0</v>
      </c>
      <c r="AB1167" s="39" t="s">
        <v>4112</v>
      </c>
      <c r="AD1167" s="39">
        <f t="shared" si="203"/>
        <v>0</v>
      </c>
      <c r="AE1167" s="39">
        <v>881</v>
      </c>
      <c r="AF1167" s="39">
        <f t="shared" si="204"/>
        <v>777</v>
      </c>
      <c r="AG1167" s="39">
        <v>711</v>
      </c>
      <c r="AH1167" s="39">
        <f t="shared" si="205"/>
        <v>929</v>
      </c>
      <c r="AI1167" s="39">
        <f t="shared" si="206"/>
        <v>-152</v>
      </c>
      <c r="AJ1167" s="39">
        <f t="shared" si="207"/>
        <v>0</v>
      </c>
      <c r="AK1167" s="39">
        <v>1</v>
      </c>
      <c r="AL1167" s="39">
        <v>0.436</v>
      </c>
      <c r="AM1167" s="39">
        <v>0.435</v>
      </c>
      <c r="AN1167" s="39">
        <v>0.435</v>
      </c>
      <c r="AO1167" s="39">
        <f t="shared" si="208"/>
        <v>0</v>
      </c>
      <c r="AQ1167" s="37" t="s">
        <v>1022</v>
      </c>
      <c r="AR1167" s="39">
        <v>0</v>
      </c>
    </row>
    <row r="1168" spans="1:44" ht="15" customHeight="1">
      <c r="A1168" s="37" t="s">
        <v>1023</v>
      </c>
      <c r="B1168" s="37" t="s">
        <v>1024</v>
      </c>
      <c r="C1168" s="37" t="s">
        <v>1025</v>
      </c>
      <c r="E1168" s="39">
        <v>0.999</v>
      </c>
      <c r="F1168" s="39">
        <v>18</v>
      </c>
      <c r="G1168" s="39">
        <f t="shared" si="198"/>
        <v>273</v>
      </c>
      <c r="H1168" s="39">
        <v>2071</v>
      </c>
      <c r="I1168" s="39">
        <v>1042</v>
      </c>
      <c r="J1168" s="39" t="str">
        <f t="shared" si="199"/>
        <v>NO</v>
      </c>
      <c r="K1168" s="39">
        <f t="shared" si="200"/>
        <v>1.0989010989010988</v>
      </c>
      <c r="L1168" s="39" t="str">
        <f t="shared" si="201"/>
        <v>NO</v>
      </c>
      <c r="O1168" s="39">
        <v>0</v>
      </c>
      <c r="R1168" s="39">
        <v>0</v>
      </c>
      <c r="S1168" s="39">
        <f t="shared" si="202"/>
        <v>0</v>
      </c>
      <c r="AB1168" s="39" t="s">
        <v>4112</v>
      </c>
      <c r="AC1168" s="39" t="s">
        <v>1026</v>
      </c>
      <c r="AD1168" s="39">
        <f t="shared" si="203"/>
        <v>11</v>
      </c>
      <c r="AE1168" s="39">
        <v>111</v>
      </c>
      <c r="AF1168" s="39">
        <f t="shared" si="204"/>
        <v>401</v>
      </c>
      <c r="AG1168" s="39">
        <v>81</v>
      </c>
      <c r="AH1168" s="39">
        <f t="shared" si="205"/>
        <v>509</v>
      </c>
      <c r="AI1168" s="39">
        <f t="shared" si="206"/>
        <v>-108</v>
      </c>
      <c r="AJ1168" s="39">
        <f t="shared" si="207"/>
        <v>0</v>
      </c>
      <c r="AK1168" s="39">
        <v>1</v>
      </c>
      <c r="AL1168" s="39">
        <v>0.45800000000000002</v>
      </c>
      <c r="AM1168" s="39">
        <v>0.47899999999999998</v>
      </c>
      <c r="AN1168" s="39">
        <v>0.45900000000000002</v>
      </c>
      <c r="AO1168" s="39">
        <f t="shared" si="208"/>
        <v>0</v>
      </c>
      <c r="AQ1168" s="37" t="s">
        <v>1025</v>
      </c>
      <c r="AR1168" s="39">
        <v>0</v>
      </c>
    </row>
    <row r="1169" spans="1:44" ht="15" customHeight="1">
      <c r="A1169" s="37" t="s">
        <v>1027</v>
      </c>
      <c r="B1169" s="37" t="s">
        <v>1028</v>
      </c>
      <c r="C1169" s="37" t="s">
        <v>1029</v>
      </c>
      <c r="E1169" s="39">
        <v>1</v>
      </c>
      <c r="F1169" s="39">
        <v>17</v>
      </c>
      <c r="G1169" s="39">
        <f t="shared" si="198"/>
        <v>220</v>
      </c>
      <c r="H1169" s="39">
        <v>1410</v>
      </c>
      <c r="I1169" s="39">
        <v>2947</v>
      </c>
      <c r="J1169" s="39" t="str">
        <f t="shared" si="199"/>
        <v>NO</v>
      </c>
      <c r="K1169" s="39">
        <f t="shared" si="200"/>
        <v>0</v>
      </c>
      <c r="L1169" s="39" t="str">
        <f t="shared" si="201"/>
        <v>NO</v>
      </c>
      <c r="O1169" s="39">
        <v>0</v>
      </c>
      <c r="R1169" s="39">
        <v>0</v>
      </c>
      <c r="S1169" s="39">
        <f t="shared" si="202"/>
        <v>0</v>
      </c>
      <c r="AB1169" s="39" t="s">
        <v>4112</v>
      </c>
      <c r="AC1169" s="39" t="s">
        <v>1030</v>
      </c>
      <c r="AD1169" s="39">
        <f t="shared" si="203"/>
        <v>5</v>
      </c>
      <c r="AE1169" s="39">
        <v>167</v>
      </c>
      <c r="AF1169" s="39">
        <f t="shared" si="204"/>
        <v>448</v>
      </c>
      <c r="AG1169" s="39">
        <v>57</v>
      </c>
      <c r="AH1169" s="39">
        <f t="shared" si="205"/>
        <v>444</v>
      </c>
      <c r="AI1169" s="39">
        <f t="shared" si="206"/>
        <v>4</v>
      </c>
      <c r="AJ1169" s="39">
        <f t="shared" si="207"/>
        <v>1</v>
      </c>
      <c r="AK1169" s="39">
        <v>1</v>
      </c>
      <c r="AL1169" s="39">
        <v>0.44800000000000001</v>
      </c>
      <c r="AM1169" s="39">
        <v>0.45700000000000002</v>
      </c>
      <c r="AN1169" s="39">
        <v>0.38</v>
      </c>
      <c r="AO1169" s="39">
        <f t="shared" si="208"/>
        <v>0</v>
      </c>
      <c r="AQ1169" s="37" t="s">
        <v>1029</v>
      </c>
      <c r="AR1169" s="39">
        <v>1</v>
      </c>
    </row>
    <row r="1170" spans="1:44" ht="15" customHeight="1">
      <c r="A1170" s="37" t="s">
        <v>1031</v>
      </c>
      <c r="B1170" s="37" t="s">
        <v>1032</v>
      </c>
      <c r="C1170" s="37" t="s">
        <v>1033</v>
      </c>
      <c r="E1170" s="39">
        <v>0.996</v>
      </c>
      <c r="F1170" s="39">
        <v>21</v>
      </c>
      <c r="G1170" s="39">
        <f t="shared" si="198"/>
        <v>203</v>
      </c>
      <c r="H1170" s="39">
        <v>4005</v>
      </c>
      <c r="I1170" s="39" t="s">
        <v>4111</v>
      </c>
      <c r="J1170" s="39" t="str">
        <f t="shared" si="199"/>
        <v>NO</v>
      </c>
      <c r="K1170" s="39">
        <f t="shared" si="200"/>
        <v>0</v>
      </c>
      <c r="L1170" s="39" t="str">
        <f t="shared" si="201"/>
        <v>NO</v>
      </c>
      <c r="O1170" s="39">
        <v>0</v>
      </c>
      <c r="R1170" s="39">
        <v>0</v>
      </c>
      <c r="S1170" s="39">
        <f t="shared" si="202"/>
        <v>0</v>
      </c>
      <c r="AB1170" s="39" t="s">
        <v>4112</v>
      </c>
      <c r="AD1170" s="39">
        <f t="shared" si="203"/>
        <v>0</v>
      </c>
      <c r="AE1170" s="39">
        <v>2356</v>
      </c>
      <c r="AF1170" s="39">
        <f t="shared" si="204"/>
        <v>1085</v>
      </c>
      <c r="AG1170" s="39">
        <v>22368</v>
      </c>
      <c r="AH1170" s="39">
        <f t="shared" si="205"/>
        <v>1409</v>
      </c>
      <c r="AI1170" s="39">
        <f t="shared" si="206"/>
        <v>-324</v>
      </c>
      <c r="AJ1170" s="39">
        <f t="shared" si="207"/>
        <v>0</v>
      </c>
      <c r="AK1170" s="39">
        <v>1</v>
      </c>
      <c r="AL1170" s="39">
        <v>0.41499999999999998</v>
      </c>
      <c r="AM1170" s="39">
        <v>0.45400000000000001</v>
      </c>
      <c r="AN1170" s="39">
        <v>0.32600000000000001</v>
      </c>
      <c r="AO1170" s="39">
        <f t="shared" si="208"/>
        <v>0</v>
      </c>
      <c r="AQ1170" s="37" t="s">
        <v>1033</v>
      </c>
      <c r="AR1170" s="39">
        <v>0</v>
      </c>
    </row>
    <row r="1171" spans="1:44" ht="15" customHeight="1">
      <c r="A1171" s="37" t="s">
        <v>1034</v>
      </c>
      <c r="B1171" s="37" t="s">
        <v>1035</v>
      </c>
      <c r="C1171" s="37" t="s">
        <v>1036</v>
      </c>
      <c r="E1171" s="39">
        <v>0.997</v>
      </c>
      <c r="F1171" s="39">
        <v>22</v>
      </c>
      <c r="G1171" s="39">
        <f t="shared" si="198"/>
        <v>50</v>
      </c>
      <c r="H1171" s="39">
        <v>1247</v>
      </c>
      <c r="I1171" s="39" t="s">
        <v>4111</v>
      </c>
      <c r="J1171" s="39" t="str">
        <f t="shared" si="199"/>
        <v>NO</v>
      </c>
      <c r="K1171" s="39">
        <f t="shared" si="200"/>
        <v>8</v>
      </c>
      <c r="L1171" s="39" t="str">
        <f t="shared" si="201"/>
        <v>YES</v>
      </c>
      <c r="O1171" s="39">
        <v>3</v>
      </c>
      <c r="R1171" s="39">
        <v>0</v>
      </c>
      <c r="S1171" s="39">
        <f t="shared" si="202"/>
        <v>1</v>
      </c>
      <c r="U1171" s="39" t="s">
        <v>2277</v>
      </c>
      <c r="AB1171" s="39" t="s">
        <v>4112</v>
      </c>
      <c r="AD1171" s="39">
        <f t="shared" si="203"/>
        <v>0</v>
      </c>
      <c r="AE1171" s="39">
        <v>46</v>
      </c>
      <c r="AF1171" s="39">
        <f t="shared" si="204"/>
        <v>310</v>
      </c>
      <c r="AG1171" s="39">
        <v>113</v>
      </c>
      <c r="AH1171" s="39">
        <f t="shared" si="205"/>
        <v>574</v>
      </c>
      <c r="AI1171" s="39">
        <f t="shared" si="206"/>
        <v>-264</v>
      </c>
      <c r="AJ1171" s="39">
        <f t="shared" si="207"/>
        <v>0</v>
      </c>
      <c r="AK1171" s="39">
        <v>1</v>
      </c>
      <c r="AL1171" s="39">
        <v>0.41899999999999998</v>
      </c>
      <c r="AM1171" s="39">
        <v>0.44400000000000001</v>
      </c>
      <c r="AN1171" s="39">
        <v>0.38200000000000001</v>
      </c>
      <c r="AO1171" s="39">
        <f t="shared" si="208"/>
        <v>0</v>
      </c>
      <c r="AQ1171" s="37" t="s">
        <v>1036</v>
      </c>
      <c r="AR1171" s="39">
        <v>0</v>
      </c>
    </row>
    <row r="1172" spans="1:44" ht="15" customHeight="1">
      <c r="A1172" s="37" t="s">
        <v>1037</v>
      </c>
      <c r="B1172" s="37" t="s">
        <v>1038</v>
      </c>
      <c r="C1172" s="37" t="s">
        <v>1039</v>
      </c>
      <c r="E1172" s="39">
        <v>0.999</v>
      </c>
      <c r="F1172" s="39">
        <v>18</v>
      </c>
      <c r="G1172" s="39">
        <f t="shared" si="198"/>
        <v>68</v>
      </c>
      <c r="H1172" s="39" t="s">
        <v>4111</v>
      </c>
      <c r="I1172" s="39">
        <v>731</v>
      </c>
      <c r="J1172" s="39" t="str">
        <f t="shared" si="199"/>
        <v>NO</v>
      </c>
      <c r="K1172" s="39">
        <f t="shared" si="200"/>
        <v>8.8235294117647065</v>
      </c>
      <c r="L1172" s="39" t="str">
        <f t="shared" si="201"/>
        <v>YES</v>
      </c>
      <c r="O1172" s="39">
        <v>3</v>
      </c>
      <c r="R1172" s="39">
        <v>0</v>
      </c>
      <c r="S1172" s="39">
        <f t="shared" si="202"/>
        <v>1</v>
      </c>
      <c r="U1172" s="39" t="s">
        <v>2215</v>
      </c>
      <c r="AB1172" s="39" t="s">
        <v>4112</v>
      </c>
      <c r="AD1172" s="39">
        <f t="shared" si="203"/>
        <v>0</v>
      </c>
      <c r="AE1172" s="39">
        <v>4063</v>
      </c>
      <c r="AF1172" s="39">
        <f t="shared" si="204"/>
        <v>1230</v>
      </c>
      <c r="AG1172" s="39">
        <v>3</v>
      </c>
      <c r="AH1172" s="39">
        <f t="shared" si="205"/>
        <v>179</v>
      </c>
      <c r="AI1172" s="39">
        <f t="shared" si="206"/>
        <v>1051</v>
      </c>
      <c r="AJ1172" s="39">
        <f t="shared" si="207"/>
        <v>1</v>
      </c>
      <c r="AK1172" s="39">
        <v>1</v>
      </c>
      <c r="AL1172" s="39">
        <v>0.35399999999999998</v>
      </c>
      <c r="AM1172" s="39">
        <v>0.443</v>
      </c>
      <c r="AN1172" s="39">
        <v>0.434</v>
      </c>
      <c r="AO1172" s="39">
        <f t="shared" si="208"/>
        <v>0</v>
      </c>
      <c r="AQ1172" s="37" t="s">
        <v>1039</v>
      </c>
      <c r="AR1172" s="39">
        <v>1</v>
      </c>
    </row>
    <row r="1173" spans="1:44" ht="15" customHeight="1">
      <c r="A1173" s="37" t="s">
        <v>1040</v>
      </c>
      <c r="B1173" s="37" t="s">
        <v>1006</v>
      </c>
      <c r="C1173" s="37" t="s">
        <v>1007</v>
      </c>
      <c r="E1173" s="39">
        <v>1</v>
      </c>
      <c r="F1173" s="39">
        <v>22</v>
      </c>
      <c r="G1173" s="39">
        <f t="shared" si="198"/>
        <v>481</v>
      </c>
      <c r="H1173" s="39">
        <v>561</v>
      </c>
      <c r="I1173" s="39">
        <v>17</v>
      </c>
      <c r="J1173" s="39" t="str">
        <f t="shared" si="199"/>
        <v>NO</v>
      </c>
      <c r="K1173" s="39">
        <f t="shared" si="200"/>
        <v>1.8711018711018712</v>
      </c>
      <c r="L1173" s="39" t="str">
        <f t="shared" si="201"/>
        <v>NO</v>
      </c>
      <c r="O1173" s="39">
        <v>2</v>
      </c>
      <c r="R1173" s="39">
        <v>0</v>
      </c>
      <c r="S1173" s="39">
        <f t="shared" si="202"/>
        <v>0</v>
      </c>
      <c r="AB1173" s="39" t="s">
        <v>4112</v>
      </c>
      <c r="AD1173" s="39">
        <f t="shared" si="203"/>
        <v>0</v>
      </c>
      <c r="AE1173" s="39">
        <v>168</v>
      </c>
      <c r="AF1173" s="39">
        <f t="shared" si="204"/>
        <v>450</v>
      </c>
      <c r="AG1173" s="39">
        <v>172</v>
      </c>
      <c r="AH1173" s="39">
        <f t="shared" si="205"/>
        <v>655</v>
      </c>
      <c r="AI1173" s="39">
        <f t="shared" si="206"/>
        <v>-205</v>
      </c>
      <c r="AJ1173" s="39">
        <f t="shared" si="207"/>
        <v>0</v>
      </c>
      <c r="AK1173" s="39">
        <v>1</v>
      </c>
      <c r="AL1173" s="39">
        <v>0.45600000000000002</v>
      </c>
      <c r="AM1173" s="39">
        <v>0.48</v>
      </c>
      <c r="AN1173" s="39">
        <v>0.48199999999999998</v>
      </c>
      <c r="AO1173" s="39">
        <f t="shared" si="208"/>
        <v>0</v>
      </c>
      <c r="AQ1173" s="37" t="s">
        <v>1007</v>
      </c>
      <c r="AR1173" s="39">
        <v>0</v>
      </c>
    </row>
    <row r="1174" spans="1:44" ht="15" customHeight="1">
      <c r="A1174" s="37" t="s">
        <v>1008</v>
      </c>
      <c r="B1174" s="37" t="s">
        <v>1009</v>
      </c>
      <c r="C1174" s="37" t="s">
        <v>1010</v>
      </c>
      <c r="E1174" s="39">
        <v>0.999</v>
      </c>
      <c r="F1174" s="39">
        <v>21</v>
      </c>
      <c r="G1174" s="39">
        <f t="shared" si="198"/>
        <v>354</v>
      </c>
      <c r="H1174" s="39">
        <v>7809</v>
      </c>
      <c r="I1174" s="39">
        <v>561</v>
      </c>
      <c r="J1174" s="39" t="str">
        <f t="shared" si="199"/>
        <v>NO</v>
      </c>
      <c r="K1174" s="39">
        <f t="shared" si="200"/>
        <v>0.56497175141242939</v>
      </c>
      <c r="L1174" s="39" t="str">
        <f t="shared" si="201"/>
        <v>NO</v>
      </c>
      <c r="O1174" s="39">
        <v>3</v>
      </c>
      <c r="R1174" s="39">
        <v>0</v>
      </c>
      <c r="S1174" s="39">
        <f t="shared" si="202"/>
        <v>0</v>
      </c>
      <c r="AB1174" s="39" t="s">
        <v>4112</v>
      </c>
      <c r="AC1174" s="39" t="s">
        <v>1011</v>
      </c>
      <c r="AD1174" s="39">
        <f t="shared" si="203"/>
        <v>6</v>
      </c>
      <c r="AE1174" s="39">
        <v>32151</v>
      </c>
      <c r="AF1174" s="39">
        <f t="shared" si="204"/>
        <v>1434</v>
      </c>
      <c r="AG1174" s="39">
        <v>33069</v>
      </c>
      <c r="AH1174" s="39">
        <f t="shared" si="205"/>
        <v>1428</v>
      </c>
      <c r="AI1174" s="39">
        <f t="shared" si="206"/>
        <v>6</v>
      </c>
      <c r="AJ1174" s="39">
        <f t="shared" si="207"/>
        <v>1</v>
      </c>
      <c r="AK1174" s="39">
        <v>1</v>
      </c>
      <c r="AL1174" s="39">
        <v>0.49099999999999999</v>
      </c>
      <c r="AM1174" s="39">
        <v>0.48499999999999999</v>
      </c>
      <c r="AN1174" s="39">
        <v>0.48199999999999998</v>
      </c>
      <c r="AO1174" s="39">
        <f t="shared" si="208"/>
        <v>0</v>
      </c>
      <c r="AQ1174" s="37" t="s">
        <v>1010</v>
      </c>
      <c r="AR1174" s="39">
        <v>1</v>
      </c>
    </row>
    <row r="1175" spans="1:44" ht="15" customHeight="1">
      <c r="A1175" s="37" t="s">
        <v>1012</v>
      </c>
      <c r="B1175" s="37" t="s">
        <v>1013</v>
      </c>
      <c r="C1175" s="37" t="s">
        <v>1014</v>
      </c>
      <c r="E1175" s="39">
        <v>0.98599999999999999</v>
      </c>
      <c r="F1175" s="39">
        <v>18</v>
      </c>
      <c r="G1175" s="39">
        <f t="shared" si="198"/>
        <v>63</v>
      </c>
      <c r="H1175" s="39">
        <v>2890</v>
      </c>
      <c r="I1175" s="39">
        <v>25042</v>
      </c>
      <c r="J1175" s="39" t="str">
        <f t="shared" si="199"/>
        <v>YES</v>
      </c>
      <c r="K1175" s="39">
        <f t="shared" si="200"/>
        <v>9.5238095238095237</v>
      </c>
      <c r="L1175" s="39" t="str">
        <f t="shared" si="201"/>
        <v>YES</v>
      </c>
      <c r="O1175" s="39">
        <v>0</v>
      </c>
      <c r="R1175" s="39">
        <v>0</v>
      </c>
      <c r="S1175" s="39">
        <f t="shared" si="202"/>
        <v>0</v>
      </c>
      <c r="AB1175" s="39" t="s">
        <v>4112</v>
      </c>
      <c r="AD1175" s="39">
        <f t="shared" si="203"/>
        <v>0</v>
      </c>
      <c r="AE1175" s="39">
        <v>31</v>
      </c>
      <c r="AF1175" s="39">
        <f t="shared" si="204"/>
        <v>273</v>
      </c>
      <c r="AG1175" s="39">
        <v>1</v>
      </c>
      <c r="AH1175" s="39">
        <f t="shared" si="205"/>
        <v>122</v>
      </c>
      <c r="AI1175" s="39">
        <f t="shared" si="206"/>
        <v>151</v>
      </c>
      <c r="AJ1175" s="39">
        <f t="shared" si="207"/>
        <v>1</v>
      </c>
      <c r="AK1175" s="39">
        <v>1</v>
      </c>
      <c r="AL1175" s="39">
        <v>0.39600000000000002</v>
      </c>
      <c r="AM1175" s="39">
        <v>0.42499999999999999</v>
      </c>
      <c r="AN1175" s="39">
        <v>0.36099999999999999</v>
      </c>
      <c r="AO1175" s="39">
        <f t="shared" si="208"/>
        <v>0</v>
      </c>
      <c r="AQ1175" s="37" t="s">
        <v>1014</v>
      </c>
      <c r="AR1175" s="39">
        <v>1</v>
      </c>
    </row>
    <row r="1176" spans="1:44" ht="15" customHeight="1">
      <c r="A1176" s="37" t="s">
        <v>1015</v>
      </c>
      <c r="B1176" s="37" t="s">
        <v>1016</v>
      </c>
      <c r="C1176" s="37" t="s">
        <v>1017</v>
      </c>
      <c r="E1176" s="39">
        <v>0.999</v>
      </c>
      <c r="F1176" s="39">
        <v>19</v>
      </c>
      <c r="G1176" s="39">
        <f t="shared" si="198"/>
        <v>421</v>
      </c>
      <c r="H1176" s="39">
        <v>2890</v>
      </c>
      <c r="I1176" s="39">
        <v>1392</v>
      </c>
      <c r="J1176" s="39" t="str">
        <f t="shared" si="199"/>
        <v>NO</v>
      </c>
      <c r="K1176" s="39">
        <f t="shared" si="200"/>
        <v>0.47505938242280282</v>
      </c>
      <c r="L1176" s="39" t="str">
        <f t="shared" si="201"/>
        <v>NO</v>
      </c>
      <c r="O1176" s="39">
        <v>6</v>
      </c>
      <c r="R1176" s="39">
        <v>0</v>
      </c>
      <c r="S1176" s="39">
        <f t="shared" si="202"/>
        <v>0</v>
      </c>
      <c r="AB1176" s="39" t="s">
        <v>4112</v>
      </c>
      <c r="AD1176" s="39">
        <f t="shared" si="203"/>
        <v>0</v>
      </c>
      <c r="AE1176" s="39">
        <v>646</v>
      </c>
      <c r="AF1176" s="39">
        <f t="shared" si="204"/>
        <v>706</v>
      </c>
      <c r="AG1176" s="39">
        <v>67</v>
      </c>
      <c r="AH1176" s="39">
        <f t="shared" si="205"/>
        <v>477</v>
      </c>
      <c r="AI1176" s="39">
        <f t="shared" si="206"/>
        <v>229</v>
      </c>
      <c r="AJ1176" s="39">
        <f t="shared" si="207"/>
        <v>1</v>
      </c>
      <c r="AK1176" s="39">
        <v>1</v>
      </c>
      <c r="AL1176" s="39">
        <v>0.42899999999999999</v>
      </c>
      <c r="AM1176" s="39">
        <v>0.45</v>
      </c>
      <c r="AN1176" s="39">
        <v>0.42499999999999999</v>
      </c>
      <c r="AO1176" s="39">
        <f t="shared" si="208"/>
        <v>0</v>
      </c>
      <c r="AQ1176" s="37" t="s">
        <v>1017</v>
      </c>
      <c r="AR1176" s="39">
        <v>1</v>
      </c>
    </row>
    <row r="1177" spans="1:44" ht="15" customHeight="1">
      <c r="A1177" s="37" t="s">
        <v>1018</v>
      </c>
      <c r="B1177" s="37" t="s">
        <v>1019</v>
      </c>
      <c r="C1177" s="37" t="s">
        <v>1020</v>
      </c>
      <c r="E1177" s="39">
        <v>0.999</v>
      </c>
      <c r="F1177" s="39">
        <v>22</v>
      </c>
      <c r="G1177" s="39">
        <f t="shared" si="198"/>
        <v>436</v>
      </c>
      <c r="H1177" s="39">
        <v>1357</v>
      </c>
      <c r="I1177" s="39" t="s">
        <v>4111</v>
      </c>
      <c r="J1177" s="39" t="str">
        <f t="shared" si="199"/>
        <v>NO</v>
      </c>
      <c r="K1177" s="39">
        <f t="shared" si="200"/>
        <v>0.22935779816513763</v>
      </c>
      <c r="L1177" s="39" t="str">
        <f t="shared" si="201"/>
        <v>NO</v>
      </c>
      <c r="O1177" s="39">
        <v>2</v>
      </c>
      <c r="R1177" s="39">
        <v>0</v>
      </c>
      <c r="S1177" s="39">
        <f t="shared" si="202"/>
        <v>0</v>
      </c>
      <c r="AB1177" s="39" t="s">
        <v>4112</v>
      </c>
      <c r="AD1177" s="39">
        <f t="shared" si="203"/>
        <v>0</v>
      </c>
      <c r="AE1177" s="39">
        <v>7426</v>
      </c>
      <c r="AF1177" s="39">
        <f t="shared" si="204"/>
        <v>1330</v>
      </c>
      <c r="AG1177" s="39">
        <v>4694</v>
      </c>
      <c r="AH1177" s="39">
        <f t="shared" si="205"/>
        <v>1276</v>
      </c>
      <c r="AI1177" s="39">
        <f t="shared" si="206"/>
        <v>54</v>
      </c>
      <c r="AJ1177" s="39">
        <f t="shared" si="207"/>
        <v>1</v>
      </c>
      <c r="AK1177" s="39">
        <v>1</v>
      </c>
      <c r="AL1177" s="39">
        <v>0.52800000000000002</v>
      </c>
      <c r="AM1177" s="39">
        <v>0.46</v>
      </c>
      <c r="AN1177" s="39">
        <v>0.38900000000000001</v>
      </c>
      <c r="AO1177" s="39">
        <f t="shared" si="208"/>
        <v>0</v>
      </c>
      <c r="AQ1177" s="37" t="s">
        <v>1020</v>
      </c>
      <c r="AR1177" s="39">
        <v>1</v>
      </c>
    </row>
    <row r="1178" spans="1:44" ht="15" customHeight="1">
      <c r="A1178" s="37" t="s">
        <v>990</v>
      </c>
      <c r="B1178" s="37" t="s">
        <v>991</v>
      </c>
      <c r="C1178" s="37" t="s">
        <v>992</v>
      </c>
      <c r="E1178" s="39">
        <v>0.99199999999999999</v>
      </c>
      <c r="F1178" s="39">
        <v>21</v>
      </c>
      <c r="G1178" s="39">
        <f t="shared" si="198"/>
        <v>559</v>
      </c>
      <c r="H1178" s="39">
        <v>1208</v>
      </c>
      <c r="I1178" s="39">
        <v>2011</v>
      </c>
      <c r="J1178" s="39" t="str">
        <f t="shared" si="199"/>
        <v>NO</v>
      </c>
      <c r="K1178" s="39">
        <f t="shared" si="200"/>
        <v>0.7155635062611807</v>
      </c>
      <c r="L1178" s="39" t="str">
        <f t="shared" si="201"/>
        <v>NO</v>
      </c>
      <c r="O1178" s="39">
        <v>0</v>
      </c>
      <c r="R1178" s="39">
        <v>0</v>
      </c>
      <c r="S1178" s="39">
        <f t="shared" si="202"/>
        <v>0</v>
      </c>
      <c r="AB1178" s="39" t="s">
        <v>4112</v>
      </c>
      <c r="AC1178" s="39" t="s">
        <v>993</v>
      </c>
      <c r="AD1178" s="39">
        <f t="shared" si="203"/>
        <v>19</v>
      </c>
      <c r="AE1178" s="39">
        <v>617</v>
      </c>
      <c r="AF1178" s="39">
        <f t="shared" si="204"/>
        <v>690</v>
      </c>
      <c r="AG1178" s="39">
        <v>234</v>
      </c>
      <c r="AH1178" s="39">
        <f t="shared" si="205"/>
        <v>715</v>
      </c>
      <c r="AI1178" s="39">
        <f t="shared" si="206"/>
        <v>-25</v>
      </c>
      <c r="AJ1178" s="39">
        <f t="shared" si="207"/>
        <v>0</v>
      </c>
      <c r="AK1178" s="39">
        <v>1</v>
      </c>
      <c r="AL1178" s="39">
        <v>0.45300000000000001</v>
      </c>
      <c r="AM1178" s="39">
        <v>0.48199999999999998</v>
      </c>
      <c r="AN1178" s="39">
        <v>0.35799999999999998</v>
      </c>
      <c r="AO1178" s="39">
        <f t="shared" si="208"/>
        <v>0</v>
      </c>
      <c r="AQ1178" s="37" t="s">
        <v>992</v>
      </c>
      <c r="AR1178" s="39">
        <v>0</v>
      </c>
    </row>
    <row r="1179" spans="1:44" ht="15" customHeight="1">
      <c r="A1179" s="37" t="s">
        <v>994</v>
      </c>
      <c r="B1179" s="37" t="s">
        <v>995</v>
      </c>
      <c r="C1179" s="37" t="s">
        <v>996</v>
      </c>
      <c r="E1179" s="39">
        <v>0.995</v>
      </c>
      <c r="F1179" s="39">
        <v>20</v>
      </c>
      <c r="G1179" s="39">
        <f t="shared" si="198"/>
        <v>290</v>
      </c>
      <c r="H1179" s="39">
        <v>2181</v>
      </c>
      <c r="I1179" s="39">
        <v>1071</v>
      </c>
      <c r="J1179" s="39" t="str">
        <f t="shared" si="199"/>
        <v>NO</v>
      </c>
      <c r="K1179" s="39">
        <f t="shared" si="200"/>
        <v>0</v>
      </c>
      <c r="L1179" s="39" t="str">
        <f t="shared" si="201"/>
        <v>NO</v>
      </c>
      <c r="O1179" s="39">
        <v>0</v>
      </c>
      <c r="R1179" s="39">
        <v>0</v>
      </c>
      <c r="S1179" s="39">
        <f t="shared" si="202"/>
        <v>0</v>
      </c>
      <c r="AB1179" s="39" t="s">
        <v>4112</v>
      </c>
      <c r="AC1179" s="39" t="s">
        <v>997</v>
      </c>
      <c r="AD1179" s="39">
        <f t="shared" si="203"/>
        <v>7</v>
      </c>
      <c r="AE1179" s="39">
        <v>25</v>
      </c>
      <c r="AF1179" s="39">
        <f t="shared" si="204"/>
        <v>247</v>
      </c>
      <c r="AG1179" s="39">
        <v>17</v>
      </c>
      <c r="AH1179" s="39">
        <f t="shared" si="205"/>
        <v>321</v>
      </c>
      <c r="AI1179" s="39">
        <f t="shared" si="206"/>
        <v>-74</v>
      </c>
      <c r="AJ1179" s="39">
        <f t="shared" si="207"/>
        <v>0</v>
      </c>
      <c r="AK1179" s="39">
        <v>1</v>
      </c>
      <c r="AL1179" s="39">
        <v>0.45</v>
      </c>
      <c r="AM1179" s="39">
        <v>0.52600000000000002</v>
      </c>
      <c r="AN1179" s="39">
        <v>0.40600000000000003</v>
      </c>
      <c r="AO1179" s="39">
        <f t="shared" si="208"/>
        <v>0</v>
      </c>
      <c r="AQ1179" s="37" t="s">
        <v>996</v>
      </c>
      <c r="AR1179" s="39">
        <v>0</v>
      </c>
    </row>
    <row r="1180" spans="1:44" ht="15" customHeight="1">
      <c r="A1180" s="37" t="s">
        <v>998</v>
      </c>
      <c r="B1180" s="37" t="s">
        <v>999</v>
      </c>
      <c r="C1180" s="37" t="s">
        <v>1000</v>
      </c>
      <c r="E1180" s="39">
        <v>0.996</v>
      </c>
      <c r="F1180" s="39">
        <v>18</v>
      </c>
      <c r="G1180" s="39">
        <f t="shared" si="198"/>
        <v>149</v>
      </c>
      <c r="H1180" s="39">
        <v>4872</v>
      </c>
      <c r="I1180" s="39">
        <v>1327</v>
      </c>
      <c r="J1180" s="39" t="str">
        <f t="shared" si="199"/>
        <v>NO</v>
      </c>
      <c r="K1180" s="39">
        <f t="shared" si="200"/>
        <v>0</v>
      </c>
      <c r="L1180" s="39" t="str">
        <f t="shared" si="201"/>
        <v>NO</v>
      </c>
      <c r="O1180" s="39">
        <v>1</v>
      </c>
      <c r="R1180" s="39">
        <v>0</v>
      </c>
      <c r="S1180" s="39">
        <f t="shared" si="202"/>
        <v>0</v>
      </c>
      <c r="AB1180" s="39" t="s">
        <v>4112</v>
      </c>
      <c r="AC1180" s="39" t="s">
        <v>1001</v>
      </c>
      <c r="AD1180" s="39">
        <f t="shared" si="203"/>
        <v>5</v>
      </c>
      <c r="AE1180" s="39">
        <v>4702</v>
      </c>
      <c r="AF1180" s="39">
        <f t="shared" si="204"/>
        <v>1265</v>
      </c>
      <c r="AG1180" s="39">
        <v>3248</v>
      </c>
      <c r="AH1180" s="39">
        <f t="shared" si="205"/>
        <v>1227</v>
      </c>
      <c r="AI1180" s="39">
        <f t="shared" si="206"/>
        <v>38</v>
      </c>
      <c r="AJ1180" s="39">
        <f t="shared" si="207"/>
        <v>1</v>
      </c>
      <c r="AK1180" s="39">
        <v>1</v>
      </c>
      <c r="AL1180" s="39">
        <v>0.496</v>
      </c>
      <c r="AM1180" s="39">
        <v>0.432</v>
      </c>
      <c r="AN1180" s="39">
        <v>0.372</v>
      </c>
      <c r="AO1180" s="39">
        <f t="shared" si="208"/>
        <v>0</v>
      </c>
      <c r="AQ1180" s="37" t="s">
        <v>1000</v>
      </c>
      <c r="AR1180" s="39">
        <v>1</v>
      </c>
    </row>
    <row r="1181" spans="1:44" ht="15" customHeight="1">
      <c r="A1181" s="37" t="s">
        <v>1002</v>
      </c>
      <c r="B1181" s="37" t="s">
        <v>1003</v>
      </c>
      <c r="C1181" s="37" t="s">
        <v>1004</v>
      </c>
      <c r="E1181" s="39">
        <v>0.999</v>
      </c>
      <c r="F1181" s="39">
        <v>18</v>
      </c>
      <c r="G1181" s="39">
        <f t="shared" si="198"/>
        <v>430</v>
      </c>
      <c r="H1181" s="39">
        <v>570</v>
      </c>
      <c r="I1181" s="39">
        <v>1797</v>
      </c>
      <c r="J1181" s="39" t="str">
        <f t="shared" si="199"/>
        <v>NO</v>
      </c>
      <c r="K1181" s="39">
        <f t="shared" si="200"/>
        <v>1.3953488372093024</v>
      </c>
      <c r="L1181" s="39" t="str">
        <f t="shared" si="201"/>
        <v>NO</v>
      </c>
      <c r="O1181" s="39">
        <v>4</v>
      </c>
      <c r="R1181" s="39">
        <v>0</v>
      </c>
      <c r="S1181" s="39">
        <f t="shared" si="202"/>
        <v>1</v>
      </c>
      <c r="U1181" s="39" t="s">
        <v>3307</v>
      </c>
      <c r="AB1181" s="39" t="s">
        <v>4112</v>
      </c>
      <c r="AD1181" s="39">
        <f t="shared" si="203"/>
        <v>0</v>
      </c>
      <c r="AE1181" s="39">
        <v>4548</v>
      </c>
      <c r="AF1181" s="39">
        <f t="shared" si="204"/>
        <v>1257</v>
      </c>
      <c r="AG1181" s="39">
        <v>27</v>
      </c>
      <c r="AH1181" s="39">
        <f t="shared" si="205"/>
        <v>364</v>
      </c>
      <c r="AI1181" s="39">
        <f t="shared" si="206"/>
        <v>893</v>
      </c>
      <c r="AJ1181" s="39">
        <f t="shared" si="207"/>
        <v>1</v>
      </c>
      <c r="AK1181" s="39">
        <v>1</v>
      </c>
      <c r="AL1181" s="39">
        <v>0.42499999999999999</v>
      </c>
      <c r="AM1181" s="39">
        <v>0.45100000000000001</v>
      </c>
      <c r="AN1181" s="39">
        <v>0.45200000000000001</v>
      </c>
      <c r="AO1181" s="39">
        <f t="shared" si="208"/>
        <v>0</v>
      </c>
      <c r="AQ1181" s="37" t="s">
        <v>1004</v>
      </c>
      <c r="AR1181" s="39">
        <v>1</v>
      </c>
    </row>
    <row r="1182" spans="1:44" ht="15" customHeight="1">
      <c r="A1182" s="37" t="s">
        <v>1005</v>
      </c>
      <c r="B1182" s="37" t="s">
        <v>973</v>
      </c>
      <c r="C1182" s="37" t="s">
        <v>974</v>
      </c>
      <c r="E1182" s="39">
        <v>0.998</v>
      </c>
      <c r="F1182" s="39">
        <v>18</v>
      </c>
      <c r="G1182" s="39">
        <f t="shared" si="198"/>
        <v>189</v>
      </c>
      <c r="H1182" s="39">
        <v>1370</v>
      </c>
      <c r="I1182" s="39">
        <v>31776</v>
      </c>
      <c r="J1182" s="39" t="str">
        <f t="shared" si="199"/>
        <v>YES</v>
      </c>
      <c r="K1182" s="39">
        <f t="shared" si="200"/>
        <v>3.1746031746031744</v>
      </c>
      <c r="L1182" s="39" t="str">
        <f t="shared" si="201"/>
        <v>NO</v>
      </c>
      <c r="O1182" s="39">
        <v>0</v>
      </c>
      <c r="R1182" s="39">
        <v>0</v>
      </c>
      <c r="S1182" s="39">
        <f t="shared" si="202"/>
        <v>0</v>
      </c>
      <c r="AB1182" s="39" t="s">
        <v>4112</v>
      </c>
      <c r="AD1182" s="39">
        <f t="shared" si="203"/>
        <v>0</v>
      </c>
      <c r="AE1182" s="39">
        <v>27</v>
      </c>
      <c r="AF1182" s="39">
        <f t="shared" si="204"/>
        <v>260</v>
      </c>
      <c r="AG1182" s="39">
        <v>25</v>
      </c>
      <c r="AH1182" s="39">
        <f t="shared" si="205"/>
        <v>352</v>
      </c>
      <c r="AI1182" s="39">
        <f t="shared" si="206"/>
        <v>-92</v>
      </c>
      <c r="AJ1182" s="39">
        <f t="shared" si="207"/>
        <v>0</v>
      </c>
      <c r="AK1182" s="39">
        <v>1</v>
      </c>
      <c r="AL1182" s="39">
        <v>0.438</v>
      </c>
      <c r="AM1182" s="39">
        <v>0.46300000000000002</v>
      </c>
      <c r="AN1182" s="39">
        <v>0.44500000000000001</v>
      </c>
      <c r="AO1182" s="39">
        <f t="shared" si="208"/>
        <v>0</v>
      </c>
      <c r="AQ1182" s="37" t="s">
        <v>974</v>
      </c>
      <c r="AR1182" s="39">
        <v>0</v>
      </c>
    </row>
    <row r="1183" spans="1:44" ht="15" customHeight="1">
      <c r="A1183" s="37" t="s">
        <v>975</v>
      </c>
      <c r="B1183" s="37" t="s">
        <v>976</v>
      </c>
      <c r="C1183" s="37" t="s">
        <v>977</v>
      </c>
      <c r="E1183" s="39">
        <v>1</v>
      </c>
      <c r="F1183" s="39">
        <v>20</v>
      </c>
      <c r="G1183" s="39">
        <f t="shared" si="198"/>
        <v>54</v>
      </c>
      <c r="H1183" s="39">
        <v>6282</v>
      </c>
      <c r="I1183" s="39">
        <v>8491</v>
      </c>
      <c r="J1183" s="39" t="str">
        <f t="shared" si="199"/>
        <v>NO</v>
      </c>
      <c r="K1183" s="39">
        <f t="shared" si="200"/>
        <v>11.111111111111111</v>
      </c>
      <c r="L1183" s="39" t="str">
        <f t="shared" si="201"/>
        <v>YES</v>
      </c>
      <c r="O1183" s="39">
        <v>4</v>
      </c>
      <c r="R1183" s="39">
        <v>0</v>
      </c>
      <c r="S1183" s="39">
        <f t="shared" si="202"/>
        <v>1</v>
      </c>
      <c r="V1183" s="39" t="s">
        <v>978</v>
      </c>
      <c r="AB1183" s="39" t="s">
        <v>4112</v>
      </c>
      <c r="AD1183" s="39">
        <f t="shared" si="203"/>
        <v>0</v>
      </c>
      <c r="AE1183" s="39">
        <v>61</v>
      </c>
      <c r="AF1183" s="39">
        <f t="shared" si="204"/>
        <v>343</v>
      </c>
      <c r="AG1183" s="39">
        <v>9</v>
      </c>
      <c r="AH1183" s="39">
        <f t="shared" si="205"/>
        <v>266</v>
      </c>
      <c r="AI1183" s="39">
        <f t="shared" si="206"/>
        <v>77</v>
      </c>
      <c r="AJ1183" s="39">
        <f t="shared" si="207"/>
        <v>1</v>
      </c>
      <c r="AK1183" s="39">
        <v>1</v>
      </c>
      <c r="AL1183" s="39">
        <v>0.38800000000000001</v>
      </c>
      <c r="AM1183" s="39">
        <v>0.46100000000000002</v>
      </c>
      <c r="AN1183" s="39">
        <v>0.39900000000000002</v>
      </c>
      <c r="AO1183" s="39">
        <f t="shared" si="208"/>
        <v>0</v>
      </c>
      <c r="AQ1183" s="37" t="s">
        <v>977</v>
      </c>
      <c r="AR1183" s="39">
        <v>1</v>
      </c>
    </row>
    <row r="1184" spans="1:44" ht="15" customHeight="1">
      <c r="A1184" s="37" t="s">
        <v>979</v>
      </c>
      <c r="B1184" s="37" t="s">
        <v>980</v>
      </c>
      <c r="C1184" s="37" t="s">
        <v>981</v>
      </c>
      <c r="E1184" s="39">
        <v>1</v>
      </c>
      <c r="F1184" s="39">
        <v>20</v>
      </c>
      <c r="G1184" s="39">
        <f t="shared" si="198"/>
        <v>820</v>
      </c>
      <c r="H1184" s="39">
        <v>260</v>
      </c>
      <c r="I1184" s="39">
        <v>502</v>
      </c>
      <c r="J1184" s="39" t="str">
        <f t="shared" si="199"/>
        <v>NO</v>
      </c>
      <c r="K1184" s="39">
        <f t="shared" si="200"/>
        <v>0.48780487804878048</v>
      </c>
      <c r="L1184" s="39" t="str">
        <f t="shared" si="201"/>
        <v>NO</v>
      </c>
      <c r="O1184" s="39">
        <v>2</v>
      </c>
      <c r="R1184" s="39">
        <v>0</v>
      </c>
      <c r="S1184" s="39">
        <f t="shared" si="202"/>
        <v>0</v>
      </c>
      <c r="AB1184" s="39" t="s">
        <v>4112</v>
      </c>
      <c r="AD1184" s="39">
        <f t="shared" si="203"/>
        <v>0</v>
      </c>
      <c r="AE1184" s="39">
        <v>2954</v>
      </c>
      <c r="AF1184" s="39">
        <f t="shared" si="204"/>
        <v>1153</v>
      </c>
      <c r="AG1184" s="39">
        <v>1395</v>
      </c>
      <c r="AH1184" s="39">
        <f t="shared" si="205"/>
        <v>1089</v>
      </c>
      <c r="AI1184" s="39">
        <f t="shared" si="206"/>
        <v>64</v>
      </c>
      <c r="AJ1184" s="39">
        <f t="shared" si="207"/>
        <v>1</v>
      </c>
      <c r="AK1184" s="39">
        <v>1</v>
      </c>
      <c r="AL1184" s="39">
        <v>0.49399999999999999</v>
      </c>
      <c r="AM1184" s="39">
        <v>0.47499999999999998</v>
      </c>
      <c r="AN1184" s="39">
        <v>0.46100000000000002</v>
      </c>
      <c r="AO1184" s="39">
        <f t="shared" si="208"/>
        <v>0</v>
      </c>
      <c r="AQ1184" s="37" t="s">
        <v>981</v>
      </c>
      <c r="AR1184" s="39">
        <v>1</v>
      </c>
    </row>
    <row r="1185" spans="1:44" ht="15" customHeight="1">
      <c r="A1185" s="37" t="s">
        <v>982</v>
      </c>
      <c r="B1185" s="37" t="s">
        <v>983</v>
      </c>
      <c r="C1185" s="37" t="s">
        <v>984</v>
      </c>
      <c r="E1185" s="39">
        <v>0.999</v>
      </c>
      <c r="F1185" s="39">
        <v>19</v>
      </c>
      <c r="G1185" s="39">
        <f t="shared" si="198"/>
        <v>376</v>
      </c>
      <c r="H1185" s="39">
        <v>1130</v>
      </c>
      <c r="I1185" s="39" t="s">
        <v>4111</v>
      </c>
      <c r="J1185" s="39" t="str">
        <f t="shared" si="199"/>
        <v>NO</v>
      </c>
      <c r="K1185" s="39">
        <f t="shared" si="200"/>
        <v>1.0638297872340425</v>
      </c>
      <c r="L1185" s="39" t="str">
        <f t="shared" si="201"/>
        <v>NO</v>
      </c>
      <c r="O1185" s="39">
        <v>1</v>
      </c>
      <c r="R1185" s="39">
        <v>0</v>
      </c>
      <c r="S1185" s="39">
        <f t="shared" si="202"/>
        <v>0</v>
      </c>
      <c r="AB1185" s="39" t="s">
        <v>4112</v>
      </c>
      <c r="AD1185" s="39">
        <f t="shared" si="203"/>
        <v>0</v>
      </c>
      <c r="AE1185" s="39">
        <v>269</v>
      </c>
      <c r="AF1185" s="39">
        <f t="shared" si="204"/>
        <v>517</v>
      </c>
      <c r="AG1185" s="39">
        <v>367</v>
      </c>
      <c r="AH1185" s="39">
        <f t="shared" si="205"/>
        <v>804</v>
      </c>
      <c r="AI1185" s="39">
        <f t="shared" si="206"/>
        <v>-287</v>
      </c>
      <c r="AJ1185" s="39">
        <f t="shared" si="207"/>
        <v>0</v>
      </c>
      <c r="AK1185" s="39">
        <v>1</v>
      </c>
      <c r="AL1185" s="39">
        <v>0</v>
      </c>
      <c r="AM1185" s="39">
        <v>0</v>
      </c>
      <c r="AN1185" s="39">
        <v>0</v>
      </c>
      <c r="AO1185" s="39">
        <f t="shared" si="208"/>
        <v>0</v>
      </c>
      <c r="AQ1185" s="37" t="s">
        <v>984</v>
      </c>
      <c r="AR1185" s="39">
        <v>0</v>
      </c>
    </row>
    <row r="1186" spans="1:44" ht="15" customHeight="1">
      <c r="A1186" s="37" t="s">
        <v>985</v>
      </c>
      <c r="B1186" s="37" t="s">
        <v>986</v>
      </c>
      <c r="C1186" s="37" t="s">
        <v>987</v>
      </c>
      <c r="E1186" s="39">
        <v>0.999</v>
      </c>
      <c r="F1186" s="39">
        <v>21</v>
      </c>
      <c r="G1186" s="39">
        <f t="shared" si="198"/>
        <v>149</v>
      </c>
      <c r="H1186" s="39">
        <v>39205</v>
      </c>
      <c r="I1186" s="39">
        <v>184</v>
      </c>
      <c r="J1186" s="39" t="str">
        <f t="shared" si="199"/>
        <v>YES</v>
      </c>
      <c r="K1186" s="39">
        <f t="shared" si="200"/>
        <v>0</v>
      </c>
      <c r="L1186" s="39" t="str">
        <f t="shared" si="201"/>
        <v>NO</v>
      </c>
      <c r="O1186" s="39">
        <v>0</v>
      </c>
      <c r="R1186" s="39">
        <v>0</v>
      </c>
      <c r="S1186" s="39">
        <f t="shared" si="202"/>
        <v>1</v>
      </c>
      <c r="W1186" s="39" t="s">
        <v>2138</v>
      </c>
      <c r="AB1186" s="39" t="s">
        <v>4112</v>
      </c>
      <c r="AC1186" s="39" t="s">
        <v>988</v>
      </c>
      <c r="AD1186" s="39">
        <f t="shared" si="203"/>
        <v>8</v>
      </c>
      <c r="AE1186" s="39">
        <v>939</v>
      </c>
      <c r="AF1186" s="39">
        <f t="shared" si="204"/>
        <v>798</v>
      </c>
      <c r="AG1186" s="39">
        <v>42</v>
      </c>
      <c r="AH1186" s="39">
        <f t="shared" si="205"/>
        <v>413</v>
      </c>
      <c r="AI1186" s="39">
        <f t="shared" si="206"/>
        <v>385</v>
      </c>
      <c r="AJ1186" s="39">
        <f t="shared" si="207"/>
        <v>1</v>
      </c>
      <c r="AK1186" s="39">
        <v>1</v>
      </c>
      <c r="AL1186" s="39">
        <v>0.49</v>
      </c>
      <c r="AM1186" s="39">
        <v>0.45900000000000002</v>
      </c>
      <c r="AN1186" s="39">
        <v>0.47799999999999998</v>
      </c>
      <c r="AO1186" s="39">
        <f t="shared" si="208"/>
        <v>0</v>
      </c>
      <c r="AQ1186" s="37" t="s">
        <v>987</v>
      </c>
      <c r="AR1186" s="39">
        <v>1</v>
      </c>
    </row>
    <row r="1187" spans="1:44" ht="15" customHeight="1">
      <c r="A1187" s="37" t="s">
        <v>989</v>
      </c>
      <c r="B1187" s="37" t="s">
        <v>953</v>
      </c>
      <c r="C1187" s="37" t="s">
        <v>954</v>
      </c>
      <c r="E1187" s="39">
        <v>1</v>
      </c>
      <c r="F1187" s="39">
        <v>18</v>
      </c>
      <c r="G1187" s="39">
        <f t="shared" si="198"/>
        <v>67</v>
      </c>
      <c r="H1187" s="39">
        <v>2770</v>
      </c>
      <c r="I1187" s="39">
        <v>1522</v>
      </c>
      <c r="J1187" s="39" t="str">
        <f t="shared" si="199"/>
        <v>NO</v>
      </c>
      <c r="K1187" s="39">
        <f t="shared" si="200"/>
        <v>8.9552238805970159</v>
      </c>
      <c r="L1187" s="39" t="str">
        <f t="shared" si="201"/>
        <v>YES</v>
      </c>
      <c r="O1187" s="39">
        <v>2</v>
      </c>
      <c r="R1187" s="39">
        <v>0</v>
      </c>
      <c r="S1187" s="39">
        <f t="shared" si="202"/>
        <v>0</v>
      </c>
      <c r="AB1187" s="39" t="s">
        <v>4112</v>
      </c>
      <c r="AD1187" s="39">
        <f t="shared" si="203"/>
        <v>0</v>
      </c>
      <c r="AE1187" s="39">
        <v>772</v>
      </c>
      <c r="AF1187" s="39">
        <f t="shared" si="204"/>
        <v>752</v>
      </c>
      <c r="AG1187" s="39">
        <v>0</v>
      </c>
      <c r="AH1187" s="39">
        <f t="shared" si="205"/>
        <v>1</v>
      </c>
      <c r="AI1187" s="39">
        <f t="shared" si="206"/>
        <v>751</v>
      </c>
      <c r="AJ1187" s="39">
        <f t="shared" si="207"/>
        <v>1</v>
      </c>
      <c r="AK1187" s="39">
        <v>1</v>
      </c>
      <c r="AL1187" s="39">
        <v>0.436</v>
      </c>
      <c r="AM1187" s="39">
        <v>0.442</v>
      </c>
      <c r="AN1187" s="39">
        <v>0.36799999999999999</v>
      </c>
      <c r="AO1187" s="39">
        <f t="shared" si="208"/>
        <v>0</v>
      </c>
      <c r="AQ1187" s="37" t="s">
        <v>954</v>
      </c>
      <c r="AR1187" s="39">
        <v>1</v>
      </c>
    </row>
    <row r="1188" spans="1:44" ht="15" customHeight="1">
      <c r="A1188" s="37" t="s">
        <v>955</v>
      </c>
      <c r="B1188" s="37" t="s">
        <v>956</v>
      </c>
      <c r="C1188" s="37" t="s">
        <v>957</v>
      </c>
      <c r="E1188" s="39">
        <v>0.999</v>
      </c>
      <c r="F1188" s="39">
        <v>21</v>
      </c>
      <c r="G1188" s="39">
        <f t="shared" si="198"/>
        <v>500</v>
      </c>
      <c r="H1188" s="39">
        <v>2770</v>
      </c>
      <c r="I1188" s="39">
        <v>4653</v>
      </c>
      <c r="J1188" s="39" t="str">
        <f t="shared" si="199"/>
        <v>NO</v>
      </c>
      <c r="K1188" s="39">
        <f t="shared" si="200"/>
        <v>0</v>
      </c>
      <c r="L1188" s="39" t="str">
        <f t="shared" si="201"/>
        <v>NO</v>
      </c>
      <c r="O1188" s="39">
        <v>1</v>
      </c>
      <c r="R1188" s="39">
        <v>0</v>
      </c>
      <c r="S1188" s="39">
        <f t="shared" si="202"/>
        <v>1</v>
      </c>
      <c r="W1188" s="39" t="s">
        <v>958</v>
      </c>
      <c r="AB1188" s="39" t="s">
        <v>4112</v>
      </c>
      <c r="AC1188" s="39" t="s">
        <v>959</v>
      </c>
      <c r="AD1188" s="39">
        <f t="shared" si="203"/>
        <v>9</v>
      </c>
      <c r="AE1188" s="39">
        <v>23199</v>
      </c>
      <c r="AF1188" s="39">
        <f t="shared" si="204"/>
        <v>1422</v>
      </c>
      <c r="AG1188" s="39">
        <v>568</v>
      </c>
      <c r="AH1188" s="39">
        <f t="shared" si="205"/>
        <v>887</v>
      </c>
      <c r="AI1188" s="39">
        <f t="shared" si="206"/>
        <v>535</v>
      </c>
      <c r="AJ1188" s="39">
        <f t="shared" si="207"/>
        <v>1</v>
      </c>
      <c r="AK1188" s="39">
        <v>1</v>
      </c>
      <c r="AL1188" s="39">
        <v>0.42299999999999999</v>
      </c>
      <c r="AM1188" s="39">
        <v>0.50700000000000001</v>
      </c>
      <c r="AN1188" s="39">
        <v>0.40799999999999997</v>
      </c>
      <c r="AO1188" s="39">
        <f t="shared" si="208"/>
        <v>0</v>
      </c>
      <c r="AQ1188" s="37" t="s">
        <v>957</v>
      </c>
      <c r="AR1188" s="39">
        <v>1</v>
      </c>
    </row>
    <row r="1189" spans="1:44" ht="15" customHeight="1">
      <c r="A1189" s="37" t="s">
        <v>960</v>
      </c>
      <c r="B1189" s="37" t="s">
        <v>961</v>
      </c>
      <c r="C1189" s="37" t="s">
        <v>962</v>
      </c>
      <c r="E1189" s="39">
        <v>0.998</v>
      </c>
      <c r="F1189" s="39">
        <v>22</v>
      </c>
      <c r="G1189" s="39">
        <f t="shared" si="198"/>
        <v>238</v>
      </c>
      <c r="H1189" s="39">
        <v>10879</v>
      </c>
      <c r="I1189" s="39">
        <v>219</v>
      </c>
      <c r="J1189" s="39" t="str">
        <f t="shared" si="199"/>
        <v>YES</v>
      </c>
      <c r="K1189" s="39">
        <f t="shared" si="200"/>
        <v>2.5210084033613445</v>
      </c>
      <c r="L1189" s="39" t="str">
        <f t="shared" si="201"/>
        <v>NO</v>
      </c>
      <c r="O1189" s="39">
        <v>1</v>
      </c>
      <c r="R1189" s="39">
        <v>0</v>
      </c>
      <c r="S1189" s="39">
        <f t="shared" si="202"/>
        <v>1</v>
      </c>
      <c r="W1189" s="39" t="s">
        <v>963</v>
      </c>
      <c r="AB1189" s="39" t="s">
        <v>4112</v>
      </c>
      <c r="AD1189" s="39">
        <f t="shared" si="203"/>
        <v>0</v>
      </c>
      <c r="AE1189" s="39">
        <v>832</v>
      </c>
      <c r="AF1189" s="39">
        <f t="shared" si="204"/>
        <v>765</v>
      </c>
      <c r="AG1189" s="39">
        <v>79</v>
      </c>
      <c r="AH1189" s="39">
        <f t="shared" si="205"/>
        <v>503</v>
      </c>
      <c r="AI1189" s="39">
        <f t="shared" si="206"/>
        <v>262</v>
      </c>
      <c r="AJ1189" s="39">
        <f t="shared" si="207"/>
        <v>1</v>
      </c>
      <c r="AK1189" s="39">
        <v>1</v>
      </c>
      <c r="AL1189" s="39">
        <v>0.439</v>
      </c>
      <c r="AM1189" s="39">
        <v>0.44</v>
      </c>
      <c r="AN1189" s="39">
        <v>0.41</v>
      </c>
      <c r="AO1189" s="39">
        <f t="shared" si="208"/>
        <v>0</v>
      </c>
      <c r="AQ1189" s="37" t="s">
        <v>962</v>
      </c>
      <c r="AR1189" s="39">
        <v>1</v>
      </c>
    </row>
    <row r="1190" spans="1:44" ht="15" customHeight="1">
      <c r="A1190" s="37" t="s">
        <v>964</v>
      </c>
      <c r="B1190" s="37" t="s">
        <v>965</v>
      </c>
      <c r="C1190" s="37" t="s">
        <v>966</v>
      </c>
      <c r="E1190" s="39">
        <v>0.999</v>
      </c>
      <c r="F1190" s="39">
        <v>20</v>
      </c>
      <c r="G1190" s="39">
        <f t="shared" si="198"/>
        <v>153</v>
      </c>
      <c r="H1190" s="39">
        <v>3830</v>
      </c>
      <c r="I1190" s="39">
        <v>220</v>
      </c>
      <c r="J1190" s="39" t="str">
        <f t="shared" si="199"/>
        <v>NO</v>
      </c>
      <c r="K1190" s="39">
        <f t="shared" si="200"/>
        <v>4.5751633986928102</v>
      </c>
      <c r="L1190" s="39" t="str">
        <f t="shared" si="201"/>
        <v>NO</v>
      </c>
      <c r="O1190" s="39">
        <v>4</v>
      </c>
      <c r="R1190" s="39">
        <v>0</v>
      </c>
      <c r="S1190" s="39">
        <f t="shared" si="202"/>
        <v>0</v>
      </c>
      <c r="AB1190" s="39" t="s">
        <v>4112</v>
      </c>
      <c r="AC1190" s="39" t="s">
        <v>967</v>
      </c>
      <c r="AD1190" s="39">
        <f t="shared" si="203"/>
        <v>14</v>
      </c>
      <c r="AE1190" s="39">
        <v>1521</v>
      </c>
      <c r="AF1190" s="39">
        <f t="shared" si="204"/>
        <v>946</v>
      </c>
      <c r="AG1190" s="39">
        <v>7908</v>
      </c>
      <c r="AH1190" s="39">
        <f t="shared" si="205"/>
        <v>1328</v>
      </c>
      <c r="AI1190" s="39">
        <f t="shared" si="206"/>
        <v>-382</v>
      </c>
      <c r="AJ1190" s="39">
        <f t="shared" si="207"/>
        <v>0</v>
      </c>
      <c r="AK1190" s="39">
        <v>1</v>
      </c>
      <c r="AL1190" s="39">
        <v>0.40400000000000003</v>
      </c>
      <c r="AM1190" s="39">
        <v>0.46899999999999997</v>
      </c>
      <c r="AN1190" s="39">
        <v>0.47899999999999998</v>
      </c>
      <c r="AO1190" s="39">
        <f t="shared" si="208"/>
        <v>0</v>
      </c>
      <c r="AQ1190" s="37" t="s">
        <v>966</v>
      </c>
      <c r="AR1190" s="39">
        <v>0</v>
      </c>
    </row>
    <row r="1191" spans="1:44" ht="15" customHeight="1">
      <c r="A1191" s="37" t="s">
        <v>968</v>
      </c>
      <c r="B1191" s="37" t="s">
        <v>969</v>
      </c>
      <c r="C1191" s="37" t="s">
        <v>970</v>
      </c>
      <c r="E1191" s="39">
        <v>0.998</v>
      </c>
      <c r="F1191" s="39">
        <v>18</v>
      </c>
      <c r="G1191" s="39">
        <f t="shared" si="198"/>
        <v>315</v>
      </c>
      <c r="H1191" s="39">
        <v>3689</v>
      </c>
      <c r="I1191" s="39">
        <v>6</v>
      </c>
      <c r="J1191" s="39" t="str">
        <f t="shared" si="199"/>
        <v>NO</v>
      </c>
      <c r="K1191" s="39">
        <f t="shared" si="200"/>
        <v>2.2222222222222223</v>
      </c>
      <c r="L1191" s="39" t="str">
        <f t="shared" si="201"/>
        <v>NO</v>
      </c>
      <c r="O1191" s="39">
        <v>4</v>
      </c>
      <c r="R1191" s="39">
        <v>0</v>
      </c>
      <c r="S1191" s="39">
        <f t="shared" si="202"/>
        <v>0</v>
      </c>
      <c r="AB1191" s="39" t="s">
        <v>4112</v>
      </c>
      <c r="AC1191" s="39" t="s">
        <v>971</v>
      </c>
      <c r="AD1191" s="39">
        <f t="shared" si="203"/>
        <v>6</v>
      </c>
      <c r="AE1191" s="39">
        <v>1717</v>
      </c>
      <c r="AF1191" s="39">
        <f t="shared" si="204"/>
        <v>989</v>
      </c>
      <c r="AG1191" s="39">
        <v>285</v>
      </c>
      <c r="AH1191" s="39">
        <f t="shared" si="205"/>
        <v>753</v>
      </c>
      <c r="AI1191" s="39">
        <f t="shared" si="206"/>
        <v>236</v>
      </c>
      <c r="AJ1191" s="39">
        <f t="shared" si="207"/>
        <v>1</v>
      </c>
      <c r="AK1191" s="39">
        <v>1</v>
      </c>
      <c r="AL1191" s="39">
        <v>0.435</v>
      </c>
      <c r="AM1191" s="39">
        <v>0.47</v>
      </c>
      <c r="AN1191" s="39">
        <v>0.47199999999999998</v>
      </c>
      <c r="AO1191" s="39">
        <f t="shared" si="208"/>
        <v>0</v>
      </c>
      <c r="AQ1191" s="37" t="s">
        <v>970</v>
      </c>
      <c r="AR1191" s="39">
        <v>1</v>
      </c>
    </row>
    <row r="1192" spans="1:44" ht="15" customHeight="1">
      <c r="A1192" s="37" t="s">
        <v>972</v>
      </c>
      <c r="B1192" s="37" t="s">
        <v>938</v>
      </c>
      <c r="C1192" s="37" t="s">
        <v>939</v>
      </c>
      <c r="E1192" s="39">
        <v>0.995</v>
      </c>
      <c r="F1192" s="39">
        <v>18</v>
      </c>
      <c r="G1192" s="39">
        <f t="shared" si="198"/>
        <v>178</v>
      </c>
      <c r="H1192" s="39">
        <v>1070</v>
      </c>
      <c r="I1192" s="39" t="s">
        <v>4111</v>
      </c>
      <c r="J1192" s="39" t="str">
        <f t="shared" si="199"/>
        <v>NO</v>
      </c>
      <c r="K1192" s="39">
        <f t="shared" si="200"/>
        <v>1.1235955056179776</v>
      </c>
      <c r="L1192" s="39" t="str">
        <f t="shared" si="201"/>
        <v>NO</v>
      </c>
      <c r="O1192" s="39">
        <v>1</v>
      </c>
      <c r="R1192" s="39">
        <v>0</v>
      </c>
      <c r="S1192" s="39">
        <f t="shared" si="202"/>
        <v>0</v>
      </c>
      <c r="AB1192" s="39" t="s">
        <v>4112</v>
      </c>
      <c r="AD1192" s="39">
        <f t="shared" si="203"/>
        <v>0</v>
      </c>
      <c r="AE1192" s="39">
        <v>8530</v>
      </c>
      <c r="AF1192" s="39">
        <f t="shared" si="204"/>
        <v>1348</v>
      </c>
      <c r="AG1192" s="39">
        <v>193</v>
      </c>
      <c r="AH1192" s="39">
        <f t="shared" si="205"/>
        <v>677</v>
      </c>
      <c r="AI1192" s="39">
        <f t="shared" si="206"/>
        <v>671</v>
      </c>
      <c r="AJ1192" s="39">
        <f t="shared" si="207"/>
        <v>1</v>
      </c>
      <c r="AK1192" s="39">
        <v>1</v>
      </c>
      <c r="AL1192" s="39">
        <v>0.47</v>
      </c>
      <c r="AM1192" s="39">
        <v>0.49199999999999999</v>
      </c>
      <c r="AN1192" s="39">
        <v>0.439</v>
      </c>
      <c r="AO1192" s="39">
        <f t="shared" si="208"/>
        <v>0</v>
      </c>
      <c r="AQ1192" s="37" t="s">
        <v>939</v>
      </c>
      <c r="AR1192" s="39">
        <v>1</v>
      </c>
    </row>
    <row r="1193" spans="1:44" ht="15" customHeight="1">
      <c r="A1193" s="37" t="s">
        <v>940</v>
      </c>
      <c r="B1193" s="37" t="s">
        <v>941</v>
      </c>
      <c r="C1193" s="37" t="s">
        <v>942</v>
      </c>
      <c r="E1193" s="39">
        <v>0.99399999999999999</v>
      </c>
      <c r="F1193" s="39">
        <v>21</v>
      </c>
      <c r="G1193" s="39">
        <f t="shared" si="198"/>
        <v>164</v>
      </c>
      <c r="H1193" s="39">
        <v>719</v>
      </c>
      <c r="I1193" s="39" t="s">
        <v>4111</v>
      </c>
      <c r="J1193" s="39" t="str">
        <f t="shared" si="199"/>
        <v>NO</v>
      </c>
      <c r="K1193" s="39">
        <f t="shared" si="200"/>
        <v>0</v>
      </c>
      <c r="L1193" s="39" t="str">
        <f t="shared" si="201"/>
        <v>NO</v>
      </c>
      <c r="O1193" s="39">
        <v>0</v>
      </c>
      <c r="R1193" s="39">
        <v>0</v>
      </c>
      <c r="S1193" s="39">
        <f t="shared" si="202"/>
        <v>0</v>
      </c>
      <c r="AB1193" s="39" t="s">
        <v>4112</v>
      </c>
      <c r="AD1193" s="39">
        <f t="shared" si="203"/>
        <v>0</v>
      </c>
      <c r="AE1193" s="39">
        <v>1094</v>
      </c>
      <c r="AF1193" s="39">
        <f t="shared" si="204"/>
        <v>843</v>
      </c>
      <c r="AG1193" s="39">
        <v>15</v>
      </c>
      <c r="AH1193" s="39">
        <f t="shared" si="205"/>
        <v>306</v>
      </c>
      <c r="AI1193" s="39">
        <f t="shared" si="206"/>
        <v>537</v>
      </c>
      <c r="AJ1193" s="39">
        <f t="shared" si="207"/>
        <v>1</v>
      </c>
      <c r="AK1193" s="39">
        <v>1</v>
      </c>
      <c r="AL1193" s="39">
        <v>0.41399999999999998</v>
      </c>
      <c r="AM1193" s="39">
        <v>0.46300000000000002</v>
      </c>
      <c r="AN1193" s="39">
        <v>0.17399999999999999</v>
      </c>
      <c r="AO1193" s="39">
        <f t="shared" si="208"/>
        <v>0</v>
      </c>
      <c r="AQ1193" s="37" t="s">
        <v>942</v>
      </c>
      <c r="AR1193" s="39">
        <v>1</v>
      </c>
    </row>
    <row r="1194" spans="1:44" ht="15" customHeight="1">
      <c r="A1194" s="37" t="s">
        <v>943</v>
      </c>
      <c r="B1194" s="37" t="s">
        <v>944</v>
      </c>
      <c r="C1194" s="37" t="s">
        <v>945</v>
      </c>
      <c r="E1194" s="39">
        <v>0.997</v>
      </c>
      <c r="F1194" s="39">
        <v>21</v>
      </c>
      <c r="G1194" s="39">
        <f t="shared" si="198"/>
        <v>101</v>
      </c>
      <c r="H1194" s="39">
        <v>1598</v>
      </c>
      <c r="I1194" s="39">
        <v>9764</v>
      </c>
      <c r="J1194" s="39" t="str">
        <f t="shared" si="199"/>
        <v>NO</v>
      </c>
      <c r="K1194" s="39">
        <f t="shared" si="200"/>
        <v>0</v>
      </c>
      <c r="L1194" s="39" t="str">
        <f t="shared" si="201"/>
        <v>NO</v>
      </c>
      <c r="O1194" s="39">
        <v>0</v>
      </c>
      <c r="R1194" s="39">
        <v>0</v>
      </c>
      <c r="S1194" s="39">
        <f t="shared" si="202"/>
        <v>0</v>
      </c>
      <c r="AB1194" s="39" t="s">
        <v>4112</v>
      </c>
      <c r="AD1194" s="39">
        <f t="shared" si="203"/>
        <v>0</v>
      </c>
      <c r="AE1194" s="39">
        <v>761</v>
      </c>
      <c r="AF1194" s="39">
        <f t="shared" si="204"/>
        <v>748</v>
      </c>
      <c r="AG1194" s="39">
        <v>134</v>
      </c>
      <c r="AH1194" s="39">
        <f t="shared" si="205"/>
        <v>610</v>
      </c>
      <c r="AI1194" s="39">
        <f t="shared" si="206"/>
        <v>138</v>
      </c>
      <c r="AJ1194" s="39">
        <f t="shared" si="207"/>
        <v>1</v>
      </c>
      <c r="AK1194" s="39">
        <v>1</v>
      </c>
      <c r="AL1194" s="39">
        <v>0.41599999999999998</v>
      </c>
      <c r="AM1194" s="39">
        <v>0.45100000000000001</v>
      </c>
      <c r="AN1194" s="39">
        <v>0.35299999999999998</v>
      </c>
      <c r="AO1194" s="39">
        <f t="shared" si="208"/>
        <v>0</v>
      </c>
      <c r="AQ1194" s="37" t="s">
        <v>945</v>
      </c>
      <c r="AR1194" s="39">
        <v>1</v>
      </c>
    </row>
    <row r="1195" spans="1:44" ht="15" customHeight="1">
      <c r="A1195" s="37" t="s">
        <v>946</v>
      </c>
      <c r="B1195" s="37" t="s">
        <v>947</v>
      </c>
      <c r="C1195" s="37" t="s">
        <v>948</v>
      </c>
      <c r="E1195" s="39">
        <v>0.92700000000000005</v>
      </c>
      <c r="F1195" s="39">
        <v>21</v>
      </c>
      <c r="G1195" s="39">
        <f t="shared" si="198"/>
        <v>182</v>
      </c>
      <c r="H1195" s="39" t="s">
        <v>4111</v>
      </c>
      <c r="I1195" s="39">
        <v>1598</v>
      </c>
      <c r="J1195" s="39" t="str">
        <f t="shared" si="199"/>
        <v>NO</v>
      </c>
      <c r="K1195" s="39">
        <f t="shared" si="200"/>
        <v>0</v>
      </c>
      <c r="L1195" s="39" t="str">
        <f t="shared" si="201"/>
        <v>NO</v>
      </c>
      <c r="O1195" s="39">
        <v>1</v>
      </c>
      <c r="R1195" s="39">
        <v>0</v>
      </c>
      <c r="S1195" s="39">
        <f t="shared" si="202"/>
        <v>1</v>
      </c>
      <c r="W1195" s="39" t="s">
        <v>2138</v>
      </c>
      <c r="AB1195" s="39" t="s">
        <v>4112</v>
      </c>
      <c r="AD1195" s="39">
        <f t="shared" si="203"/>
        <v>0</v>
      </c>
      <c r="AE1195" s="39">
        <v>2481</v>
      </c>
      <c r="AF1195" s="39">
        <f t="shared" si="204"/>
        <v>1102</v>
      </c>
      <c r="AG1195" s="39">
        <v>8</v>
      </c>
      <c r="AH1195" s="39">
        <f t="shared" si="205"/>
        <v>255</v>
      </c>
      <c r="AI1195" s="39">
        <f t="shared" si="206"/>
        <v>847</v>
      </c>
      <c r="AJ1195" s="39">
        <f t="shared" si="207"/>
        <v>1</v>
      </c>
      <c r="AK1195" s="39">
        <v>1</v>
      </c>
      <c r="AL1195" s="39">
        <v>0.35699999999999998</v>
      </c>
      <c r="AM1195" s="39">
        <v>0.44</v>
      </c>
      <c r="AN1195" s="39">
        <v>0.34699999999999998</v>
      </c>
      <c r="AO1195" s="39">
        <f t="shared" si="208"/>
        <v>0</v>
      </c>
      <c r="AQ1195" s="37" t="s">
        <v>948</v>
      </c>
      <c r="AR1195" s="39">
        <v>1</v>
      </c>
    </row>
    <row r="1196" spans="1:44" ht="15" customHeight="1">
      <c r="A1196" s="37" t="s">
        <v>949</v>
      </c>
      <c r="B1196" s="37" t="s">
        <v>950</v>
      </c>
      <c r="C1196" s="37" t="s">
        <v>951</v>
      </c>
      <c r="E1196" s="39">
        <v>0.997</v>
      </c>
      <c r="F1196" s="39">
        <v>21</v>
      </c>
      <c r="G1196" s="39">
        <f t="shared" si="198"/>
        <v>609</v>
      </c>
      <c r="H1196" s="39">
        <v>420</v>
      </c>
      <c r="I1196" s="39">
        <v>3845</v>
      </c>
      <c r="J1196" s="39" t="str">
        <f t="shared" si="199"/>
        <v>NO</v>
      </c>
      <c r="K1196" s="39">
        <f t="shared" si="200"/>
        <v>0.65681444991789817</v>
      </c>
      <c r="L1196" s="39" t="str">
        <f t="shared" si="201"/>
        <v>NO</v>
      </c>
      <c r="O1196" s="39">
        <v>2</v>
      </c>
      <c r="R1196" s="39">
        <v>0</v>
      </c>
      <c r="S1196" s="39">
        <f t="shared" si="202"/>
        <v>0</v>
      </c>
      <c r="AB1196" s="39" t="s">
        <v>4112</v>
      </c>
      <c r="AD1196" s="39">
        <f t="shared" si="203"/>
        <v>0</v>
      </c>
      <c r="AE1196" s="39">
        <v>2719</v>
      </c>
      <c r="AF1196" s="39">
        <f t="shared" si="204"/>
        <v>1134</v>
      </c>
      <c r="AG1196" s="39">
        <v>1011</v>
      </c>
      <c r="AH1196" s="39">
        <f t="shared" si="205"/>
        <v>1011</v>
      </c>
      <c r="AI1196" s="39">
        <f t="shared" si="206"/>
        <v>123</v>
      </c>
      <c r="AJ1196" s="39">
        <f t="shared" si="207"/>
        <v>1</v>
      </c>
      <c r="AK1196" s="39">
        <v>1</v>
      </c>
      <c r="AL1196" s="39">
        <v>0.51500000000000001</v>
      </c>
      <c r="AM1196" s="39">
        <v>0.45800000000000002</v>
      </c>
      <c r="AN1196" s="39">
        <v>0.182</v>
      </c>
      <c r="AO1196" s="39">
        <f t="shared" si="208"/>
        <v>0</v>
      </c>
      <c r="AQ1196" s="37" t="s">
        <v>951</v>
      </c>
      <c r="AR1196" s="39">
        <v>1</v>
      </c>
    </row>
    <row r="1197" spans="1:44" ht="15" customHeight="1">
      <c r="A1197" s="37" t="s">
        <v>952</v>
      </c>
      <c r="B1197" s="37" t="s">
        <v>924</v>
      </c>
      <c r="C1197" s="37" t="s">
        <v>925</v>
      </c>
      <c r="E1197" s="39">
        <v>0.98699999999999999</v>
      </c>
      <c r="F1197" s="39">
        <v>20</v>
      </c>
      <c r="G1197" s="39">
        <f t="shared" si="198"/>
        <v>542</v>
      </c>
      <c r="H1197" s="39">
        <v>420</v>
      </c>
      <c r="I1197" s="39">
        <v>5316</v>
      </c>
      <c r="J1197" s="39" t="str">
        <f t="shared" si="199"/>
        <v>NO</v>
      </c>
      <c r="K1197" s="39">
        <f t="shared" si="200"/>
        <v>0.92250922509225086</v>
      </c>
      <c r="L1197" s="39" t="str">
        <f t="shared" si="201"/>
        <v>NO</v>
      </c>
      <c r="O1197" s="39">
        <v>2</v>
      </c>
      <c r="R1197" s="39">
        <v>0</v>
      </c>
      <c r="S1197" s="39">
        <f t="shared" si="202"/>
        <v>1</v>
      </c>
      <c r="V1197" s="39" t="s">
        <v>926</v>
      </c>
      <c r="AB1197" s="39" t="s">
        <v>4112</v>
      </c>
      <c r="AD1197" s="39">
        <f t="shared" si="203"/>
        <v>0</v>
      </c>
      <c r="AE1197" s="39">
        <v>1143</v>
      </c>
      <c r="AF1197" s="39">
        <f t="shared" si="204"/>
        <v>858</v>
      </c>
      <c r="AG1197" s="39">
        <v>292</v>
      </c>
      <c r="AH1197" s="39">
        <f t="shared" si="205"/>
        <v>757</v>
      </c>
      <c r="AI1197" s="39">
        <f t="shared" si="206"/>
        <v>101</v>
      </c>
      <c r="AJ1197" s="39">
        <f t="shared" si="207"/>
        <v>1</v>
      </c>
      <c r="AK1197" s="39">
        <v>1</v>
      </c>
      <c r="AL1197" s="39">
        <v>0.51400000000000001</v>
      </c>
      <c r="AM1197" s="39">
        <v>0.45900000000000002</v>
      </c>
      <c r="AN1197" s="39">
        <v>0.40799999999999997</v>
      </c>
      <c r="AO1197" s="39">
        <f t="shared" si="208"/>
        <v>0</v>
      </c>
      <c r="AQ1197" s="37" t="s">
        <v>925</v>
      </c>
      <c r="AR1197" s="39">
        <v>1</v>
      </c>
    </row>
    <row r="1198" spans="1:44" ht="15" customHeight="1">
      <c r="A1198" s="37" t="s">
        <v>927</v>
      </c>
      <c r="B1198" s="37" t="s">
        <v>928</v>
      </c>
      <c r="C1198" s="37" t="s">
        <v>929</v>
      </c>
      <c r="E1198" s="39">
        <v>0.996</v>
      </c>
      <c r="F1198" s="39">
        <v>18</v>
      </c>
      <c r="G1198" s="39">
        <f t="shared" si="198"/>
        <v>137</v>
      </c>
      <c r="H1198" s="39">
        <v>540</v>
      </c>
      <c r="I1198" s="39">
        <v>3418</v>
      </c>
      <c r="J1198" s="39" t="str">
        <f t="shared" si="199"/>
        <v>NO</v>
      </c>
      <c r="K1198" s="39">
        <f t="shared" si="200"/>
        <v>2.9197080291970803</v>
      </c>
      <c r="L1198" s="39" t="str">
        <f t="shared" si="201"/>
        <v>NO</v>
      </c>
      <c r="O1198" s="39">
        <v>1</v>
      </c>
      <c r="R1198" s="39">
        <v>0</v>
      </c>
      <c r="S1198" s="39">
        <f t="shared" si="202"/>
        <v>0</v>
      </c>
      <c r="AB1198" s="39" t="s">
        <v>4112</v>
      </c>
      <c r="AD1198" s="39">
        <f t="shared" si="203"/>
        <v>0</v>
      </c>
      <c r="AE1198" s="39">
        <v>8687</v>
      </c>
      <c r="AF1198" s="39">
        <f t="shared" si="204"/>
        <v>1352</v>
      </c>
      <c r="AG1198" s="39">
        <v>418690</v>
      </c>
      <c r="AH1198" s="39">
        <f t="shared" si="205"/>
        <v>1459</v>
      </c>
      <c r="AI1198" s="39">
        <f t="shared" si="206"/>
        <v>-107</v>
      </c>
      <c r="AJ1198" s="39">
        <f t="shared" si="207"/>
        <v>0</v>
      </c>
      <c r="AK1198" s="39">
        <v>1</v>
      </c>
      <c r="AL1198" s="39">
        <v>0.495</v>
      </c>
      <c r="AM1198" s="39">
        <v>0.47499999999999998</v>
      </c>
      <c r="AN1198" s="39">
        <v>0.435</v>
      </c>
      <c r="AO1198" s="39">
        <f t="shared" si="208"/>
        <v>0</v>
      </c>
      <c r="AQ1198" s="37" t="s">
        <v>929</v>
      </c>
      <c r="AR1198" s="39">
        <v>0</v>
      </c>
    </row>
    <row r="1199" spans="1:44" ht="15" customHeight="1">
      <c r="A1199" s="37" t="s">
        <v>930</v>
      </c>
      <c r="B1199" s="37" t="s">
        <v>931</v>
      </c>
      <c r="C1199" s="37" t="s">
        <v>932</v>
      </c>
      <c r="E1199" s="39">
        <v>0.98499999999999999</v>
      </c>
      <c r="F1199" s="39">
        <v>26</v>
      </c>
      <c r="G1199" s="39">
        <f t="shared" si="198"/>
        <v>470</v>
      </c>
      <c r="H1199" s="39">
        <v>4450</v>
      </c>
      <c r="I1199" s="39">
        <v>995</v>
      </c>
      <c r="J1199" s="39" t="str">
        <f t="shared" si="199"/>
        <v>NO</v>
      </c>
      <c r="K1199" s="39">
        <f t="shared" si="200"/>
        <v>0</v>
      </c>
      <c r="L1199" s="39" t="str">
        <f t="shared" si="201"/>
        <v>NO</v>
      </c>
      <c r="O1199" s="39">
        <v>0</v>
      </c>
      <c r="R1199" s="39">
        <v>0</v>
      </c>
      <c r="S1199" s="39">
        <f t="shared" si="202"/>
        <v>1</v>
      </c>
      <c r="W1199" s="39" t="s">
        <v>2138</v>
      </c>
      <c r="AB1199" s="39" t="s">
        <v>4112</v>
      </c>
      <c r="AC1199" s="39" t="s">
        <v>933</v>
      </c>
      <c r="AD1199" s="39">
        <f t="shared" si="203"/>
        <v>7</v>
      </c>
      <c r="AE1199" s="39">
        <v>25993</v>
      </c>
      <c r="AF1199" s="39">
        <f t="shared" si="204"/>
        <v>1425</v>
      </c>
      <c r="AG1199" s="39">
        <v>3</v>
      </c>
      <c r="AH1199" s="39">
        <f t="shared" si="205"/>
        <v>179</v>
      </c>
      <c r="AI1199" s="39">
        <f t="shared" si="206"/>
        <v>1246</v>
      </c>
      <c r="AJ1199" s="39">
        <f t="shared" si="207"/>
        <v>1</v>
      </c>
      <c r="AK1199" s="39">
        <v>1</v>
      </c>
      <c r="AL1199" s="39">
        <v>0.46400000000000002</v>
      </c>
      <c r="AM1199" s="39">
        <v>0.49199999999999999</v>
      </c>
      <c r="AN1199" s="39">
        <v>0.434</v>
      </c>
      <c r="AO1199" s="39">
        <f t="shared" si="208"/>
        <v>0</v>
      </c>
      <c r="AQ1199" s="37" t="s">
        <v>932</v>
      </c>
      <c r="AR1199" s="39">
        <v>1</v>
      </c>
    </row>
    <row r="1200" spans="1:44" ht="15" customHeight="1">
      <c r="A1200" s="37" t="s">
        <v>934</v>
      </c>
      <c r="B1200" s="37" t="s">
        <v>935</v>
      </c>
      <c r="C1200" s="37" t="s">
        <v>936</v>
      </c>
      <c r="E1200" s="39">
        <v>0.93899999999999995</v>
      </c>
      <c r="F1200" s="39">
        <v>19</v>
      </c>
      <c r="G1200" s="39">
        <f t="shared" si="198"/>
        <v>337</v>
      </c>
      <c r="H1200" s="39">
        <v>10640</v>
      </c>
      <c r="I1200" s="39">
        <v>1130</v>
      </c>
      <c r="J1200" s="39" t="str">
        <f t="shared" si="199"/>
        <v>YES</v>
      </c>
      <c r="K1200" s="39">
        <f t="shared" si="200"/>
        <v>1.1869436201780414</v>
      </c>
      <c r="L1200" s="39" t="str">
        <f t="shared" si="201"/>
        <v>NO</v>
      </c>
      <c r="O1200" s="39">
        <v>1</v>
      </c>
      <c r="R1200" s="39">
        <v>0</v>
      </c>
      <c r="S1200" s="39">
        <f t="shared" si="202"/>
        <v>0</v>
      </c>
      <c r="AB1200" s="39" t="s">
        <v>4112</v>
      </c>
      <c r="AD1200" s="39">
        <f t="shared" si="203"/>
        <v>0</v>
      </c>
      <c r="AE1200" s="39">
        <v>2257</v>
      </c>
      <c r="AF1200" s="39">
        <f t="shared" si="204"/>
        <v>1075</v>
      </c>
      <c r="AG1200" s="39">
        <v>1493</v>
      </c>
      <c r="AH1200" s="39">
        <f t="shared" si="205"/>
        <v>1104</v>
      </c>
      <c r="AI1200" s="39">
        <f t="shared" si="206"/>
        <v>-29</v>
      </c>
      <c r="AJ1200" s="39">
        <f t="shared" si="207"/>
        <v>0</v>
      </c>
      <c r="AK1200" s="39">
        <v>1</v>
      </c>
      <c r="AL1200" s="39">
        <v>0.442</v>
      </c>
      <c r="AM1200" s="39">
        <v>0.48599999999999999</v>
      </c>
      <c r="AN1200" s="39">
        <v>0.45500000000000002</v>
      </c>
      <c r="AO1200" s="39">
        <f t="shared" si="208"/>
        <v>0</v>
      </c>
      <c r="AQ1200" s="37" t="s">
        <v>936</v>
      </c>
      <c r="AR1200" s="39">
        <v>0</v>
      </c>
    </row>
    <row r="1201" spans="1:44" ht="15" customHeight="1">
      <c r="A1201" s="37" t="s">
        <v>937</v>
      </c>
      <c r="B1201" s="37" t="s">
        <v>909</v>
      </c>
      <c r="C1201" s="37" t="s">
        <v>910</v>
      </c>
      <c r="E1201" s="39">
        <v>0.94799999999999995</v>
      </c>
      <c r="F1201" s="39">
        <v>18</v>
      </c>
      <c r="G1201" s="39">
        <f t="shared" si="198"/>
        <v>356</v>
      </c>
      <c r="H1201" s="39" t="s">
        <v>4111</v>
      </c>
      <c r="I1201" s="39">
        <v>604</v>
      </c>
      <c r="J1201" s="39" t="str">
        <f t="shared" si="199"/>
        <v>NO</v>
      </c>
      <c r="K1201" s="39">
        <f t="shared" si="200"/>
        <v>1.6853932584269664</v>
      </c>
      <c r="L1201" s="39" t="str">
        <f t="shared" si="201"/>
        <v>NO</v>
      </c>
      <c r="O1201" s="39">
        <v>2</v>
      </c>
      <c r="R1201" s="39">
        <v>0</v>
      </c>
      <c r="S1201" s="39">
        <f t="shared" si="202"/>
        <v>0</v>
      </c>
      <c r="AB1201" s="39" t="s">
        <v>4112</v>
      </c>
      <c r="AD1201" s="39">
        <f t="shared" si="203"/>
        <v>0</v>
      </c>
      <c r="AE1201" s="39">
        <v>20</v>
      </c>
      <c r="AF1201" s="39">
        <f t="shared" si="204"/>
        <v>231</v>
      </c>
      <c r="AG1201" s="39">
        <v>59</v>
      </c>
      <c r="AH1201" s="39">
        <f t="shared" si="205"/>
        <v>451</v>
      </c>
      <c r="AI1201" s="39">
        <f t="shared" si="206"/>
        <v>-220</v>
      </c>
      <c r="AJ1201" s="39">
        <f t="shared" si="207"/>
        <v>0</v>
      </c>
      <c r="AK1201" s="39">
        <v>1</v>
      </c>
      <c r="AL1201" s="39">
        <v>0.40799999999999997</v>
      </c>
      <c r="AM1201" s="39">
        <v>0.45100000000000001</v>
      </c>
      <c r="AN1201" s="39">
        <v>0.44800000000000001</v>
      </c>
      <c r="AO1201" s="39">
        <f t="shared" si="208"/>
        <v>0</v>
      </c>
      <c r="AQ1201" s="37" t="s">
        <v>910</v>
      </c>
      <c r="AR1201" s="39">
        <v>0</v>
      </c>
    </row>
    <row r="1202" spans="1:44" ht="15" customHeight="1">
      <c r="A1202" s="37" t="s">
        <v>911</v>
      </c>
      <c r="B1202" s="37" t="s">
        <v>912</v>
      </c>
      <c r="C1202" s="37" t="s">
        <v>913</v>
      </c>
      <c r="E1202" s="39">
        <v>0.99199999999999999</v>
      </c>
      <c r="F1202" s="39">
        <v>20</v>
      </c>
      <c r="G1202" s="39">
        <f t="shared" si="198"/>
        <v>165</v>
      </c>
      <c r="H1202" s="39">
        <v>1421</v>
      </c>
      <c r="I1202" s="39">
        <v>20271</v>
      </c>
      <c r="J1202" s="39" t="str">
        <f t="shared" si="199"/>
        <v>YES</v>
      </c>
      <c r="K1202" s="39">
        <f t="shared" si="200"/>
        <v>0.60606060606060608</v>
      </c>
      <c r="L1202" s="39" t="str">
        <f t="shared" si="201"/>
        <v>NO</v>
      </c>
      <c r="O1202" s="39">
        <v>2</v>
      </c>
      <c r="R1202" s="39">
        <v>0</v>
      </c>
      <c r="S1202" s="39">
        <f t="shared" si="202"/>
        <v>0</v>
      </c>
      <c r="AB1202" s="39" t="s">
        <v>4112</v>
      </c>
      <c r="AD1202" s="39">
        <f t="shared" si="203"/>
        <v>0</v>
      </c>
      <c r="AE1202" s="39">
        <v>0</v>
      </c>
      <c r="AF1202" s="39">
        <f t="shared" si="204"/>
        <v>1</v>
      </c>
      <c r="AG1202" s="39">
        <v>53</v>
      </c>
      <c r="AH1202" s="39">
        <f t="shared" si="205"/>
        <v>437</v>
      </c>
      <c r="AI1202" s="39">
        <f t="shared" si="206"/>
        <v>-436</v>
      </c>
      <c r="AJ1202" s="39">
        <f t="shared" si="207"/>
        <v>0</v>
      </c>
      <c r="AK1202" s="39">
        <v>1</v>
      </c>
      <c r="AL1202" s="39">
        <v>0.42899999999999999</v>
      </c>
      <c r="AM1202" s="39">
        <v>0.41799999999999998</v>
      </c>
      <c r="AN1202" s="39">
        <v>0.42</v>
      </c>
      <c r="AO1202" s="39">
        <f t="shared" si="208"/>
        <v>0</v>
      </c>
      <c r="AQ1202" s="37" t="s">
        <v>913</v>
      </c>
      <c r="AR1202" s="39">
        <v>0</v>
      </c>
    </row>
    <row r="1203" spans="1:44" ht="15" customHeight="1">
      <c r="A1203" s="37" t="s">
        <v>914</v>
      </c>
      <c r="B1203" s="37" t="s">
        <v>915</v>
      </c>
      <c r="C1203" s="37" t="s">
        <v>916</v>
      </c>
      <c r="E1203" s="39">
        <v>0.999</v>
      </c>
      <c r="F1203" s="39">
        <v>15</v>
      </c>
      <c r="G1203" s="39">
        <f t="shared" si="198"/>
        <v>283</v>
      </c>
      <c r="H1203" s="39">
        <v>394</v>
      </c>
      <c r="I1203" s="39" t="s">
        <v>4111</v>
      </c>
      <c r="J1203" s="39" t="str">
        <f t="shared" si="199"/>
        <v>NO</v>
      </c>
      <c r="K1203" s="39">
        <f t="shared" si="200"/>
        <v>2.1201413427561837</v>
      </c>
      <c r="L1203" s="39" t="str">
        <f t="shared" si="201"/>
        <v>NO</v>
      </c>
      <c r="O1203" s="39">
        <v>1</v>
      </c>
      <c r="R1203" s="39">
        <v>0</v>
      </c>
      <c r="S1203" s="39">
        <f t="shared" si="202"/>
        <v>0</v>
      </c>
      <c r="AB1203" s="39" t="s">
        <v>4112</v>
      </c>
      <c r="AD1203" s="39">
        <f t="shared" si="203"/>
        <v>0</v>
      </c>
      <c r="AE1203" s="39">
        <v>1927</v>
      </c>
      <c r="AF1203" s="39">
        <f t="shared" si="204"/>
        <v>1021</v>
      </c>
      <c r="AG1203" s="39">
        <v>532</v>
      </c>
      <c r="AH1203" s="39">
        <f t="shared" si="205"/>
        <v>880</v>
      </c>
      <c r="AI1203" s="39">
        <f t="shared" si="206"/>
        <v>141</v>
      </c>
      <c r="AJ1203" s="39">
        <f t="shared" si="207"/>
        <v>1</v>
      </c>
      <c r="AK1203" s="39">
        <v>1</v>
      </c>
      <c r="AL1203" s="39">
        <v>0.41</v>
      </c>
      <c r="AM1203" s="39">
        <v>0.47699999999999998</v>
      </c>
      <c r="AN1203" s="39">
        <v>0.125</v>
      </c>
      <c r="AO1203" s="39">
        <f t="shared" si="208"/>
        <v>0</v>
      </c>
      <c r="AQ1203" s="37" t="s">
        <v>916</v>
      </c>
      <c r="AR1203" s="39">
        <v>1</v>
      </c>
    </row>
    <row r="1204" spans="1:44" ht="15" customHeight="1">
      <c r="A1204" s="37" t="s">
        <v>917</v>
      </c>
      <c r="B1204" s="37" t="s">
        <v>918</v>
      </c>
      <c r="C1204" s="37" t="s">
        <v>919</v>
      </c>
      <c r="E1204" s="39">
        <v>0.98299999999999998</v>
      </c>
      <c r="F1204" s="39">
        <v>15</v>
      </c>
      <c r="G1204" s="39">
        <f t="shared" si="198"/>
        <v>178</v>
      </c>
      <c r="H1204" s="39">
        <v>1565</v>
      </c>
      <c r="I1204" s="39">
        <v>723</v>
      </c>
      <c r="J1204" s="39" t="str">
        <f t="shared" si="199"/>
        <v>NO</v>
      </c>
      <c r="K1204" s="39">
        <f t="shared" si="200"/>
        <v>3.3707865168539328</v>
      </c>
      <c r="L1204" s="39" t="str">
        <f t="shared" si="201"/>
        <v>NO</v>
      </c>
      <c r="O1204" s="39">
        <v>0</v>
      </c>
      <c r="R1204" s="39">
        <v>0</v>
      </c>
      <c r="S1204" s="39">
        <f t="shared" si="202"/>
        <v>1</v>
      </c>
      <c r="U1204" s="39" t="s">
        <v>2608</v>
      </c>
      <c r="AB1204" s="39" t="s">
        <v>4112</v>
      </c>
      <c r="AD1204" s="39">
        <f t="shared" si="203"/>
        <v>0</v>
      </c>
      <c r="AE1204" s="39">
        <v>0</v>
      </c>
      <c r="AF1204" s="39">
        <f t="shared" si="204"/>
        <v>1</v>
      </c>
      <c r="AG1204" s="39">
        <v>29</v>
      </c>
      <c r="AH1204" s="39">
        <f t="shared" si="205"/>
        <v>377</v>
      </c>
      <c r="AI1204" s="39">
        <f t="shared" si="206"/>
        <v>-376</v>
      </c>
      <c r="AJ1204" s="39">
        <f t="shared" si="207"/>
        <v>0</v>
      </c>
      <c r="AK1204" s="39">
        <v>1</v>
      </c>
      <c r="AL1204" s="39">
        <v>0.45600000000000002</v>
      </c>
      <c r="AM1204" s="39">
        <v>0.42399999999999999</v>
      </c>
      <c r="AN1204" s="39">
        <v>0.41</v>
      </c>
      <c r="AO1204" s="39">
        <f t="shared" si="208"/>
        <v>0</v>
      </c>
      <c r="AQ1204" s="37" t="s">
        <v>919</v>
      </c>
      <c r="AR1204" s="39">
        <v>0</v>
      </c>
    </row>
    <row r="1205" spans="1:44" ht="15" customHeight="1">
      <c r="A1205" s="37" t="s">
        <v>920</v>
      </c>
      <c r="B1205" s="37" t="s">
        <v>921</v>
      </c>
      <c r="C1205" s="37" t="s">
        <v>922</v>
      </c>
      <c r="E1205" s="39">
        <v>0.98299999999999998</v>
      </c>
      <c r="F1205" s="39">
        <v>17</v>
      </c>
      <c r="G1205" s="39">
        <f t="shared" si="198"/>
        <v>482</v>
      </c>
      <c r="H1205" s="39" t="s">
        <v>4111</v>
      </c>
      <c r="I1205" s="39">
        <v>3292</v>
      </c>
      <c r="J1205" s="39" t="str">
        <f t="shared" si="199"/>
        <v>NO</v>
      </c>
      <c r="K1205" s="39">
        <f t="shared" si="200"/>
        <v>1.8672199170124482</v>
      </c>
      <c r="L1205" s="39" t="str">
        <f t="shared" si="201"/>
        <v>NO</v>
      </c>
      <c r="O1205" s="39">
        <v>1</v>
      </c>
      <c r="R1205" s="39">
        <v>0</v>
      </c>
      <c r="S1205" s="39">
        <f t="shared" si="202"/>
        <v>0</v>
      </c>
      <c r="AB1205" s="39" t="s">
        <v>4112</v>
      </c>
      <c r="AD1205" s="39">
        <f t="shared" si="203"/>
        <v>0</v>
      </c>
      <c r="AE1205" s="39">
        <v>1368</v>
      </c>
      <c r="AF1205" s="39">
        <f t="shared" si="204"/>
        <v>911</v>
      </c>
      <c r="AG1205" s="39">
        <v>31</v>
      </c>
      <c r="AH1205" s="39">
        <f t="shared" si="205"/>
        <v>385</v>
      </c>
      <c r="AI1205" s="39">
        <f t="shared" si="206"/>
        <v>526</v>
      </c>
      <c r="AJ1205" s="39">
        <f t="shared" si="207"/>
        <v>1</v>
      </c>
      <c r="AK1205" s="39">
        <v>1</v>
      </c>
      <c r="AL1205" s="39">
        <v>0.42</v>
      </c>
      <c r="AM1205" s="39">
        <v>0.45500000000000002</v>
      </c>
      <c r="AN1205" s="39">
        <v>0.309</v>
      </c>
      <c r="AO1205" s="39">
        <f t="shared" si="208"/>
        <v>0</v>
      </c>
      <c r="AQ1205" s="37" t="s">
        <v>922</v>
      </c>
      <c r="AR1205" s="39">
        <v>1</v>
      </c>
    </row>
    <row r="1206" spans="1:44" ht="15" customHeight="1">
      <c r="A1206" s="37" t="s">
        <v>923</v>
      </c>
      <c r="B1206" s="37" t="s">
        <v>894</v>
      </c>
      <c r="C1206" s="37" t="s">
        <v>895</v>
      </c>
      <c r="E1206" s="39">
        <v>0.93400000000000005</v>
      </c>
      <c r="F1206" s="39">
        <v>22</v>
      </c>
      <c r="G1206" s="39">
        <f t="shared" si="198"/>
        <v>384</v>
      </c>
      <c r="H1206" s="39" t="s">
        <v>4111</v>
      </c>
      <c r="I1206" s="39">
        <v>1931</v>
      </c>
      <c r="J1206" s="39" t="str">
        <f t="shared" si="199"/>
        <v>NO</v>
      </c>
      <c r="K1206" s="39">
        <f t="shared" si="200"/>
        <v>1.8229166666666667</v>
      </c>
      <c r="L1206" s="39" t="str">
        <f t="shared" si="201"/>
        <v>NO</v>
      </c>
      <c r="O1206" s="39">
        <v>1</v>
      </c>
      <c r="R1206" s="39">
        <v>0</v>
      </c>
      <c r="S1206" s="39">
        <f t="shared" si="202"/>
        <v>0</v>
      </c>
      <c r="AB1206" s="39" t="s">
        <v>4112</v>
      </c>
      <c r="AD1206" s="39">
        <f t="shared" si="203"/>
        <v>0</v>
      </c>
      <c r="AE1206" s="39">
        <v>338</v>
      </c>
      <c r="AF1206" s="39">
        <f t="shared" si="204"/>
        <v>558</v>
      </c>
      <c r="AG1206" s="39">
        <v>77</v>
      </c>
      <c r="AH1206" s="39">
        <f t="shared" si="205"/>
        <v>501</v>
      </c>
      <c r="AI1206" s="39">
        <f t="shared" si="206"/>
        <v>57</v>
      </c>
      <c r="AJ1206" s="39">
        <f t="shared" si="207"/>
        <v>1</v>
      </c>
      <c r="AK1206" s="39">
        <v>1</v>
      </c>
      <c r="AL1206" s="39">
        <v>0.33800000000000002</v>
      </c>
      <c r="AM1206" s="39">
        <v>0.50900000000000001</v>
      </c>
      <c r="AN1206" s="39">
        <v>0.309</v>
      </c>
      <c r="AO1206" s="39">
        <f t="shared" si="208"/>
        <v>0</v>
      </c>
      <c r="AQ1206" s="37" t="s">
        <v>895</v>
      </c>
      <c r="AR1206" s="39">
        <v>1</v>
      </c>
    </row>
    <row r="1207" spans="1:44" ht="15" customHeight="1">
      <c r="A1207" s="37" t="s">
        <v>896</v>
      </c>
      <c r="B1207" s="37" t="s">
        <v>897</v>
      </c>
      <c r="C1207" s="37" t="s">
        <v>898</v>
      </c>
      <c r="E1207" s="39">
        <v>0.999</v>
      </c>
      <c r="F1207" s="39">
        <v>21</v>
      </c>
      <c r="G1207" s="39">
        <f t="shared" si="198"/>
        <v>145</v>
      </c>
      <c r="H1207" s="39">
        <v>1504</v>
      </c>
      <c r="I1207" s="39" t="s">
        <v>4111</v>
      </c>
      <c r="J1207" s="39" t="str">
        <f t="shared" si="199"/>
        <v>NO</v>
      </c>
      <c r="K1207" s="39">
        <f t="shared" si="200"/>
        <v>1.3793103448275863</v>
      </c>
      <c r="L1207" s="39" t="str">
        <f t="shared" si="201"/>
        <v>NO</v>
      </c>
      <c r="O1207" s="39">
        <v>0</v>
      </c>
      <c r="R1207" s="39">
        <v>0</v>
      </c>
      <c r="S1207" s="39">
        <f t="shared" si="202"/>
        <v>0</v>
      </c>
      <c r="AB1207" s="39" t="s">
        <v>4112</v>
      </c>
      <c r="AD1207" s="39">
        <f t="shared" si="203"/>
        <v>0</v>
      </c>
      <c r="AE1207" s="39">
        <v>832</v>
      </c>
      <c r="AF1207" s="39">
        <f t="shared" si="204"/>
        <v>765</v>
      </c>
      <c r="AG1207" s="39">
        <v>1322</v>
      </c>
      <c r="AH1207" s="39">
        <f t="shared" si="205"/>
        <v>1078</v>
      </c>
      <c r="AI1207" s="39">
        <f t="shared" si="206"/>
        <v>-313</v>
      </c>
      <c r="AJ1207" s="39">
        <f t="shared" si="207"/>
        <v>0</v>
      </c>
      <c r="AK1207" s="39">
        <v>1</v>
      </c>
      <c r="AL1207" s="39">
        <v>0.433</v>
      </c>
      <c r="AM1207" s="39">
        <v>0.48899999999999999</v>
      </c>
      <c r="AN1207" s="39">
        <v>0.39500000000000002</v>
      </c>
      <c r="AO1207" s="39">
        <f t="shared" si="208"/>
        <v>0</v>
      </c>
      <c r="AQ1207" s="37" t="s">
        <v>898</v>
      </c>
      <c r="AR1207" s="39">
        <v>0</v>
      </c>
    </row>
    <row r="1208" spans="1:44" ht="15" customHeight="1">
      <c r="A1208" s="37" t="s">
        <v>899</v>
      </c>
      <c r="B1208" s="37" t="s">
        <v>900</v>
      </c>
      <c r="C1208" s="37" t="s">
        <v>901</v>
      </c>
      <c r="E1208" s="39">
        <v>0.996</v>
      </c>
      <c r="F1208" s="39">
        <v>19</v>
      </c>
      <c r="G1208" s="39">
        <f t="shared" si="198"/>
        <v>68</v>
      </c>
      <c r="H1208" s="39">
        <v>14710</v>
      </c>
      <c r="I1208" s="39">
        <v>94</v>
      </c>
      <c r="J1208" s="39" t="str">
        <f t="shared" si="199"/>
        <v>YES</v>
      </c>
      <c r="K1208" s="39">
        <f t="shared" si="200"/>
        <v>8.8235294117647065</v>
      </c>
      <c r="L1208" s="39" t="str">
        <f t="shared" si="201"/>
        <v>YES</v>
      </c>
      <c r="O1208" s="39">
        <v>0</v>
      </c>
      <c r="R1208" s="39">
        <v>0</v>
      </c>
      <c r="S1208" s="39">
        <f t="shared" si="202"/>
        <v>0</v>
      </c>
      <c r="AB1208" s="39" t="s">
        <v>4112</v>
      </c>
      <c r="AD1208" s="39">
        <f t="shared" si="203"/>
        <v>0</v>
      </c>
      <c r="AE1208" s="39">
        <v>2446</v>
      </c>
      <c r="AF1208" s="39">
        <f t="shared" si="204"/>
        <v>1098</v>
      </c>
      <c r="AG1208" s="39">
        <v>600</v>
      </c>
      <c r="AH1208" s="39">
        <f t="shared" si="205"/>
        <v>899</v>
      </c>
      <c r="AI1208" s="39">
        <f t="shared" si="206"/>
        <v>199</v>
      </c>
      <c r="AJ1208" s="39">
        <f t="shared" si="207"/>
        <v>1</v>
      </c>
      <c r="AK1208" s="39">
        <v>1</v>
      </c>
      <c r="AL1208" s="39">
        <v>0.32</v>
      </c>
      <c r="AM1208" s="39">
        <v>0.45800000000000002</v>
      </c>
      <c r="AN1208" s="39">
        <v>0.45200000000000001</v>
      </c>
      <c r="AO1208" s="39">
        <f t="shared" si="208"/>
        <v>0</v>
      </c>
      <c r="AQ1208" s="37" t="s">
        <v>901</v>
      </c>
      <c r="AR1208" s="39">
        <v>1</v>
      </c>
    </row>
    <row r="1209" spans="1:44" ht="15" customHeight="1">
      <c r="A1209" s="37" t="s">
        <v>902</v>
      </c>
      <c r="B1209" s="37" t="s">
        <v>903</v>
      </c>
      <c r="C1209" s="37" t="s">
        <v>904</v>
      </c>
      <c r="E1209" s="39">
        <v>1</v>
      </c>
      <c r="F1209" s="39">
        <v>20</v>
      </c>
      <c r="G1209" s="39">
        <f t="shared" si="198"/>
        <v>56</v>
      </c>
      <c r="H1209" s="39">
        <v>1676</v>
      </c>
      <c r="I1209" s="39">
        <v>15946</v>
      </c>
      <c r="J1209" s="39" t="str">
        <f t="shared" si="199"/>
        <v>YES</v>
      </c>
      <c r="K1209" s="39">
        <f t="shared" si="200"/>
        <v>10.714285714285715</v>
      </c>
      <c r="L1209" s="39" t="str">
        <f t="shared" si="201"/>
        <v>YES</v>
      </c>
      <c r="O1209" s="39">
        <v>3</v>
      </c>
      <c r="R1209" s="39">
        <v>0</v>
      </c>
      <c r="S1209" s="39">
        <f t="shared" si="202"/>
        <v>0</v>
      </c>
      <c r="AB1209" s="39" t="s">
        <v>4112</v>
      </c>
      <c r="AD1209" s="39">
        <f t="shared" si="203"/>
        <v>0</v>
      </c>
      <c r="AE1209" s="39">
        <v>1708</v>
      </c>
      <c r="AF1209" s="39">
        <f t="shared" si="204"/>
        <v>985</v>
      </c>
      <c r="AG1209" s="39">
        <v>113</v>
      </c>
      <c r="AH1209" s="39">
        <f t="shared" si="205"/>
        <v>574</v>
      </c>
      <c r="AI1209" s="39">
        <f t="shared" si="206"/>
        <v>411</v>
      </c>
      <c r="AJ1209" s="39">
        <f t="shared" si="207"/>
        <v>1</v>
      </c>
      <c r="AK1209" s="39">
        <v>1</v>
      </c>
      <c r="AL1209" s="39">
        <v>0.41599999999999998</v>
      </c>
      <c r="AM1209" s="39">
        <v>0.33900000000000002</v>
      </c>
      <c r="AN1209" s="39">
        <v>0.432</v>
      </c>
      <c r="AO1209" s="39">
        <f t="shared" si="208"/>
        <v>0</v>
      </c>
      <c r="AQ1209" s="37" t="s">
        <v>904</v>
      </c>
      <c r="AR1209" s="39">
        <v>1</v>
      </c>
    </row>
    <row r="1210" spans="1:44" ht="15" customHeight="1">
      <c r="A1210" s="37" t="s">
        <v>905</v>
      </c>
      <c r="B1210" s="37" t="s">
        <v>906</v>
      </c>
      <c r="C1210" s="37" t="s">
        <v>907</v>
      </c>
      <c r="E1210" s="39">
        <v>0.97099999999999997</v>
      </c>
      <c r="F1210" s="39">
        <v>19</v>
      </c>
      <c r="G1210" s="39">
        <f t="shared" si="198"/>
        <v>214</v>
      </c>
      <c r="H1210" s="39">
        <v>700</v>
      </c>
      <c r="I1210" s="39">
        <v>451</v>
      </c>
      <c r="J1210" s="39" t="str">
        <f t="shared" si="199"/>
        <v>NO</v>
      </c>
      <c r="K1210" s="39">
        <f t="shared" si="200"/>
        <v>3.2710280373831777</v>
      </c>
      <c r="L1210" s="39" t="str">
        <f t="shared" si="201"/>
        <v>NO</v>
      </c>
      <c r="O1210" s="39">
        <v>1</v>
      </c>
      <c r="R1210" s="39">
        <v>0</v>
      </c>
      <c r="S1210" s="39">
        <f t="shared" si="202"/>
        <v>1</v>
      </c>
      <c r="U1210" s="39" t="s">
        <v>3307</v>
      </c>
      <c r="AB1210" s="39" t="s">
        <v>4112</v>
      </c>
      <c r="AD1210" s="39">
        <f t="shared" si="203"/>
        <v>0</v>
      </c>
      <c r="AE1210" s="39">
        <v>4077</v>
      </c>
      <c r="AF1210" s="39">
        <f t="shared" si="204"/>
        <v>1233</v>
      </c>
      <c r="AG1210" s="39">
        <v>3362</v>
      </c>
      <c r="AH1210" s="39">
        <f t="shared" si="205"/>
        <v>1237</v>
      </c>
      <c r="AI1210" s="39">
        <f t="shared" si="206"/>
        <v>-4</v>
      </c>
      <c r="AJ1210" s="39">
        <f t="shared" si="207"/>
        <v>0</v>
      </c>
      <c r="AK1210" s="39">
        <v>1</v>
      </c>
      <c r="AL1210" s="39">
        <v>0.45300000000000001</v>
      </c>
      <c r="AM1210" s="39">
        <v>0.46400000000000002</v>
      </c>
      <c r="AN1210" s="39">
        <v>0.432</v>
      </c>
      <c r="AO1210" s="39">
        <f t="shared" si="208"/>
        <v>0</v>
      </c>
      <c r="AQ1210" s="37" t="s">
        <v>907</v>
      </c>
      <c r="AR1210" s="39">
        <v>0</v>
      </c>
    </row>
    <row r="1211" spans="1:44" ht="15" customHeight="1">
      <c r="A1211" s="37" t="s">
        <v>908</v>
      </c>
      <c r="B1211" s="37" t="s">
        <v>884</v>
      </c>
      <c r="C1211" s="37" t="s">
        <v>885</v>
      </c>
      <c r="E1211" s="39">
        <v>0.999</v>
      </c>
      <c r="F1211" s="39">
        <v>20</v>
      </c>
      <c r="G1211" s="39">
        <f t="shared" si="198"/>
        <v>1000</v>
      </c>
      <c r="H1211" s="39" t="s">
        <v>4111</v>
      </c>
      <c r="I1211" s="39" t="s">
        <v>4111</v>
      </c>
      <c r="J1211" s="39" t="str">
        <f t="shared" si="199"/>
        <v>NO</v>
      </c>
      <c r="K1211" s="39">
        <f t="shared" si="200"/>
        <v>0.5</v>
      </c>
      <c r="L1211" s="39" t="str">
        <f t="shared" si="201"/>
        <v>NO</v>
      </c>
      <c r="O1211" s="39">
        <v>2</v>
      </c>
      <c r="R1211" s="39">
        <v>0</v>
      </c>
      <c r="S1211" s="39">
        <f t="shared" si="202"/>
        <v>0</v>
      </c>
      <c r="AB1211" s="39" t="s">
        <v>4112</v>
      </c>
      <c r="AD1211" s="39">
        <f t="shared" si="203"/>
        <v>0</v>
      </c>
      <c r="AE1211" s="39">
        <v>341</v>
      </c>
      <c r="AF1211" s="39">
        <f t="shared" si="204"/>
        <v>560</v>
      </c>
      <c r="AG1211" s="39">
        <v>590</v>
      </c>
      <c r="AH1211" s="39">
        <f t="shared" si="205"/>
        <v>895</v>
      </c>
      <c r="AI1211" s="39">
        <f t="shared" si="206"/>
        <v>-335</v>
      </c>
      <c r="AJ1211" s="39">
        <f t="shared" si="207"/>
        <v>0</v>
      </c>
      <c r="AK1211" s="39">
        <v>1</v>
      </c>
      <c r="AL1211" s="39">
        <v>0.106</v>
      </c>
      <c r="AM1211" s="39">
        <v>0.46300000000000002</v>
      </c>
      <c r="AN1211" s="39">
        <v>0.435</v>
      </c>
      <c r="AO1211" s="39">
        <f t="shared" si="208"/>
        <v>0</v>
      </c>
      <c r="AQ1211" s="37" t="s">
        <v>885</v>
      </c>
      <c r="AR1211" s="39">
        <v>0</v>
      </c>
    </row>
    <row r="1212" spans="1:44" ht="15" customHeight="1">
      <c r="A1212" s="37" t="s">
        <v>886</v>
      </c>
      <c r="B1212" s="37" t="s">
        <v>887</v>
      </c>
      <c r="C1212" s="37" t="s">
        <v>888</v>
      </c>
      <c r="E1212" s="39">
        <v>0.997</v>
      </c>
      <c r="F1212" s="39">
        <v>17</v>
      </c>
      <c r="G1212" s="39">
        <f t="shared" si="198"/>
        <v>387</v>
      </c>
      <c r="H1212" s="39" t="s">
        <v>4111</v>
      </c>
      <c r="I1212" s="39">
        <v>4250</v>
      </c>
      <c r="J1212" s="39" t="str">
        <f t="shared" si="199"/>
        <v>NO</v>
      </c>
      <c r="K1212" s="39">
        <f t="shared" si="200"/>
        <v>1.0335917312661498</v>
      </c>
      <c r="L1212" s="39" t="str">
        <f t="shared" si="201"/>
        <v>NO</v>
      </c>
      <c r="O1212" s="39">
        <v>0</v>
      </c>
      <c r="R1212" s="39">
        <v>0</v>
      </c>
      <c r="S1212" s="39">
        <f t="shared" si="202"/>
        <v>0</v>
      </c>
      <c r="AB1212" s="39" t="s">
        <v>4112</v>
      </c>
      <c r="AC1212" s="39" t="s">
        <v>889</v>
      </c>
      <c r="AD1212" s="39">
        <f t="shared" si="203"/>
        <v>33</v>
      </c>
      <c r="AE1212" s="39">
        <v>2</v>
      </c>
      <c r="AF1212" s="39">
        <f t="shared" si="204"/>
        <v>101</v>
      </c>
      <c r="AG1212" s="39">
        <v>0</v>
      </c>
      <c r="AH1212" s="39">
        <f t="shared" si="205"/>
        <v>1</v>
      </c>
      <c r="AI1212" s="39">
        <f t="shared" si="206"/>
        <v>100</v>
      </c>
      <c r="AJ1212" s="39">
        <f t="shared" si="207"/>
        <v>1</v>
      </c>
      <c r="AK1212" s="39">
        <v>1</v>
      </c>
      <c r="AL1212" s="39">
        <v>0.433</v>
      </c>
      <c r="AM1212" s="39">
        <v>0.46899999999999997</v>
      </c>
      <c r="AN1212" s="39">
        <v>0.42899999999999999</v>
      </c>
      <c r="AO1212" s="39">
        <f t="shared" si="208"/>
        <v>0</v>
      </c>
      <c r="AQ1212" s="37" t="s">
        <v>888</v>
      </c>
      <c r="AR1212" s="39">
        <v>1</v>
      </c>
    </row>
    <row r="1213" spans="1:44" ht="15" customHeight="1">
      <c r="A1213" s="37" t="s">
        <v>890</v>
      </c>
      <c r="B1213" s="37" t="s">
        <v>891</v>
      </c>
      <c r="C1213" s="37" t="s">
        <v>892</v>
      </c>
      <c r="E1213" s="39">
        <v>1</v>
      </c>
      <c r="F1213" s="39">
        <v>19</v>
      </c>
      <c r="G1213" s="39">
        <f t="shared" si="198"/>
        <v>179</v>
      </c>
      <c r="H1213" s="39">
        <v>2740</v>
      </c>
      <c r="I1213" s="39">
        <v>110</v>
      </c>
      <c r="J1213" s="39" t="str">
        <f t="shared" si="199"/>
        <v>NO</v>
      </c>
      <c r="K1213" s="39">
        <f t="shared" si="200"/>
        <v>2.7932960893854748</v>
      </c>
      <c r="L1213" s="39" t="str">
        <f t="shared" si="201"/>
        <v>NO</v>
      </c>
      <c r="O1213" s="39">
        <v>1</v>
      </c>
      <c r="R1213" s="39">
        <v>0</v>
      </c>
      <c r="S1213" s="39">
        <f t="shared" si="202"/>
        <v>0</v>
      </c>
      <c r="AB1213" s="39" t="s">
        <v>4112</v>
      </c>
      <c r="AD1213" s="39">
        <f t="shared" si="203"/>
        <v>0</v>
      </c>
      <c r="AE1213" s="39">
        <v>3</v>
      </c>
      <c r="AF1213" s="39">
        <f t="shared" si="204"/>
        <v>122</v>
      </c>
      <c r="AG1213" s="39">
        <v>40</v>
      </c>
      <c r="AH1213" s="39">
        <f t="shared" si="205"/>
        <v>407</v>
      </c>
      <c r="AI1213" s="39">
        <f t="shared" si="206"/>
        <v>-285</v>
      </c>
      <c r="AJ1213" s="39">
        <f t="shared" si="207"/>
        <v>0</v>
      </c>
      <c r="AK1213" s="39">
        <v>1</v>
      </c>
      <c r="AL1213" s="39">
        <v>0.39900000000000002</v>
      </c>
      <c r="AM1213" s="39">
        <v>0.434</v>
      </c>
      <c r="AN1213" s="39">
        <v>0.442</v>
      </c>
      <c r="AO1213" s="39">
        <f t="shared" si="208"/>
        <v>0</v>
      </c>
      <c r="AQ1213" s="37" t="s">
        <v>892</v>
      </c>
      <c r="AR1213" s="39">
        <v>0</v>
      </c>
    </row>
    <row r="1214" spans="1:44" ht="15" customHeight="1">
      <c r="A1214" s="37" t="s">
        <v>893</v>
      </c>
      <c r="B1214" s="37" t="s">
        <v>866</v>
      </c>
      <c r="C1214" s="37" t="s">
        <v>867</v>
      </c>
      <c r="E1214" s="39">
        <v>1</v>
      </c>
      <c r="F1214" s="39">
        <v>23</v>
      </c>
      <c r="G1214" s="39">
        <f t="shared" si="198"/>
        <v>415</v>
      </c>
      <c r="H1214" s="39">
        <v>745</v>
      </c>
      <c r="I1214" s="39" t="s">
        <v>4111</v>
      </c>
      <c r="J1214" s="39" t="str">
        <f t="shared" si="199"/>
        <v>NO</v>
      </c>
      <c r="K1214" s="39">
        <f t="shared" si="200"/>
        <v>2.1686746987951806</v>
      </c>
      <c r="L1214" s="39" t="str">
        <f t="shared" si="201"/>
        <v>NO</v>
      </c>
      <c r="O1214" s="39">
        <v>2</v>
      </c>
      <c r="R1214" s="39">
        <v>0</v>
      </c>
      <c r="S1214" s="39">
        <f t="shared" si="202"/>
        <v>0</v>
      </c>
      <c r="AB1214" s="39" t="s">
        <v>4112</v>
      </c>
      <c r="AD1214" s="39">
        <f t="shared" si="203"/>
        <v>0</v>
      </c>
      <c r="AE1214" s="39">
        <v>4412</v>
      </c>
      <c r="AF1214" s="39">
        <f t="shared" si="204"/>
        <v>1249</v>
      </c>
      <c r="AG1214" s="39">
        <v>44</v>
      </c>
      <c r="AH1214" s="39">
        <f t="shared" si="205"/>
        <v>418</v>
      </c>
      <c r="AI1214" s="39">
        <f t="shared" si="206"/>
        <v>831</v>
      </c>
      <c r="AJ1214" s="39">
        <f t="shared" si="207"/>
        <v>1</v>
      </c>
      <c r="AK1214" s="39">
        <v>1</v>
      </c>
      <c r="AL1214" s="39">
        <v>0</v>
      </c>
      <c r="AM1214" s="39">
        <v>0</v>
      </c>
      <c r="AN1214" s="39">
        <v>0</v>
      </c>
      <c r="AO1214" s="39">
        <f t="shared" si="208"/>
        <v>0</v>
      </c>
      <c r="AQ1214" s="37" t="s">
        <v>867</v>
      </c>
      <c r="AR1214" s="39">
        <v>1</v>
      </c>
    </row>
    <row r="1215" spans="1:44" ht="15" customHeight="1">
      <c r="A1215" s="37" t="s">
        <v>868</v>
      </c>
      <c r="B1215" s="37" t="s">
        <v>869</v>
      </c>
      <c r="C1215" s="37" t="s">
        <v>870</v>
      </c>
      <c r="E1215" s="39">
        <v>0.998</v>
      </c>
      <c r="F1215" s="39">
        <v>19</v>
      </c>
      <c r="G1215" s="39">
        <f t="shared" si="198"/>
        <v>406</v>
      </c>
      <c r="H1215" s="39">
        <v>1680</v>
      </c>
      <c r="I1215" s="39">
        <v>1721</v>
      </c>
      <c r="J1215" s="39" t="str">
        <f t="shared" si="199"/>
        <v>NO</v>
      </c>
      <c r="K1215" s="39">
        <f t="shared" si="200"/>
        <v>5.6650246305418719</v>
      </c>
      <c r="L1215" s="39" t="str">
        <f t="shared" si="201"/>
        <v>NO</v>
      </c>
      <c r="O1215" s="39">
        <v>5</v>
      </c>
      <c r="R1215" s="39">
        <v>0</v>
      </c>
      <c r="S1215" s="39">
        <f t="shared" si="202"/>
        <v>0</v>
      </c>
      <c r="AB1215" s="39" t="s">
        <v>4112</v>
      </c>
      <c r="AC1215" s="39" t="s">
        <v>871</v>
      </c>
      <c r="AD1215" s="39">
        <f t="shared" si="203"/>
        <v>7</v>
      </c>
      <c r="AE1215" s="39">
        <v>94</v>
      </c>
      <c r="AF1215" s="39">
        <f t="shared" si="204"/>
        <v>385</v>
      </c>
      <c r="AG1215" s="39">
        <v>72</v>
      </c>
      <c r="AH1215" s="39">
        <f t="shared" si="205"/>
        <v>489</v>
      </c>
      <c r="AI1215" s="39">
        <f t="shared" si="206"/>
        <v>-104</v>
      </c>
      <c r="AJ1215" s="39">
        <f t="shared" si="207"/>
        <v>0</v>
      </c>
      <c r="AK1215" s="39">
        <v>1</v>
      </c>
      <c r="AL1215" s="39">
        <v>0.48699999999999999</v>
      </c>
      <c r="AM1215" s="39">
        <v>0.48899999999999999</v>
      </c>
      <c r="AN1215" s="39">
        <v>0.41599999999999998</v>
      </c>
      <c r="AO1215" s="39">
        <f t="shared" si="208"/>
        <v>0</v>
      </c>
      <c r="AQ1215" s="37" t="s">
        <v>870</v>
      </c>
      <c r="AR1215" s="39">
        <v>0</v>
      </c>
    </row>
    <row r="1216" spans="1:44" ht="15" customHeight="1">
      <c r="A1216" s="37" t="s">
        <v>872</v>
      </c>
      <c r="B1216" s="37" t="s">
        <v>873</v>
      </c>
      <c r="C1216" s="37" t="s">
        <v>874</v>
      </c>
      <c r="E1216" s="39">
        <v>0.997</v>
      </c>
      <c r="F1216" s="39">
        <v>20</v>
      </c>
      <c r="G1216" s="39">
        <f t="shared" si="198"/>
        <v>327</v>
      </c>
      <c r="H1216" s="39">
        <v>1721</v>
      </c>
      <c r="I1216" s="39">
        <v>1214</v>
      </c>
      <c r="J1216" s="39" t="str">
        <f t="shared" si="199"/>
        <v>NO</v>
      </c>
      <c r="K1216" s="39">
        <f t="shared" si="200"/>
        <v>1.8348623853211008</v>
      </c>
      <c r="L1216" s="39" t="str">
        <f t="shared" si="201"/>
        <v>NO</v>
      </c>
      <c r="O1216" s="39">
        <v>0</v>
      </c>
      <c r="R1216" s="39">
        <v>0</v>
      </c>
      <c r="S1216" s="39">
        <f t="shared" si="202"/>
        <v>1</v>
      </c>
      <c r="AB1216" s="39" t="s">
        <v>875</v>
      </c>
      <c r="AC1216" s="39" t="s">
        <v>876</v>
      </c>
      <c r="AD1216" s="39">
        <f t="shared" si="203"/>
        <v>7</v>
      </c>
      <c r="AE1216" s="39">
        <v>1981</v>
      </c>
      <c r="AF1216" s="39">
        <f t="shared" si="204"/>
        <v>1030</v>
      </c>
      <c r="AG1216" s="39">
        <v>18539</v>
      </c>
      <c r="AH1216" s="39">
        <f t="shared" si="205"/>
        <v>1398</v>
      </c>
      <c r="AI1216" s="39">
        <f t="shared" si="206"/>
        <v>-368</v>
      </c>
      <c r="AJ1216" s="39">
        <f t="shared" si="207"/>
        <v>0</v>
      </c>
      <c r="AK1216" s="39">
        <v>1</v>
      </c>
      <c r="AL1216" s="39">
        <v>0.49199999999999999</v>
      </c>
      <c r="AM1216" s="39">
        <v>0.46800000000000003</v>
      </c>
      <c r="AN1216" s="39">
        <v>0.41099999999999998</v>
      </c>
      <c r="AO1216" s="39">
        <f t="shared" si="208"/>
        <v>0</v>
      </c>
      <c r="AQ1216" s="37" t="s">
        <v>874</v>
      </c>
      <c r="AR1216" s="39">
        <v>0</v>
      </c>
    </row>
    <row r="1217" spans="1:44" ht="15" customHeight="1">
      <c r="A1217" s="37" t="s">
        <v>877</v>
      </c>
      <c r="B1217" s="37" t="s">
        <v>878</v>
      </c>
      <c r="C1217" s="37" t="s">
        <v>879</v>
      </c>
      <c r="E1217" s="39">
        <v>0.998</v>
      </c>
      <c r="F1217" s="39">
        <v>18</v>
      </c>
      <c r="G1217" s="39">
        <f t="shared" si="198"/>
        <v>89</v>
      </c>
      <c r="H1217" s="39">
        <v>4880</v>
      </c>
      <c r="I1217" s="39">
        <v>90</v>
      </c>
      <c r="J1217" s="39" t="str">
        <f t="shared" si="199"/>
        <v>NO</v>
      </c>
      <c r="K1217" s="39">
        <f t="shared" si="200"/>
        <v>6.7415730337078656</v>
      </c>
      <c r="L1217" s="39" t="str">
        <f t="shared" si="201"/>
        <v>YES</v>
      </c>
      <c r="O1217" s="39">
        <v>0</v>
      </c>
      <c r="R1217" s="39">
        <v>0</v>
      </c>
      <c r="S1217" s="39">
        <f t="shared" si="202"/>
        <v>0</v>
      </c>
      <c r="AB1217" s="39" t="s">
        <v>4112</v>
      </c>
      <c r="AD1217" s="39">
        <f t="shared" si="203"/>
        <v>0</v>
      </c>
      <c r="AE1217" s="39">
        <v>727</v>
      </c>
      <c r="AF1217" s="39">
        <f t="shared" si="204"/>
        <v>738</v>
      </c>
      <c r="AG1217" s="39">
        <v>0</v>
      </c>
      <c r="AH1217" s="39">
        <f t="shared" si="205"/>
        <v>1</v>
      </c>
      <c r="AI1217" s="39">
        <f t="shared" si="206"/>
        <v>737</v>
      </c>
      <c r="AJ1217" s="39">
        <f t="shared" si="207"/>
        <v>1</v>
      </c>
      <c r="AK1217" s="39">
        <v>1</v>
      </c>
      <c r="AL1217" s="39">
        <v>0.41399999999999998</v>
      </c>
      <c r="AM1217" s="39">
        <v>0.45900000000000002</v>
      </c>
      <c r="AN1217" s="39">
        <v>0.44500000000000001</v>
      </c>
      <c r="AO1217" s="39">
        <f t="shared" si="208"/>
        <v>0</v>
      </c>
      <c r="AQ1217" s="37" t="s">
        <v>879</v>
      </c>
      <c r="AR1217" s="39">
        <v>1</v>
      </c>
    </row>
    <row r="1218" spans="1:44" ht="15" customHeight="1">
      <c r="A1218" s="37" t="s">
        <v>880</v>
      </c>
      <c r="B1218" s="37" t="s">
        <v>881</v>
      </c>
      <c r="C1218" s="37" t="s">
        <v>882</v>
      </c>
      <c r="E1218" s="39">
        <v>1</v>
      </c>
      <c r="F1218" s="39">
        <v>18</v>
      </c>
      <c r="G1218" s="39">
        <f t="shared" si="198"/>
        <v>69</v>
      </c>
      <c r="H1218" s="39">
        <v>10570</v>
      </c>
      <c r="I1218" s="39">
        <v>5468</v>
      </c>
      <c r="J1218" s="39" t="str">
        <f t="shared" si="199"/>
        <v>YES</v>
      </c>
      <c r="K1218" s="39">
        <f t="shared" si="200"/>
        <v>8.695652173913043</v>
      </c>
      <c r="L1218" s="39" t="str">
        <f t="shared" si="201"/>
        <v>YES</v>
      </c>
      <c r="O1218" s="39">
        <v>1</v>
      </c>
      <c r="R1218" s="39">
        <v>0</v>
      </c>
      <c r="S1218" s="39">
        <f t="shared" si="202"/>
        <v>0</v>
      </c>
      <c r="AB1218" s="39" t="s">
        <v>4112</v>
      </c>
      <c r="AD1218" s="39">
        <f t="shared" si="203"/>
        <v>0</v>
      </c>
      <c r="AE1218" s="39">
        <v>1627</v>
      </c>
      <c r="AF1218" s="39">
        <f t="shared" si="204"/>
        <v>964</v>
      </c>
      <c r="AG1218" s="39">
        <v>0</v>
      </c>
      <c r="AH1218" s="39">
        <f t="shared" si="205"/>
        <v>1</v>
      </c>
      <c r="AI1218" s="39">
        <f t="shared" si="206"/>
        <v>963</v>
      </c>
      <c r="AJ1218" s="39">
        <f t="shared" si="207"/>
        <v>1</v>
      </c>
      <c r="AK1218" s="39">
        <v>1</v>
      </c>
      <c r="AL1218" s="39">
        <v>0.36</v>
      </c>
      <c r="AM1218" s="39">
        <v>0.42699999999999999</v>
      </c>
      <c r="AN1218" s="39">
        <v>0.39200000000000002</v>
      </c>
      <c r="AO1218" s="39">
        <f t="shared" si="208"/>
        <v>0</v>
      </c>
      <c r="AQ1218" s="37" t="s">
        <v>882</v>
      </c>
      <c r="AR1218" s="39">
        <v>1</v>
      </c>
    </row>
    <row r="1219" spans="1:44" ht="15" customHeight="1">
      <c r="A1219" s="37" t="s">
        <v>883</v>
      </c>
      <c r="B1219" s="37" t="s">
        <v>852</v>
      </c>
      <c r="C1219" s="37" t="s">
        <v>853</v>
      </c>
      <c r="E1219" s="39">
        <v>0.98399999999999999</v>
      </c>
      <c r="F1219" s="39">
        <v>19</v>
      </c>
      <c r="G1219" s="39">
        <f t="shared" ref="G1219:G1282" si="209">LEN(B1219)</f>
        <v>329</v>
      </c>
      <c r="H1219" s="39">
        <v>9527</v>
      </c>
      <c r="I1219" s="39">
        <v>1022</v>
      </c>
      <c r="J1219" s="39" t="str">
        <f t="shared" ref="J1219:J1282" si="210">IF(AND(OR(H1219&gt;=10000,I1219&gt;=10000),H1219&lt;&gt;"NA",I1219&lt;&gt;"NA"),"YES","NO")</f>
        <v>NO</v>
      </c>
      <c r="K1219" s="39">
        <f t="shared" ref="K1219:K1282" si="211">(100/G1219)*(LEN(B1219)-LEN(SUBSTITUTE(B1219,"C","")))</f>
        <v>0</v>
      </c>
      <c r="L1219" s="39" t="str">
        <f t="shared" ref="L1219:L1282" si="212">IF(AND(K1219&gt;3,G1219&lt;150),"YES","NO")</f>
        <v>NO</v>
      </c>
      <c r="O1219" s="39">
        <v>0</v>
      </c>
      <c r="R1219" s="39">
        <v>0</v>
      </c>
      <c r="S1219" s="39">
        <f t="shared" ref="S1219:S1282" si="213">SUM(IF(U1219=0,0,1),IF(V1219=0,0,1),IF(W1219=0,0,1),IF(X1219=0,0,1),IF(Y1219=0,0,1),IF(Z1219=0,0,1),IF(AA1219=0,0,1),IF(AB1219="No NLS",0,1))</f>
        <v>0</v>
      </c>
      <c r="AB1219" s="39" t="s">
        <v>4112</v>
      </c>
      <c r="AC1219" s="39" t="s">
        <v>854</v>
      </c>
      <c r="AD1219" s="39">
        <f t="shared" ref="AD1219:AD1282" si="214">IF(AC1219="",0,(LEN(AC1219)-LEN(SUBSTITUTE(AC1219,"#","")))+1)</f>
        <v>4</v>
      </c>
      <c r="AE1219" s="39">
        <v>1517</v>
      </c>
      <c r="AF1219" s="39">
        <f t="shared" ref="AF1219:AF1282" si="215">RANK(AE1219,$AE$3:$AE$1464,1)</f>
        <v>944</v>
      </c>
      <c r="AG1219" s="39">
        <v>951</v>
      </c>
      <c r="AH1219" s="39">
        <f t="shared" ref="AH1219:AH1282" si="216">RANK(AG1219,$AG$3:$AG$1464,1)</f>
        <v>995</v>
      </c>
      <c r="AI1219" s="39">
        <f t="shared" ref="AI1219:AI1282" si="217">AF1219-AH1219</f>
        <v>-51</v>
      </c>
      <c r="AJ1219" s="39">
        <f t="shared" ref="AJ1219:AJ1282" si="218">IF(AI1219&gt;0,1,0)</f>
        <v>0</v>
      </c>
      <c r="AK1219" s="39">
        <v>1</v>
      </c>
      <c r="AL1219" s="39">
        <v>0.44900000000000001</v>
      </c>
      <c r="AM1219" s="39">
        <v>0.46899999999999997</v>
      </c>
      <c r="AN1219" s="39">
        <v>0.35899999999999999</v>
      </c>
      <c r="AO1219" s="39">
        <f t="shared" ref="AO1219:AO1282" si="219">IF(AK1219=1,0,1)</f>
        <v>0</v>
      </c>
      <c r="AQ1219" s="37" t="s">
        <v>853</v>
      </c>
      <c r="AR1219" s="39">
        <v>0</v>
      </c>
    </row>
    <row r="1220" spans="1:44" ht="15" customHeight="1">
      <c r="A1220" s="37" t="s">
        <v>855</v>
      </c>
      <c r="B1220" s="37" t="s">
        <v>856</v>
      </c>
      <c r="C1220" s="37" t="s">
        <v>857</v>
      </c>
      <c r="E1220" s="39">
        <v>0.99099999999999999</v>
      </c>
      <c r="F1220" s="39">
        <v>24</v>
      </c>
      <c r="G1220" s="39">
        <f t="shared" si="209"/>
        <v>533</v>
      </c>
      <c r="H1220" s="39">
        <v>321</v>
      </c>
      <c r="I1220" s="39">
        <v>6317</v>
      </c>
      <c r="J1220" s="39" t="str">
        <f t="shared" si="210"/>
        <v>NO</v>
      </c>
      <c r="K1220" s="39">
        <f t="shared" si="211"/>
        <v>0.37523452157598497</v>
      </c>
      <c r="L1220" s="39" t="str">
        <f t="shared" si="212"/>
        <v>NO</v>
      </c>
      <c r="O1220" s="39">
        <v>1</v>
      </c>
      <c r="R1220" s="39">
        <v>0</v>
      </c>
      <c r="S1220" s="39">
        <f t="shared" si="213"/>
        <v>0</v>
      </c>
      <c r="AB1220" s="39" t="s">
        <v>4112</v>
      </c>
      <c r="AD1220" s="39">
        <f t="shared" si="214"/>
        <v>0</v>
      </c>
      <c r="AE1220" s="39">
        <v>167</v>
      </c>
      <c r="AF1220" s="39">
        <f t="shared" si="215"/>
        <v>448</v>
      </c>
      <c r="AG1220" s="39">
        <v>82</v>
      </c>
      <c r="AH1220" s="39">
        <f t="shared" si="216"/>
        <v>513</v>
      </c>
      <c r="AI1220" s="39">
        <f t="shared" si="217"/>
        <v>-65</v>
      </c>
      <c r="AJ1220" s="39">
        <f t="shared" si="218"/>
        <v>0</v>
      </c>
      <c r="AK1220" s="39">
        <v>1</v>
      </c>
      <c r="AL1220" s="39">
        <v>0.45700000000000002</v>
      </c>
      <c r="AM1220" s="39">
        <v>0.441</v>
      </c>
      <c r="AN1220" s="39">
        <v>0.43099999999999999</v>
      </c>
      <c r="AO1220" s="39">
        <f t="shared" si="219"/>
        <v>0</v>
      </c>
      <c r="AQ1220" s="37" t="s">
        <v>857</v>
      </c>
      <c r="AR1220" s="39">
        <v>0</v>
      </c>
    </row>
    <row r="1221" spans="1:44" ht="15" customHeight="1">
      <c r="A1221" s="37" t="s">
        <v>858</v>
      </c>
      <c r="B1221" s="37" t="s">
        <v>859</v>
      </c>
      <c r="C1221" s="37" t="s">
        <v>860</v>
      </c>
      <c r="E1221" s="39">
        <v>0.99099999999999999</v>
      </c>
      <c r="F1221" s="39">
        <v>19</v>
      </c>
      <c r="G1221" s="39">
        <f t="shared" si="209"/>
        <v>434</v>
      </c>
      <c r="H1221" s="39">
        <v>3270</v>
      </c>
      <c r="I1221" s="39">
        <v>503</v>
      </c>
      <c r="J1221" s="39" t="str">
        <f t="shared" si="210"/>
        <v>NO</v>
      </c>
      <c r="K1221" s="39">
        <f t="shared" si="211"/>
        <v>0</v>
      </c>
      <c r="L1221" s="39" t="str">
        <f t="shared" si="212"/>
        <v>NO</v>
      </c>
      <c r="O1221" s="39">
        <v>0</v>
      </c>
      <c r="R1221" s="39">
        <v>0</v>
      </c>
      <c r="S1221" s="39">
        <f t="shared" si="213"/>
        <v>0</v>
      </c>
      <c r="AB1221" s="39" t="s">
        <v>4112</v>
      </c>
      <c r="AC1221" s="39" t="s">
        <v>861</v>
      </c>
      <c r="AD1221" s="39">
        <f t="shared" si="214"/>
        <v>13</v>
      </c>
      <c r="AE1221" s="39">
        <v>2516</v>
      </c>
      <c r="AF1221" s="39">
        <f t="shared" si="215"/>
        <v>1105</v>
      </c>
      <c r="AG1221" s="39">
        <v>0</v>
      </c>
      <c r="AH1221" s="39">
        <f t="shared" si="216"/>
        <v>1</v>
      </c>
      <c r="AI1221" s="39">
        <f t="shared" si="217"/>
        <v>1104</v>
      </c>
      <c r="AJ1221" s="39">
        <f t="shared" si="218"/>
        <v>1</v>
      </c>
      <c r="AK1221" s="39">
        <v>1</v>
      </c>
      <c r="AL1221" s="39">
        <v>0.41699999999999998</v>
      </c>
      <c r="AM1221" s="39">
        <v>0.47599999999999998</v>
      </c>
      <c r="AN1221" s="39">
        <v>0.434</v>
      </c>
      <c r="AO1221" s="39">
        <f t="shared" si="219"/>
        <v>0</v>
      </c>
      <c r="AQ1221" s="37" t="s">
        <v>860</v>
      </c>
      <c r="AR1221" s="39">
        <v>1</v>
      </c>
    </row>
    <row r="1222" spans="1:44" ht="15" customHeight="1">
      <c r="A1222" s="37" t="s">
        <v>862</v>
      </c>
      <c r="B1222" s="37" t="s">
        <v>863</v>
      </c>
      <c r="C1222" s="37" t="s">
        <v>864</v>
      </c>
      <c r="E1222" s="39">
        <v>0.99199999999999999</v>
      </c>
      <c r="F1222" s="39">
        <v>20</v>
      </c>
      <c r="G1222" s="39">
        <f t="shared" si="209"/>
        <v>240</v>
      </c>
      <c r="H1222" s="39">
        <v>400</v>
      </c>
      <c r="I1222" s="39">
        <v>1092</v>
      </c>
      <c r="J1222" s="39" t="str">
        <f t="shared" si="210"/>
        <v>NO</v>
      </c>
      <c r="K1222" s="39">
        <f t="shared" si="211"/>
        <v>2.5</v>
      </c>
      <c r="L1222" s="39" t="str">
        <f t="shared" si="212"/>
        <v>NO</v>
      </c>
      <c r="O1222" s="39">
        <v>0</v>
      </c>
      <c r="R1222" s="39">
        <v>0</v>
      </c>
      <c r="S1222" s="39">
        <f t="shared" si="213"/>
        <v>1</v>
      </c>
      <c r="U1222" s="39" t="s">
        <v>2246</v>
      </c>
      <c r="AB1222" s="39" t="s">
        <v>4112</v>
      </c>
      <c r="AD1222" s="39">
        <f t="shared" si="214"/>
        <v>0</v>
      </c>
      <c r="AE1222" s="39">
        <v>42</v>
      </c>
      <c r="AF1222" s="39">
        <f t="shared" si="215"/>
        <v>299</v>
      </c>
      <c r="AG1222" s="39">
        <v>1</v>
      </c>
      <c r="AH1222" s="39">
        <f t="shared" si="216"/>
        <v>122</v>
      </c>
      <c r="AI1222" s="39">
        <f t="shared" si="217"/>
        <v>177</v>
      </c>
      <c r="AJ1222" s="39">
        <f t="shared" si="218"/>
        <v>1</v>
      </c>
      <c r="AK1222" s="39">
        <v>1</v>
      </c>
      <c r="AL1222" s="39">
        <v>0.5</v>
      </c>
      <c r="AM1222" s="39">
        <v>0.49199999999999999</v>
      </c>
      <c r="AN1222" s="39">
        <v>0.41099999999999998</v>
      </c>
      <c r="AO1222" s="39">
        <f t="shared" si="219"/>
        <v>0</v>
      </c>
      <c r="AQ1222" s="37" t="s">
        <v>864</v>
      </c>
      <c r="AR1222" s="39">
        <v>1</v>
      </c>
    </row>
    <row r="1223" spans="1:44" ht="15" customHeight="1">
      <c r="A1223" s="37" t="s">
        <v>865</v>
      </c>
      <c r="B1223" s="37" t="s">
        <v>839</v>
      </c>
      <c r="C1223" s="37" t="s">
        <v>840</v>
      </c>
      <c r="E1223" s="39">
        <v>1</v>
      </c>
      <c r="F1223" s="39">
        <v>18</v>
      </c>
      <c r="G1223" s="39">
        <f t="shared" si="209"/>
        <v>256</v>
      </c>
      <c r="H1223" s="39">
        <v>330</v>
      </c>
      <c r="I1223" s="39">
        <v>1812</v>
      </c>
      <c r="J1223" s="39" t="str">
        <f t="shared" si="210"/>
        <v>NO</v>
      </c>
      <c r="K1223" s="39">
        <f t="shared" si="211"/>
        <v>0</v>
      </c>
      <c r="L1223" s="39" t="str">
        <f t="shared" si="212"/>
        <v>NO</v>
      </c>
      <c r="O1223" s="39">
        <v>2</v>
      </c>
      <c r="R1223" s="39">
        <v>0</v>
      </c>
      <c r="S1223" s="39">
        <f t="shared" si="213"/>
        <v>0</v>
      </c>
      <c r="AB1223" s="39" t="s">
        <v>4112</v>
      </c>
      <c r="AD1223" s="39">
        <f t="shared" si="214"/>
        <v>0</v>
      </c>
      <c r="AE1223" s="39">
        <v>2280</v>
      </c>
      <c r="AF1223" s="39">
        <f t="shared" si="215"/>
        <v>1078</v>
      </c>
      <c r="AG1223" s="39">
        <v>2792</v>
      </c>
      <c r="AH1223" s="39">
        <f t="shared" si="216"/>
        <v>1202</v>
      </c>
      <c r="AI1223" s="39">
        <f t="shared" si="217"/>
        <v>-124</v>
      </c>
      <c r="AJ1223" s="39">
        <f t="shared" si="218"/>
        <v>0</v>
      </c>
      <c r="AK1223" s="39">
        <v>1</v>
      </c>
      <c r="AL1223" s="39">
        <v>0.47299999999999998</v>
      </c>
      <c r="AM1223" s="39">
        <v>0.47599999999999998</v>
      </c>
      <c r="AN1223" s="39">
        <v>0.46600000000000003</v>
      </c>
      <c r="AO1223" s="39">
        <f t="shared" si="219"/>
        <v>0</v>
      </c>
      <c r="AQ1223" s="37" t="s">
        <v>840</v>
      </c>
      <c r="AR1223" s="39">
        <v>0</v>
      </c>
    </row>
    <row r="1224" spans="1:44" ht="15" customHeight="1">
      <c r="A1224" s="37" t="s">
        <v>841</v>
      </c>
      <c r="B1224" s="37" t="s">
        <v>842</v>
      </c>
      <c r="C1224" s="37" t="s">
        <v>843</v>
      </c>
      <c r="E1224" s="39">
        <v>1</v>
      </c>
      <c r="F1224" s="39">
        <v>20</v>
      </c>
      <c r="G1224" s="39">
        <f t="shared" si="209"/>
        <v>704</v>
      </c>
      <c r="H1224" s="39">
        <v>2581</v>
      </c>
      <c r="I1224" s="39">
        <v>5616</v>
      </c>
      <c r="J1224" s="39" t="str">
        <f t="shared" si="210"/>
        <v>NO</v>
      </c>
      <c r="K1224" s="39">
        <f t="shared" si="211"/>
        <v>0.71022727272727282</v>
      </c>
      <c r="L1224" s="39" t="str">
        <f t="shared" si="212"/>
        <v>NO</v>
      </c>
      <c r="O1224" s="39">
        <v>1</v>
      </c>
      <c r="R1224" s="39">
        <v>0</v>
      </c>
      <c r="S1224" s="39">
        <f t="shared" si="213"/>
        <v>0</v>
      </c>
      <c r="AB1224" s="39" t="s">
        <v>4112</v>
      </c>
      <c r="AD1224" s="39">
        <f t="shared" si="214"/>
        <v>0</v>
      </c>
      <c r="AE1224" s="39">
        <v>1054</v>
      </c>
      <c r="AF1224" s="39">
        <f t="shared" si="215"/>
        <v>834</v>
      </c>
      <c r="AG1224" s="39">
        <v>29347</v>
      </c>
      <c r="AH1224" s="39">
        <f t="shared" si="216"/>
        <v>1423</v>
      </c>
      <c r="AI1224" s="39">
        <f t="shared" si="217"/>
        <v>-589</v>
      </c>
      <c r="AJ1224" s="39">
        <f t="shared" si="218"/>
        <v>0</v>
      </c>
      <c r="AK1224" s="39">
        <v>1</v>
      </c>
      <c r="AL1224" s="39">
        <v>0.499</v>
      </c>
      <c r="AM1224" s="39">
        <v>0.46700000000000003</v>
      </c>
      <c r="AN1224" s="39">
        <v>0.42</v>
      </c>
      <c r="AO1224" s="39">
        <f t="shared" si="219"/>
        <v>0</v>
      </c>
      <c r="AQ1224" s="37" t="s">
        <v>843</v>
      </c>
      <c r="AR1224" s="39">
        <v>0</v>
      </c>
    </row>
    <row r="1225" spans="1:44" ht="15" customHeight="1">
      <c r="A1225" s="37" t="s">
        <v>844</v>
      </c>
      <c r="B1225" s="37" t="s">
        <v>845</v>
      </c>
      <c r="C1225" s="37" t="s">
        <v>846</v>
      </c>
      <c r="E1225" s="39">
        <v>0.999</v>
      </c>
      <c r="F1225" s="39">
        <v>20</v>
      </c>
      <c r="G1225" s="39">
        <f t="shared" si="209"/>
        <v>223</v>
      </c>
      <c r="H1225" s="39">
        <v>1503</v>
      </c>
      <c r="I1225" s="39">
        <v>8691</v>
      </c>
      <c r="J1225" s="39" t="str">
        <f t="shared" si="210"/>
        <v>NO</v>
      </c>
      <c r="K1225" s="39">
        <f t="shared" si="211"/>
        <v>0.44843049327354262</v>
      </c>
      <c r="L1225" s="39" t="str">
        <f t="shared" si="212"/>
        <v>NO</v>
      </c>
      <c r="O1225" s="39">
        <v>0</v>
      </c>
      <c r="R1225" s="39">
        <v>0</v>
      </c>
      <c r="S1225" s="39">
        <f t="shared" si="213"/>
        <v>1</v>
      </c>
      <c r="W1225" s="39" t="s">
        <v>3046</v>
      </c>
      <c r="AB1225" s="39" t="s">
        <v>4112</v>
      </c>
      <c r="AC1225" s="39" t="s">
        <v>847</v>
      </c>
      <c r="AD1225" s="39">
        <f t="shared" si="214"/>
        <v>2</v>
      </c>
      <c r="AE1225" s="39">
        <v>114</v>
      </c>
      <c r="AF1225" s="39">
        <f t="shared" si="215"/>
        <v>408</v>
      </c>
      <c r="AG1225" s="39">
        <v>161</v>
      </c>
      <c r="AH1225" s="39">
        <f t="shared" si="216"/>
        <v>640</v>
      </c>
      <c r="AI1225" s="39">
        <f t="shared" si="217"/>
        <v>-232</v>
      </c>
      <c r="AJ1225" s="39">
        <f t="shared" si="218"/>
        <v>0</v>
      </c>
      <c r="AK1225" s="39">
        <v>1</v>
      </c>
      <c r="AL1225" s="39">
        <v>0.48699999999999999</v>
      </c>
      <c r="AM1225" s="39">
        <v>0.51400000000000001</v>
      </c>
      <c r="AN1225" s="39">
        <v>0.307</v>
      </c>
      <c r="AO1225" s="39">
        <f t="shared" si="219"/>
        <v>0</v>
      </c>
      <c r="AQ1225" s="37" t="s">
        <v>846</v>
      </c>
      <c r="AR1225" s="39">
        <v>0</v>
      </c>
    </row>
    <row r="1226" spans="1:44" ht="15" customHeight="1">
      <c r="A1226" s="37" t="s">
        <v>848</v>
      </c>
      <c r="B1226" s="37" t="s">
        <v>849</v>
      </c>
      <c r="C1226" s="37" t="s">
        <v>850</v>
      </c>
      <c r="E1226" s="39">
        <v>1</v>
      </c>
      <c r="F1226" s="39">
        <v>19</v>
      </c>
      <c r="G1226" s="39">
        <f t="shared" si="209"/>
        <v>160</v>
      </c>
      <c r="H1226" s="39" t="s">
        <v>4111</v>
      </c>
      <c r="I1226" s="39" t="s">
        <v>4111</v>
      </c>
      <c r="J1226" s="39" t="str">
        <f t="shared" si="210"/>
        <v>NO</v>
      </c>
      <c r="K1226" s="39">
        <f t="shared" si="211"/>
        <v>1.875</v>
      </c>
      <c r="L1226" s="39" t="str">
        <f t="shared" si="212"/>
        <v>NO</v>
      </c>
      <c r="O1226" s="39">
        <v>0</v>
      </c>
      <c r="R1226" s="39">
        <v>0</v>
      </c>
      <c r="S1226" s="39">
        <f t="shared" si="213"/>
        <v>0</v>
      </c>
      <c r="AB1226" s="39" t="s">
        <v>4112</v>
      </c>
      <c r="AD1226" s="39">
        <f t="shared" si="214"/>
        <v>0</v>
      </c>
      <c r="AE1226" s="39">
        <v>171</v>
      </c>
      <c r="AF1226" s="39">
        <f t="shared" si="215"/>
        <v>453</v>
      </c>
      <c r="AG1226" s="39">
        <v>9</v>
      </c>
      <c r="AH1226" s="39">
        <f t="shared" si="216"/>
        <v>266</v>
      </c>
      <c r="AI1226" s="39">
        <f t="shared" si="217"/>
        <v>187</v>
      </c>
      <c r="AJ1226" s="39">
        <f t="shared" si="218"/>
        <v>1</v>
      </c>
      <c r="AK1226" s="39">
        <v>1</v>
      </c>
      <c r="AL1226" s="39">
        <v>0.39400000000000002</v>
      </c>
      <c r="AM1226" s="39">
        <v>0.42499999999999999</v>
      </c>
      <c r="AN1226" s="39">
        <v>0.41099999999999998</v>
      </c>
      <c r="AO1226" s="39">
        <f t="shared" si="219"/>
        <v>0</v>
      </c>
      <c r="AQ1226" s="37" t="s">
        <v>850</v>
      </c>
      <c r="AR1226" s="39">
        <v>1</v>
      </c>
    </row>
    <row r="1227" spans="1:44" ht="15" customHeight="1">
      <c r="A1227" s="37" t="s">
        <v>851</v>
      </c>
      <c r="B1227" s="37" t="s">
        <v>819</v>
      </c>
      <c r="C1227" s="37" t="s">
        <v>820</v>
      </c>
      <c r="E1227" s="39">
        <v>0.998</v>
      </c>
      <c r="F1227" s="39">
        <v>19</v>
      </c>
      <c r="G1227" s="39">
        <f t="shared" si="209"/>
        <v>524</v>
      </c>
      <c r="H1227" s="39">
        <v>351</v>
      </c>
      <c r="I1227" s="39">
        <v>1381</v>
      </c>
      <c r="J1227" s="39" t="str">
        <f t="shared" si="210"/>
        <v>NO</v>
      </c>
      <c r="K1227" s="39">
        <f t="shared" si="211"/>
        <v>1.5267175572519085</v>
      </c>
      <c r="L1227" s="39" t="str">
        <f t="shared" si="212"/>
        <v>NO</v>
      </c>
      <c r="O1227" s="39">
        <v>0</v>
      </c>
      <c r="R1227" s="39">
        <v>0</v>
      </c>
      <c r="S1227" s="39">
        <f t="shared" si="213"/>
        <v>0</v>
      </c>
      <c r="AB1227" s="39" t="s">
        <v>4112</v>
      </c>
      <c r="AC1227" s="39" t="s">
        <v>821</v>
      </c>
      <c r="AD1227" s="39">
        <f t="shared" si="214"/>
        <v>3</v>
      </c>
      <c r="AE1227" s="39">
        <v>11</v>
      </c>
      <c r="AF1227" s="39">
        <f t="shared" si="215"/>
        <v>191</v>
      </c>
      <c r="AG1227" s="39">
        <v>29</v>
      </c>
      <c r="AH1227" s="39">
        <f t="shared" si="216"/>
        <v>377</v>
      </c>
      <c r="AI1227" s="39">
        <f t="shared" si="217"/>
        <v>-186</v>
      </c>
      <c r="AJ1227" s="39">
        <f t="shared" si="218"/>
        <v>0</v>
      </c>
      <c r="AK1227" s="39">
        <v>1</v>
      </c>
      <c r="AL1227" s="39">
        <v>0.45100000000000001</v>
      </c>
      <c r="AM1227" s="39">
        <v>0.46800000000000003</v>
      </c>
      <c r="AN1227" s="39">
        <v>0.39300000000000002</v>
      </c>
      <c r="AO1227" s="39">
        <f t="shared" si="219"/>
        <v>0</v>
      </c>
      <c r="AQ1227" s="37" t="s">
        <v>820</v>
      </c>
      <c r="AR1227" s="39">
        <v>0</v>
      </c>
    </row>
    <row r="1228" spans="1:44" ht="15" customHeight="1">
      <c r="A1228" s="37" t="s">
        <v>822</v>
      </c>
      <c r="B1228" s="37" t="s">
        <v>823</v>
      </c>
      <c r="C1228" s="37" t="s">
        <v>824</v>
      </c>
      <c r="E1228" s="39">
        <v>0.93200000000000005</v>
      </c>
      <c r="F1228" s="39">
        <v>17</v>
      </c>
      <c r="G1228" s="39">
        <f t="shared" si="209"/>
        <v>95</v>
      </c>
      <c r="H1228" s="39">
        <v>6700</v>
      </c>
      <c r="I1228" s="39">
        <v>1369</v>
      </c>
      <c r="J1228" s="39" t="str">
        <f t="shared" si="210"/>
        <v>NO</v>
      </c>
      <c r="K1228" s="39">
        <f t="shared" si="211"/>
        <v>8.4210526315789469</v>
      </c>
      <c r="L1228" s="39" t="str">
        <f t="shared" si="212"/>
        <v>YES</v>
      </c>
      <c r="O1228" s="39">
        <v>0</v>
      </c>
      <c r="R1228" s="39">
        <v>0</v>
      </c>
      <c r="S1228" s="39">
        <f t="shared" si="213"/>
        <v>0</v>
      </c>
      <c r="AB1228" s="39" t="s">
        <v>4112</v>
      </c>
      <c r="AD1228" s="39">
        <f t="shared" si="214"/>
        <v>0</v>
      </c>
      <c r="AE1228" s="39">
        <v>67</v>
      </c>
      <c r="AF1228" s="39">
        <f t="shared" si="215"/>
        <v>354</v>
      </c>
      <c r="AG1228" s="39">
        <v>95</v>
      </c>
      <c r="AH1228" s="39">
        <f t="shared" si="216"/>
        <v>538</v>
      </c>
      <c r="AI1228" s="39">
        <f t="shared" si="217"/>
        <v>-184</v>
      </c>
      <c r="AJ1228" s="39">
        <f t="shared" si="218"/>
        <v>0</v>
      </c>
      <c r="AK1228" s="39">
        <v>1</v>
      </c>
      <c r="AL1228" s="39">
        <v>0.38</v>
      </c>
      <c r="AM1228" s="39">
        <v>0.42099999999999999</v>
      </c>
      <c r="AN1228" s="39">
        <v>0.44700000000000001</v>
      </c>
      <c r="AO1228" s="39">
        <f t="shared" si="219"/>
        <v>0</v>
      </c>
      <c r="AQ1228" s="37" t="s">
        <v>824</v>
      </c>
      <c r="AR1228" s="39">
        <v>0</v>
      </c>
    </row>
    <row r="1229" spans="1:44" ht="15" customHeight="1">
      <c r="A1229" s="37" t="s">
        <v>825</v>
      </c>
      <c r="B1229" s="37" t="s">
        <v>826</v>
      </c>
      <c r="C1229" s="37" t="s">
        <v>827</v>
      </c>
      <c r="E1229" s="39">
        <v>0.999</v>
      </c>
      <c r="F1229" s="39">
        <v>18</v>
      </c>
      <c r="G1229" s="39">
        <f t="shared" si="209"/>
        <v>155</v>
      </c>
      <c r="H1229" s="39" t="s">
        <v>4111</v>
      </c>
      <c r="I1229" s="39" t="s">
        <v>4111</v>
      </c>
      <c r="J1229" s="39" t="str">
        <f t="shared" si="210"/>
        <v>NO</v>
      </c>
      <c r="K1229" s="39">
        <f t="shared" si="211"/>
        <v>3.870967741935484</v>
      </c>
      <c r="L1229" s="39" t="str">
        <f t="shared" si="212"/>
        <v>NO</v>
      </c>
      <c r="O1229" s="39">
        <v>4</v>
      </c>
      <c r="R1229" s="39">
        <v>0</v>
      </c>
      <c r="S1229" s="39">
        <f t="shared" si="213"/>
        <v>0</v>
      </c>
      <c r="AB1229" s="39" t="s">
        <v>4112</v>
      </c>
      <c r="AC1229" s="39" t="s">
        <v>828</v>
      </c>
      <c r="AD1229" s="39">
        <f t="shared" si="214"/>
        <v>4</v>
      </c>
      <c r="AE1229" s="39">
        <v>1131</v>
      </c>
      <c r="AF1229" s="39">
        <f t="shared" si="215"/>
        <v>851</v>
      </c>
      <c r="AG1229" s="39">
        <v>8476</v>
      </c>
      <c r="AH1229" s="39">
        <f t="shared" si="216"/>
        <v>1335</v>
      </c>
      <c r="AI1229" s="39">
        <f t="shared" si="217"/>
        <v>-484</v>
      </c>
      <c r="AJ1229" s="39">
        <f t="shared" si="218"/>
        <v>0</v>
      </c>
      <c r="AK1229" s="39">
        <v>1</v>
      </c>
      <c r="AL1229" s="39">
        <v>0.41699999999999998</v>
      </c>
      <c r="AM1229" s="39">
        <v>0.443</v>
      </c>
      <c r="AN1229" s="39">
        <v>0.19400000000000001</v>
      </c>
      <c r="AO1229" s="39">
        <f t="shared" si="219"/>
        <v>0</v>
      </c>
      <c r="AQ1229" s="37" t="s">
        <v>827</v>
      </c>
      <c r="AR1229" s="39">
        <v>0</v>
      </c>
    </row>
    <row r="1230" spans="1:44" ht="15" customHeight="1">
      <c r="A1230" s="37" t="s">
        <v>829</v>
      </c>
      <c r="B1230" s="37" t="s">
        <v>830</v>
      </c>
      <c r="C1230" s="37" t="s">
        <v>831</v>
      </c>
      <c r="E1230" s="39">
        <v>0.997</v>
      </c>
      <c r="F1230" s="39">
        <v>16</v>
      </c>
      <c r="G1230" s="39">
        <f t="shared" si="209"/>
        <v>426</v>
      </c>
      <c r="H1230" s="39">
        <v>1830</v>
      </c>
      <c r="I1230" s="39" t="s">
        <v>4111</v>
      </c>
      <c r="J1230" s="39" t="str">
        <f t="shared" si="210"/>
        <v>NO</v>
      </c>
      <c r="K1230" s="39">
        <f t="shared" si="211"/>
        <v>2.5821596244131455</v>
      </c>
      <c r="L1230" s="39" t="str">
        <f t="shared" si="212"/>
        <v>NO</v>
      </c>
      <c r="O1230" s="39">
        <v>1</v>
      </c>
      <c r="R1230" s="39">
        <v>0</v>
      </c>
      <c r="S1230" s="39">
        <f t="shared" si="213"/>
        <v>0</v>
      </c>
      <c r="AB1230" s="39" t="s">
        <v>4112</v>
      </c>
      <c r="AD1230" s="39">
        <f t="shared" si="214"/>
        <v>0</v>
      </c>
      <c r="AE1230" s="39">
        <v>1165</v>
      </c>
      <c r="AF1230" s="39">
        <f t="shared" si="215"/>
        <v>868</v>
      </c>
      <c r="AG1230" s="39">
        <v>8168</v>
      </c>
      <c r="AH1230" s="39">
        <f t="shared" si="216"/>
        <v>1332</v>
      </c>
      <c r="AI1230" s="39">
        <f t="shared" si="217"/>
        <v>-464</v>
      </c>
      <c r="AJ1230" s="39">
        <f t="shared" si="218"/>
        <v>0</v>
      </c>
      <c r="AK1230" s="39">
        <v>1</v>
      </c>
      <c r="AL1230" s="39">
        <v>0</v>
      </c>
      <c r="AM1230" s="39">
        <v>0</v>
      </c>
      <c r="AN1230" s="39">
        <v>0</v>
      </c>
      <c r="AO1230" s="39">
        <f t="shared" si="219"/>
        <v>0</v>
      </c>
      <c r="AQ1230" s="37" t="s">
        <v>831</v>
      </c>
      <c r="AR1230" s="39">
        <v>0</v>
      </c>
    </row>
    <row r="1231" spans="1:44" ht="15" customHeight="1">
      <c r="A1231" s="37" t="s">
        <v>832</v>
      </c>
      <c r="B1231" s="37" t="s">
        <v>833</v>
      </c>
      <c r="C1231" s="37" t="s">
        <v>834</v>
      </c>
      <c r="E1231" s="39">
        <v>0.999</v>
      </c>
      <c r="F1231" s="39">
        <v>19</v>
      </c>
      <c r="G1231" s="39">
        <f t="shared" si="209"/>
        <v>296</v>
      </c>
      <c r="H1231" s="39">
        <v>5950</v>
      </c>
      <c r="I1231" s="39">
        <v>6311</v>
      </c>
      <c r="J1231" s="39" t="str">
        <f t="shared" si="210"/>
        <v>NO</v>
      </c>
      <c r="K1231" s="39">
        <f t="shared" si="211"/>
        <v>0.33783783783783783</v>
      </c>
      <c r="L1231" s="39" t="str">
        <f t="shared" si="212"/>
        <v>NO</v>
      </c>
      <c r="O1231" s="39">
        <v>1</v>
      </c>
      <c r="R1231" s="39">
        <v>0</v>
      </c>
      <c r="S1231" s="39">
        <f t="shared" si="213"/>
        <v>0</v>
      </c>
      <c r="AB1231" s="39" t="s">
        <v>4112</v>
      </c>
      <c r="AC1231" s="39" t="s">
        <v>835</v>
      </c>
      <c r="AD1231" s="39">
        <f t="shared" si="214"/>
        <v>2</v>
      </c>
      <c r="AE1231" s="39">
        <v>2802</v>
      </c>
      <c r="AF1231" s="39">
        <f t="shared" si="215"/>
        <v>1142</v>
      </c>
      <c r="AG1231" s="39">
        <v>64</v>
      </c>
      <c r="AH1231" s="39">
        <f t="shared" si="216"/>
        <v>469</v>
      </c>
      <c r="AI1231" s="39">
        <f t="shared" si="217"/>
        <v>673</v>
      </c>
      <c r="AJ1231" s="39">
        <f t="shared" si="218"/>
        <v>1</v>
      </c>
      <c r="AK1231" s="39">
        <v>1</v>
      </c>
      <c r="AL1231" s="39">
        <v>0.46600000000000003</v>
      </c>
      <c r="AM1231" s="39">
        <v>0.434</v>
      </c>
      <c r="AN1231" s="39">
        <v>0.33300000000000002</v>
      </c>
      <c r="AO1231" s="39">
        <f t="shared" si="219"/>
        <v>0</v>
      </c>
      <c r="AQ1231" s="37" t="s">
        <v>834</v>
      </c>
      <c r="AR1231" s="39">
        <v>1</v>
      </c>
    </row>
    <row r="1232" spans="1:44" ht="15" customHeight="1">
      <c r="A1232" s="37" t="s">
        <v>836</v>
      </c>
      <c r="B1232" s="37" t="s">
        <v>837</v>
      </c>
      <c r="C1232" s="37" t="s">
        <v>838</v>
      </c>
      <c r="E1232" s="39">
        <v>0.97499999999999998</v>
      </c>
      <c r="F1232" s="39">
        <v>18</v>
      </c>
      <c r="G1232" s="39">
        <f t="shared" si="209"/>
        <v>60</v>
      </c>
      <c r="H1232" s="39">
        <v>6220</v>
      </c>
      <c r="I1232" s="39">
        <v>3</v>
      </c>
      <c r="J1232" s="39" t="str">
        <f t="shared" si="210"/>
        <v>NO</v>
      </c>
      <c r="K1232" s="39">
        <f t="shared" si="211"/>
        <v>10</v>
      </c>
      <c r="L1232" s="39" t="str">
        <f t="shared" si="212"/>
        <v>YES</v>
      </c>
      <c r="O1232" s="39">
        <v>1</v>
      </c>
      <c r="R1232" s="39">
        <v>0</v>
      </c>
      <c r="S1232" s="39">
        <f t="shared" si="213"/>
        <v>1</v>
      </c>
      <c r="U1232" s="39" t="s">
        <v>1451</v>
      </c>
      <c r="AB1232" s="39" t="s">
        <v>4112</v>
      </c>
      <c r="AD1232" s="39">
        <f t="shared" si="214"/>
        <v>0</v>
      </c>
      <c r="AE1232" s="39">
        <v>1781</v>
      </c>
      <c r="AF1232" s="39">
        <f t="shared" si="215"/>
        <v>995</v>
      </c>
      <c r="AG1232" s="39">
        <v>33</v>
      </c>
      <c r="AH1232" s="39">
        <f t="shared" si="216"/>
        <v>390</v>
      </c>
      <c r="AI1232" s="39">
        <f t="shared" si="217"/>
        <v>605</v>
      </c>
      <c r="AJ1232" s="39">
        <f t="shared" si="218"/>
        <v>1</v>
      </c>
      <c r="AK1232" s="39">
        <v>1</v>
      </c>
      <c r="AL1232" s="39">
        <v>0.37</v>
      </c>
      <c r="AM1232" s="39">
        <v>0.48199999999999998</v>
      </c>
      <c r="AN1232" s="39">
        <v>0.432</v>
      </c>
      <c r="AO1232" s="39">
        <f t="shared" si="219"/>
        <v>0</v>
      </c>
      <c r="AQ1232" s="37" t="s">
        <v>838</v>
      </c>
      <c r="AR1232" s="39">
        <v>1</v>
      </c>
    </row>
    <row r="1233" spans="1:44" ht="15" customHeight="1">
      <c r="A1233" s="37" t="s">
        <v>804</v>
      </c>
      <c r="B1233" s="37" t="s">
        <v>805</v>
      </c>
      <c r="C1233" s="37" t="s">
        <v>806</v>
      </c>
      <c r="E1233" s="39">
        <v>0.995</v>
      </c>
      <c r="F1233" s="39">
        <v>17</v>
      </c>
      <c r="G1233" s="39">
        <f t="shared" si="209"/>
        <v>213</v>
      </c>
      <c r="H1233" s="39">
        <v>1634</v>
      </c>
      <c r="I1233" s="39">
        <v>4486</v>
      </c>
      <c r="J1233" s="39" t="str">
        <f t="shared" si="210"/>
        <v>NO</v>
      </c>
      <c r="K1233" s="39">
        <f t="shared" si="211"/>
        <v>1.408450704225352</v>
      </c>
      <c r="L1233" s="39" t="str">
        <f t="shared" si="212"/>
        <v>NO</v>
      </c>
      <c r="O1233" s="39">
        <v>1</v>
      </c>
      <c r="R1233" s="39">
        <v>0</v>
      </c>
      <c r="S1233" s="39">
        <f t="shared" si="213"/>
        <v>0</v>
      </c>
      <c r="AB1233" s="39" t="s">
        <v>4112</v>
      </c>
      <c r="AC1233" s="39" t="s">
        <v>807</v>
      </c>
      <c r="AD1233" s="39">
        <f t="shared" si="214"/>
        <v>3</v>
      </c>
      <c r="AE1233" s="39">
        <v>11303</v>
      </c>
      <c r="AF1233" s="39">
        <f t="shared" si="215"/>
        <v>1375</v>
      </c>
      <c r="AG1233" s="39">
        <v>23244</v>
      </c>
      <c r="AH1233" s="39">
        <f t="shared" si="216"/>
        <v>1411</v>
      </c>
      <c r="AI1233" s="39">
        <f t="shared" si="217"/>
        <v>-36</v>
      </c>
      <c r="AJ1233" s="39">
        <f t="shared" si="218"/>
        <v>0</v>
      </c>
      <c r="AK1233" s="39">
        <v>1</v>
      </c>
      <c r="AL1233" s="39">
        <v>0.51400000000000001</v>
      </c>
      <c r="AM1233" s="39">
        <v>0.48599999999999999</v>
      </c>
      <c r="AN1233" s="39">
        <v>0.48499999999999999</v>
      </c>
      <c r="AO1233" s="39">
        <f t="shared" si="219"/>
        <v>0</v>
      </c>
      <c r="AQ1233" s="37" t="s">
        <v>806</v>
      </c>
      <c r="AR1233" s="39">
        <v>0</v>
      </c>
    </row>
    <row r="1234" spans="1:44" ht="15" customHeight="1">
      <c r="A1234" s="37" t="s">
        <v>808</v>
      </c>
      <c r="B1234" s="37" t="s">
        <v>809</v>
      </c>
      <c r="C1234" s="37" t="s">
        <v>810</v>
      </c>
      <c r="E1234" s="39">
        <v>1</v>
      </c>
      <c r="F1234" s="39">
        <v>21</v>
      </c>
      <c r="G1234" s="39">
        <f t="shared" si="209"/>
        <v>720</v>
      </c>
      <c r="H1234" s="39">
        <v>2530</v>
      </c>
      <c r="I1234" s="39">
        <v>4593</v>
      </c>
      <c r="J1234" s="39" t="str">
        <f t="shared" si="210"/>
        <v>NO</v>
      </c>
      <c r="K1234" s="39">
        <f t="shared" si="211"/>
        <v>1.3888888888888888</v>
      </c>
      <c r="L1234" s="39" t="str">
        <f t="shared" si="212"/>
        <v>NO</v>
      </c>
      <c r="O1234" s="39">
        <v>2</v>
      </c>
      <c r="R1234" s="39">
        <v>0</v>
      </c>
      <c r="S1234" s="39">
        <f t="shared" si="213"/>
        <v>1</v>
      </c>
      <c r="AB1234" s="39" t="s">
        <v>811</v>
      </c>
      <c r="AD1234" s="39">
        <f t="shared" si="214"/>
        <v>0</v>
      </c>
      <c r="AE1234" s="39">
        <v>2968</v>
      </c>
      <c r="AF1234" s="39">
        <f t="shared" si="215"/>
        <v>1154</v>
      </c>
      <c r="AG1234" s="39">
        <v>11236</v>
      </c>
      <c r="AH1234" s="39">
        <f t="shared" si="216"/>
        <v>1363</v>
      </c>
      <c r="AI1234" s="39">
        <f t="shared" si="217"/>
        <v>-209</v>
      </c>
      <c r="AJ1234" s="39">
        <f t="shared" si="218"/>
        <v>0</v>
      </c>
      <c r="AK1234" s="39">
        <v>1</v>
      </c>
      <c r="AL1234" s="39">
        <v>0.53600000000000003</v>
      </c>
      <c r="AM1234" s="39">
        <v>0.47899999999999998</v>
      </c>
      <c r="AN1234" s="39">
        <v>0.44400000000000001</v>
      </c>
      <c r="AO1234" s="39">
        <f t="shared" si="219"/>
        <v>0</v>
      </c>
      <c r="AQ1234" s="37" t="s">
        <v>810</v>
      </c>
      <c r="AR1234" s="39">
        <v>0</v>
      </c>
    </row>
    <row r="1235" spans="1:44" ht="15" customHeight="1">
      <c r="A1235" s="37" t="s">
        <v>812</v>
      </c>
      <c r="B1235" s="37" t="s">
        <v>813</v>
      </c>
      <c r="C1235" s="37" t="s">
        <v>814</v>
      </c>
      <c r="E1235" s="39">
        <v>0.96299999999999997</v>
      </c>
      <c r="F1235" s="39">
        <v>20</v>
      </c>
      <c r="G1235" s="39">
        <f t="shared" si="209"/>
        <v>628</v>
      </c>
      <c r="H1235" s="39">
        <v>101</v>
      </c>
      <c r="I1235" s="39">
        <v>33287</v>
      </c>
      <c r="J1235" s="39" t="str">
        <f t="shared" si="210"/>
        <v>YES</v>
      </c>
      <c r="K1235" s="39">
        <f t="shared" si="211"/>
        <v>0.95541401273885351</v>
      </c>
      <c r="L1235" s="39" t="str">
        <f t="shared" si="212"/>
        <v>NO</v>
      </c>
      <c r="O1235" s="39">
        <v>1</v>
      </c>
      <c r="R1235" s="39">
        <v>0</v>
      </c>
      <c r="S1235" s="39">
        <f t="shared" si="213"/>
        <v>1</v>
      </c>
      <c r="U1235" s="39" t="s">
        <v>2879</v>
      </c>
      <c r="AB1235" s="39" t="s">
        <v>4112</v>
      </c>
      <c r="AD1235" s="39">
        <f t="shared" si="214"/>
        <v>0</v>
      </c>
      <c r="AE1235" s="39">
        <v>1407</v>
      </c>
      <c r="AF1235" s="39">
        <f t="shared" si="215"/>
        <v>924</v>
      </c>
      <c r="AG1235" s="39">
        <v>1537</v>
      </c>
      <c r="AH1235" s="39">
        <f t="shared" si="216"/>
        <v>1107</v>
      </c>
      <c r="AI1235" s="39">
        <f t="shared" si="217"/>
        <v>-183</v>
      </c>
      <c r="AJ1235" s="39">
        <f t="shared" si="218"/>
        <v>0</v>
      </c>
      <c r="AK1235" s="39">
        <v>1</v>
      </c>
      <c r="AL1235" s="39">
        <v>0.51</v>
      </c>
      <c r="AM1235" s="39">
        <v>0.45700000000000002</v>
      </c>
      <c r="AN1235" s="39">
        <v>0.41699999999999998</v>
      </c>
      <c r="AO1235" s="39">
        <f t="shared" si="219"/>
        <v>0</v>
      </c>
      <c r="AQ1235" s="37" t="s">
        <v>814</v>
      </c>
      <c r="AR1235" s="39">
        <v>0</v>
      </c>
    </row>
    <row r="1236" spans="1:44" ht="15" customHeight="1">
      <c r="A1236" s="37" t="s">
        <v>815</v>
      </c>
      <c r="B1236" s="37" t="s">
        <v>816</v>
      </c>
      <c r="C1236" s="37" t="s">
        <v>817</v>
      </c>
      <c r="E1236" s="39">
        <v>0.98199999999999998</v>
      </c>
      <c r="F1236" s="39">
        <v>19</v>
      </c>
      <c r="G1236" s="39">
        <f t="shared" si="209"/>
        <v>89</v>
      </c>
      <c r="H1236" s="39">
        <v>729</v>
      </c>
      <c r="I1236" s="39">
        <v>2373</v>
      </c>
      <c r="J1236" s="39" t="str">
        <f t="shared" si="210"/>
        <v>NO</v>
      </c>
      <c r="K1236" s="39">
        <f t="shared" si="211"/>
        <v>13.483146067415731</v>
      </c>
      <c r="L1236" s="39" t="str">
        <f t="shared" si="212"/>
        <v>YES</v>
      </c>
      <c r="O1236" s="39">
        <v>0</v>
      </c>
      <c r="R1236" s="39">
        <v>0</v>
      </c>
      <c r="S1236" s="39">
        <f t="shared" si="213"/>
        <v>0</v>
      </c>
      <c r="AB1236" s="39" t="s">
        <v>4112</v>
      </c>
      <c r="AD1236" s="39">
        <f t="shared" si="214"/>
        <v>0</v>
      </c>
      <c r="AE1236" s="39">
        <v>27757</v>
      </c>
      <c r="AF1236" s="39">
        <f t="shared" si="215"/>
        <v>1428</v>
      </c>
      <c r="AG1236" s="39">
        <v>478</v>
      </c>
      <c r="AH1236" s="39">
        <f t="shared" si="216"/>
        <v>855</v>
      </c>
      <c r="AI1236" s="39">
        <f t="shared" si="217"/>
        <v>573</v>
      </c>
      <c r="AJ1236" s="39">
        <f t="shared" si="218"/>
        <v>1</v>
      </c>
      <c r="AK1236" s="39">
        <v>1</v>
      </c>
      <c r="AL1236" s="39">
        <v>0.45100000000000001</v>
      </c>
      <c r="AM1236" s="39">
        <v>0.443</v>
      </c>
      <c r="AN1236" s="39">
        <v>0.46899999999999997</v>
      </c>
      <c r="AO1236" s="39">
        <f t="shared" si="219"/>
        <v>0</v>
      </c>
      <c r="AQ1236" s="37" t="s">
        <v>817</v>
      </c>
      <c r="AR1236" s="39">
        <v>1</v>
      </c>
    </row>
    <row r="1237" spans="1:44" ht="15" customHeight="1">
      <c r="A1237" s="37" t="s">
        <v>818</v>
      </c>
      <c r="B1237" s="37" t="s">
        <v>794</v>
      </c>
      <c r="C1237" s="37" t="s">
        <v>795</v>
      </c>
      <c r="E1237" s="39">
        <v>1</v>
      </c>
      <c r="F1237" s="39">
        <v>17</v>
      </c>
      <c r="G1237" s="39">
        <f t="shared" si="209"/>
        <v>829</v>
      </c>
      <c r="H1237" s="39">
        <v>1278</v>
      </c>
      <c r="I1237" s="39">
        <v>257</v>
      </c>
      <c r="J1237" s="39" t="str">
        <f t="shared" si="210"/>
        <v>NO</v>
      </c>
      <c r="K1237" s="39">
        <f t="shared" si="211"/>
        <v>0.12062726176115803</v>
      </c>
      <c r="L1237" s="39" t="str">
        <f t="shared" si="212"/>
        <v>NO</v>
      </c>
      <c r="O1237" s="39">
        <v>1</v>
      </c>
      <c r="R1237" s="39">
        <v>0</v>
      </c>
      <c r="S1237" s="39">
        <f t="shared" si="213"/>
        <v>0</v>
      </c>
      <c r="AB1237" s="39" t="s">
        <v>4112</v>
      </c>
      <c r="AD1237" s="39">
        <f t="shared" si="214"/>
        <v>0</v>
      </c>
      <c r="AE1237" s="39">
        <v>26</v>
      </c>
      <c r="AF1237" s="39">
        <f t="shared" si="215"/>
        <v>256</v>
      </c>
      <c r="AG1237" s="39">
        <v>57</v>
      </c>
      <c r="AH1237" s="39">
        <f t="shared" si="216"/>
        <v>444</v>
      </c>
      <c r="AI1237" s="39">
        <f t="shared" si="217"/>
        <v>-188</v>
      </c>
      <c r="AJ1237" s="39">
        <f t="shared" si="218"/>
        <v>0</v>
      </c>
      <c r="AK1237" s="39">
        <v>1</v>
      </c>
      <c r="AL1237" s="39">
        <v>0.44400000000000001</v>
      </c>
      <c r="AM1237" s="39">
        <v>0.46899999999999997</v>
      </c>
      <c r="AN1237" s="39">
        <v>0.46700000000000003</v>
      </c>
      <c r="AO1237" s="39">
        <f t="shared" si="219"/>
        <v>0</v>
      </c>
      <c r="AQ1237" s="37" t="s">
        <v>795</v>
      </c>
      <c r="AR1237" s="39">
        <v>0</v>
      </c>
    </row>
    <row r="1238" spans="1:44" ht="15" customHeight="1">
      <c r="A1238" s="37" t="s">
        <v>796</v>
      </c>
      <c r="B1238" s="37" t="s">
        <v>797</v>
      </c>
      <c r="C1238" s="37" t="s">
        <v>798</v>
      </c>
      <c r="E1238" s="39">
        <v>1</v>
      </c>
      <c r="F1238" s="39">
        <v>14</v>
      </c>
      <c r="G1238" s="39">
        <f t="shared" si="209"/>
        <v>770</v>
      </c>
      <c r="H1238" s="39">
        <v>900</v>
      </c>
      <c r="I1238" s="39">
        <v>4038</v>
      </c>
      <c r="J1238" s="39" t="str">
        <f t="shared" si="210"/>
        <v>NO</v>
      </c>
      <c r="K1238" s="39">
        <f t="shared" si="211"/>
        <v>0.64935064935064934</v>
      </c>
      <c r="L1238" s="39" t="str">
        <f t="shared" si="212"/>
        <v>NO</v>
      </c>
      <c r="O1238" s="39">
        <v>1</v>
      </c>
      <c r="R1238" s="39">
        <v>0</v>
      </c>
      <c r="S1238" s="39">
        <f t="shared" si="213"/>
        <v>0</v>
      </c>
      <c r="AB1238" s="39" t="s">
        <v>4112</v>
      </c>
      <c r="AD1238" s="39">
        <f t="shared" si="214"/>
        <v>0</v>
      </c>
      <c r="AE1238" s="39">
        <v>974</v>
      </c>
      <c r="AF1238" s="39">
        <f t="shared" si="215"/>
        <v>807</v>
      </c>
      <c r="AG1238" s="39">
        <v>213</v>
      </c>
      <c r="AH1238" s="39">
        <f t="shared" si="216"/>
        <v>697</v>
      </c>
      <c r="AI1238" s="39">
        <f t="shared" si="217"/>
        <v>110</v>
      </c>
      <c r="AJ1238" s="39">
        <f t="shared" si="218"/>
        <v>1</v>
      </c>
      <c r="AK1238" s="39">
        <v>1</v>
      </c>
      <c r="AL1238" s="39">
        <v>0.432</v>
      </c>
      <c r="AM1238" s="39">
        <v>0.46899999999999997</v>
      </c>
      <c r="AN1238" s="39">
        <v>0.45600000000000002</v>
      </c>
      <c r="AO1238" s="39">
        <f t="shared" si="219"/>
        <v>0</v>
      </c>
      <c r="AQ1238" s="37" t="s">
        <v>798</v>
      </c>
      <c r="AR1238" s="39">
        <v>1</v>
      </c>
    </row>
    <row r="1239" spans="1:44" ht="15" customHeight="1">
      <c r="A1239" s="37" t="s">
        <v>799</v>
      </c>
      <c r="B1239" s="37" t="s">
        <v>800</v>
      </c>
      <c r="C1239" s="37" t="s">
        <v>801</v>
      </c>
      <c r="E1239" s="39">
        <v>0.999</v>
      </c>
      <c r="F1239" s="39">
        <v>18</v>
      </c>
      <c r="G1239" s="39">
        <f t="shared" si="209"/>
        <v>157</v>
      </c>
      <c r="H1239" s="39">
        <v>890</v>
      </c>
      <c r="I1239" s="39">
        <v>851</v>
      </c>
      <c r="J1239" s="39" t="str">
        <f t="shared" si="210"/>
        <v>NO</v>
      </c>
      <c r="K1239" s="39">
        <f t="shared" si="211"/>
        <v>7.0063694267515917</v>
      </c>
      <c r="L1239" s="39" t="str">
        <f t="shared" si="212"/>
        <v>NO</v>
      </c>
      <c r="O1239" s="39">
        <v>1</v>
      </c>
      <c r="R1239" s="39">
        <v>0</v>
      </c>
      <c r="S1239" s="39">
        <f t="shared" si="213"/>
        <v>0</v>
      </c>
      <c r="AB1239" s="39" t="s">
        <v>4112</v>
      </c>
      <c r="AD1239" s="39">
        <f t="shared" si="214"/>
        <v>0</v>
      </c>
      <c r="AE1239" s="39">
        <v>3721</v>
      </c>
      <c r="AF1239" s="39">
        <f t="shared" si="215"/>
        <v>1207</v>
      </c>
      <c r="AG1239" s="39">
        <v>10009</v>
      </c>
      <c r="AH1239" s="39">
        <f t="shared" si="216"/>
        <v>1350</v>
      </c>
      <c r="AI1239" s="39">
        <f t="shared" si="217"/>
        <v>-143</v>
      </c>
      <c r="AJ1239" s="39">
        <f t="shared" si="218"/>
        <v>0</v>
      </c>
      <c r="AK1239" s="39">
        <v>1</v>
      </c>
      <c r="AL1239" s="39">
        <v>0.45700000000000002</v>
      </c>
      <c r="AM1239" s="39">
        <v>0.45900000000000002</v>
      </c>
      <c r="AN1239" s="39">
        <v>0.44600000000000001</v>
      </c>
      <c r="AO1239" s="39">
        <f t="shared" si="219"/>
        <v>0</v>
      </c>
      <c r="AQ1239" s="37" t="s">
        <v>801</v>
      </c>
      <c r="AR1239" s="39">
        <v>0</v>
      </c>
    </row>
    <row r="1240" spans="1:44" ht="15" customHeight="1">
      <c r="A1240" s="37" t="s">
        <v>802</v>
      </c>
      <c r="B1240" s="37" t="s">
        <v>803</v>
      </c>
      <c r="C1240" s="37" t="s">
        <v>778</v>
      </c>
      <c r="E1240" s="39">
        <v>0.995</v>
      </c>
      <c r="F1240" s="39">
        <v>20</v>
      </c>
      <c r="G1240" s="39">
        <f t="shared" si="209"/>
        <v>103</v>
      </c>
      <c r="H1240" s="39" t="s">
        <v>4111</v>
      </c>
      <c r="I1240" s="39">
        <v>8281</v>
      </c>
      <c r="J1240" s="39" t="str">
        <f t="shared" si="210"/>
        <v>NO</v>
      </c>
      <c r="K1240" s="39">
        <f t="shared" si="211"/>
        <v>7.766990291262136</v>
      </c>
      <c r="L1240" s="39" t="str">
        <f t="shared" si="212"/>
        <v>YES</v>
      </c>
      <c r="O1240" s="39">
        <v>1</v>
      </c>
      <c r="R1240" s="39">
        <v>0</v>
      </c>
      <c r="S1240" s="39">
        <f t="shared" si="213"/>
        <v>1</v>
      </c>
      <c r="W1240" s="39" t="s">
        <v>1956</v>
      </c>
      <c r="AB1240" s="39" t="s">
        <v>4112</v>
      </c>
      <c r="AD1240" s="39">
        <f t="shared" si="214"/>
        <v>0</v>
      </c>
      <c r="AE1240" s="39">
        <v>647</v>
      </c>
      <c r="AF1240" s="39">
        <f t="shared" si="215"/>
        <v>707</v>
      </c>
      <c r="AG1240" s="39">
        <v>109</v>
      </c>
      <c r="AH1240" s="39">
        <f t="shared" si="216"/>
        <v>562</v>
      </c>
      <c r="AI1240" s="39">
        <f t="shared" si="217"/>
        <v>145</v>
      </c>
      <c r="AJ1240" s="39">
        <f t="shared" si="218"/>
        <v>1</v>
      </c>
      <c r="AK1240" s="39">
        <v>1</v>
      </c>
      <c r="AL1240" s="39">
        <v>0.42799999999999999</v>
      </c>
      <c r="AM1240" s="39">
        <v>0.42299999999999999</v>
      </c>
      <c r="AN1240" s="39">
        <v>0.26200000000000001</v>
      </c>
      <c r="AO1240" s="39">
        <f t="shared" si="219"/>
        <v>0</v>
      </c>
      <c r="AQ1240" s="37" t="s">
        <v>778</v>
      </c>
      <c r="AR1240" s="39">
        <v>1</v>
      </c>
    </row>
    <row r="1241" spans="1:44" ht="15" customHeight="1">
      <c r="A1241" s="37" t="s">
        <v>779</v>
      </c>
      <c r="B1241" s="37" t="s">
        <v>780</v>
      </c>
      <c r="C1241" s="37" t="s">
        <v>781</v>
      </c>
      <c r="E1241" s="39">
        <v>0.996</v>
      </c>
      <c r="F1241" s="39">
        <v>18</v>
      </c>
      <c r="G1241" s="39">
        <f t="shared" si="209"/>
        <v>290</v>
      </c>
      <c r="H1241" s="39">
        <v>2286</v>
      </c>
      <c r="I1241" s="39">
        <v>910</v>
      </c>
      <c r="J1241" s="39" t="str">
        <f t="shared" si="210"/>
        <v>NO</v>
      </c>
      <c r="K1241" s="39">
        <f t="shared" si="211"/>
        <v>2.0689655172413794</v>
      </c>
      <c r="L1241" s="39" t="str">
        <f t="shared" si="212"/>
        <v>NO</v>
      </c>
      <c r="O1241" s="39">
        <v>0</v>
      </c>
      <c r="R1241" s="39">
        <v>0</v>
      </c>
      <c r="S1241" s="39">
        <f t="shared" si="213"/>
        <v>0</v>
      </c>
      <c r="AB1241" s="39" t="s">
        <v>4112</v>
      </c>
      <c r="AD1241" s="39">
        <f t="shared" si="214"/>
        <v>0</v>
      </c>
      <c r="AE1241" s="39">
        <v>2</v>
      </c>
      <c r="AF1241" s="39">
        <f t="shared" si="215"/>
        <v>101</v>
      </c>
      <c r="AG1241" s="39">
        <v>0</v>
      </c>
      <c r="AH1241" s="39">
        <f t="shared" si="216"/>
        <v>1</v>
      </c>
      <c r="AI1241" s="39">
        <f t="shared" si="217"/>
        <v>100</v>
      </c>
      <c r="AJ1241" s="39">
        <f t="shared" si="218"/>
        <v>1</v>
      </c>
      <c r="AK1241" s="39">
        <v>1</v>
      </c>
      <c r="AL1241" s="39">
        <v>0.39800000000000002</v>
      </c>
      <c r="AM1241" s="39">
        <v>0.44700000000000001</v>
      </c>
      <c r="AN1241" s="39">
        <v>0.432</v>
      </c>
      <c r="AO1241" s="39">
        <f t="shared" si="219"/>
        <v>0</v>
      </c>
      <c r="AQ1241" s="37" t="s">
        <v>781</v>
      </c>
      <c r="AR1241" s="39">
        <v>1</v>
      </c>
    </row>
    <row r="1242" spans="1:44" ht="15" customHeight="1">
      <c r="A1242" s="37" t="s">
        <v>782</v>
      </c>
      <c r="B1242" s="37" t="s">
        <v>783</v>
      </c>
      <c r="C1242" s="37" t="s">
        <v>784</v>
      </c>
      <c r="E1242" s="39">
        <v>0.999</v>
      </c>
      <c r="F1242" s="39">
        <v>19</v>
      </c>
      <c r="G1242" s="39">
        <f t="shared" si="209"/>
        <v>222</v>
      </c>
      <c r="H1242" s="39">
        <v>100</v>
      </c>
      <c r="I1242" s="39">
        <v>798</v>
      </c>
      <c r="J1242" s="39" t="str">
        <f t="shared" si="210"/>
        <v>NO</v>
      </c>
      <c r="K1242" s="39">
        <f t="shared" si="211"/>
        <v>1.3513513513513513</v>
      </c>
      <c r="L1242" s="39" t="str">
        <f t="shared" si="212"/>
        <v>NO</v>
      </c>
      <c r="O1242" s="39">
        <v>2</v>
      </c>
      <c r="R1242" s="39">
        <v>0</v>
      </c>
      <c r="S1242" s="39">
        <f t="shared" si="213"/>
        <v>0</v>
      </c>
      <c r="AB1242" s="39" t="s">
        <v>4112</v>
      </c>
      <c r="AD1242" s="39">
        <f t="shared" si="214"/>
        <v>0</v>
      </c>
      <c r="AE1242" s="39">
        <v>1989</v>
      </c>
      <c r="AF1242" s="39">
        <f t="shared" si="215"/>
        <v>1033</v>
      </c>
      <c r="AG1242" s="39">
        <v>1242</v>
      </c>
      <c r="AH1242" s="39">
        <f t="shared" si="216"/>
        <v>1069</v>
      </c>
      <c r="AI1242" s="39">
        <f t="shared" si="217"/>
        <v>-36</v>
      </c>
      <c r="AJ1242" s="39">
        <f t="shared" si="218"/>
        <v>0</v>
      </c>
      <c r="AK1242" s="39">
        <v>1</v>
      </c>
      <c r="AL1242" s="39">
        <v>0.51600000000000001</v>
      </c>
      <c r="AM1242" s="39">
        <v>0.46100000000000002</v>
      </c>
      <c r="AN1242" s="39">
        <v>0.437</v>
      </c>
      <c r="AO1242" s="39">
        <f t="shared" si="219"/>
        <v>0</v>
      </c>
      <c r="AQ1242" s="37" t="s">
        <v>784</v>
      </c>
      <c r="AR1242" s="39">
        <v>0</v>
      </c>
    </row>
    <row r="1243" spans="1:44" ht="15" customHeight="1">
      <c r="A1243" s="37" t="s">
        <v>785</v>
      </c>
      <c r="B1243" s="37" t="s">
        <v>786</v>
      </c>
      <c r="C1243" s="37" t="s">
        <v>787</v>
      </c>
      <c r="E1243" s="39">
        <v>1</v>
      </c>
      <c r="F1243" s="39">
        <v>24</v>
      </c>
      <c r="G1243" s="39">
        <f t="shared" si="209"/>
        <v>392</v>
      </c>
      <c r="H1243" s="39">
        <v>1170</v>
      </c>
      <c r="I1243" s="39">
        <v>271</v>
      </c>
      <c r="J1243" s="39" t="str">
        <f t="shared" si="210"/>
        <v>NO</v>
      </c>
      <c r="K1243" s="39">
        <f t="shared" si="211"/>
        <v>1.2755102040816326</v>
      </c>
      <c r="L1243" s="39" t="str">
        <f t="shared" si="212"/>
        <v>NO</v>
      </c>
      <c r="O1243" s="39">
        <v>0</v>
      </c>
      <c r="R1243" s="39">
        <v>0</v>
      </c>
      <c r="S1243" s="39">
        <f t="shared" si="213"/>
        <v>0</v>
      </c>
      <c r="AB1243" s="39" t="s">
        <v>4112</v>
      </c>
      <c r="AD1243" s="39">
        <f t="shared" si="214"/>
        <v>0</v>
      </c>
      <c r="AE1243" s="39">
        <v>2751</v>
      </c>
      <c r="AF1243" s="39">
        <f t="shared" si="215"/>
        <v>1137</v>
      </c>
      <c r="AG1243" s="39">
        <v>474</v>
      </c>
      <c r="AH1243" s="39">
        <f t="shared" si="216"/>
        <v>852</v>
      </c>
      <c r="AI1243" s="39">
        <f t="shared" si="217"/>
        <v>285</v>
      </c>
      <c r="AJ1243" s="39">
        <f t="shared" si="218"/>
        <v>1</v>
      </c>
      <c r="AK1243" s="39">
        <v>1</v>
      </c>
      <c r="AL1243" s="39">
        <v>0.45200000000000001</v>
      </c>
      <c r="AM1243" s="39">
        <v>0.47099999999999997</v>
      </c>
      <c r="AN1243" s="39">
        <v>0.53</v>
      </c>
      <c r="AO1243" s="39">
        <f t="shared" si="219"/>
        <v>0</v>
      </c>
      <c r="AQ1243" s="37" t="s">
        <v>787</v>
      </c>
      <c r="AR1243" s="39">
        <v>1</v>
      </c>
    </row>
    <row r="1244" spans="1:44" ht="15" customHeight="1">
      <c r="A1244" s="37" t="s">
        <v>788</v>
      </c>
      <c r="B1244" s="37" t="s">
        <v>789</v>
      </c>
      <c r="C1244" s="37" t="s">
        <v>790</v>
      </c>
      <c r="E1244" s="39">
        <v>0.998</v>
      </c>
      <c r="F1244" s="39">
        <v>19</v>
      </c>
      <c r="G1244" s="39">
        <f t="shared" si="209"/>
        <v>267</v>
      </c>
      <c r="H1244" s="39">
        <v>1250</v>
      </c>
      <c r="I1244" s="39" t="s">
        <v>4111</v>
      </c>
      <c r="J1244" s="39" t="str">
        <f t="shared" si="210"/>
        <v>NO</v>
      </c>
      <c r="K1244" s="39">
        <f t="shared" si="211"/>
        <v>3.7453183520599254</v>
      </c>
      <c r="L1244" s="39" t="str">
        <f t="shared" si="212"/>
        <v>NO</v>
      </c>
      <c r="O1244" s="39">
        <v>0</v>
      </c>
      <c r="R1244" s="39">
        <v>0</v>
      </c>
      <c r="S1244" s="39">
        <f t="shared" si="213"/>
        <v>0</v>
      </c>
      <c r="AB1244" s="39" t="s">
        <v>4112</v>
      </c>
      <c r="AD1244" s="39">
        <f t="shared" si="214"/>
        <v>0</v>
      </c>
      <c r="AE1244" s="39">
        <v>72</v>
      </c>
      <c r="AF1244" s="39">
        <f t="shared" si="215"/>
        <v>364</v>
      </c>
      <c r="AG1244" s="39">
        <v>230</v>
      </c>
      <c r="AH1244" s="39">
        <f t="shared" si="216"/>
        <v>712</v>
      </c>
      <c r="AI1244" s="39">
        <f t="shared" si="217"/>
        <v>-348</v>
      </c>
      <c r="AJ1244" s="39">
        <f t="shared" si="218"/>
        <v>0</v>
      </c>
      <c r="AK1244" s="39">
        <v>1</v>
      </c>
      <c r="AL1244" s="39">
        <v>0.47</v>
      </c>
      <c r="AM1244" s="39">
        <v>0.45900000000000002</v>
      </c>
      <c r="AN1244" s="39">
        <v>0.436</v>
      </c>
      <c r="AO1244" s="39">
        <f t="shared" si="219"/>
        <v>0</v>
      </c>
      <c r="AQ1244" s="37" t="s">
        <v>790</v>
      </c>
      <c r="AR1244" s="39">
        <v>0</v>
      </c>
    </row>
    <row r="1245" spans="1:44" ht="15" customHeight="1">
      <c r="A1245" s="37" t="s">
        <v>791</v>
      </c>
      <c r="B1245" s="37" t="s">
        <v>792</v>
      </c>
      <c r="C1245" s="37" t="s">
        <v>793</v>
      </c>
      <c r="E1245" s="39">
        <v>0.998</v>
      </c>
      <c r="F1245" s="39">
        <v>18</v>
      </c>
      <c r="G1245" s="39">
        <f t="shared" si="209"/>
        <v>441</v>
      </c>
      <c r="H1245" s="39">
        <v>462</v>
      </c>
      <c r="I1245" s="39">
        <v>2159</v>
      </c>
      <c r="J1245" s="39" t="str">
        <f t="shared" si="210"/>
        <v>NO</v>
      </c>
      <c r="K1245" s="39">
        <f t="shared" si="211"/>
        <v>4.0816326530612246</v>
      </c>
      <c r="L1245" s="39" t="str">
        <f t="shared" si="212"/>
        <v>NO</v>
      </c>
      <c r="O1245" s="39">
        <v>0</v>
      </c>
      <c r="R1245" s="39">
        <v>0</v>
      </c>
      <c r="S1245" s="39">
        <f t="shared" si="213"/>
        <v>0</v>
      </c>
      <c r="AB1245" s="39" t="s">
        <v>4112</v>
      </c>
      <c r="AC1245" s="39" t="s">
        <v>755</v>
      </c>
      <c r="AD1245" s="39">
        <f t="shared" si="214"/>
        <v>24</v>
      </c>
      <c r="AE1245" s="39">
        <v>158</v>
      </c>
      <c r="AF1245" s="39">
        <f t="shared" si="215"/>
        <v>444</v>
      </c>
      <c r="AG1245" s="39">
        <v>135</v>
      </c>
      <c r="AH1245" s="39">
        <f t="shared" si="216"/>
        <v>613</v>
      </c>
      <c r="AI1245" s="39">
        <f t="shared" si="217"/>
        <v>-169</v>
      </c>
      <c r="AJ1245" s="39">
        <f t="shared" si="218"/>
        <v>0</v>
      </c>
      <c r="AK1245" s="39">
        <v>1</v>
      </c>
      <c r="AL1245" s="39">
        <v>0.443</v>
      </c>
      <c r="AM1245" s="39">
        <v>0.52900000000000003</v>
      </c>
      <c r="AN1245" s="39">
        <v>0.40400000000000003</v>
      </c>
      <c r="AO1245" s="39">
        <f t="shared" si="219"/>
        <v>0</v>
      </c>
      <c r="AQ1245" s="37" t="s">
        <v>793</v>
      </c>
      <c r="AR1245" s="39">
        <v>0</v>
      </c>
    </row>
    <row r="1246" spans="1:44" ht="15" customHeight="1">
      <c r="A1246" s="37" t="s">
        <v>756</v>
      </c>
      <c r="B1246" s="37" t="s">
        <v>757</v>
      </c>
      <c r="C1246" s="37" t="s">
        <v>758</v>
      </c>
      <c r="E1246" s="39">
        <v>1</v>
      </c>
      <c r="F1246" s="39">
        <v>20</v>
      </c>
      <c r="G1246" s="39">
        <f t="shared" si="209"/>
        <v>199</v>
      </c>
      <c r="H1246" s="39" t="s">
        <v>4111</v>
      </c>
      <c r="I1246" s="39">
        <v>1765</v>
      </c>
      <c r="J1246" s="39" t="str">
        <f t="shared" si="210"/>
        <v>NO</v>
      </c>
      <c r="K1246" s="39">
        <f t="shared" si="211"/>
        <v>0</v>
      </c>
      <c r="L1246" s="39" t="str">
        <f t="shared" si="212"/>
        <v>NO</v>
      </c>
      <c r="O1246" s="39">
        <v>4</v>
      </c>
      <c r="R1246" s="39">
        <v>0</v>
      </c>
      <c r="S1246" s="39">
        <f t="shared" si="213"/>
        <v>0</v>
      </c>
      <c r="AB1246" s="39" t="s">
        <v>4112</v>
      </c>
      <c r="AD1246" s="39">
        <f t="shared" si="214"/>
        <v>0</v>
      </c>
      <c r="AE1246" s="39">
        <v>17</v>
      </c>
      <c r="AF1246" s="39">
        <f t="shared" si="215"/>
        <v>220</v>
      </c>
      <c r="AG1246" s="39">
        <v>27</v>
      </c>
      <c r="AH1246" s="39">
        <f t="shared" si="216"/>
        <v>364</v>
      </c>
      <c r="AI1246" s="39">
        <f t="shared" si="217"/>
        <v>-144</v>
      </c>
      <c r="AJ1246" s="39">
        <f t="shared" si="218"/>
        <v>0</v>
      </c>
      <c r="AK1246" s="39">
        <v>1</v>
      </c>
      <c r="AL1246" s="39">
        <v>0</v>
      </c>
      <c r="AM1246" s="39">
        <v>0</v>
      </c>
      <c r="AN1246" s="39">
        <v>0</v>
      </c>
      <c r="AO1246" s="39">
        <f t="shared" si="219"/>
        <v>0</v>
      </c>
      <c r="AQ1246" s="37" t="s">
        <v>758</v>
      </c>
      <c r="AR1246" s="39">
        <v>0</v>
      </c>
    </row>
    <row r="1247" spans="1:44" ht="15" customHeight="1">
      <c r="A1247" s="37" t="s">
        <v>759</v>
      </c>
      <c r="B1247" s="37" t="s">
        <v>760</v>
      </c>
      <c r="C1247" s="37" t="s">
        <v>761</v>
      </c>
      <c r="E1247" s="39">
        <v>1</v>
      </c>
      <c r="F1247" s="39">
        <v>23</v>
      </c>
      <c r="G1247" s="39">
        <f t="shared" si="209"/>
        <v>104</v>
      </c>
      <c r="H1247" s="39" t="s">
        <v>4111</v>
      </c>
      <c r="I1247" s="39">
        <v>211</v>
      </c>
      <c r="J1247" s="39" t="str">
        <f t="shared" si="210"/>
        <v>NO</v>
      </c>
      <c r="K1247" s="39">
        <f t="shared" si="211"/>
        <v>0</v>
      </c>
      <c r="L1247" s="39" t="str">
        <f t="shared" si="212"/>
        <v>NO</v>
      </c>
      <c r="O1247" s="39">
        <v>0</v>
      </c>
      <c r="R1247" s="39">
        <v>0</v>
      </c>
      <c r="S1247" s="39">
        <f t="shared" si="213"/>
        <v>1</v>
      </c>
      <c r="W1247" s="39" t="s">
        <v>2199</v>
      </c>
      <c r="AB1247" s="39" t="s">
        <v>4112</v>
      </c>
      <c r="AD1247" s="39">
        <f t="shared" si="214"/>
        <v>0</v>
      </c>
      <c r="AE1247" s="39">
        <v>8</v>
      </c>
      <c r="AF1247" s="39">
        <f t="shared" si="215"/>
        <v>177</v>
      </c>
      <c r="AG1247" s="39">
        <v>25</v>
      </c>
      <c r="AH1247" s="39">
        <f t="shared" si="216"/>
        <v>352</v>
      </c>
      <c r="AI1247" s="39">
        <f t="shared" si="217"/>
        <v>-175</v>
      </c>
      <c r="AJ1247" s="39">
        <f t="shared" si="218"/>
        <v>0</v>
      </c>
      <c r="AK1247" s="39">
        <v>1</v>
      </c>
      <c r="AL1247" s="39">
        <v>0.41799999999999998</v>
      </c>
      <c r="AM1247" s="39">
        <v>0.47599999999999998</v>
      </c>
      <c r="AN1247" s="39">
        <v>0.46800000000000003</v>
      </c>
      <c r="AO1247" s="39">
        <f t="shared" si="219"/>
        <v>0</v>
      </c>
      <c r="AQ1247" s="37" t="s">
        <v>761</v>
      </c>
      <c r="AR1247" s="39">
        <v>0</v>
      </c>
    </row>
    <row r="1248" spans="1:44" ht="15" customHeight="1">
      <c r="A1248" s="37" t="s">
        <v>762</v>
      </c>
      <c r="B1248" s="37" t="s">
        <v>763</v>
      </c>
      <c r="C1248" s="37" t="s">
        <v>764</v>
      </c>
      <c r="E1248" s="39">
        <v>0.999</v>
      </c>
      <c r="F1248" s="39">
        <v>21</v>
      </c>
      <c r="G1248" s="39">
        <f t="shared" si="209"/>
        <v>234</v>
      </c>
      <c r="H1248" s="39" t="s">
        <v>4111</v>
      </c>
      <c r="I1248" s="39">
        <v>225</v>
      </c>
      <c r="J1248" s="39" t="str">
        <f t="shared" si="210"/>
        <v>NO</v>
      </c>
      <c r="K1248" s="39">
        <f t="shared" si="211"/>
        <v>0.42735042735042733</v>
      </c>
      <c r="L1248" s="39" t="str">
        <f t="shared" si="212"/>
        <v>NO</v>
      </c>
      <c r="O1248" s="39">
        <v>0</v>
      </c>
      <c r="R1248" s="39">
        <v>0</v>
      </c>
      <c r="S1248" s="39">
        <f t="shared" si="213"/>
        <v>0</v>
      </c>
      <c r="AB1248" s="39" t="s">
        <v>4112</v>
      </c>
      <c r="AC1248" s="39" t="s">
        <v>765</v>
      </c>
      <c r="AD1248" s="39">
        <f t="shared" si="214"/>
        <v>2</v>
      </c>
      <c r="AE1248" s="39">
        <v>1</v>
      </c>
      <c r="AF1248" s="39">
        <f t="shared" si="215"/>
        <v>74</v>
      </c>
      <c r="AG1248" s="39">
        <v>2</v>
      </c>
      <c r="AH1248" s="39">
        <f t="shared" si="216"/>
        <v>153</v>
      </c>
      <c r="AI1248" s="39">
        <f t="shared" si="217"/>
        <v>-79</v>
      </c>
      <c r="AJ1248" s="39">
        <f t="shared" si="218"/>
        <v>0</v>
      </c>
      <c r="AK1248" s="39">
        <v>1</v>
      </c>
      <c r="AL1248" s="39">
        <v>0.41099999999999998</v>
      </c>
      <c r="AM1248" s="39">
        <v>0.44800000000000001</v>
      </c>
      <c r="AN1248" s="39">
        <v>0.41899999999999998</v>
      </c>
      <c r="AO1248" s="39">
        <f t="shared" si="219"/>
        <v>0</v>
      </c>
      <c r="AQ1248" s="37" t="s">
        <v>764</v>
      </c>
      <c r="AR1248" s="39">
        <v>0</v>
      </c>
    </row>
    <row r="1249" spans="1:44" ht="15" customHeight="1">
      <c r="A1249" s="37" t="s">
        <v>766</v>
      </c>
      <c r="B1249" s="37" t="s">
        <v>767</v>
      </c>
      <c r="C1249" s="37" t="s">
        <v>768</v>
      </c>
      <c r="E1249" s="39">
        <v>0.998</v>
      </c>
      <c r="F1249" s="39">
        <v>18</v>
      </c>
      <c r="G1249" s="39">
        <f t="shared" si="209"/>
        <v>347</v>
      </c>
      <c r="H1249" s="39">
        <v>6350</v>
      </c>
      <c r="I1249" s="39">
        <v>3675</v>
      </c>
      <c r="J1249" s="39" t="str">
        <f t="shared" si="210"/>
        <v>NO</v>
      </c>
      <c r="K1249" s="39">
        <f t="shared" si="211"/>
        <v>0.28818443804034583</v>
      </c>
      <c r="L1249" s="39" t="str">
        <f t="shared" si="212"/>
        <v>NO</v>
      </c>
      <c r="O1249" s="39">
        <v>3</v>
      </c>
      <c r="R1249" s="39">
        <v>0</v>
      </c>
      <c r="S1249" s="39">
        <f t="shared" si="213"/>
        <v>0</v>
      </c>
      <c r="AB1249" s="39" t="s">
        <v>4112</v>
      </c>
      <c r="AD1249" s="39">
        <f t="shared" si="214"/>
        <v>0</v>
      </c>
      <c r="AE1249" s="39">
        <v>1341</v>
      </c>
      <c r="AF1249" s="39">
        <f t="shared" si="215"/>
        <v>907</v>
      </c>
      <c r="AG1249" s="39">
        <v>168</v>
      </c>
      <c r="AH1249" s="39">
        <f t="shared" si="216"/>
        <v>649</v>
      </c>
      <c r="AI1249" s="39">
        <f t="shared" si="217"/>
        <v>258</v>
      </c>
      <c r="AJ1249" s="39">
        <f t="shared" si="218"/>
        <v>1</v>
      </c>
      <c r="AK1249" s="39">
        <v>1</v>
      </c>
      <c r="AL1249" s="39">
        <v>0.44700000000000001</v>
      </c>
      <c r="AM1249" s="39">
        <v>0.45200000000000001</v>
      </c>
      <c r="AN1249" s="39">
        <v>0.442</v>
      </c>
      <c r="AO1249" s="39">
        <f t="shared" si="219"/>
        <v>0</v>
      </c>
      <c r="AQ1249" s="37" t="s">
        <v>768</v>
      </c>
      <c r="AR1249" s="39">
        <v>1</v>
      </c>
    </row>
    <row r="1250" spans="1:44" ht="15" customHeight="1">
      <c r="A1250" s="37" t="s">
        <v>769</v>
      </c>
      <c r="B1250" s="37" t="s">
        <v>770</v>
      </c>
      <c r="C1250" s="37" t="s">
        <v>771</v>
      </c>
      <c r="E1250" s="39">
        <v>0.995</v>
      </c>
      <c r="F1250" s="39">
        <v>19</v>
      </c>
      <c r="G1250" s="39">
        <f t="shared" si="209"/>
        <v>220</v>
      </c>
      <c r="H1250" s="39">
        <v>8220</v>
      </c>
      <c r="I1250" s="39">
        <v>2181</v>
      </c>
      <c r="J1250" s="39" t="str">
        <f t="shared" si="210"/>
        <v>NO</v>
      </c>
      <c r="K1250" s="39">
        <f t="shared" si="211"/>
        <v>0</v>
      </c>
      <c r="L1250" s="39" t="str">
        <f t="shared" si="212"/>
        <v>NO</v>
      </c>
      <c r="O1250" s="39">
        <v>0</v>
      </c>
      <c r="R1250" s="39">
        <v>0</v>
      </c>
      <c r="S1250" s="39">
        <f t="shared" si="213"/>
        <v>0</v>
      </c>
      <c r="AB1250" s="39" t="s">
        <v>4112</v>
      </c>
      <c r="AD1250" s="39">
        <f t="shared" si="214"/>
        <v>0</v>
      </c>
      <c r="AE1250" s="39">
        <v>6434</v>
      </c>
      <c r="AF1250" s="39">
        <f t="shared" si="215"/>
        <v>1311</v>
      </c>
      <c r="AG1250" s="39">
        <v>59</v>
      </c>
      <c r="AH1250" s="39">
        <f t="shared" si="216"/>
        <v>451</v>
      </c>
      <c r="AI1250" s="39">
        <f t="shared" si="217"/>
        <v>860</v>
      </c>
      <c r="AJ1250" s="39">
        <f t="shared" si="218"/>
        <v>1</v>
      </c>
      <c r="AK1250" s="39">
        <v>1</v>
      </c>
      <c r="AL1250" s="39">
        <v>0.434</v>
      </c>
      <c r="AM1250" s="39">
        <v>0.443</v>
      </c>
      <c r="AN1250" s="39">
        <v>0.41099999999999998</v>
      </c>
      <c r="AO1250" s="39">
        <f t="shared" si="219"/>
        <v>0</v>
      </c>
      <c r="AQ1250" s="37" t="s">
        <v>771</v>
      </c>
      <c r="AR1250" s="39">
        <v>1</v>
      </c>
    </row>
    <row r="1251" spans="1:44" ht="15" customHeight="1">
      <c r="A1251" s="37" t="s">
        <v>772</v>
      </c>
      <c r="B1251" s="37" t="s">
        <v>773</v>
      </c>
      <c r="C1251" s="37" t="s">
        <v>774</v>
      </c>
      <c r="E1251" s="39">
        <v>0.995</v>
      </c>
      <c r="F1251" s="39">
        <v>18</v>
      </c>
      <c r="G1251" s="39">
        <f t="shared" si="209"/>
        <v>99</v>
      </c>
      <c r="H1251" s="39">
        <v>450</v>
      </c>
      <c r="I1251" s="39">
        <v>3622</v>
      </c>
      <c r="J1251" s="39" t="str">
        <f t="shared" si="210"/>
        <v>NO</v>
      </c>
      <c r="K1251" s="39">
        <f t="shared" si="211"/>
        <v>9.0909090909090917</v>
      </c>
      <c r="L1251" s="39" t="str">
        <f t="shared" si="212"/>
        <v>YES</v>
      </c>
      <c r="O1251" s="39">
        <v>0</v>
      </c>
      <c r="R1251" s="39">
        <v>0</v>
      </c>
      <c r="S1251" s="39">
        <f t="shared" si="213"/>
        <v>0</v>
      </c>
      <c r="AB1251" s="39" t="s">
        <v>4112</v>
      </c>
      <c r="AD1251" s="39">
        <f t="shared" si="214"/>
        <v>0</v>
      </c>
      <c r="AE1251" s="39">
        <v>3876</v>
      </c>
      <c r="AF1251" s="39">
        <f t="shared" si="215"/>
        <v>1220</v>
      </c>
      <c r="AG1251" s="39">
        <v>30</v>
      </c>
      <c r="AH1251" s="39">
        <f t="shared" si="216"/>
        <v>381</v>
      </c>
      <c r="AI1251" s="39">
        <f t="shared" si="217"/>
        <v>839</v>
      </c>
      <c r="AJ1251" s="39">
        <f t="shared" si="218"/>
        <v>1</v>
      </c>
      <c r="AK1251" s="39">
        <v>1</v>
      </c>
      <c r="AL1251" s="39">
        <v>0.45500000000000002</v>
      </c>
      <c r="AM1251" s="39">
        <v>0.443</v>
      </c>
      <c r="AN1251" s="39">
        <v>0.42699999999999999</v>
      </c>
      <c r="AO1251" s="39">
        <f t="shared" si="219"/>
        <v>0</v>
      </c>
      <c r="AQ1251" s="37" t="s">
        <v>774</v>
      </c>
      <c r="AR1251" s="39">
        <v>1</v>
      </c>
    </row>
    <row r="1252" spans="1:44" ht="15" customHeight="1">
      <c r="A1252" s="37" t="s">
        <v>775</v>
      </c>
      <c r="B1252" s="37" t="s">
        <v>776</v>
      </c>
      <c r="C1252" s="37" t="s">
        <v>777</v>
      </c>
      <c r="E1252" s="39">
        <v>0.996</v>
      </c>
      <c r="F1252" s="39">
        <v>19</v>
      </c>
      <c r="G1252" s="39">
        <f t="shared" si="209"/>
        <v>213</v>
      </c>
      <c r="H1252" s="39">
        <v>3457</v>
      </c>
      <c r="I1252" s="39">
        <v>1917</v>
      </c>
      <c r="J1252" s="39" t="str">
        <f t="shared" si="210"/>
        <v>NO</v>
      </c>
      <c r="K1252" s="39">
        <f t="shared" si="211"/>
        <v>1.8779342723004695</v>
      </c>
      <c r="L1252" s="39" t="str">
        <f t="shared" si="212"/>
        <v>NO</v>
      </c>
      <c r="O1252" s="39">
        <v>1</v>
      </c>
      <c r="R1252" s="39">
        <v>0</v>
      </c>
      <c r="S1252" s="39">
        <f t="shared" si="213"/>
        <v>1</v>
      </c>
      <c r="W1252" s="39" t="s">
        <v>1956</v>
      </c>
      <c r="AB1252" s="39" t="s">
        <v>4112</v>
      </c>
      <c r="AD1252" s="39">
        <f t="shared" si="214"/>
        <v>0</v>
      </c>
      <c r="AE1252" s="39">
        <v>8518</v>
      </c>
      <c r="AF1252" s="39">
        <f t="shared" si="215"/>
        <v>1347</v>
      </c>
      <c r="AG1252" s="39">
        <v>2607</v>
      </c>
      <c r="AH1252" s="39">
        <f t="shared" si="216"/>
        <v>1195</v>
      </c>
      <c r="AI1252" s="39">
        <f t="shared" si="217"/>
        <v>152</v>
      </c>
      <c r="AJ1252" s="39">
        <f t="shared" si="218"/>
        <v>1</v>
      </c>
      <c r="AK1252" s="39">
        <v>1</v>
      </c>
      <c r="AL1252" s="39">
        <v>0.443</v>
      </c>
      <c r="AM1252" s="39">
        <v>0.46200000000000002</v>
      </c>
      <c r="AN1252" s="39">
        <v>0.46300000000000002</v>
      </c>
      <c r="AO1252" s="39">
        <f t="shared" si="219"/>
        <v>0</v>
      </c>
      <c r="AQ1252" s="37" t="s">
        <v>777</v>
      </c>
      <c r="AR1252" s="39">
        <v>1</v>
      </c>
    </row>
    <row r="1253" spans="1:44" ht="15" customHeight="1">
      <c r="A1253" s="37" t="s">
        <v>740</v>
      </c>
      <c r="B1253" s="37" t="s">
        <v>741</v>
      </c>
      <c r="C1253" s="37" t="s">
        <v>742</v>
      </c>
      <c r="E1253" s="39">
        <v>0.997</v>
      </c>
      <c r="F1253" s="39">
        <v>21</v>
      </c>
      <c r="G1253" s="39">
        <f t="shared" si="209"/>
        <v>164</v>
      </c>
      <c r="H1253" s="39">
        <v>10840</v>
      </c>
      <c r="I1253" s="39">
        <v>2827</v>
      </c>
      <c r="J1253" s="39" t="str">
        <f t="shared" si="210"/>
        <v>YES</v>
      </c>
      <c r="K1253" s="39">
        <f t="shared" si="211"/>
        <v>0</v>
      </c>
      <c r="L1253" s="39" t="str">
        <f t="shared" si="212"/>
        <v>NO</v>
      </c>
      <c r="O1253" s="39">
        <v>0</v>
      </c>
      <c r="R1253" s="39">
        <v>0</v>
      </c>
      <c r="S1253" s="39">
        <f t="shared" si="213"/>
        <v>0</v>
      </c>
      <c r="AB1253" s="39" t="s">
        <v>4112</v>
      </c>
      <c r="AD1253" s="39">
        <f t="shared" si="214"/>
        <v>0</v>
      </c>
      <c r="AE1253" s="39">
        <v>217</v>
      </c>
      <c r="AF1253" s="39">
        <f t="shared" si="215"/>
        <v>482</v>
      </c>
      <c r="AG1253" s="39">
        <v>1993</v>
      </c>
      <c r="AH1253" s="39">
        <f t="shared" si="216"/>
        <v>1154</v>
      </c>
      <c r="AI1253" s="39">
        <f t="shared" si="217"/>
        <v>-672</v>
      </c>
      <c r="AJ1253" s="39">
        <f t="shared" si="218"/>
        <v>0</v>
      </c>
      <c r="AK1253" s="39">
        <v>1</v>
      </c>
      <c r="AL1253" s="39">
        <v>0.44</v>
      </c>
      <c r="AM1253" s="39">
        <v>0.44500000000000001</v>
      </c>
      <c r="AN1253" s="39">
        <v>0.44500000000000001</v>
      </c>
      <c r="AO1253" s="39">
        <f t="shared" si="219"/>
        <v>0</v>
      </c>
      <c r="AQ1253" s="37" t="s">
        <v>742</v>
      </c>
      <c r="AR1253" s="39">
        <v>0</v>
      </c>
    </row>
    <row r="1254" spans="1:44" ht="15" customHeight="1">
      <c r="A1254" s="37" t="s">
        <v>743</v>
      </c>
      <c r="B1254" s="37" t="s">
        <v>744</v>
      </c>
      <c r="C1254" s="37" t="s">
        <v>745</v>
      </c>
      <c r="E1254" s="39">
        <v>0.999</v>
      </c>
      <c r="F1254" s="39">
        <v>19</v>
      </c>
      <c r="G1254" s="39">
        <f t="shared" si="209"/>
        <v>501</v>
      </c>
      <c r="H1254" s="39">
        <v>4860</v>
      </c>
      <c r="I1254" s="39">
        <v>2645</v>
      </c>
      <c r="J1254" s="39" t="str">
        <f t="shared" si="210"/>
        <v>NO</v>
      </c>
      <c r="K1254" s="39">
        <f t="shared" si="211"/>
        <v>1.3972055888223553</v>
      </c>
      <c r="L1254" s="39" t="str">
        <f t="shared" si="212"/>
        <v>NO</v>
      </c>
      <c r="O1254" s="39">
        <v>2</v>
      </c>
      <c r="R1254" s="39">
        <v>0</v>
      </c>
      <c r="S1254" s="39">
        <f t="shared" si="213"/>
        <v>0</v>
      </c>
      <c r="AB1254" s="39" t="s">
        <v>4112</v>
      </c>
      <c r="AD1254" s="39">
        <f t="shared" si="214"/>
        <v>0</v>
      </c>
      <c r="AE1254" s="39">
        <v>4</v>
      </c>
      <c r="AF1254" s="39">
        <f t="shared" si="215"/>
        <v>137</v>
      </c>
      <c r="AG1254" s="39">
        <v>0</v>
      </c>
      <c r="AH1254" s="39">
        <f t="shared" si="216"/>
        <v>1</v>
      </c>
      <c r="AI1254" s="39">
        <f t="shared" si="217"/>
        <v>136</v>
      </c>
      <c r="AJ1254" s="39">
        <f t="shared" si="218"/>
        <v>1</v>
      </c>
      <c r="AK1254" s="39">
        <v>1</v>
      </c>
      <c r="AL1254" s="39">
        <v>0.39200000000000002</v>
      </c>
      <c r="AM1254" s="39">
        <v>0.46300000000000002</v>
      </c>
      <c r="AN1254" s="39">
        <v>0.41899999999999998</v>
      </c>
      <c r="AO1254" s="39">
        <f t="shared" si="219"/>
        <v>0</v>
      </c>
      <c r="AQ1254" s="37" t="s">
        <v>745</v>
      </c>
      <c r="AR1254" s="39">
        <v>1</v>
      </c>
    </row>
    <row r="1255" spans="1:44" ht="15" customHeight="1">
      <c r="A1255" s="37" t="s">
        <v>746</v>
      </c>
      <c r="B1255" s="37" t="s">
        <v>747</v>
      </c>
      <c r="C1255" s="37" t="s">
        <v>748</v>
      </c>
      <c r="E1255" s="39">
        <v>0.999</v>
      </c>
      <c r="F1255" s="39">
        <v>19</v>
      </c>
      <c r="G1255" s="39">
        <f t="shared" si="209"/>
        <v>128</v>
      </c>
      <c r="H1255" s="39">
        <v>4860</v>
      </c>
      <c r="I1255" s="39">
        <v>440</v>
      </c>
      <c r="J1255" s="39" t="str">
        <f t="shared" si="210"/>
        <v>NO</v>
      </c>
      <c r="K1255" s="39">
        <f t="shared" si="211"/>
        <v>4.6875</v>
      </c>
      <c r="L1255" s="39" t="str">
        <f t="shared" si="212"/>
        <v>YES</v>
      </c>
      <c r="O1255" s="39">
        <v>0</v>
      </c>
      <c r="R1255" s="39">
        <v>0</v>
      </c>
      <c r="S1255" s="39">
        <f t="shared" si="213"/>
        <v>1</v>
      </c>
      <c r="V1255" s="39" t="s">
        <v>749</v>
      </c>
      <c r="AB1255" s="39" t="s">
        <v>4112</v>
      </c>
      <c r="AD1255" s="39">
        <f t="shared" si="214"/>
        <v>0</v>
      </c>
      <c r="AE1255" s="39">
        <v>601</v>
      </c>
      <c r="AF1255" s="39">
        <f t="shared" si="215"/>
        <v>685</v>
      </c>
      <c r="AG1255" s="39">
        <v>171</v>
      </c>
      <c r="AH1255" s="39">
        <f t="shared" si="216"/>
        <v>653</v>
      </c>
      <c r="AI1255" s="39">
        <f t="shared" si="217"/>
        <v>32</v>
      </c>
      <c r="AJ1255" s="39">
        <f t="shared" si="218"/>
        <v>1</v>
      </c>
      <c r="AK1255" s="39">
        <v>1</v>
      </c>
      <c r="AL1255" s="39">
        <v>0.42899999999999999</v>
      </c>
      <c r="AM1255" s="39">
        <v>0.42799999999999999</v>
      </c>
      <c r="AN1255" s="39">
        <v>0.42099999999999999</v>
      </c>
      <c r="AO1255" s="39">
        <f t="shared" si="219"/>
        <v>0</v>
      </c>
      <c r="AQ1255" s="37" t="s">
        <v>748</v>
      </c>
      <c r="AR1255" s="39">
        <v>1</v>
      </c>
    </row>
    <row r="1256" spans="1:44" ht="15" customHeight="1">
      <c r="A1256" s="37" t="s">
        <v>750</v>
      </c>
      <c r="B1256" s="37" t="s">
        <v>751</v>
      </c>
      <c r="C1256" s="37" t="s">
        <v>752</v>
      </c>
      <c r="E1256" s="39">
        <v>0.999</v>
      </c>
      <c r="F1256" s="39">
        <v>17</v>
      </c>
      <c r="G1256" s="39">
        <f t="shared" si="209"/>
        <v>416</v>
      </c>
      <c r="H1256" s="39">
        <v>461</v>
      </c>
      <c r="I1256" s="39">
        <v>2354</v>
      </c>
      <c r="J1256" s="39" t="str">
        <f t="shared" si="210"/>
        <v>NO</v>
      </c>
      <c r="K1256" s="39">
        <f t="shared" si="211"/>
        <v>0.24038461538461539</v>
      </c>
      <c r="L1256" s="39" t="str">
        <f t="shared" si="212"/>
        <v>NO</v>
      </c>
      <c r="O1256" s="39">
        <v>1</v>
      </c>
      <c r="R1256" s="39">
        <v>0</v>
      </c>
      <c r="S1256" s="39">
        <f t="shared" si="213"/>
        <v>0</v>
      </c>
      <c r="AB1256" s="39" t="s">
        <v>4112</v>
      </c>
      <c r="AC1256" s="39" t="s">
        <v>753</v>
      </c>
      <c r="AD1256" s="39">
        <f t="shared" si="214"/>
        <v>4</v>
      </c>
      <c r="AE1256" s="39">
        <v>149</v>
      </c>
      <c r="AF1256" s="39">
        <f t="shared" si="215"/>
        <v>438</v>
      </c>
      <c r="AG1256" s="39">
        <v>110</v>
      </c>
      <c r="AH1256" s="39">
        <f t="shared" si="216"/>
        <v>564</v>
      </c>
      <c r="AI1256" s="39">
        <f t="shared" si="217"/>
        <v>-126</v>
      </c>
      <c r="AJ1256" s="39">
        <f t="shared" si="218"/>
        <v>0</v>
      </c>
      <c r="AK1256" s="39">
        <v>1</v>
      </c>
      <c r="AL1256" s="39">
        <v>0.45700000000000002</v>
      </c>
      <c r="AM1256" s="39">
        <v>0.46700000000000003</v>
      </c>
      <c r="AN1256" s="39">
        <v>0.45200000000000001</v>
      </c>
      <c r="AO1256" s="39">
        <f t="shared" si="219"/>
        <v>0</v>
      </c>
      <c r="AQ1256" s="37" t="s">
        <v>752</v>
      </c>
      <c r="AR1256" s="39">
        <v>0</v>
      </c>
    </row>
    <row r="1257" spans="1:44" ht="15" customHeight="1">
      <c r="A1257" s="37" t="s">
        <v>754</v>
      </c>
      <c r="B1257" s="37" t="s">
        <v>720</v>
      </c>
      <c r="C1257" s="37" t="s">
        <v>721</v>
      </c>
      <c r="E1257" s="39">
        <v>0.99099999999999999</v>
      </c>
      <c r="F1257" s="39">
        <v>21</v>
      </c>
      <c r="G1257" s="39">
        <f t="shared" si="209"/>
        <v>701</v>
      </c>
      <c r="H1257" s="39">
        <v>479</v>
      </c>
      <c r="I1257" s="39">
        <v>2173</v>
      </c>
      <c r="J1257" s="39" t="str">
        <f t="shared" si="210"/>
        <v>NO</v>
      </c>
      <c r="K1257" s="39">
        <f t="shared" si="211"/>
        <v>0.42796005706134099</v>
      </c>
      <c r="L1257" s="39" t="str">
        <f t="shared" si="212"/>
        <v>NO</v>
      </c>
      <c r="O1257" s="39">
        <v>2</v>
      </c>
      <c r="R1257" s="39">
        <v>0</v>
      </c>
      <c r="S1257" s="39">
        <f t="shared" si="213"/>
        <v>1</v>
      </c>
      <c r="AB1257" s="39" t="s">
        <v>722</v>
      </c>
      <c r="AC1257" s="39"/>
      <c r="AD1257" s="39">
        <f t="shared" si="214"/>
        <v>0</v>
      </c>
      <c r="AE1257" s="39">
        <v>632</v>
      </c>
      <c r="AF1257" s="39">
        <f t="shared" si="215"/>
        <v>697</v>
      </c>
      <c r="AG1257" s="39">
        <v>502</v>
      </c>
      <c r="AH1257" s="39">
        <f t="shared" si="216"/>
        <v>865</v>
      </c>
      <c r="AI1257" s="39">
        <f t="shared" si="217"/>
        <v>-168</v>
      </c>
      <c r="AJ1257" s="39">
        <f t="shared" si="218"/>
        <v>0</v>
      </c>
      <c r="AK1257" s="39">
        <v>1</v>
      </c>
      <c r="AL1257" s="39">
        <v>0.45800000000000002</v>
      </c>
      <c r="AM1257" s="39">
        <v>0.503</v>
      </c>
      <c r="AN1257" s="39">
        <v>0.40400000000000003</v>
      </c>
      <c r="AO1257" s="39">
        <f t="shared" si="219"/>
        <v>0</v>
      </c>
      <c r="AQ1257" s="37" t="s">
        <v>721</v>
      </c>
      <c r="AR1257" s="39">
        <v>0</v>
      </c>
    </row>
    <row r="1258" spans="1:44" ht="15" customHeight="1">
      <c r="A1258" s="37" t="s">
        <v>723</v>
      </c>
      <c r="B1258" s="37" t="s">
        <v>724</v>
      </c>
      <c r="C1258" s="37" t="s">
        <v>725</v>
      </c>
      <c r="E1258" s="39">
        <v>0.98499999999999999</v>
      </c>
      <c r="F1258" s="39">
        <v>19</v>
      </c>
      <c r="G1258" s="39">
        <f t="shared" si="209"/>
        <v>127</v>
      </c>
      <c r="H1258" s="39">
        <v>2490</v>
      </c>
      <c r="I1258" s="39" t="s">
        <v>4111</v>
      </c>
      <c r="J1258" s="39" t="str">
        <f t="shared" si="210"/>
        <v>NO</v>
      </c>
      <c r="K1258" s="39">
        <f t="shared" si="211"/>
        <v>0.78740157480314965</v>
      </c>
      <c r="L1258" s="39" t="str">
        <f t="shared" si="212"/>
        <v>NO</v>
      </c>
      <c r="O1258" s="39">
        <v>0</v>
      </c>
      <c r="R1258" s="39">
        <v>0</v>
      </c>
      <c r="S1258" s="39">
        <f t="shared" si="213"/>
        <v>0</v>
      </c>
      <c r="AB1258" s="39" t="s">
        <v>4112</v>
      </c>
      <c r="AD1258" s="39">
        <f t="shared" si="214"/>
        <v>0</v>
      </c>
      <c r="AE1258" s="39">
        <v>722</v>
      </c>
      <c r="AF1258" s="39">
        <f t="shared" si="215"/>
        <v>737</v>
      </c>
      <c r="AG1258" s="39">
        <v>610</v>
      </c>
      <c r="AH1258" s="39">
        <f t="shared" si="216"/>
        <v>901</v>
      </c>
      <c r="AI1258" s="39">
        <f t="shared" si="217"/>
        <v>-164</v>
      </c>
      <c r="AJ1258" s="39">
        <f t="shared" si="218"/>
        <v>0</v>
      </c>
      <c r="AK1258" s="39">
        <v>1</v>
      </c>
      <c r="AL1258" s="39">
        <v>0.5</v>
      </c>
      <c r="AM1258" s="39">
        <v>0.45400000000000001</v>
      </c>
      <c r="AN1258" s="39">
        <v>0.51600000000000001</v>
      </c>
      <c r="AO1258" s="39">
        <f t="shared" si="219"/>
        <v>0</v>
      </c>
      <c r="AQ1258" s="37" t="s">
        <v>725</v>
      </c>
      <c r="AR1258" s="39">
        <v>0</v>
      </c>
    </row>
    <row r="1259" spans="1:44" ht="15" customHeight="1">
      <c r="A1259" s="37" t="s">
        <v>726</v>
      </c>
      <c r="B1259" s="37" t="s">
        <v>727</v>
      </c>
      <c r="C1259" s="37" t="s">
        <v>728</v>
      </c>
      <c r="E1259" s="39">
        <v>0.996</v>
      </c>
      <c r="F1259" s="39">
        <v>17</v>
      </c>
      <c r="G1259" s="39">
        <f t="shared" si="209"/>
        <v>178</v>
      </c>
      <c r="H1259" s="39">
        <v>16482</v>
      </c>
      <c r="I1259" s="39">
        <v>12400</v>
      </c>
      <c r="J1259" s="39" t="str">
        <f t="shared" si="210"/>
        <v>YES</v>
      </c>
      <c r="K1259" s="39">
        <f t="shared" si="211"/>
        <v>4.4943820224719104</v>
      </c>
      <c r="L1259" s="39" t="str">
        <f t="shared" si="212"/>
        <v>NO</v>
      </c>
      <c r="O1259" s="39">
        <v>1</v>
      </c>
      <c r="R1259" s="39">
        <v>0</v>
      </c>
      <c r="S1259" s="39">
        <f t="shared" si="213"/>
        <v>0</v>
      </c>
      <c r="AB1259" s="39" t="s">
        <v>4112</v>
      </c>
      <c r="AD1259" s="39">
        <f t="shared" si="214"/>
        <v>0</v>
      </c>
      <c r="AE1259" s="39">
        <v>3502</v>
      </c>
      <c r="AF1259" s="39">
        <f t="shared" si="215"/>
        <v>1190</v>
      </c>
      <c r="AG1259" s="39">
        <v>50283</v>
      </c>
      <c r="AH1259" s="39">
        <f t="shared" si="216"/>
        <v>1441</v>
      </c>
      <c r="AI1259" s="39">
        <f t="shared" si="217"/>
        <v>-251</v>
      </c>
      <c r="AJ1259" s="39">
        <f t="shared" si="218"/>
        <v>0</v>
      </c>
      <c r="AK1259" s="39">
        <v>1</v>
      </c>
      <c r="AL1259" s="39">
        <v>0.435</v>
      </c>
      <c r="AM1259" s="39">
        <v>0.47799999999999998</v>
      </c>
      <c r="AN1259" s="39">
        <v>0.48799999999999999</v>
      </c>
      <c r="AO1259" s="39">
        <f t="shared" si="219"/>
        <v>0</v>
      </c>
      <c r="AQ1259" s="37" t="s">
        <v>728</v>
      </c>
      <c r="AR1259" s="39">
        <v>0</v>
      </c>
    </row>
    <row r="1260" spans="1:44" ht="15" customHeight="1">
      <c r="A1260" s="37" t="s">
        <v>729</v>
      </c>
      <c r="B1260" s="37" t="s">
        <v>730</v>
      </c>
      <c r="C1260" s="37" t="s">
        <v>731</v>
      </c>
      <c r="E1260" s="39">
        <v>1</v>
      </c>
      <c r="F1260" s="39">
        <v>19</v>
      </c>
      <c r="G1260" s="39">
        <f t="shared" si="209"/>
        <v>56</v>
      </c>
      <c r="H1260" s="39" t="s">
        <v>4111</v>
      </c>
      <c r="I1260" s="39">
        <v>16482</v>
      </c>
      <c r="J1260" s="39" t="str">
        <f t="shared" si="210"/>
        <v>NO</v>
      </c>
      <c r="K1260" s="39">
        <f t="shared" si="211"/>
        <v>10.714285714285715</v>
      </c>
      <c r="L1260" s="39" t="str">
        <f t="shared" si="212"/>
        <v>YES</v>
      </c>
      <c r="O1260" s="39">
        <v>0</v>
      </c>
      <c r="R1260" s="39">
        <v>0</v>
      </c>
      <c r="S1260" s="39">
        <f t="shared" si="213"/>
        <v>1</v>
      </c>
      <c r="U1260" s="39" t="s">
        <v>1916</v>
      </c>
      <c r="AB1260" s="39" t="s">
        <v>4112</v>
      </c>
      <c r="AD1260" s="39">
        <f t="shared" si="214"/>
        <v>0</v>
      </c>
      <c r="AE1260" s="39">
        <v>4154</v>
      </c>
      <c r="AF1260" s="39">
        <f t="shared" si="215"/>
        <v>1238</v>
      </c>
      <c r="AG1260" s="39">
        <v>558</v>
      </c>
      <c r="AH1260" s="39">
        <f t="shared" si="216"/>
        <v>886</v>
      </c>
      <c r="AI1260" s="39">
        <f t="shared" si="217"/>
        <v>352</v>
      </c>
      <c r="AJ1260" s="39">
        <f t="shared" si="218"/>
        <v>1</v>
      </c>
      <c r="AK1260" s="39">
        <v>1</v>
      </c>
      <c r="AL1260" s="39">
        <v>0.436</v>
      </c>
      <c r="AM1260" s="39">
        <v>0.41699999999999998</v>
      </c>
      <c r="AN1260" s="39">
        <v>0.38500000000000001</v>
      </c>
      <c r="AO1260" s="39">
        <f t="shared" si="219"/>
        <v>0</v>
      </c>
      <c r="AQ1260" s="37" t="s">
        <v>731</v>
      </c>
      <c r="AR1260" s="39">
        <v>1</v>
      </c>
    </row>
    <row r="1261" spans="1:44" ht="15" customHeight="1">
      <c r="A1261" s="37" t="s">
        <v>732</v>
      </c>
      <c r="B1261" s="37" t="s">
        <v>733</v>
      </c>
      <c r="C1261" s="37" t="s">
        <v>734</v>
      </c>
      <c r="E1261" s="39">
        <v>0.997</v>
      </c>
      <c r="F1261" s="39">
        <v>21</v>
      </c>
      <c r="G1261" s="39">
        <f t="shared" si="209"/>
        <v>320</v>
      </c>
      <c r="H1261" s="39">
        <v>5060</v>
      </c>
      <c r="I1261" s="39">
        <v>1137</v>
      </c>
      <c r="J1261" s="39" t="str">
        <f t="shared" si="210"/>
        <v>NO</v>
      </c>
      <c r="K1261" s="39">
        <f t="shared" si="211"/>
        <v>0</v>
      </c>
      <c r="L1261" s="39" t="str">
        <f t="shared" si="212"/>
        <v>NO</v>
      </c>
      <c r="O1261" s="39">
        <v>0</v>
      </c>
      <c r="R1261" s="39">
        <v>0</v>
      </c>
      <c r="S1261" s="39">
        <f t="shared" si="213"/>
        <v>0</v>
      </c>
      <c r="AB1261" s="39" t="s">
        <v>4112</v>
      </c>
      <c r="AC1261" s="39" t="s">
        <v>735</v>
      </c>
      <c r="AD1261" s="39">
        <f t="shared" si="214"/>
        <v>6</v>
      </c>
      <c r="AE1261" s="39">
        <v>1891</v>
      </c>
      <c r="AF1261" s="39">
        <f t="shared" si="215"/>
        <v>1015</v>
      </c>
      <c r="AG1261" s="39">
        <v>2121</v>
      </c>
      <c r="AH1261" s="39">
        <f t="shared" si="216"/>
        <v>1163</v>
      </c>
      <c r="AI1261" s="39">
        <f t="shared" si="217"/>
        <v>-148</v>
      </c>
      <c r="AJ1261" s="39">
        <f t="shared" si="218"/>
        <v>0</v>
      </c>
      <c r="AK1261" s="39">
        <v>1</v>
      </c>
      <c r="AL1261" s="39">
        <v>0.44700000000000001</v>
      </c>
      <c r="AM1261" s="39">
        <v>0.48599999999999999</v>
      </c>
      <c r="AN1261" s="39">
        <v>0.42699999999999999</v>
      </c>
      <c r="AO1261" s="39">
        <f t="shared" si="219"/>
        <v>0</v>
      </c>
      <c r="AQ1261" s="37" t="s">
        <v>734</v>
      </c>
      <c r="AR1261" s="39">
        <v>0</v>
      </c>
    </row>
    <row r="1262" spans="1:44" ht="15" customHeight="1">
      <c r="A1262" s="37" t="s">
        <v>736</v>
      </c>
      <c r="B1262" s="37" t="s">
        <v>737</v>
      </c>
      <c r="C1262" s="37" t="s">
        <v>738</v>
      </c>
      <c r="E1262" s="39">
        <v>1</v>
      </c>
      <c r="F1262" s="39">
        <v>19</v>
      </c>
      <c r="G1262" s="39">
        <f t="shared" si="209"/>
        <v>200</v>
      </c>
      <c r="H1262" s="39">
        <v>5060</v>
      </c>
      <c r="I1262" s="39">
        <v>8985</v>
      </c>
      <c r="J1262" s="39" t="str">
        <f t="shared" si="210"/>
        <v>NO</v>
      </c>
      <c r="K1262" s="39">
        <f t="shared" si="211"/>
        <v>2</v>
      </c>
      <c r="L1262" s="39" t="str">
        <f t="shared" si="212"/>
        <v>NO</v>
      </c>
      <c r="O1262" s="39">
        <v>0</v>
      </c>
      <c r="R1262" s="39">
        <v>0</v>
      </c>
      <c r="S1262" s="39">
        <f t="shared" si="213"/>
        <v>0</v>
      </c>
      <c r="AB1262" s="39" t="s">
        <v>4112</v>
      </c>
      <c r="AD1262" s="39">
        <f t="shared" si="214"/>
        <v>0</v>
      </c>
      <c r="AE1262" s="39">
        <v>1254</v>
      </c>
      <c r="AF1262" s="39">
        <f t="shared" si="215"/>
        <v>884</v>
      </c>
      <c r="AG1262" s="39">
        <v>1688</v>
      </c>
      <c r="AH1262" s="39">
        <f t="shared" si="216"/>
        <v>1118</v>
      </c>
      <c r="AI1262" s="39">
        <f t="shared" si="217"/>
        <v>-234</v>
      </c>
      <c r="AJ1262" s="39">
        <f t="shared" si="218"/>
        <v>0</v>
      </c>
      <c r="AK1262" s="39">
        <v>1</v>
      </c>
      <c r="AL1262" s="39">
        <v>0.46300000000000002</v>
      </c>
      <c r="AM1262" s="39">
        <v>0.46300000000000002</v>
      </c>
      <c r="AN1262" s="39">
        <v>0.47399999999999998</v>
      </c>
      <c r="AO1262" s="39">
        <f t="shared" si="219"/>
        <v>0</v>
      </c>
      <c r="AQ1262" s="37" t="s">
        <v>738</v>
      </c>
      <c r="AR1262" s="39">
        <v>0</v>
      </c>
    </row>
    <row r="1263" spans="1:44" ht="15" customHeight="1">
      <c r="A1263" s="37" t="s">
        <v>739</v>
      </c>
      <c r="B1263" s="37" t="s">
        <v>702</v>
      </c>
      <c r="C1263" s="37" t="s">
        <v>703</v>
      </c>
      <c r="E1263" s="39">
        <v>0.99299999999999999</v>
      </c>
      <c r="F1263" s="39">
        <v>18</v>
      </c>
      <c r="G1263" s="39">
        <f t="shared" si="209"/>
        <v>148</v>
      </c>
      <c r="H1263" s="39">
        <v>2162</v>
      </c>
      <c r="I1263" s="39">
        <v>534</v>
      </c>
      <c r="J1263" s="39" t="str">
        <f t="shared" si="210"/>
        <v>NO</v>
      </c>
      <c r="K1263" s="39">
        <f t="shared" si="211"/>
        <v>2.0270270270270272</v>
      </c>
      <c r="L1263" s="39" t="str">
        <f t="shared" si="212"/>
        <v>NO</v>
      </c>
      <c r="O1263" s="39">
        <v>0</v>
      </c>
      <c r="R1263" s="39">
        <v>0</v>
      </c>
      <c r="S1263" s="39">
        <f t="shared" si="213"/>
        <v>0</v>
      </c>
      <c r="AB1263" s="39" t="s">
        <v>4112</v>
      </c>
      <c r="AD1263" s="39">
        <f t="shared" si="214"/>
        <v>0</v>
      </c>
      <c r="AE1263" s="39">
        <v>398</v>
      </c>
      <c r="AF1263" s="39">
        <f t="shared" si="215"/>
        <v>588</v>
      </c>
      <c r="AG1263" s="39">
        <v>696</v>
      </c>
      <c r="AH1263" s="39">
        <f t="shared" si="216"/>
        <v>926</v>
      </c>
      <c r="AI1263" s="39">
        <f t="shared" si="217"/>
        <v>-338</v>
      </c>
      <c r="AJ1263" s="39">
        <f t="shared" si="218"/>
        <v>0</v>
      </c>
      <c r="AK1263" s="39">
        <v>1</v>
      </c>
      <c r="AL1263" s="39">
        <v>0.47099999999999997</v>
      </c>
      <c r="AM1263" s="39">
        <v>0.442</v>
      </c>
      <c r="AN1263" s="39">
        <v>0.43099999999999999</v>
      </c>
      <c r="AO1263" s="39">
        <f t="shared" si="219"/>
        <v>0</v>
      </c>
      <c r="AQ1263" s="37" t="s">
        <v>703</v>
      </c>
      <c r="AR1263" s="39">
        <v>0</v>
      </c>
    </row>
    <row r="1264" spans="1:44" ht="15" customHeight="1">
      <c r="A1264" s="37" t="s">
        <v>704</v>
      </c>
      <c r="B1264" s="37" t="s">
        <v>705</v>
      </c>
      <c r="C1264" s="37" t="s">
        <v>706</v>
      </c>
      <c r="E1264" s="39">
        <v>1</v>
      </c>
      <c r="F1264" s="39">
        <v>23</v>
      </c>
      <c r="G1264" s="39">
        <f t="shared" si="209"/>
        <v>478</v>
      </c>
      <c r="H1264" s="39" t="s">
        <v>4111</v>
      </c>
      <c r="I1264" s="39" t="s">
        <v>4111</v>
      </c>
      <c r="J1264" s="39" t="str">
        <f t="shared" si="210"/>
        <v>NO</v>
      </c>
      <c r="K1264" s="39">
        <f t="shared" si="211"/>
        <v>1.0460251046025104</v>
      </c>
      <c r="L1264" s="39" t="str">
        <f t="shared" si="212"/>
        <v>NO</v>
      </c>
      <c r="O1264" s="39">
        <v>2</v>
      </c>
      <c r="R1264" s="39">
        <v>0</v>
      </c>
      <c r="S1264" s="39">
        <f t="shared" si="213"/>
        <v>0</v>
      </c>
      <c r="AB1264" s="39" t="s">
        <v>4112</v>
      </c>
      <c r="AD1264" s="39">
        <f t="shared" si="214"/>
        <v>0</v>
      </c>
      <c r="AE1264" s="39">
        <v>51</v>
      </c>
      <c r="AF1264" s="39">
        <f t="shared" si="215"/>
        <v>324</v>
      </c>
      <c r="AG1264" s="39">
        <v>79</v>
      </c>
      <c r="AH1264" s="39">
        <f t="shared" si="216"/>
        <v>503</v>
      </c>
      <c r="AI1264" s="39">
        <f t="shared" si="217"/>
        <v>-179</v>
      </c>
      <c r="AJ1264" s="39">
        <f t="shared" si="218"/>
        <v>0</v>
      </c>
      <c r="AK1264" s="39">
        <v>1</v>
      </c>
      <c r="AL1264" s="39">
        <v>0.42499999999999999</v>
      </c>
      <c r="AM1264" s="39">
        <v>0.45800000000000002</v>
      </c>
      <c r="AN1264" s="39">
        <v>0.41199999999999998</v>
      </c>
      <c r="AO1264" s="39">
        <f t="shared" si="219"/>
        <v>0</v>
      </c>
      <c r="AQ1264" s="37" t="s">
        <v>706</v>
      </c>
      <c r="AR1264" s="39">
        <v>0</v>
      </c>
    </row>
    <row r="1265" spans="1:44" ht="15" customHeight="1">
      <c r="A1265" s="37" t="s">
        <v>707</v>
      </c>
      <c r="B1265" s="37" t="s">
        <v>708</v>
      </c>
      <c r="C1265" s="37" t="s">
        <v>709</v>
      </c>
      <c r="E1265" s="39">
        <v>0.95499999999999996</v>
      </c>
      <c r="F1265" s="39">
        <v>27</v>
      </c>
      <c r="G1265" s="39">
        <f t="shared" si="209"/>
        <v>298</v>
      </c>
      <c r="H1265" s="39">
        <v>700</v>
      </c>
      <c r="I1265" s="39">
        <v>73</v>
      </c>
      <c r="J1265" s="39" t="str">
        <f t="shared" si="210"/>
        <v>NO</v>
      </c>
      <c r="K1265" s="39">
        <f t="shared" si="211"/>
        <v>1.3422818791946309</v>
      </c>
      <c r="L1265" s="39" t="str">
        <f t="shared" si="212"/>
        <v>NO</v>
      </c>
      <c r="O1265" s="39">
        <v>0</v>
      </c>
      <c r="R1265" s="39">
        <v>0</v>
      </c>
      <c r="S1265" s="39">
        <f t="shared" si="213"/>
        <v>0</v>
      </c>
      <c r="AB1265" s="39" t="s">
        <v>4112</v>
      </c>
      <c r="AD1265" s="39">
        <f t="shared" si="214"/>
        <v>0</v>
      </c>
      <c r="AE1265" s="39">
        <v>3718</v>
      </c>
      <c r="AF1265" s="39">
        <f t="shared" si="215"/>
        <v>1206</v>
      </c>
      <c r="AG1265" s="39">
        <v>13932</v>
      </c>
      <c r="AH1265" s="39">
        <f t="shared" si="216"/>
        <v>1380</v>
      </c>
      <c r="AI1265" s="39">
        <f t="shared" si="217"/>
        <v>-174</v>
      </c>
      <c r="AJ1265" s="39">
        <f t="shared" si="218"/>
        <v>0</v>
      </c>
      <c r="AK1265" s="39">
        <v>1</v>
      </c>
      <c r="AL1265" s="39">
        <v>0.46899999999999997</v>
      </c>
      <c r="AM1265" s="39">
        <v>0.48199999999999998</v>
      </c>
      <c r="AN1265" s="39">
        <v>0.442</v>
      </c>
      <c r="AO1265" s="39">
        <f t="shared" si="219"/>
        <v>0</v>
      </c>
      <c r="AQ1265" s="37" t="s">
        <v>709</v>
      </c>
      <c r="AR1265" s="39">
        <v>0</v>
      </c>
    </row>
    <row r="1266" spans="1:44" ht="15" customHeight="1">
      <c r="A1266" s="37" t="s">
        <v>710</v>
      </c>
      <c r="B1266" s="37" t="s">
        <v>711</v>
      </c>
      <c r="C1266" s="37" t="s">
        <v>712</v>
      </c>
      <c r="E1266" s="39">
        <v>0.998</v>
      </c>
      <c r="F1266" s="39">
        <v>16</v>
      </c>
      <c r="G1266" s="39">
        <f t="shared" si="209"/>
        <v>279</v>
      </c>
      <c r="H1266" s="39">
        <v>3291</v>
      </c>
      <c r="I1266" s="39">
        <v>2748</v>
      </c>
      <c r="J1266" s="39" t="str">
        <f t="shared" si="210"/>
        <v>NO</v>
      </c>
      <c r="K1266" s="39">
        <f t="shared" si="211"/>
        <v>0</v>
      </c>
      <c r="L1266" s="39" t="str">
        <f t="shared" si="212"/>
        <v>NO</v>
      </c>
      <c r="O1266" s="39">
        <v>0</v>
      </c>
      <c r="R1266" s="39">
        <v>0</v>
      </c>
      <c r="S1266" s="39">
        <f t="shared" si="213"/>
        <v>1</v>
      </c>
      <c r="W1266" s="39" t="s">
        <v>713</v>
      </c>
      <c r="AB1266" s="39" t="s">
        <v>4112</v>
      </c>
      <c r="AC1266" s="39" t="s">
        <v>714</v>
      </c>
      <c r="AD1266" s="39">
        <f t="shared" si="214"/>
        <v>2</v>
      </c>
      <c r="AE1266" s="39">
        <v>14066</v>
      </c>
      <c r="AF1266" s="39">
        <f t="shared" si="215"/>
        <v>1393</v>
      </c>
      <c r="AG1266" s="39">
        <v>0</v>
      </c>
      <c r="AH1266" s="39">
        <f t="shared" si="216"/>
        <v>1</v>
      </c>
      <c r="AI1266" s="39">
        <f t="shared" si="217"/>
        <v>1392</v>
      </c>
      <c r="AJ1266" s="39">
        <f t="shared" si="218"/>
        <v>1</v>
      </c>
      <c r="AK1266" s="39">
        <v>1</v>
      </c>
      <c r="AL1266" s="39">
        <v>0.41299999999999998</v>
      </c>
      <c r="AM1266" s="39">
        <v>0.47799999999999998</v>
      </c>
      <c r="AN1266" s="39">
        <v>0.4</v>
      </c>
      <c r="AO1266" s="39">
        <f t="shared" si="219"/>
        <v>0</v>
      </c>
      <c r="AQ1266" s="37" t="s">
        <v>712</v>
      </c>
      <c r="AR1266" s="39">
        <v>1</v>
      </c>
    </row>
    <row r="1267" spans="1:44" ht="15" customHeight="1">
      <c r="A1267" s="37" t="s">
        <v>715</v>
      </c>
      <c r="B1267" s="37" t="s">
        <v>716</v>
      </c>
      <c r="C1267" s="37" t="s">
        <v>717</v>
      </c>
      <c r="E1267" s="39">
        <v>0.999</v>
      </c>
      <c r="F1267" s="39">
        <v>20</v>
      </c>
      <c r="G1267" s="39">
        <f t="shared" si="209"/>
        <v>295</v>
      </c>
      <c r="H1267" s="39">
        <v>2090</v>
      </c>
      <c r="I1267" s="39">
        <v>1037</v>
      </c>
      <c r="J1267" s="39" t="str">
        <f t="shared" si="210"/>
        <v>NO</v>
      </c>
      <c r="K1267" s="39">
        <f t="shared" si="211"/>
        <v>4.0677966101694913</v>
      </c>
      <c r="L1267" s="39" t="str">
        <f t="shared" si="212"/>
        <v>NO</v>
      </c>
      <c r="O1267" s="39">
        <v>0</v>
      </c>
      <c r="R1267" s="39">
        <v>0</v>
      </c>
      <c r="S1267" s="39">
        <f t="shared" si="213"/>
        <v>1</v>
      </c>
      <c r="U1267" s="39" t="s">
        <v>718</v>
      </c>
      <c r="AB1267" s="39" t="s">
        <v>4112</v>
      </c>
      <c r="AD1267" s="39">
        <f t="shared" si="214"/>
        <v>0</v>
      </c>
      <c r="AE1267" s="39">
        <v>585</v>
      </c>
      <c r="AF1267" s="39">
        <f t="shared" si="215"/>
        <v>678</v>
      </c>
      <c r="AG1267" s="39">
        <v>11790</v>
      </c>
      <c r="AH1267" s="39">
        <f t="shared" si="216"/>
        <v>1369</v>
      </c>
      <c r="AI1267" s="39">
        <f t="shared" si="217"/>
        <v>-691</v>
      </c>
      <c r="AJ1267" s="39">
        <f t="shared" si="218"/>
        <v>0</v>
      </c>
      <c r="AK1267" s="39">
        <v>1</v>
      </c>
      <c r="AL1267" s="39">
        <v>0.35199999999999998</v>
      </c>
      <c r="AM1267" s="39">
        <v>0.44600000000000001</v>
      </c>
      <c r="AN1267" s="39">
        <v>0.28699999999999998</v>
      </c>
      <c r="AO1267" s="39">
        <f t="shared" si="219"/>
        <v>0</v>
      </c>
      <c r="AQ1267" s="37" t="s">
        <v>717</v>
      </c>
      <c r="AR1267" s="39">
        <v>0</v>
      </c>
    </row>
    <row r="1268" spans="1:44" ht="15" customHeight="1">
      <c r="A1268" s="37" t="s">
        <v>719</v>
      </c>
      <c r="B1268" s="37" t="s">
        <v>685</v>
      </c>
      <c r="C1268" s="37" t="s">
        <v>686</v>
      </c>
      <c r="E1268" s="39">
        <v>1</v>
      </c>
      <c r="F1268" s="39">
        <v>20</v>
      </c>
      <c r="G1268" s="39">
        <f t="shared" si="209"/>
        <v>186</v>
      </c>
      <c r="H1268" s="39">
        <v>731</v>
      </c>
      <c r="I1268" s="39">
        <v>4089</v>
      </c>
      <c r="J1268" s="39" t="str">
        <f t="shared" si="210"/>
        <v>NO</v>
      </c>
      <c r="K1268" s="39">
        <f t="shared" si="211"/>
        <v>2.6881720430107525</v>
      </c>
      <c r="L1268" s="39" t="str">
        <f t="shared" si="212"/>
        <v>NO</v>
      </c>
      <c r="O1268" s="39">
        <v>0</v>
      </c>
      <c r="R1268" s="39">
        <v>0</v>
      </c>
      <c r="S1268" s="39">
        <f t="shared" si="213"/>
        <v>1</v>
      </c>
      <c r="U1268" s="39" t="s">
        <v>2992</v>
      </c>
      <c r="AB1268" s="39" t="s">
        <v>4112</v>
      </c>
      <c r="AD1268" s="39">
        <f t="shared" si="214"/>
        <v>0</v>
      </c>
      <c r="AE1268" s="39">
        <v>28</v>
      </c>
      <c r="AF1268" s="39">
        <f t="shared" si="215"/>
        <v>263</v>
      </c>
      <c r="AG1268" s="39">
        <v>196</v>
      </c>
      <c r="AH1268" s="39">
        <f t="shared" si="216"/>
        <v>679</v>
      </c>
      <c r="AI1268" s="39">
        <f t="shared" si="217"/>
        <v>-416</v>
      </c>
      <c r="AJ1268" s="39">
        <f t="shared" si="218"/>
        <v>0</v>
      </c>
      <c r="AK1268" s="39">
        <v>1</v>
      </c>
      <c r="AL1268" s="39">
        <v>0.432</v>
      </c>
      <c r="AM1268" s="39">
        <v>0.46400000000000002</v>
      </c>
      <c r="AN1268" s="39">
        <v>0.41699999999999998</v>
      </c>
      <c r="AO1268" s="39">
        <f t="shared" si="219"/>
        <v>0</v>
      </c>
      <c r="AQ1268" s="37" t="s">
        <v>686</v>
      </c>
      <c r="AR1268" s="39">
        <v>0</v>
      </c>
    </row>
    <row r="1269" spans="1:44" ht="15" customHeight="1">
      <c r="A1269" s="37" t="s">
        <v>687</v>
      </c>
      <c r="B1269" s="37" t="s">
        <v>688</v>
      </c>
      <c r="C1269" s="37" t="s">
        <v>689</v>
      </c>
      <c r="E1269" s="39">
        <v>1</v>
      </c>
      <c r="F1269" s="39">
        <v>19</v>
      </c>
      <c r="G1269" s="39">
        <f t="shared" si="209"/>
        <v>436</v>
      </c>
      <c r="H1269" s="39">
        <v>2610</v>
      </c>
      <c r="I1269" s="39">
        <v>3642</v>
      </c>
      <c r="J1269" s="39" t="str">
        <f t="shared" si="210"/>
        <v>NO</v>
      </c>
      <c r="K1269" s="39">
        <f t="shared" si="211"/>
        <v>1.3761467889908259</v>
      </c>
      <c r="L1269" s="39" t="str">
        <f t="shared" si="212"/>
        <v>NO</v>
      </c>
      <c r="O1269" s="39">
        <v>3</v>
      </c>
      <c r="R1269" s="39">
        <v>0</v>
      </c>
      <c r="S1269" s="39">
        <f t="shared" si="213"/>
        <v>0</v>
      </c>
      <c r="AB1269" s="39" t="s">
        <v>4112</v>
      </c>
      <c r="AD1269" s="39">
        <f t="shared" si="214"/>
        <v>0</v>
      </c>
      <c r="AE1269" s="39">
        <v>943</v>
      </c>
      <c r="AF1269" s="39">
        <f t="shared" si="215"/>
        <v>801</v>
      </c>
      <c r="AG1269" s="39">
        <v>94</v>
      </c>
      <c r="AH1269" s="39">
        <f t="shared" si="216"/>
        <v>536</v>
      </c>
      <c r="AI1269" s="39">
        <f t="shared" si="217"/>
        <v>265</v>
      </c>
      <c r="AJ1269" s="39">
        <f t="shared" si="218"/>
        <v>1</v>
      </c>
      <c r="AK1269" s="39">
        <v>1</v>
      </c>
      <c r="AL1269" s="39">
        <v>0.47399999999999998</v>
      </c>
      <c r="AM1269" s="39">
        <v>0.48199999999999998</v>
      </c>
      <c r="AN1269" s="39">
        <v>0.39200000000000002</v>
      </c>
      <c r="AO1269" s="39">
        <f t="shared" si="219"/>
        <v>0</v>
      </c>
      <c r="AQ1269" s="37" t="s">
        <v>689</v>
      </c>
      <c r="AR1269" s="39">
        <v>1</v>
      </c>
    </row>
    <row r="1270" spans="1:44" ht="15" customHeight="1">
      <c r="A1270" s="37" t="s">
        <v>690</v>
      </c>
      <c r="B1270" s="37" t="s">
        <v>691</v>
      </c>
      <c r="C1270" s="37" t="s">
        <v>692</v>
      </c>
      <c r="E1270" s="39">
        <v>1</v>
      </c>
      <c r="F1270" s="39">
        <v>21</v>
      </c>
      <c r="G1270" s="39">
        <f t="shared" si="209"/>
        <v>213</v>
      </c>
      <c r="H1270" s="39">
        <v>570</v>
      </c>
      <c r="I1270" s="39">
        <v>9171</v>
      </c>
      <c r="J1270" s="39" t="str">
        <f t="shared" si="210"/>
        <v>NO</v>
      </c>
      <c r="K1270" s="39">
        <f t="shared" si="211"/>
        <v>0.46948356807511737</v>
      </c>
      <c r="L1270" s="39" t="str">
        <f t="shared" si="212"/>
        <v>NO</v>
      </c>
      <c r="O1270" s="39">
        <v>0</v>
      </c>
      <c r="R1270" s="39">
        <v>0</v>
      </c>
      <c r="S1270" s="39">
        <f t="shared" si="213"/>
        <v>0</v>
      </c>
      <c r="AB1270" s="39" t="s">
        <v>4112</v>
      </c>
      <c r="AC1270" s="39" t="s">
        <v>693</v>
      </c>
      <c r="AD1270" s="39">
        <f t="shared" si="214"/>
        <v>8</v>
      </c>
      <c r="AE1270" s="39">
        <v>1</v>
      </c>
      <c r="AF1270" s="39">
        <f t="shared" si="215"/>
        <v>74</v>
      </c>
      <c r="AG1270" s="39">
        <v>0</v>
      </c>
      <c r="AH1270" s="39">
        <f t="shared" si="216"/>
        <v>1</v>
      </c>
      <c r="AI1270" s="39">
        <f t="shared" si="217"/>
        <v>73</v>
      </c>
      <c r="AJ1270" s="39">
        <f t="shared" si="218"/>
        <v>1</v>
      </c>
      <c r="AK1270" s="39">
        <v>1</v>
      </c>
      <c r="AL1270" s="39">
        <v>0.495</v>
      </c>
      <c r="AM1270" s="39">
        <v>0.50600000000000001</v>
      </c>
      <c r="AN1270" s="39">
        <v>0.41</v>
      </c>
      <c r="AO1270" s="39">
        <f t="shared" si="219"/>
        <v>0</v>
      </c>
      <c r="AQ1270" s="37" t="s">
        <v>692</v>
      </c>
      <c r="AR1270" s="39">
        <v>1</v>
      </c>
    </row>
    <row r="1271" spans="1:44" ht="15" customHeight="1">
      <c r="A1271" s="37" t="s">
        <v>694</v>
      </c>
      <c r="B1271" s="37" t="s">
        <v>695</v>
      </c>
      <c r="C1271" s="37" t="s">
        <v>696</v>
      </c>
      <c r="E1271" s="39">
        <v>0.999</v>
      </c>
      <c r="F1271" s="39">
        <v>18</v>
      </c>
      <c r="G1271" s="39">
        <f t="shared" si="209"/>
        <v>56</v>
      </c>
      <c r="H1271" s="39">
        <v>730</v>
      </c>
      <c r="I1271" s="39">
        <v>1095</v>
      </c>
      <c r="J1271" s="39" t="str">
        <f t="shared" si="210"/>
        <v>NO</v>
      </c>
      <c r="K1271" s="39">
        <f t="shared" si="211"/>
        <v>10.714285714285715</v>
      </c>
      <c r="L1271" s="39" t="str">
        <f t="shared" si="212"/>
        <v>YES</v>
      </c>
      <c r="O1271" s="39">
        <v>3</v>
      </c>
      <c r="R1271" s="39">
        <v>0</v>
      </c>
      <c r="S1271" s="39">
        <f t="shared" si="213"/>
        <v>0</v>
      </c>
      <c r="AB1271" s="39" t="s">
        <v>4112</v>
      </c>
      <c r="AD1271" s="39">
        <f t="shared" si="214"/>
        <v>0</v>
      </c>
      <c r="AE1271" s="39">
        <v>430</v>
      </c>
      <c r="AF1271" s="39">
        <f t="shared" si="215"/>
        <v>603</v>
      </c>
      <c r="AG1271" s="39">
        <v>332</v>
      </c>
      <c r="AH1271" s="39">
        <f t="shared" si="216"/>
        <v>781</v>
      </c>
      <c r="AI1271" s="39">
        <f t="shared" si="217"/>
        <v>-178</v>
      </c>
      <c r="AJ1271" s="39">
        <f t="shared" si="218"/>
        <v>0</v>
      </c>
      <c r="AK1271" s="39">
        <v>1</v>
      </c>
      <c r="AL1271" s="39">
        <v>0.498</v>
      </c>
      <c r="AM1271" s="39">
        <v>0.47699999999999998</v>
      </c>
      <c r="AN1271" s="39">
        <v>0.46600000000000003</v>
      </c>
      <c r="AO1271" s="39">
        <f t="shared" si="219"/>
        <v>0</v>
      </c>
      <c r="AQ1271" s="37" t="s">
        <v>696</v>
      </c>
      <c r="AR1271" s="39">
        <v>0</v>
      </c>
    </row>
    <row r="1272" spans="1:44" ht="15" customHeight="1">
      <c r="A1272" s="37" t="s">
        <v>697</v>
      </c>
      <c r="B1272" s="37" t="s">
        <v>698</v>
      </c>
      <c r="C1272" s="37" t="s">
        <v>699</v>
      </c>
      <c r="E1272" s="39">
        <v>0.93600000000000005</v>
      </c>
      <c r="F1272" s="39">
        <v>17</v>
      </c>
      <c r="G1272" s="39">
        <f t="shared" si="209"/>
        <v>645</v>
      </c>
      <c r="H1272" s="39">
        <v>100</v>
      </c>
      <c r="I1272" s="39">
        <v>731</v>
      </c>
      <c r="J1272" s="39" t="str">
        <f t="shared" si="210"/>
        <v>NO</v>
      </c>
      <c r="K1272" s="39">
        <f t="shared" si="211"/>
        <v>0.31007751937984496</v>
      </c>
      <c r="L1272" s="39" t="str">
        <f t="shared" si="212"/>
        <v>NO</v>
      </c>
      <c r="O1272" s="39">
        <v>0</v>
      </c>
      <c r="R1272" s="39">
        <v>0</v>
      </c>
      <c r="S1272" s="39">
        <f t="shared" si="213"/>
        <v>0</v>
      </c>
      <c r="AB1272" s="39" t="s">
        <v>4112</v>
      </c>
      <c r="AC1272" s="39" t="s">
        <v>700</v>
      </c>
      <c r="AD1272" s="39">
        <f t="shared" si="214"/>
        <v>3</v>
      </c>
      <c r="AE1272" s="39">
        <v>959</v>
      </c>
      <c r="AF1272" s="39">
        <f t="shared" si="215"/>
        <v>805</v>
      </c>
      <c r="AG1272" s="39">
        <v>650</v>
      </c>
      <c r="AH1272" s="39">
        <f t="shared" si="216"/>
        <v>914</v>
      </c>
      <c r="AI1272" s="39">
        <f t="shared" si="217"/>
        <v>-109</v>
      </c>
      <c r="AJ1272" s="39">
        <f t="shared" si="218"/>
        <v>0</v>
      </c>
      <c r="AK1272" s="39">
        <v>1</v>
      </c>
      <c r="AL1272" s="39">
        <v>0.47199999999999998</v>
      </c>
      <c r="AM1272" s="39">
        <v>0.49</v>
      </c>
      <c r="AN1272" s="39">
        <v>0.47099999999999997</v>
      </c>
      <c r="AO1272" s="39">
        <f t="shared" si="219"/>
        <v>0</v>
      </c>
      <c r="AQ1272" s="37" t="s">
        <v>699</v>
      </c>
      <c r="AR1272" s="39">
        <v>0</v>
      </c>
    </row>
    <row r="1273" spans="1:44" ht="15" customHeight="1">
      <c r="A1273" s="37" t="s">
        <v>701</v>
      </c>
      <c r="B1273" s="37" t="s">
        <v>672</v>
      </c>
      <c r="C1273" s="37" t="s">
        <v>673</v>
      </c>
      <c r="E1273" s="39">
        <v>0.995</v>
      </c>
      <c r="F1273" s="39">
        <v>19</v>
      </c>
      <c r="G1273" s="39">
        <f t="shared" si="209"/>
        <v>359</v>
      </c>
      <c r="H1273" s="39">
        <v>3310</v>
      </c>
      <c r="I1273" s="39">
        <v>1260</v>
      </c>
      <c r="J1273" s="39" t="str">
        <f t="shared" si="210"/>
        <v>NO</v>
      </c>
      <c r="K1273" s="39">
        <f t="shared" si="211"/>
        <v>0.83565459610027859</v>
      </c>
      <c r="L1273" s="39" t="str">
        <f t="shared" si="212"/>
        <v>NO</v>
      </c>
      <c r="O1273" s="39">
        <v>1</v>
      </c>
      <c r="R1273" s="39">
        <v>0</v>
      </c>
      <c r="S1273" s="39">
        <f t="shared" si="213"/>
        <v>0</v>
      </c>
      <c r="AB1273" s="39" t="s">
        <v>4112</v>
      </c>
      <c r="AD1273" s="39">
        <f t="shared" si="214"/>
        <v>0</v>
      </c>
      <c r="AE1273" s="39">
        <v>296</v>
      </c>
      <c r="AF1273" s="39">
        <f t="shared" si="215"/>
        <v>540</v>
      </c>
      <c r="AG1273" s="39">
        <v>6</v>
      </c>
      <c r="AH1273" s="39">
        <f t="shared" si="216"/>
        <v>226</v>
      </c>
      <c r="AI1273" s="39">
        <f t="shared" si="217"/>
        <v>314</v>
      </c>
      <c r="AJ1273" s="39">
        <f t="shared" si="218"/>
        <v>1</v>
      </c>
      <c r="AK1273" s="39">
        <v>1</v>
      </c>
      <c r="AL1273" s="39">
        <v>0.42299999999999999</v>
      </c>
      <c r="AM1273" s="39">
        <v>0.439</v>
      </c>
      <c r="AN1273" s="39">
        <v>0.38500000000000001</v>
      </c>
      <c r="AO1273" s="39">
        <f t="shared" si="219"/>
        <v>0</v>
      </c>
      <c r="AQ1273" s="37" t="s">
        <v>673</v>
      </c>
      <c r="AR1273" s="39">
        <v>1</v>
      </c>
    </row>
    <row r="1274" spans="1:44" ht="15" customHeight="1">
      <c r="A1274" s="37" t="s">
        <v>674</v>
      </c>
      <c r="B1274" s="37" t="s">
        <v>675</v>
      </c>
      <c r="C1274" s="37" t="s">
        <v>676</v>
      </c>
      <c r="E1274" s="39">
        <v>0.999</v>
      </c>
      <c r="F1274" s="39">
        <v>16</v>
      </c>
      <c r="G1274" s="39">
        <f t="shared" si="209"/>
        <v>214</v>
      </c>
      <c r="H1274" s="39">
        <v>2850</v>
      </c>
      <c r="I1274" s="39">
        <v>2373</v>
      </c>
      <c r="J1274" s="39" t="str">
        <f t="shared" si="210"/>
        <v>NO</v>
      </c>
      <c r="K1274" s="39">
        <f t="shared" si="211"/>
        <v>2.8037383177570092</v>
      </c>
      <c r="L1274" s="39" t="str">
        <f t="shared" si="212"/>
        <v>NO</v>
      </c>
      <c r="O1274" s="39">
        <v>1</v>
      </c>
      <c r="R1274" s="39">
        <v>0</v>
      </c>
      <c r="S1274" s="39">
        <f t="shared" si="213"/>
        <v>0</v>
      </c>
      <c r="AB1274" s="39" t="s">
        <v>4112</v>
      </c>
      <c r="AD1274" s="39">
        <f t="shared" si="214"/>
        <v>0</v>
      </c>
      <c r="AE1274" s="39">
        <v>2</v>
      </c>
      <c r="AF1274" s="39">
        <f t="shared" si="215"/>
        <v>101</v>
      </c>
      <c r="AG1274" s="39">
        <v>3</v>
      </c>
      <c r="AH1274" s="39">
        <f t="shared" si="216"/>
        <v>179</v>
      </c>
      <c r="AI1274" s="39">
        <f t="shared" si="217"/>
        <v>-78</v>
      </c>
      <c r="AJ1274" s="39">
        <f t="shared" si="218"/>
        <v>0</v>
      </c>
      <c r="AK1274" s="39">
        <v>1</v>
      </c>
      <c r="AL1274" s="39">
        <v>0.41299999999999998</v>
      </c>
      <c r="AM1274" s="39">
        <v>0.45100000000000001</v>
      </c>
      <c r="AN1274" s="39">
        <v>0.42799999999999999</v>
      </c>
      <c r="AO1274" s="39">
        <f t="shared" si="219"/>
        <v>0</v>
      </c>
      <c r="AQ1274" s="37" t="s">
        <v>676</v>
      </c>
      <c r="AR1274" s="39">
        <v>0</v>
      </c>
    </row>
    <row r="1275" spans="1:44" ht="15" customHeight="1">
      <c r="A1275" s="37" t="s">
        <v>677</v>
      </c>
      <c r="B1275" s="37" t="s">
        <v>678</v>
      </c>
      <c r="C1275" s="37" t="s">
        <v>679</v>
      </c>
      <c r="E1275" s="39">
        <v>0.995</v>
      </c>
      <c r="F1275" s="39">
        <v>21</v>
      </c>
      <c r="G1275" s="39">
        <f t="shared" si="209"/>
        <v>636</v>
      </c>
      <c r="H1275" s="39">
        <v>3179</v>
      </c>
      <c r="I1275" s="39">
        <v>697</v>
      </c>
      <c r="J1275" s="39" t="str">
        <f t="shared" si="210"/>
        <v>NO</v>
      </c>
      <c r="K1275" s="39">
        <f t="shared" si="211"/>
        <v>1.10062893081761</v>
      </c>
      <c r="L1275" s="39" t="str">
        <f t="shared" si="212"/>
        <v>NO</v>
      </c>
      <c r="O1275" s="39">
        <v>0</v>
      </c>
      <c r="R1275" s="39">
        <v>0</v>
      </c>
      <c r="S1275" s="39">
        <f t="shared" si="213"/>
        <v>0</v>
      </c>
      <c r="AB1275" s="39" t="s">
        <v>4112</v>
      </c>
      <c r="AC1275" s="39" t="s">
        <v>680</v>
      </c>
      <c r="AD1275" s="39">
        <f t="shared" si="214"/>
        <v>3</v>
      </c>
      <c r="AE1275" s="39">
        <v>2345</v>
      </c>
      <c r="AF1275" s="39">
        <f t="shared" si="215"/>
        <v>1084</v>
      </c>
      <c r="AG1275" s="39">
        <v>2993</v>
      </c>
      <c r="AH1275" s="39">
        <f t="shared" si="216"/>
        <v>1214</v>
      </c>
      <c r="AI1275" s="39">
        <f t="shared" si="217"/>
        <v>-130</v>
      </c>
      <c r="AJ1275" s="39">
        <f t="shared" si="218"/>
        <v>0</v>
      </c>
      <c r="AK1275" s="39">
        <v>1</v>
      </c>
      <c r="AL1275" s="39">
        <v>0.48499999999999999</v>
      </c>
      <c r="AM1275" s="39">
        <v>0.48199999999999998</v>
      </c>
      <c r="AN1275" s="39">
        <v>0.41699999999999998</v>
      </c>
      <c r="AO1275" s="39">
        <f t="shared" si="219"/>
        <v>0</v>
      </c>
      <c r="AQ1275" s="37" t="s">
        <v>679</v>
      </c>
      <c r="AR1275" s="39">
        <v>0</v>
      </c>
    </row>
    <row r="1276" spans="1:44" ht="15" customHeight="1">
      <c r="A1276" s="37" t="s">
        <v>681</v>
      </c>
      <c r="B1276" s="37" t="s">
        <v>682</v>
      </c>
      <c r="C1276" s="37" t="s">
        <v>683</v>
      </c>
      <c r="E1276" s="39">
        <v>0.98299999999999998</v>
      </c>
      <c r="F1276" s="39">
        <v>21</v>
      </c>
      <c r="G1276" s="39">
        <f t="shared" si="209"/>
        <v>452</v>
      </c>
      <c r="H1276" s="39">
        <v>447</v>
      </c>
      <c r="I1276" s="39">
        <v>5925</v>
      </c>
      <c r="J1276" s="39" t="str">
        <f t="shared" si="210"/>
        <v>NO</v>
      </c>
      <c r="K1276" s="39">
        <f t="shared" si="211"/>
        <v>1.1061946902654869</v>
      </c>
      <c r="L1276" s="39" t="str">
        <f t="shared" si="212"/>
        <v>NO</v>
      </c>
      <c r="O1276" s="39">
        <v>5</v>
      </c>
      <c r="R1276" s="39">
        <v>0</v>
      </c>
      <c r="S1276" s="39">
        <f t="shared" si="213"/>
        <v>1</v>
      </c>
      <c r="U1276" s="39" t="s">
        <v>1493</v>
      </c>
      <c r="AB1276" s="39" t="s">
        <v>4112</v>
      </c>
      <c r="AD1276" s="39">
        <f t="shared" si="214"/>
        <v>0</v>
      </c>
      <c r="AE1276" s="39">
        <v>1158</v>
      </c>
      <c r="AF1276" s="39">
        <f t="shared" si="215"/>
        <v>864</v>
      </c>
      <c r="AG1276" s="39">
        <v>1300</v>
      </c>
      <c r="AH1276" s="39">
        <f t="shared" si="216"/>
        <v>1076</v>
      </c>
      <c r="AI1276" s="39">
        <f t="shared" si="217"/>
        <v>-212</v>
      </c>
      <c r="AJ1276" s="39">
        <f t="shared" si="218"/>
        <v>0</v>
      </c>
      <c r="AK1276" s="39">
        <v>1</v>
      </c>
      <c r="AL1276" s="39">
        <v>0.45100000000000001</v>
      </c>
      <c r="AM1276" s="39">
        <v>0.44</v>
      </c>
      <c r="AN1276" s="39">
        <v>0.39200000000000002</v>
      </c>
      <c r="AO1276" s="39">
        <f t="shared" si="219"/>
        <v>0</v>
      </c>
      <c r="AQ1276" s="37" t="s">
        <v>683</v>
      </c>
      <c r="AR1276" s="39">
        <v>0</v>
      </c>
    </row>
    <row r="1277" spans="1:44" ht="15" customHeight="1">
      <c r="A1277" s="37" t="s">
        <v>684</v>
      </c>
      <c r="B1277" s="37" t="s">
        <v>656</v>
      </c>
      <c r="C1277" s="37" t="s">
        <v>657</v>
      </c>
      <c r="E1277" s="39">
        <v>1</v>
      </c>
      <c r="F1277" s="39">
        <v>18</v>
      </c>
      <c r="G1277" s="39">
        <f t="shared" si="209"/>
        <v>297</v>
      </c>
      <c r="H1277" s="39">
        <v>6280</v>
      </c>
      <c r="I1277" s="39" t="s">
        <v>4111</v>
      </c>
      <c r="J1277" s="39" t="str">
        <f t="shared" si="210"/>
        <v>NO</v>
      </c>
      <c r="K1277" s="39">
        <f t="shared" si="211"/>
        <v>0.33670033670033672</v>
      </c>
      <c r="L1277" s="39" t="str">
        <f t="shared" si="212"/>
        <v>NO</v>
      </c>
      <c r="O1277" s="39">
        <v>1</v>
      </c>
      <c r="R1277" s="39">
        <v>0</v>
      </c>
      <c r="S1277" s="39">
        <f t="shared" si="213"/>
        <v>0</v>
      </c>
      <c r="AB1277" s="39" t="s">
        <v>4112</v>
      </c>
      <c r="AD1277" s="39">
        <f t="shared" si="214"/>
        <v>0</v>
      </c>
      <c r="AE1277" s="39">
        <v>1137</v>
      </c>
      <c r="AF1277" s="39">
        <f t="shared" si="215"/>
        <v>855</v>
      </c>
      <c r="AG1277" s="39">
        <v>293</v>
      </c>
      <c r="AH1277" s="39">
        <f t="shared" si="216"/>
        <v>758</v>
      </c>
      <c r="AI1277" s="39">
        <f t="shared" si="217"/>
        <v>97</v>
      </c>
      <c r="AJ1277" s="39">
        <f t="shared" si="218"/>
        <v>1</v>
      </c>
      <c r="AK1277" s="39">
        <v>1</v>
      </c>
      <c r="AL1277" s="39">
        <v>0.42499999999999999</v>
      </c>
      <c r="AM1277" s="39">
        <v>0.48499999999999999</v>
      </c>
      <c r="AN1277" s="39">
        <v>0.40400000000000003</v>
      </c>
      <c r="AO1277" s="39">
        <f t="shared" si="219"/>
        <v>0</v>
      </c>
      <c r="AQ1277" s="37" t="s">
        <v>657</v>
      </c>
      <c r="AR1277" s="39">
        <v>1</v>
      </c>
    </row>
    <row r="1278" spans="1:44" ht="15" customHeight="1">
      <c r="A1278" s="37" t="s">
        <v>658</v>
      </c>
      <c r="B1278" s="37" t="s">
        <v>659</v>
      </c>
      <c r="C1278" s="37" t="s">
        <v>660</v>
      </c>
      <c r="E1278" s="39">
        <v>0.997</v>
      </c>
      <c r="F1278" s="39">
        <v>18</v>
      </c>
      <c r="G1278" s="39">
        <f t="shared" si="209"/>
        <v>249</v>
      </c>
      <c r="H1278" s="39" t="s">
        <v>4111</v>
      </c>
      <c r="I1278" s="39">
        <v>3449</v>
      </c>
      <c r="J1278" s="39" t="str">
        <f t="shared" si="210"/>
        <v>NO</v>
      </c>
      <c r="K1278" s="39">
        <f t="shared" si="211"/>
        <v>0.80321285140562249</v>
      </c>
      <c r="L1278" s="39" t="str">
        <f t="shared" si="212"/>
        <v>NO</v>
      </c>
      <c r="O1278" s="39">
        <v>1</v>
      </c>
      <c r="R1278" s="39">
        <v>0</v>
      </c>
      <c r="S1278" s="39">
        <f t="shared" si="213"/>
        <v>0</v>
      </c>
      <c r="AB1278" s="39" t="s">
        <v>4112</v>
      </c>
      <c r="AD1278" s="39">
        <f t="shared" si="214"/>
        <v>0</v>
      </c>
      <c r="AE1278" s="39">
        <v>4072</v>
      </c>
      <c r="AF1278" s="39">
        <f t="shared" si="215"/>
        <v>1232</v>
      </c>
      <c r="AG1278" s="39">
        <v>12</v>
      </c>
      <c r="AH1278" s="39">
        <f t="shared" si="216"/>
        <v>292</v>
      </c>
      <c r="AI1278" s="39">
        <f t="shared" si="217"/>
        <v>940</v>
      </c>
      <c r="AJ1278" s="39">
        <f t="shared" si="218"/>
        <v>1</v>
      </c>
      <c r="AK1278" s="39">
        <v>1</v>
      </c>
      <c r="AL1278" s="39">
        <v>0.42099999999999999</v>
      </c>
      <c r="AM1278" s="39">
        <v>0.47299999999999998</v>
      </c>
      <c r="AN1278" s="39">
        <v>0.27100000000000002</v>
      </c>
      <c r="AO1278" s="39">
        <f t="shared" si="219"/>
        <v>0</v>
      </c>
      <c r="AQ1278" s="37" t="s">
        <v>660</v>
      </c>
      <c r="AR1278" s="39">
        <v>1</v>
      </c>
    </row>
    <row r="1279" spans="1:44" ht="15" customHeight="1">
      <c r="A1279" s="37" t="s">
        <v>661</v>
      </c>
      <c r="B1279" s="37" t="s">
        <v>662</v>
      </c>
      <c r="C1279" s="37" t="s">
        <v>663</v>
      </c>
      <c r="E1279" s="39">
        <v>0.999</v>
      </c>
      <c r="F1279" s="39">
        <v>20</v>
      </c>
      <c r="G1279" s="39">
        <f t="shared" si="209"/>
        <v>240</v>
      </c>
      <c r="H1279" s="39">
        <v>3540</v>
      </c>
      <c r="I1279" s="39" t="s">
        <v>4111</v>
      </c>
      <c r="J1279" s="39" t="str">
        <f t="shared" si="210"/>
        <v>NO</v>
      </c>
      <c r="K1279" s="39">
        <f t="shared" si="211"/>
        <v>1.6666666666666667</v>
      </c>
      <c r="L1279" s="39" t="str">
        <f t="shared" si="212"/>
        <v>NO</v>
      </c>
      <c r="O1279" s="39">
        <v>1</v>
      </c>
      <c r="R1279" s="39">
        <v>0</v>
      </c>
      <c r="S1279" s="39">
        <f t="shared" si="213"/>
        <v>0</v>
      </c>
      <c r="AB1279" s="39" t="s">
        <v>4112</v>
      </c>
      <c r="AD1279" s="39">
        <f t="shared" si="214"/>
        <v>0</v>
      </c>
      <c r="AE1279" s="39">
        <v>2688</v>
      </c>
      <c r="AF1279" s="39">
        <f t="shared" si="215"/>
        <v>1128</v>
      </c>
      <c r="AG1279" s="39">
        <v>4287</v>
      </c>
      <c r="AH1279" s="39">
        <f t="shared" si="216"/>
        <v>1267</v>
      </c>
      <c r="AI1279" s="39">
        <f t="shared" si="217"/>
        <v>-139</v>
      </c>
      <c r="AJ1279" s="39">
        <f t="shared" si="218"/>
        <v>0</v>
      </c>
      <c r="AK1279" s="39">
        <v>1</v>
      </c>
      <c r="AL1279" s="39">
        <v>0.503</v>
      </c>
      <c r="AM1279" s="39">
        <v>0.495</v>
      </c>
      <c r="AN1279" s="39">
        <v>0.442</v>
      </c>
      <c r="AO1279" s="39">
        <f t="shared" si="219"/>
        <v>0</v>
      </c>
      <c r="AQ1279" s="37" t="s">
        <v>663</v>
      </c>
      <c r="AR1279" s="39">
        <v>0</v>
      </c>
    </row>
    <row r="1280" spans="1:44" ht="15" customHeight="1">
      <c r="A1280" s="37" t="s">
        <v>664</v>
      </c>
      <c r="B1280" s="37" t="s">
        <v>665</v>
      </c>
      <c r="C1280" s="37" t="s">
        <v>666</v>
      </c>
      <c r="E1280" s="39">
        <v>1</v>
      </c>
      <c r="F1280" s="39">
        <v>18</v>
      </c>
      <c r="G1280" s="39">
        <f t="shared" si="209"/>
        <v>734</v>
      </c>
      <c r="H1280" s="39">
        <v>9036</v>
      </c>
      <c r="I1280" s="39">
        <v>488</v>
      </c>
      <c r="J1280" s="39" t="str">
        <f t="shared" si="210"/>
        <v>NO</v>
      </c>
      <c r="K1280" s="39">
        <f t="shared" si="211"/>
        <v>0.54495912806539515</v>
      </c>
      <c r="L1280" s="39" t="str">
        <f t="shared" si="212"/>
        <v>NO</v>
      </c>
      <c r="O1280" s="39">
        <v>1</v>
      </c>
      <c r="R1280" s="39">
        <v>0</v>
      </c>
      <c r="S1280" s="39">
        <f t="shared" si="213"/>
        <v>0</v>
      </c>
      <c r="AB1280" s="39" t="s">
        <v>4112</v>
      </c>
      <c r="AC1280" s="39" t="s">
        <v>667</v>
      </c>
      <c r="AD1280" s="39">
        <f t="shared" si="214"/>
        <v>8</v>
      </c>
      <c r="AE1280" s="39">
        <v>478</v>
      </c>
      <c r="AF1280" s="39">
        <f t="shared" si="215"/>
        <v>629</v>
      </c>
      <c r="AG1280" s="39">
        <v>5766</v>
      </c>
      <c r="AH1280" s="39">
        <f t="shared" si="216"/>
        <v>1303</v>
      </c>
      <c r="AI1280" s="39">
        <f t="shared" si="217"/>
        <v>-674</v>
      </c>
      <c r="AJ1280" s="39">
        <f t="shared" si="218"/>
        <v>0</v>
      </c>
      <c r="AK1280" s="39">
        <v>1</v>
      </c>
      <c r="AL1280" s="39">
        <v>0.48699999999999999</v>
      </c>
      <c r="AM1280" s="39">
        <v>0.46</v>
      </c>
      <c r="AN1280" s="39">
        <v>0.46200000000000002</v>
      </c>
      <c r="AO1280" s="39">
        <f t="shared" si="219"/>
        <v>0</v>
      </c>
      <c r="AQ1280" s="37" t="s">
        <v>666</v>
      </c>
      <c r="AR1280" s="39">
        <v>0</v>
      </c>
    </row>
    <row r="1281" spans="1:44" ht="15" customHeight="1">
      <c r="A1281" s="37" t="s">
        <v>668</v>
      </c>
      <c r="B1281" s="37" t="s">
        <v>669</v>
      </c>
      <c r="C1281" s="37" t="s">
        <v>670</v>
      </c>
      <c r="E1281" s="39">
        <v>0.997</v>
      </c>
      <c r="F1281" s="39">
        <v>18</v>
      </c>
      <c r="G1281" s="39">
        <f t="shared" si="209"/>
        <v>78</v>
      </c>
      <c r="H1281" s="39">
        <v>7665</v>
      </c>
      <c r="I1281" s="39">
        <v>6527</v>
      </c>
      <c r="J1281" s="39" t="str">
        <f t="shared" si="210"/>
        <v>NO</v>
      </c>
      <c r="K1281" s="39">
        <f t="shared" si="211"/>
        <v>7.6923076923076934</v>
      </c>
      <c r="L1281" s="39" t="str">
        <f t="shared" si="212"/>
        <v>YES</v>
      </c>
      <c r="O1281" s="39">
        <v>1</v>
      </c>
      <c r="R1281" s="39">
        <v>0</v>
      </c>
      <c r="S1281" s="39">
        <f t="shared" si="213"/>
        <v>0</v>
      </c>
      <c r="AB1281" s="39" t="s">
        <v>4112</v>
      </c>
      <c r="AD1281" s="39">
        <f t="shared" si="214"/>
        <v>0</v>
      </c>
      <c r="AE1281" s="39">
        <v>2566</v>
      </c>
      <c r="AF1281" s="39">
        <f t="shared" si="215"/>
        <v>1113</v>
      </c>
      <c r="AG1281" s="39">
        <v>50</v>
      </c>
      <c r="AH1281" s="39">
        <f t="shared" si="216"/>
        <v>431</v>
      </c>
      <c r="AI1281" s="39">
        <f t="shared" si="217"/>
        <v>682</v>
      </c>
      <c r="AJ1281" s="39">
        <f t="shared" si="218"/>
        <v>1</v>
      </c>
      <c r="AK1281" s="39">
        <v>1</v>
      </c>
      <c r="AL1281" s="39">
        <v>0.47799999999999998</v>
      </c>
      <c r="AM1281" s="39">
        <v>0.437</v>
      </c>
      <c r="AN1281" s="39">
        <v>0.318</v>
      </c>
      <c r="AO1281" s="39">
        <f t="shared" si="219"/>
        <v>0</v>
      </c>
      <c r="AQ1281" s="37" t="s">
        <v>670</v>
      </c>
      <c r="AR1281" s="39">
        <v>1</v>
      </c>
    </row>
    <row r="1282" spans="1:44" ht="15" customHeight="1">
      <c r="A1282" s="37" t="s">
        <v>671</v>
      </c>
      <c r="B1282" s="37" t="s">
        <v>640</v>
      </c>
      <c r="C1282" s="37" t="s">
        <v>641</v>
      </c>
      <c r="E1282" s="39">
        <v>0.998</v>
      </c>
      <c r="F1282" s="39">
        <v>17</v>
      </c>
      <c r="G1282" s="39">
        <f t="shared" si="209"/>
        <v>511</v>
      </c>
      <c r="H1282" s="39">
        <v>949</v>
      </c>
      <c r="I1282" s="39" t="s">
        <v>4111</v>
      </c>
      <c r="J1282" s="39" t="str">
        <f t="shared" si="210"/>
        <v>NO</v>
      </c>
      <c r="K1282" s="39">
        <f t="shared" si="211"/>
        <v>0.19569471624266144</v>
      </c>
      <c r="L1282" s="39" t="str">
        <f t="shared" si="212"/>
        <v>NO</v>
      </c>
      <c r="O1282" s="39">
        <v>8</v>
      </c>
      <c r="R1282" s="39">
        <v>0</v>
      </c>
      <c r="S1282" s="39">
        <f t="shared" si="213"/>
        <v>0</v>
      </c>
      <c r="AB1282" s="39" t="s">
        <v>4112</v>
      </c>
      <c r="AD1282" s="39">
        <f t="shared" si="214"/>
        <v>0</v>
      </c>
      <c r="AE1282" s="39">
        <v>5207</v>
      </c>
      <c r="AF1282" s="39">
        <f t="shared" si="215"/>
        <v>1280</v>
      </c>
      <c r="AG1282" s="39">
        <v>167</v>
      </c>
      <c r="AH1282" s="39">
        <f t="shared" si="216"/>
        <v>648</v>
      </c>
      <c r="AI1282" s="39">
        <f t="shared" si="217"/>
        <v>632</v>
      </c>
      <c r="AJ1282" s="39">
        <f t="shared" si="218"/>
        <v>1</v>
      </c>
      <c r="AK1282" s="39">
        <v>1</v>
      </c>
      <c r="AL1282" s="39">
        <v>0</v>
      </c>
      <c r="AM1282" s="39">
        <v>0</v>
      </c>
      <c r="AN1282" s="39">
        <v>0</v>
      </c>
      <c r="AO1282" s="39">
        <f t="shared" si="219"/>
        <v>0</v>
      </c>
      <c r="AQ1282" s="37" t="s">
        <v>641</v>
      </c>
      <c r="AR1282" s="39">
        <v>1</v>
      </c>
    </row>
    <row r="1283" spans="1:44" ht="15" customHeight="1">
      <c r="A1283" s="37" t="s">
        <v>642</v>
      </c>
      <c r="B1283" s="37" t="s">
        <v>643</v>
      </c>
      <c r="C1283" s="37" t="s">
        <v>644</v>
      </c>
      <c r="E1283" s="39">
        <v>0.998</v>
      </c>
      <c r="F1283" s="39">
        <v>17</v>
      </c>
      <c r="G1283" s="39">
        <f t="shared" ref="G1283:G1346" si="220">LEN(B1283)</f>
        <v>185</v>
      </c>
      <c r="H1283" s="39">
        <v>215</v>
      </c>
      <c r="I1283" s="39">
        <v>1526</v>
      </c>
      <c r="J1283" s="39" t="str">
        <f t="shared" ref="J1283:J1346" si="221">IF(AND(OR(H1283&gt;=10000,I1283&gt;=10000),H1283&lt;&gt;"NA",I1283&lt;&gt;"NA"),"YES","NO")</f>
        <v>NO</v>
      </c>
      <c r="K1283" s="39">
        <f t="shared" ref="K1283:K1346" si="222">(100/G1283)*(LEN(B1283)-LEN(SUBSTITUTE(B1283,"C","")))</f>
        <v>1.0810810810810811</v>
      </c>
      <c r="L1283" s="39" t="str">
        <f t="shared" ref="L1283:L1346" si="223">IF(AND(K1283&gt;3,G1283&lt;150),"YES","NO")</f>
        <v>NO</v>
      </c>
      <c r="O1283" s="39">
        <v>0</v>
      </c>
      <c r="R1283" s="39">
        <v>0</v>
      </c>
      <c r="S1283" s="39">
        <f t="shared" ref="S1283:S1346" si="224">SUM(IF(U1283=0,0,1),IF(V1283=0,0,1),IF(W1283=0,0,1),IF(X1283=0,0,1),IF(Y1283=0,0,1),IF(Z1283=0,0,1),IF(AA1283=0,0,1),IF(AB1283="No NLS",0,1))</f>
        <v>0</v>
      </c>
      <c r="AB1283" s="39" t="s">
        <v>4112</v>
      </c>
      <c r="AD1283" s="39">
        <f t="shared" ref="AD1283:AD1346" si="225">IF(AC1283="",0,(LEN(AC1283)-LEN(SUBSTITUTE(AC1283,"#","")))+1)</f>
        <v>0</v>
      </c>
      <c r="AE1283" s="39">
        <v>248</v>
      </c>
      <c r="AF1283" s="39">
        <f t="shared" ref="AF1283:AF1346" si="226">RANK(AE1283,$AE$3:$AE$1464,1)</f>
        <v>506</v>
      </c>
      <c r="AG1283" s="39">
        <v>26</v>
      </c>
      <c r="AH1283" s="39">
        <f t="shared" ref="AH1283:AH1346" si="227">RANK(AG1283,$AG$3:$AG$1464,1)</f>
        <v>357</v>
      </c>
      <c r="AI1283" s="39">
        <f t="shared" ref="AI1283:AI1346" si="228">AF1283-AH1283</f>
        <v>149</v>
      </c>
      <c r="AJ1283" s="39">
        <f t="shared" ref="AJ1283:AJ1346" si="229">IF(AI1283&gt;0,1,0)</f>
        <v>1</v>
      </c>
      <c r="AK1283" s="39">
        <v>1</v>
      </c>
      <c r="AL1283" s="39">
        <v>0.45600000000000002</v>
      </c>
      <c r="AM1283" s="39">
        <v>0.52800000000000002</v>
      </c>
      <c r="AN1283" s="39">
        <v>0.42399999999999999</v>
      </c>
      <c r="AO1283" s="39">
        <f t="shared" ref="AO1283:AO1346" si="230">IF(AK1283=1,0,1)</f>
        <v>0</v>
      </c>
      <c r="AQ1283" s="37" t="s">
        <v>644</v>
      </c>
      <c r="AR1283" s="39">
        <v>1</v>
      </c>
    </row>
    <row r="1284" spans="1:44" ht="15" customHeight="1">
      <c r="A1284" s="37" t="s">
        <v>645</v>
      </c>
      <c r="B1284" s="37" t="s">
        <v>646</v>
      </c>
      <c r="C1284" s="37" t="s">
        <v>647</v>
      </c>
      <c r="E1284" s="39">
        <v>0.999</v>
      </c>
      <c r="F1284" s="39">
        <v>23</v>
      </c>
      <c r="G1284" s="39">
        <f t="shared" si="220"/>
        <v>258</v>
      </c>
      <c r="H1284" s="39">
        <v>2100</v>
      </c>
      <c r="I1284" s="39" t="s">
        <v>4111</v>
      </c>
      <c r="J1284" s="39" t="str">
        <f t="shared" si="221"/>
        <v>NO</v>
      </c>
      <c r="K1284" s="39">
        <f t="shared" si="222"/>
        <v>3.1007751937984498</v>
      </c>
      <c r="L1284" s="39" t="str">
        <f t="shared" si="223"/>
        <v>NO</v>
      </c>
      <c r="O1284" s="39">
        <v>0</v>
      </c>
      <c r="R1284" s="39">
        <v>0</v>
      </c>
      <c r="S1284" s="39">
        <f t="shared" si="224"/>
        <v>0</v>
      </c>
      <c r="AB1284" s="39" t="s">
        <v>4112</v>
      </c>
      <c r="AD1284" s="39">
        <f t="shared" si="225"/>
        <v>0</v>
      </c>
      <c r="AE1284" s="39">
        <v>90</v>
      </c>
      <c r="AF1284" s="39">
        <f t="shared" si="226"/>
        <v>378</v>
      </c>
      <c r="AG1284" s="39">
        <v>170</v>
      </c>
      <c r="AH1284" s="39">
        <f t="shared" si="227"/>
        <v>652</v>
      </c>
      <c r="AI1284" s="39">
        <f t="shared" si="228"/>
        <v>-274</v>
      </c>
      <c r="AJ1284" s="39">
        <f t="shared" si="229"/>
        <v>0</v>
      </c>
      <c r="AK1284" s="39">
        <v>1</v>
      </c>
      <c r="AL1284" s="39">
        <v>0.42899999999999999</v>
      </c>
      <c r="AM1284" s="39">
        <v>0.45600000000000002</v>
      </c>
      <c r="AN1284" s="39">
        <v>0.39300000000000002</v>
      </c>
      <c r="AO1284" s="39">
        <f t="shared" si="230"/>
        <v>0</v>
      </c>
      <c r="AQ1284" s="37" t="s">
        <v>647</v>
      </c>
      <c r="AR1284" s="39">
        <v>0</v>
      </c>
    </row>
    <row r="1285" spans="1:44" ht="15" customHeight="1">
      <c r="A1285" s="37" t="s">
        <v>648</v>
      </c>
      <c r="B1285" s="37" t="s">
        <v>649</v>
      </c>
      <c r="C1285" s="37" t="s">
        <v>650</v>
      </c>
      <c r="E1285" s="39">
        <v>0.996</v>
      </c>
      <c r="F1285" s="39">
        <v>19</v>
      </c>
      <c r="G1285" s="39">
        <f t="shared" si="220"/>
        <v>199</v>
      </c>
      <c r="H1285" s="39">
        <v>1960</v>
      </c>
      <c r="I1285" s="39">
        <v>8070</v>
      </c>
      <c r="J1285" s="39" t="str">
        <f t="shared" si="221"/>
        <v>NO</v>
      </c>
      <c r="K1285" s="39">
        <f t="shared" si="222"/>
        <v>0</v>
      </c>
      <c r="L1285" s="39" t="str">
        <f t="shared" si="223"/>
        <v>NO</v>
      </c>
      <c r="O1285" s="39">
        <v>0</v>
      </c>
      <c r="R1285" s="39">
        <v>0</v>
      </c>
      <c r="S1285" s="39">
        <f t="shared" si="224"/>
        <v>0</v>
      </c>
      <c r="AB1285" s="39" t="s">
        <v>4112</v>
      </c>
      <c r="AD1285" s="39">
        <f t="shared" si="225"/>
        <v>0</v>
      </c>
      <c r="AE1285" s="39">
        <v>15833</v>
      </c>
      <c r="AF1285" s="39">
        <f t="shared" si="226"/>
        <v>1403</v>
      </c>
      <c r="AG1285" s="39">
        <v>418</v>
      </c>
      <c r="AH1285" s="39">
        <f t="shared" si="227"/>
        <v>827</v>
      </c>
      <c r="AI1285" s="39">
        <f t="shared" si="228"/>
        <v>576</v>
      </c>
      <c r="AJ1285" s="39">
        <f t="shared" si="229"/>
        <v>1</v>
      </c>
      <c r="AK1285" s="39">
        <v>1</v>
      </c>
      <c r="AL1285" s="39">
        <v>0.44</v>
      </c>
      <c r="AM1285" s="39">
        <v>0.45100000000000001</v>
      </c>
      <c r="AN1285" s="39">
        <v>0.374</v>
      </c>
      <c r="AO1285" s="39">
        <f t="shared" si="230"/>
        <v>0</v>
      </c>
      <c r="AQ1285" s="37" t="s">
        <v>650</v>
      </c>
      <c r="AR1285" s="39">
        <v>1</v>
      </c>
    </row>
    <row r="1286" spans="1:44" ht="15" customHeight="1">
      <c r="A1286" s="37" t="s">
        <v>651</v>
      </c>
      <c r="B1286" s="37" t="s">
        <v>652</v>
      </c>
      <c r="C1286" s="37" t="s">
        <v>653</v>
      </c>
      <c r="E1286" s="39">
        <v>0.96399999999999997</v>
      </c>
      <c r="F1286" s="39">
        <v>22</v>
      </c>
      <c r="G1286" s="39">
        <f t="shared" si="220"/>
        <v>501</v>
      </c>
      <c r="H1286" s="39">
        <v>1293</v>
      </c>
      <c r="I1286" s="39">
        <v>9859</v>
      </c>
      <c r="J1286" s="39" t="str">
        <f t="shared" si="221"/>
        <v>NO</v>
      </c>
      <c r="K1286" s="39">
        <f t="shared" si="222"/>
        <v>1.1976047904191618</v>
      </c>
      <c r="L1286" s="39" t="str">
        <f t="shared" si="223"/>
        <v>NO</v>
      </c>
      <c r="O1286" s="39">
        <v>3</v>
      </c>
      <c r="R1286" s="39">
        <v>0</v>
      </c>
      <c r="S1286" s="39">
        <f t="shared" si="224"/>
        <v>0</v>
      </c>
      <c r="AB1286" s="39" t="s">
        <v>4112</v>
      </c>
      <c r="AC1286" s="39" t="s">
        <v>654</v>
      </c>
      <c r="AD1286" s="39">
        <f t="shared" si="225"/>
        <v>2</v>
      </c>
      <c r="AE1286" s="39">
        <v>465</v>
      </c>
      <c r="AF1286" s="39">
        <f t="shared" si="226"/>
        <v>627</v>
      </c>
      <c r="AG1286" s="39">
        <v>2266</v>
      </c>
      <c r="AH1286" s="39">
        <f t="shared" si="227"/>
        <v>1170</v>
      </c>
      <c r="AI1286" s="39">
        <f t="shared" si="228"/>
        <v>-543</v>
      </c>
      <c r="AJ1286" s="39">
        <f t="shared" si="229"/>
        <v>0</v>
      </c>
      <c r="AK1286" s="39">
        <v>1</v>
      </c>
      <c r="AL1286" s="39">
        <v>0.43</v>
      </c>
      <c r="AM1286" s="39">
        <v>0.47799999999999998</v>
      </c>
      <c r="AN1286" s="39">
        <v>0.39300000000000002</v>
      </c>
      <c r="AO1286" s="39">
        <f t="shared" si="230"/>
        <v>0</v>
      </c>
      <c r="AQ1286" s="37" t="s">
        <v>653</v>
      </c>
      <c r="AR1286" s="39">
        <v>0</v>
      </c>
    </row>
    <row r="1287" spans="1:44" ht="15" customHeight="1">
      <c r="A1287" s="37" t="s">
        <v>655</v>
      </c>
      <c r="B1287" s="37" t="s">
        <v>621</v>
      </c>
      <c r="C1287" s="37" t="s">
        <v>622</v>
      </c>
      <c r="E1287" s="39">
        <v>0.99399999999999999</v>
      </c>
      <c r="F1287" s="39">
        <v>25</v>
      </c>
      <c r="G1287" s="39">
        <f t="shared" si="220"/>
        <v>553</v>
      </c>
      <c r="H1287" s="39">
        <v>137</v>
      </c>
      <c r="I1287" s="39">
        <v>10855</v>
      </c>
      <c r="J1287" s="39" t="str">
        <f t="shared" si="221"/>
        <v>YES</v>
      </c>
      <c r="K1287" s="39">
        <f t="shared" si="222"/>
        <v>0.54249547920433994</v>
      </c>
      <c r="L1287" s="39" t="str">
        <f t="shared" si="223"/>
        <v>NO</v>
      </c>
      <c r="O1287" s="39">
        <v>2</v>
      </c>
      <c r="R1287" s="39">
        <v>0</v>
      </c>
      <c r="S1287" s="39">
        <f t="shared" si="224"/>
        <v>0</v>
      </c>
      <c r="AB1287" s="39" t="s">
        <v>4112</v>
      </c>
      <c r="AD1287" s="39">
        <f t="shared" si="225"/>
        <v>0</v>
      </c>
      <c r="AE1287" s="39">
        <v>335</v>
      </c>
      <c r="AF1287" s="39">
        <f t="shared" si="226"/>
        <v>555</v>
      </c>
      <c r="AG1287" s="39">
        <v>395</v>
      </c>
      <c r="AH1287" s="39">
        <f t="shared" si="227"/>
        <v>815</v>
      </c>
      <c r="AI1287" s="39">
        <f t="shared" si="228"/>
        <v>-260</v>
      </c>
      <c r="AJ1287" s="39">
        <f t="shared" si="229"/>
        <v>0</v>
      </c>
      <c r="AK1287" s="39">
        <v>1</v>
      </c>
      <c r="AL1287" s="39">
        <v>0.45800000000000002</v>
      </c>
      <c r="AM1287" s="39">
        <v>0.48399999999999999</v>
      </c>
      <c r="AN1287" s="39">
        <v>0.40899999999999997</v>
      </c>
      <c r="AO1287" s="39">
        <f t="shared" si="230"/>
        <v>0</v>
      </c>
      <c r="AQ1287" s="37" t="s">
        <v>622</v>
      </c>
      <c r="AR1287" s="39">
        <v>0</v>
      </c>
    </row>
    <row r="1288" spans="1:44" ht="15" customHeight="1">
      <c r="A1288" s="37" t="s">
        <v>623</v>
      </c>
      <c r="B1288" s="37" t="s">
        <v>624</v>
      </c>
      <c r="C1288" s="37" t="s">
        <v>625</v>
      </c>
      <c r="E1288" s="39">
        <v>0.996</v>
      </c>
      <c r="F1288" s="39">
        <v>18</v>
      </c>
      <c r="G1288" s="39">
        <f t="shared" si="220"/>
        <v>154</v>
      </c>
      <c r="H1288" s="39">
        <v>17159</v>
      </c>
      <c r="I1288" s="39">
        <v>2848</v>
      </c>
      <c r="J1288" s="39" t="str">
        <f t="shared" si="221"/>
        <v>YES</v>
      </c>
      <c r="K1288" s="39">
        <f t="shared" si="222"/>
        <v>0</v>
      </c>
      <c r="L1288" s="39" t="str">
        <f t="shared" si="223"/>
        <v>NO</v>
      </c>
      <c r="O1288" s="39">
        <v>0</v>
      </c>
      <c r="R1288" s="39">
        <v>0</v>
      </c>
      <c r="S1288" s="39">
        <f t="shared" si="224"/>
        <v>0</v>
      </c>
      <c r="AB1288" s="39" t="s">
        <v>4112</v>
      </c>
      <c r="AC1288" s="39" t="s">
        <v>626</v>
      </c>
      <c r="AD1288" s="39">
        <f t="shared" si="225"/>
        <v>3</v>
      </c>
      <c r="AE1288" s="39">
        <v>460</v>
      </c>
      <c r="AF1288" s="39">
        <f t="shared" si="226"/>
        <v>622</v>
      </c>
      <c r="AG1288" s="39">
        <v>0</v>
      </c>
      <c r="AH1288" s="39">
        <f t="shared" si="227"/>
        <v>1</v>
      </c>
      <c r="AI1288" s="39">
        <f t="shared" si="228"/>
        <v>621</v>
      </c>
      <c r="AJ1288" s="39">
        <f t="shared" si="229"/>
        <v>1</v>
      </c>
      <c r="AK1288" s="39">
        <v>1</v>
      </c>
      <c r="AL1288" s="39">
        <v>0.42599999999999999</v>
      </c>
      <c r="AM1288" s="39">
        <v>0.443</v>
      </c>
      <c r="AN1288" s="39">
        <v>0.36199999999999999</v>
      </c>
      <c r="AO1288" s="39">
        <f t="shared" si="230"/>
        <v>0</v>
      </c>
      <c r="AQ1288" s="37" t="s">
        <v>625</v>
      </c>
      <c r="AR1288" s="39">
        <v>1</v>
      </c>
    </row>
    <row r="1289" spans="1:44" ht="15" customHeight="1">
      <c r="A1289" s="37" t="s">
        <v>627</v>
      </c>
      <c r="B1289" s="37" t="s">
        <v>628</v>
      </c>
      <c r="C1289" s="37" t="s">
        <v>629</v>
      </c>
      <c r="E1289" s="39">
        <v>1</v>
      </c>
      <c r="F1289" s="39">
        <v>20</v>
      </c>
      <c r="G1289" s="39">
        <f t="shared" si="220"/>
        <v>68</v>
      </c>
      <c r="H1289" s="39">
        <v>800</v>
      </c>
      <c r="I1289" s="39">
        <v>180</v>
      </c>
      <c r="J1289" s="39" t="str">
        <f t="shared" si="221"/>
        <v>NO</v>
      </c>
      <c r="K1289" s="39">
        <f t="shared" si="222"/>
        <v>5.882352941176471</v>
      </c>
      <c r="L1289" s="39" t="str">
        <f t="shared" si="223"/>
        <v>YES</v>
      </c>
      <c r="O1289" s="39">
        <v>0</v>
      </c>
      <c r="R1289" s="39">
        <v>0</v>
      </c>
      <c r="S1289" s="39">
        <f t="shared" si="224"/>
        <v>1</v>
      </c>
      <c r="U1289" s="39" t="s">
        <v>3447</v>
      </c>
      <c r="AB1289" s="39" t="s">
        <v>4112</v>
      </c>
      <c r="AD1289" s="39">
        <f t="shared" si="225"/>
        <v>0</v>
      </c>
      <c r="AE1289" s="39">
        <v>691</v>
      </c>
      <c r="AF1289" s="39">
        <f t="shared" si="226"/>
        <v>724</v>
      </c>
      <c r="AG1289" s="39">
        <v>84</v>
      </c>
      <c r="AH1289" s="39">
        <f t="shared" si="227"/>
        <v>518</v>
      </c>
      <c r="AI1289" s="39">
        <f t="shared" si="228"/>
        <v>206</v>
      </c>
      <c r="AJ1289" s="39">
        <f t="shared" si="229"/>
        <v>1</v>
      </c>
      <c r="AK1289" s="39">
        <v>1</v>
      </c>
      <c r="AL1289" s="39">
        <v>0.47</v>
      </c>
      <c r="AM1289" s="39">
        <v>0.42799999999999999</v>
      </c>
      <c r="AN1289" s="39">
        <v>0.53300000000000003</v>
      </c>
      <c r="AO1289" s="39">
        <f t="shared" si="230"/>
        <v>0</v>
      </c>
      <c r="AQ1289" s="37" t="s">
        <v>629</v>
      </c>
      <c r="AR1289" s="39">
        <v>1</v>
      </c>
    </row>
    <row r="1290" spans="1:44" ht="15" customHeight="1">
      <c r="A1290" s="37" t="s">
        <v>630</v>
      </c>
      <c r="B1290" s="37" t="s">
        <v>631</v>
      </c>
      <c r="C1290" s="37" t="s">
        <v>632</v>
      </c>
      <c r="E1290" s="39">
        <v>0.96799999999999997</v>
      </c>
      <c r="F1290" s="39">
        <v>19</v>
      </c>
      <c r="G1290" s="39">
        <f t="shared" si="220"/>
        <v>310</v>
      </c>
      <c r="H1290" s="39">
        <v>420</v>
      </c>
      <c r="I1290" s="39">
        <v>1517</v>
      </c>
      <c r="J1290" s="39" t="str">
        <f t="shared" si="221"/>
        <v>NO</v>
      </c>
      <c r="K1290" s="39">
        <f t="shared" si="222"/>
        <v>1.935483870967742</v>
      </c>
      <c r="L1290" s="39" t="str">
        <f t="shared" si="223"/>
        <v>NO</v>
      </c>
      <c r="O1290" s="39">
        <v>2</v>
      </c>
      <c r="R1290" s="39">
        <v>0</v>
      </c>
      <c r="S1290" s="39">
        <f t="shared" si="224"/>
        <v>0</v>
      </c>
      <c r="AB1290" s="39" t="s">
        <v>4112</v>
      </c>
      <c r="AD1290" s="39">
        <f t="shared" si="225"/>
        <v>0</v>
      </c>
      <c r="AE1290" s="39">
        <v>9</v>
      </c>
      <c r="AF1290" s="39">
        <f t="shared" si="226"/>
        <v>179</v>
      </c>
      <c r="AG1290" s="39">
        <v>25</v>
      </c>
      <c r="AH1290" s="39">
        <f t="shared" si="227"/>
        <v>352</v>
      </c>
      <c r="AI1290" s="39">
        <f t="shared" si="228"/>
        <v>-173</v>
      </c>
      <c r="AJ1290" s="39">
        <f t="shared" si="229"/>
        <v>0</v>
      </c>
      <c r="AK1290" s="39">
        <v>1</v>
      </c>
      <c r="AL1290" s="39">
        <v>0.46100000000000002</v>
      </c>
      <c r="AM1290" s="39">
        <v>0.42799999999999999</v>
      </c>
      <c r="AN1290" s="39">
        <v>0.19</v>
      </c>
      <c r="AO1290" s="39">
        <f t="shared" si="230"/>
        <v>0</v>
      </c>
      <c r="AQ1290" s="37" t="s">
        <v>632</v>
      </c>
      <c r="AR1290" s="39">
        <v>0</v>
      </c>
    </row>
    <row r="1291" spans="1:44" ht="15" customHeight="1">
      <c r="A1291" s="37" t="s">
        <v>633</v>
      </c>
      <c r="B1291" s="37" t="s">
        <v>634</v>
      </c>
      <c r="C1291" s="37" t="s">
        <v>635</v>
      </c>
      <c r="E1291" s="39">
        <v>0.999</v>
      </c>
      <c r="F1291" s="39">
        <v>19</v>
      </c>
      <c r="G1291" s="39">
        <f t="shared" si="220"/>
        <v>231</v>
      </c>
      <c r="H1291" s="39">
        <v>2029</v>
      </c>
      <c r="I1291" s="39">
        <v>1995</v>
      </c>
      <c r="J1291" s="39" t="str">
        <f t="shared" si="221"/>
        <v>NO</v>
      </c>
      <c r="K1291" s="39">
        <f t="shared" si="222"/>
        <v>1.7316017316017316</v>
      </c>
      <c r="L1291" s="39" t="str">
        <f t="shared" si="223"/>
        <v>NO</v>
      </c>
      <c r="O1291" s="39">
        <v>1</v>
      </c>
      <c r="R1291" s="39">
        <v>0</v>
      </c>
      <c r="S1291" s="39">
        <f t="shared" si="224"/>
        <v>0</v>
      </c>
      <c r="AB1291" s="39" t="s">
        <v>4112</v>
      </c>
      <c r="AD1291" s="39">
        <f t="shared" si="225"/>
        <v>0</v>
      </c>
      <c r="AE1291" s="39">
        <v>344</v>
      </c>
      <c r="AF1291" s="39">
        <f t="shared" si="226"/>
        <v>561</v>
      </c>
      <c r="AG1291" s="39">
        <v>156</v>
      </c>
      <c r="AH1291" s="39">
        <f t="shared" si="227"/>
        <v>634</v>
      </c>
      <c r="AI1291" s="39">
        <f t="shared" si="228"/>
        <v>-73</v>
      </c>
      <c r="AJ1291" s="39">
        <f t="shared" si="229"/>
        <v>0</v>
      </c>
      <c r="AK1291" s="39">
        <v>1</v>
      </c>
      <c r="AL1291" s="39">
        <v>0.435</v>
      </c>
      <c r="AM1291" s="39">
        <v>0.49099999999999999</v>
      </c>
      <c r="AN1291" s="39">
        <v>0.42199999999999999</v>
      </c>
      <c r="AO1291" s="39">
        <f t="shared" si="230"/>
        <v>0</v>
      </c>
      <c r="AQ1291" s="37" t="s">
        <v>635</v>
      </c>
      <c r="AR1291" s="39">
        <v>0</v>
      </c>
    </row>
    <row r="1292" spans="1:44" ht="15" customHeight="1">
      <c r="A1292" s="37" t="s">
        <v>636</v>
      </c>
      <c r="B1292" s="37" t="s">
        <v>637</v>
      </c>
      <c r="C1292" s="37" t="s">
        <v>638</v>
      </c>
      <c r="E1292" s="39">
        <v>0.99299999999999999</v>
      </c>
      <c r="F1292" s="39">
        <v>18</v>
      </c>
      <c r="G1292" s="39">
        <f t="shared" si="220"/>
        <v>292</v>
      </c>
      <c r="H1292" s="39">
        <v>1888</v>
      </c>
      <c r="I1292" s="39">
        <v>202</v>
      </c>
      <c r="J1292" s="39" t="str">
        <f t="shared" si="221"/>
        <v>NO</v>
      </c>
      <c r="K1292" s="39">
        <f t="shared" si="222"/>
        <v>0.68493150684931503</v>
      </c>
      <c r="L1292" s="39" t="str">
        <f t="shared" si="223"/>
        <v>NO</v>
      </c>
      <c r="O1292" s="39">
        <v>2</v>
      </c>
      <c r="R1292" s="39">
        <v>0</v>
      </c>
      <c r="S1292" s="39">
        <f t="shared" si="224"/>
        <v>1</v>
      </c>
      <c r="AB1292" s="39" t="s">
        <v>639</v>
      </c>
      <c r="AC1292" s="39" t="s">
        <v>604</v>
      </c>
      <c r="AD1292" s="39">
        <f t="shared" si="225"/>
        <v>6</v>
      </c>
      <c r="AE1292" s="39">
        <v>0</v>
      </c>
      <c r="AF1292" s="39">
        <f t="shared" si="226"/>
        <v>1</v>
      </c>
      <c r="AG1292" s="39">
        <v>6</v>
      </c>
      <c r="AH1292" s="39">
        <f t="shared" si="227"/>
        <v>226</v>
      </c>
      <c r="AI1292" s="39">
        <f t="shared" si="228"/>
        <v>-225</v>
      </c>
      <c r="AJ1292" s="39">
        <f t="shared" si="229"/>
        <v>0</v>
      </c>
      <c r="AK1292" s="39">
        <v>1</v>
      </c>
      <c r="AL1292" s="39">
        <v>0.42499999999999999</v>
      </c>
      <c r="AM1292" s="39">
        <v>0.46899999999999997</v>
      </c>
      <c r="AN1292" s="39">
        <v>0.39500000000000002</v>
      </c>
      <c r="AO1292" s="39">
        <f t="shared" si="230"/>
        <v>0</v>
      </c>
      <c r="AQ1292" s="37" t="s">
        <v>638</v>
      </c>
      <c r="AR1292" s="39">
        <v>0</v>
      </c>
    </row>
    <row r="1293" spans="1:44" ht="15" customHeight="1">
      <c r="A1293" s="37" t="s">
        <v>605</v>
      </c>
      <c r="B1293" s="37" t="s">
        <v>606</v>
      </c>
      <c r="C1293" s="37" t="s">
        <v>607</v>
      </c>
      <c r="E1293" s="39">
        <v>0.995</v>
      </c>
      <c r="F1293" s="39">
        <v>21</v>
      </c>
      <c r="G1293" s="39">
        <f t="shared" si="220"/>
        <v>251</v>
      </c>
      <c r="H1293" s="39">
        <v>202</v>
      </c>
      <c r="I1293" s="39">
        <v>1782</v>
      </c>
      <c r="J1293" s="39" t="str">
        <f t="shared" si="221"/>
        <v>NO</v>
      </c>
      <c r="K1293" s="39">
        <f t="shared" si="222"/>
        <v>1.9920318725099602</v>
      </c>
      <c r="L1293" s="39" t="str">
        <f t="shared" si="223"/>
        <v>NO</v>
      </c>
      <c r="O1293" s="39">
        <v>1</v>
      </c>
      <c r="R1293" s="39">
        <v>0</v>
      </c>
      <c r="S1293" s="39">
        <f t="shared" si="224"/>
        <v>0</v>
      </c>
      <c r="AB1293" s="39" t="s">
        <v>4112</v>
      </c>
      <c r="AD1293" s="39">
        <f t="shared" si="225"/>
        <v>0</v>
      </c>
      <c r="AE1293" s="39">
        <v>3</v>
      </c>
      <c r="AF1293" s="39">
        <f t="shared" si="226"/>
        <v>122</v>
      </c>
      <c r="AG1293" s="39">
        <v>38</v>
      </c>
      <c r="AH1293" s="39">
        <f t="shared" si="227"/>
        <v>399</v>
      </c>
      <c r="AI1293" s="39">
        <f t="shared" si="228"/>
        <v>-277</v>
      </c>
      <c r="AJ1293" s="39">
        <f t="shared" si="229"/>
        <v>0</v>
      </c>
      <c r="AK1293" s="39">
        <v>1</v>
      </c>
      <c r="AL1293" s="39">
        <v>0.53800000000000003</v>
      </c>
      <c r="AM1293" s="39">
        <v>0.40799999999999997</v>
      </c>
      <c r="AN1293" s="39">
        <v>0.42</v>
      </c>
      <c r="AO1293" s="39">
        <f t="shared" si="230"/>
        <v>0</v>
      </c>
      <c r="AQ1293" s="37" t="s">
        <v>607</v>
      </c>
      <c r="AR1293" s="39">
        <v>0</v>
      </c>
    </row>
    <row r="1294" spans="1:44" ht="15" customHeight="1">
      <c r="A1294" s="37" t="s">
        <v>608</v>
      </c>
      <c r="B1294" s="37" t="s">
        <v>609</v>
      </c>
      <c r="C1294" s="37" t="s">
        <v>610</v>
      </c>
      <c r="E1294" s="39">
        <v>0.996</v>
      </c>
      <c r="F1294" s="39">
        <v>21</v>
      </c>
      <c r="G1294" s="39">
        <f t="shared" si="220"/>
        <v>239</v>
      </c>
      <c r="H1294" s="39">
        <v>6260</v>
      </c>
      <c r="I1294" s="39">
        <v>7060</v>
      </c>
      <c r="J1294" s="39" t="str">
        <f t="shared" si="221"/>
        <v>NO</v>
      </c>
      <c r="K1294" s="39">
        <f t="shared" si="222"/>
        <v>0</v>
      </c>
      <c r="L1294" s="39" t="str">
        <f t="shared" si="223"/>
        <v>NO</v>
      </c>
      <c r="O1294" s="39">
        <v>2</v>
      </c>
      <c r="R1294" s="39">
        <v>0</v>
      </c>
      <c r="S1294" s="39">
        <f t="shared" si="224"/>
        <v>1</v>
      </c>
      <c r="W1294" s="39" t="s">
        <v>2138</v>
      </c>
      <c r="AB1294" s="39" t="s">
        <v>4112</v>
      </c>
      <c r="AC1294" s="39" t="s">
        <v>611</v>
      </c>
      <c r="AD1294" s="39">
        <f t="shared" si="225"/>
        <v>4</v>
      </c>
      <c r="AE1294" s="39">
        <v>2789</v>
      </c>
      <c r="AF1294" s="39">
        <f t="shared" si="226"/>
        <v>1140</v>
      </c>
      <c r="AG1294" s="39">
        <v>9</v>
      </c>
      <c r="AH1294" s="39">
        <f t="shared" si="227"/>
        <v>266</v>
      </c>
      <c r="AI1294" s="39">
        <f t="shared" si="228"/>
        <v>874</v>
      </c>
      <c r="AJ1294" s="39">
        <f t="shared" si="229"/>
        <v>1</v>
      </c>
      <c r="AK1294" s="39">
        <v>1</v>
      </c>
      <c r="AL1294" s="39">
        <v>0.42299999999999999</v>
      </c>
      <c r="AM1294" s="39">
        <v>0.48399999999999999</v>
      </c>
      <c r="AN1294" s="39">
        <v>0.379</v>
      </c>
      <c r="AO1294" s="39">
        <f t="shared" si="230"/>
        <v>0</v>
      </c>
      <c r="AQ1294" s="37" t="s">
        <v>610</v>
      </c>
      <c r="AR1294" s="39">
        <v>1</v>
      </c>
    </row>
    <row r="1295" spans="1:44" ht="15" customHeight="1">
      <c r="A1295" s="37" t="s">
        <v>612</v>
      </c>
      <c r="B1295" s="37" t="s">
        <v>613</v>
      </c>
      <c r="C1295" s="37" t="s">
        <v>614</v>
      </c>
      <c r="E1295" s="39">
        <v>0.999</v>
      </c>
      <c r="F1295" s="39">
        <v>23</v>
      </c>
      <c r="G1295" s="39">
        <f t="shared" si="220"/>
        <v>539</v>
      </c>
      <c r="H1295" s="39">
        <v>1322</v>
      </c>
      <c r="I1295" s="39">
        <v>4243</v>
      </c>
      <c r="J1295" s="39" t="str">
        <f t="shared" si="221"/>
        <v>NO</v>
      </c>
      <c r="K1295" s="39">
        <f t="shared" si="222"/>
        <v>0.18552875695732837</v>
      </c>
      <c r="L1295" s="39" t="str">
        <f t="shared" si="223"/>
        <v>NO</v>
      </c>
      <c r="O1295" s="39">
        <v>1</v>
      </c>
      <c r="R1295" s="39">
        <v>0</v>
      </c>
      <c r="S1295" s="39">
        <f t="shared" si="224"/>
        <v>0</v>
      </c>
      <c r="AB1295" s="39" t="s">
        <v>4112</v>
      </c>
      <c r="AD1295" s="39">
        <f t="shared" si="225"/>
        <v>0</v>
      </c>
      <c r="AE1295" s="39">
        <v>2366</v>
      </c>
      <c r="AF1295" s="39">
        <f t="shared" si="226"/>
        <v>1088</v>
      </c>
      <c r="AG1295" s="39">
        <v>155</v>
      </c>
      <c r="AH1295" s="39">
        <f t="shared" si="227"/>
        <v>631</v>
      </c>
      <c r="AI1295" s="39">
        <f t="shared" si="228"/>
        <v>457</v>
      </c>
      <c r="AJ1295" s="39">
        <f t="shared" si="229"/>
        <v>1</v>
      </c>
      <c r="AK1295" s="39">
        <v>1</v>
      </c>
      <c r="AL1295" s="39">
        <v>0.42499999999999999</v>
      </c>
      <c r="AM1295" s="39">
        <v>0.442</v>
      </c>
      <c r="AN1295" s="39">
        <v>0.44900000000000001</v>
      </c>
      <c r="AO1295" s="39">
        <f t="shared" si="230"/>
        <v>0</v>
      </c>
      <c r="AQ1295" s="37" t="s">
        <v>614</v>
      </c>
      <c r="AR1295" s="39">
        <v>1</v>
      </c>
    </row>
    <row r="1296" spans="1:44" ht="15" customHeight="1">
      <c r="A1296" s="37" t="s">
        <v>615</v>
      </c>
      <c r="B1296" s="37" t="s">
        <v>616</v>
      </c>
      <c r="C1296" s="37" t="s">
        <v>617</v>
      </c>
      <c r="E1296" s="39">
        <v>0.99299999999999999</v>
      </c>
      <c r="F1296" s="39">
        <v>19</v>
      </c>
      <c r="G1296" s="39">
        <f t="shared" si="220"/>
        <v>110</v>
      </c>
      <c r="H1296" s="39">
        <v>1206</v>
      </c>
      <c r="I1296" s="39">
        <v>616</v>
      </c>
      <c r="J1296" s="39" t="str">
        <f t="shared" si="221"/>
        <v>NO</v>
      </c>
      <c r="K1296" s="39">
        <f t="shared" si="222"/>
        <v>0</v>
      </c>
      <c r="L1296" s="39" t="str">
        <f t="shared" si="223"/>
        <v>NO</v>
      </c>
      <c r="O1296" s="39">
        <v>0</v>
      </c>
      <c r="R1296" s="39">
        <v>0</v>
      </c>
      <c r="S1296" s="39">
        <f t="shared" si="224"/>
        <v>0</v>
      </c>
      <c r="AB1296" s="39" t="s">
        <v>4112</v>
      </c>
      <c r="AC1296" s="39" t="s">
        <v>618</v>
      </c>
      <c r="AD1296" s="39">
        <f t="shared" si="225"/>
        <v>5</v>
      </c>
      <c r="AE1296" s="39">
        <v>8899</v>
      </c>
      <c r="AF1296" s="39">
        <f t="shared" si="226"/>
        <v>1354</v>
      </c>
      <c r="AG1296" s="39">
        <v>31348</v>
      </c>
      <c r="AH1296" s="39">
        <f t="shared" si="227"/>
        <v>1425</v>
      </c>
      <c r="AI1296" s="39">
        <f t="shared" si="228"/>
        <v>-71</v>
      </c>
      <c r="AJ1296" s="39">
        <f t="shared" si="229"/>
        <v>0</v>
      </c>
      <c r="AK1296" s="39">
        <v>1</v>
      </c>
      <c r="AL1296" s="39">
        <v>0.46600000000000003</v>
      </c>
      <c r="AM1296" s="39">
        <v>0.45300000000000001</v>
      </c>
      <c r="AN1296" s="39">
        <v>0.41899999999999998</v>
      </c>
      <c r="AO1296" s="39">
        <f t="shared" si="230"/>
        <v>0</v>
      </c>
      <c r="AQ1296" s="37" t="s">
        <v>617</v>
      </c>
      <c r="AR1296" s="39">
        <v>0</v>
      </c>
    </row>
    <row r="1297" spans="1:44" ht="15" customHeight="1">
      <c r="A1297" s="37" t="s">
        <v>619</v>
      </c>
      <c r="B1297" s="37" t="s">
        <v>620</v>
      </c>
      <c r="C1297" s="37" t="s">
        <v>588</v>
      </c>
      <c r="E1297" s="39">
        <v>0.998</v>
      </c>
      <c r="F1297" s="39">
        <v>21</v>
      </c>
      <c r="G1297" s="39">
        <f t="shared" si="220"/>
        <v>240</v>
      </c>
      <c r="H1297" s="39">
        <v>1019</v>
      </c>
      <c r="I1297" s="39">
        <v>1490</v>
      </c>
      <c r="J1297" s="39" t="str">
        <f t="shared" si="221"/>
        <v>NO</v>
      </c>
      <c r="K1297" s="39">
        <f t="shared" si="222"/>
        <v>3.3333333333333335</v>
      </c>
      <c r="L1297" s="39" t="str">
        <f t="shared" si="223"/>
        <v>NO</v>
      </c>
      <c r="O1297" s="39">
        <v>0</v>
      </c>
      <c r="R1297" s="39">
        <v>0</v>
      </c>
      <c r="S1297" s="39">
        <f t="shared" si="224"/>
        <v>1</v>
      </c>
      <c r="U1297" s="39" t="s">
        <v>2828</v>
      </c>
      <c r="AB1297" s="39" t="s">
        <v>4112</v>
      </c>
      <c r="AD1297" s="39">
        <f t="shared" si="225"/>
        <v>0</v>
      </c>
      <c r="AE1297" s="39">
        <v>2905</v>
      </c>
      <c r="AF1297" s="39">
        <f t="shared" si="226"/>
        <v>1151</v>
      </c>
      <c r="AG1297" s="39">
        <v>7015</v>
      </c>
      <c r="AH1297" s="39">
        <f t="shared" si="227"/>
        <v>1315</v>
      </c>
      <c r="AI1297" s="39">
        <f t="shared" si="228"/>
        <v>-164</v>
      </c>
      <c r="AJ1297" s="39">
        <f t="shared" si="229"/>
        <v>0</v>
      </c>
      <c r="AK1297" s="39">
        <v>1</v>
      </c>
      <c r="AL1297" s="39">
        <v>0.432</v>
      </c>
      <c r="AM1297" s="39">
        <v>0.48299999999999998</v>
      </c>
      <c r="AN1297" s="39">
        <v>0.46</v>
      </c>
      <c r="AO1297" s="39">
        <f t="shared" si="230"/>
        <v>0</v>
      </c>
      <c r="AQ1297" s="37" t="s">
        <v>588</v>
      </c>
      <c r="AR1297" s="39">
        <v>0</v>
      </c>
    </row>
    <row r="1298" spans="1:44" ht="15" customHeight="1">
      <c r="A1298" s="37" t="s">
        <v>589</v>
      </c>
      <c r="B1298" s="37" t="s">
        <v>590</v>
      </c>
      <c r="C1298" s="37" t="s">
        <v>591</v>
      </c>
      <c r="E1298" s="39">
        <v>1</v>
      </c>
      <c r="F1298" s="39">
        <v>18</v>
      </c>
      <c r="G1298" s="39">
        <f t="shared" si="220"/>
        <v>80</v>
      </c>
      <c r="H1298" s="39">
        <v>2855</v>
      </c>
      <c r="I1298" s="39" t="s">
        <v>4111</v>
      </c>
      <c r="J1298" s="39" t="str">
        <f t="shared" si="221"/>
        <v>NO</v>
      </c>
      <c r="K1298" s="39">
        <f t="shared" si="222"/>
        <v>5</v>
      </c>
      <c r="L1298" s="39" t="str">
        <f t="shared" si="223"/>
        <v>YES</v>
      </c>
      <c r="O1298" s="39">
        <v>0</v>
      </c>
      <c r="R1298" s="39">
        <v>0</v>
      </c>
      <c r="S1298" s="39">
        <f t="shared" si="224"/>
        <v>1</v>
      </c>
      <c r="W1298" s="39" t="s">
        <v>3850</v>
      </c>
      <c r="AB1298" s="39" t="s">
        <v>4112</v>
      </c>
      <c r="AD1298" s="39">
        <f t="shared" si="225"/>
        <v>0</v>
      </c>
      <c r="AE1298" s="39">
        <v>63</v>
      </c>
      <c r="AF1298" s="39">
        <f t="shared" si="226"/>
        <v>349</v>
      </c>
      <c r="AG1298" s="39">
        <v>110</v>
      </c>
      <c r="AH1298" s="39">
        <f t="shared" si="227"/>
        <v>564</v>
      </c>
      <c r="AI1298" s="39">
        <f t="shared" si="228"/>
        <v>-215</v>
      </c>
      <c r="AJ1298" s="39">
        <f t="shared" si="229"/>
        <v>0</v>
      </c>
      <c r="AK1298" s="39">
        <v>1</v>
      </c>
      <c r="AL1298" s="39">
        <v>0.39400000000000002</v>
      </c>
      <c r="AM1298" s="39">
        <v>0.48599999999999999</v>
      </c>
      <c r="AN1298" s="39">
        <v>0.20899999999999999</v>
      </c>
      <c r="AO1298" s="39">
        <f t="shared" si="230"/>
        <v>0</v>
      </c>
      <c r="AQ1298" s="37" t="s">
        <v>591</v>
      </c>
      <c r="AR1298" s="39">
        <v>0</v>
      </c>
    </row>
    <row r="1299" spans="1:44" ht="15" customHeight="1">
      <c r="A1299" s="37" t="s">
        <v>592</v>
      </c>
      <c r="B1299" s="37" t="s">
        <v>593</v>
      </c>
      <c r="C1299" s="37" t="s">
        <v>594</v>
      </c>
      <c r="E1299" s="39">
        <v>0.99299999999999999</v>
      </c>
      <c r="F1299" s="39">
        <v>18</v>
      </c>
      <c r="G1299" s="39">
        <f t="shared" si="220"/>
        <v>367</v>
      </c>
      <c r="H1299" s="39">
        <v>872</v>
      </c>
      <c r="I1299" s="39">
        <v>62</v>
      </c>
      <c r="J1299" s="39" t="str">
        <f t="shared" si="221"/>
        <v>NO</v>
      </c>
      <c r="K1299" s="39">
        <f t="shared" si="222"/>
        <v>2.1798365122615806</v>
      </c>
      <c r="L1299" s="39" t="str">
        <f t="shared" si="223"/>
        <v>NO</v>
      </c>
      <c r="O1299" s="39">
        <v>0</v>
      </c>
      <c r="R1299" s="39">
        <v>0</v>
      </c>
      <c r="S1299" s="39">
        <f t="shared" si="224"/>
        <v>1</v>
      </c>
      <c r="U1299" s="39" t="s">
        <v>1451</v>
      </c>
      <c r="AB1299" s="39" t="s">
        <v>4112</v>
      </c>
      <c r="AD1299" s="39">
        <f t="shared" si="225"/>
        <v>0</v>
      </c>
      <c r="AE1299" s="39">
        <v>22</v>
      </c>
      <c r="AF1299" s="39">
        <f t="shared" si="226"/>
        <v>238</v>
      </c>
      <c r="AG1299" s="39">
        <v>84</v>
      </c>
      <c r="AH1299" s="39">
        <f t="shared" si="227"/>
        <v>518</v>
      </c>
      <c r="AI1299" s="39">
        <f t="shared" si="228"/>
        <v>-280</v>
      </c>
      <c r="AJ1299" s="39">
        <f t="shared" si="229"/>
        <v>0</v>
      </c>
      <c r="AK1299" s="39">
        <v>1</v>
      </c>
      <c r="AL1299" s="39">
        <v>0.432</v>
      </c>
      <c r="AM1299" s="39">
        <v>0.47499999999999998</v>
      </c>
      <c r="AN1299" s="39">
        <v>0.53800000000000003</v>
      </c>
      <c r="AO1299" s="39">
        <f t="shared" si="230"/>
        <v>0</v>
      </c>
      <c r="AQ1299" s="37" t="s">
        <v>594</v>
      </c>
      <c r="AR1299" s="39">
        <v>0</v>
      </c>
    </row>
    <row r="1300" spans="1:44" ht="15" customHeight="1">
      <c r="A1300" s="37" t="s">
        <v>595</v>
      </c>
      <c r="B1300" s="37" t="s">
        <v>596</v>
      </c>
      <c r="C1300" s="37" t="s">
        <v>597</v>
      </c>
      <c r="E1300" s="39">
        <v>0.999</v>
      </c>
      <c r="F1300" s="39">
        <v>19</v>
      </c>
      <c r="G1300" s="39">
        <f t="shared" si="220"/>
        <v>705</v>
      </c>
      <c r="H1300" s="39">
        <v>3120</v>
      </c>
      <c r="I1300" s="39" t="s">
        <v>4111</v>
      </c>
      <c r="J1300" s="39" t="str">
        <f t="shared" si="221"/>
        <v>NO</v>
      </c>
      <c r="K1300" s="39">
        <f t="shared" si="222"/>
        <v>0.85106382978723416</v>
      </c>
      <c r="L1300" s="39" t="str">
        <f t="shared" si="223"/>
        <v>NO</v>
      </c>
      <c r="O1300" s="39">
        <v>0</v>
      </c>
      <c r="R1300" s="39">
        <v>0</v>
      </c>
      <c r="S1300" s="39">
        <f t="shared" si="224"/>
        <v>0</v>
      </c>
      <c r="AB1300" s="39" t="s">
        <v>4112</v>
      </c>
      <c r="AC1300" s="39" t="s">
        <v>598</v>
      </c>
      <c r="AD1300" s="39">
        <f t="shared" si="225"/>
        <v>29</v>
      </c>
      <c r="AE1300" s="39">
        <v>6</v>
      </c>
      <c r="AF1300" s="39">
        <f t="shared" si="226"/>
        <v>157</v>
      </c>
      <c r="AG1300" s="39">
        <v>2</v>
      </c>
      <c r="AH1300" s="39">
        <f t="shared" si="227"/>
        <v>153</v>
      </c>
      <c r="AI1300" s="39">
        <f t="shared" si="228"/>
        <v>4</v>
      </c>
      <c r="AJ1300" s="39">
        <f t="shared" si="229"/>
        <v>1</v>
      </c>
      <c r="AK1300" s="39">
        <v>1</v>
      </c>
      <c r="AL1300" s="39">
        <v>0.41699999999999998</v>
      </c>
      <c r="AM1300" s="39">
        <v>0.52300000000000002</v>
      </c>
      <c r="AN1300" s="39">
        <v>0.14399999999999999</v>
      </c>
      <c r="AO1300" s="39">
        <f t="shared" si="230"/>
        <v>0</v>
      </c>
      <c r="AQ1300" s="37" t="s">
        <v>597</v>
      </c>
      <c r="AR1300" s="39">
        <v>1</v>
      </c>
    </row>
    <row r="1301" spans="1:44" ht="15" customHeight="1">
      <c r="A1301" s="37" t="s">
        <v>599</v>
      </c>
      <c r="B1301" s="37" t="s">
        <v>600</v>
      </c>
      <c r="C1301" s="37" t="s">
        <v>601</v>
      </c>
      <c r="E1301" s="39">
        <v>1</v>
      </c>
      <c r="F1301" s="39">
        <v>16</v>
      </c>
      <c r="G1301" s="39">
        <f t="shared" si="220"/>
        <v>151</v>
      </c>
      <c r="H1301" s="39">
        <v>1110</v>
      </c>
      <c r="I1301" s="39">
        <v>655</v>
      </c>
      <c r="J1301" s="39" t="str">
        <f t="shared" si="221"/>
        <v>NO</v>
      </c>
      <c r="K1301" s="39">
        <f t="shared" si="222"/>
        <v>3.9735099337748347</v>
      </c>
      <c r="L1301" s="39" t="str">
        <f t="shared" si="223"/>
        <v>NO</v>
      </c>
      <c r="O1301" s="39">
        <v>1</v>
      </c>
      <c r="R1301" s="39">
        <v>0</v>
      </c>
      <c r="S1301" s="39">
        <f t="shared" si="224"/>
        <v>0</v>
      </c>
      <c r="AB1301" s="39" t="s">
        <v>4112</v>
      </c>
      <c r="AC1301" s="39" t="s">
        <v>602</v>
      </c>
      <c r="AD1301" s="39">
        <f t="shared" si="225"/>
        <v>6</v>
      </c>
      <c r="AE1301" s="39">
        <v>633</v>
      </c>
      <c r="AF1301" s="39">
        <f t="shared" si="226"/>
        <v>698</v>
      </c>
      <c r="AG1301" s="39">
        <v>23528</v>
      </c>
      <c r="AH1301" s="39">
        <f t="shared" si="227"/>
        <v>1412</v>
      </c>
      <c r="AI1301" s="39">
        <f t="shared" si="228"/>
        <v>-714</v>
      </c>
      <c r="AJ1301" s="39">
        <f t="shared" si="229"/>
        <v>0</v>
      </c>
      <c r="AK1301" s="39">
        <v>1</v>
      </c>
      <c r="AL1301" s="39">
        <v>0.434</v>
      </c>
      <c r="AM1301" s="39">
        <v>0.499</v>
      </c>
      <c r="AN1301" s="39">
        <v>0.46300000000000002</v>
      </c>
      <c r="AO1301" s="39">
        <f t="shared" si="230"/>
        <v>0</v>
      </c>
      <c r="AQ1301" s="37" t="s">
        <v>601</v>
      </c>
      <c r="AR1301" s="39">
        <v>0</v>
      </c>
    </row>
    <row r="1302" spans="1:44" ht="15" customHeight="1">
      <c r="A1302" s="37" t="s">
        <v>603</v>
      </c>
      <c r="B1302" s="37" t="s">
        <v>570</v>
      </c>
      <c r="C1302" s="37" t="s">
        <v>571</v>
      </c>
      <c r="E1302" s="39">
        <v>0.99</v>
      </c>
      <c r="F1302" s="39">
        <v>19</v>
      </c>
      <c r="G1302" s="39">
        <f t="shared" si="220"/>
        <v>392</v>
      </c>
      <c r="H1302" s="39">
        <v>4540</v>
      </c>
      <c r="I1302" s="39">
        <v>4871</v>
      </c>
      <c r="J1302" s="39" t="str">
        <f t="shared" si="221"/>
        <v>NO</v>
      </c>
      <c r="K1302" s="39">
        <f t="shared" si="222"/>
        <v>0.76530612244897966</v>
      </c>
      <c r="L1302" s="39" t="str">
        <f t="shared" si="223"/>
        <v>NO</v>
      </c>
      <c r="O1302" s="39">
        <v>3</v>
      </c>
      <c r="R1302" s="39">
        <v>0</v>
      </c>
      <c r="S1302" s="39">
        <f t="shared" si="224"/>
        <v>0</v>
      </c>
      <c r="AB1302" s="39" t="s">
        <v>4112</v>
      </c>
      <c r="AD1302" s="39">
        <f t="shared" si="225"/>
        <v>0</v>
      </c>
      <c r="AE1302" s="39">
        <v>136</v>
      </c>
      <c r="AF1302" s="39">
        <f t="shared" si="226"/>
        <v>428</v>
      </c>
      <c r="AG1302" s="39">
        <v>0</v>
      </c>
      <c r="AH1302" s="39">
        <f t="shared" si="227"/>
        <v>1</v>
      </c>
      <c r="AI1302" s="39">
        <f t="shared" si="228"/>
        <v>427</v>
      </c>
      <c r="AJ1302" s="39">
        <f t="shared" si="229"/>
        <v>1</v>
      </c>
      <c r="AK1302" s="39">
        <v>1</v>
      </c>
      <c r="AL1302" s="39">
        <v>0.438</v>
      </c>
      <c r="AM1302" s="39">
        <v>0.45800000000000002</v>
      </c>
      <c r="AN1302" s="39">
        <v>0.38300000000000001</v>
      </c>
      <c r="AO1302" s="39">
        <f t="shared" si="230"/>
        <v>0</v>
      </c>
      <c r="AQ1302" s="37" t="s">
        <v>571</v>
      </c>
      <c r="AR1302" s="39">
        <v>1</v>
      </c>
    </row>
    <row r="1303" spans="1:44" ht="15" customHeight="1">
      <c r="A1303" s="37" t="s">
        <v>572</v>
      </c>
      <c r="B1303" s="37" t="s">
        <v>573</v>
      </c>
      <c r="C1303" s="37" t="s">
        <v>574</v>
      </c>
      <c r="E1303" s="39">
        <v>1</v>
      </c>
      <c r="F1303" s="39">
        <v>19</v>
      </c>
      <c r="G1303" s="39">
        <f t="shared" si="220"/>
        <v>81</v>
      </c>
      <c r="H1303" s="39">
        <v>5400</v>
      </c>
      <c r="I1303" s="39">
        <v>4393</v>
      </c>
      <c r="J1303" s="39" t="str">
        <f t="shared" si="221"/>
        <v>NO</v>
      </c>
      <c r="K1303" s="39">
        <f t="shared" si="222"/>
        <v>7.4074074074074066</v>
      </c>
      <c r="L1303" s="39" t="str">
        <f t="shared" si="223"/>
        <v>YES</v>
      </c>
      <c r="O1303" s="39">
        <v>0</v>
      </c>
      <c r="R1303" s="39">
        <v>0</v>
      </c>
      <c r="S1303" s="39">
        <f t="shared" si="224"/>
        <v>1</v>
      </c>
      <c r="U1303" s="39" t="s">
        <v>2219</v>
      </c>
      <c r="AB1303" s="39" t="s">
        <v>4112</v>
      </c>
      <c r="AD1303" s="39">
        <f t="shared" si="225"/>
        <v>0</v>
      </c>
      <c r="AE1303" s="39">
        <v>5575</v>
      </c>
      <c r="AF1303" s="39">
        <f t="shared" si="226"/>
        <v>1294</v>
      </c>
      <c r="AG1303" s="39">
        <v>0</v>
      </c>
      <c r="AH1303" s="39">
        <f t="shared" si="227"/>
        <v>1</v>
      </c>
      <c r="AI1303" s="39">
        <f t="shared" si="228"/>
        <v>1293</v>
      </c>
      <c r="AJ1303" s="39">
        <f t="shared" si="229"/>
        <v>1</v>
      </c>
      <c r="AK1303" s="39">
        <v>1</v>
      </c>
      <c r="AL1303" s="39">
        <v>0.377</v>
      </c>
      <c r="AM1303" s="39">
        <v>0.437</v>
      </c>
      <c r="AN1303" s="39">
        <v>0.35099999999999998</v>
      </c>
      <c r="AO1303" s="39">
        <f t="shared" si="230"/>
        <v>0</v>
      </c>
      <c r="AQ1303" s="37" t="s">
        <v>574</v>
      </c>
      <c r="AR1303" s="39">
        <v>1</v>
      </c>
    </row>
    <row r="1304" spans="1:44" ht="15" customHeight="1">
      <c r="A1304" s="37" t="s">
        <v>575</v>
      </c>
      <c r="B1304" s="37" t="s">
        <v>576</v>
      </c>
      <c r="C1304" s="37" t="s">
        <v>577</v>
      </c>
      <c r="E1304" s="39">
        <v>1</v>
      </c>
      <c r="F1304" s="39">
        <v>25</v>
      </c>
      <c r="G1304" s="39">
        <f t="shared" si="220"/>
        <v>238</v>
      </c>
      <c r="H1304" s="39">
        <v>1730</v>
      </c>
      <c r="I1304" s="39">
        <v>7107</v>
      </c>
      <c r="J1304" s="39" t="str">
        <f t="shared" si="221"/>
        <v>NO</v>
      </c>
      <c r="K1304" s="39">
        <f t="shared" si="222"/>
        <v>1.680672268907563</v>
      </c>
      <c r="L1304" s="39" t="str">
        <f t="shared" si="223"/>
        <v>NO</v>
      </c>
      <c r="O1304" s="39">
        <v>2</v>
      </c>
      <c r="R1304" s="39">
        <v>0</v>
      </c>
      <c r="S1304" s="39">
        <f t="shared" si="224"/>
        <v>0</v>
      </c>
      <c r="AB1304" s="39" t="s">
        <v>4112</v>
      </c>
      <c r="AD1304" s="39">
        <f t="shared" si="225"/>
        <v>0</v>
      </c>
      <c r="AE1304" s="39">
        <v>1</v>
      </c>
      <c r="AF1304" s="39">
        <f t="shared" si="226"/>
        <v>74</v>
      </c>
      <c r="AG1304" s="39">
        <v>9</v>
      </c>
      <c r="AH1304" s="39">
        <f t="shared" si="227"/>
        <v>266</v>
      </c>
      <c r="AI1304" s="39">
        <f t="shared" si="228"/>
        <v>-192</v>
      </c>
      <c r="AJ1304" s="39">
        <f t="shared" si="229"/>
        <v>0</v>
      </c>
      <c r="AK1304" s="39">
        <v>1</v>
      </c>
      <c r="AL1304" s="39">
        <v>0.4</v>
      </c>
      <c r="AM1304" s="39">
        <v>0.46</v>
      </c>
      <c r="AN1304" s="39">
        <v>0.40699999999999997</v>
      </c>
      <c r="AO1304" s="39">
        <f t="shared" si="230"/>
        <v>0</v>
      </c>
      <c r="AQ1304" s="37" t="s">
        <v>577</v>
      </c>
      <c r="AR1304" s="39">
        <v>0</v>
      </c>
    </row>
    <row r="1305" spans="1:44" ht="15" customHeight="1">
      <c r="A1305" s="37" t="s">
        <v>578</v>
      </c>
      <c r="B1305" s="37" t="s">
        <v>579</v>
      </c>
      <c r="C1305" s="37" t="s">
        <v>580</v>
      </c>
      <c r="E1305" s="39">
        <v>0.97299999999999998</v>
      </c>
      <c r="F1305" s="39">
        <v>21</v>
      </c>
      <c r="G1305" s="39">
        <f t="shared" si="220"/>
        <v>351</v>
      </c>
      <c r="H1305" s="39">
        <v>2200</v>
      </c>
      <c r="I1305" s="39">
        <v>1032</v>
      </c>
      <c r="J1305" s="39" t="str">
        <f t="shared" si="221"/>
        <v>NO</v>
      </c>
      <c r="K1305" s="39">
        <f t="shared" si="222"/>
        <v>1.1396011396011396</v>
      </c>
      <c r="L1305" s="39" t="str">
        <f t="shared" si="223"/>
        <v>NO</v>
      </c>
      <c r="O1305" s="39">
        <v>1</v>
      </c>
      <c r="R1305" s="39">
        <v>0</v>
      </c>
      <c r="S1305" s="39">
        <f t="shared" si="224"/>
        <v>0</v>
      </c>
      <c r="AB1305" s="39" t="s">
        <v>4112</v>
      </c>
      <c r="AD1305" s="39">
        <f t="shared" si="225"/>
        <v>0</v>
      </c>
      <c r="AE1305" s="39">
        <v>1426</v>
      </c>
      <c r="AF1305" s="39">
        <f t="shared" si="226"/>
        <v>930</v>
      </c>
      <c r="AG1305" s="39">
        <v>459</v>
      </c>
      <c r="AH1305" s="39">
        <f t="shared" si="227"/>
        <v>847</v>
      </c>
      <c r="AI1305" s="39">
        <f t="shared" si="228"/>
        <v>83</v>
      </c>
      <c r="AJ1305" s="39">
        <f t="shared" si="229"/>
        <v>1</v>
      </c>
      <c r="AK1305" s="39">
        <v>1</v>
      </c>
      <c r="AL1305" s="39">
        <v>0.45200000000000001</v>
      </c>
      <c r="AM1305" s="39">
        <v>0.44900000000000001</v>
      </c>
      <c r="AN1305" s="39">
        <v>0.42599999999999999</v>
      </c>
      <c r="AO1305" s="39">
        <f t="shared" si="230"/>
        <v>0</v>
      </c>
      <c r="AQ1305" s="37" t="s">
        <v>580</v>
      </c>
      <c r="AR1305" s="39">
        <v>1</v>
      </c>
    </row>
    <row r="1306" spans="1:44" ht="15" customHeight="1">
      <c r="A1306" s="37" t="s">
        <v>581</v>
      </c>
      <c r="B1306" s="37" t="s">
        <v>582</v>
      </c>
      <c r="C1306" s="37" t="s">
        <v>583</v>
      </c>
      <c r="E1306" s="39">
        <v>0.996</v>
      </c>
      <c r="F1306" s="39">
        <v>19</v>
      </c>
      <c r="G1306" s="39">
        <f t="shared" si="220"/>
        <v>323</v>
      </c>
      <c r="H1306" s="39">
        <v>2706</v>
      </c>
      <c r="I1306" s="39">
        <v>652</v>
      </c>
      <c r="J1306" s="39" t="str">
        <f t="shared" si="221"/>
        <v>NO</v>
      </c>
      <c r="K1306" s="39">
        <f t="shared" si="222"/>
        <v>1.8575851393188856</v>
      </c>
      <c r="L1306" s="39" t="str">
        <f t="shared" si="223"/>
        <v>NO</v>
      </c>
      <c r="O1306" s="39">
        <v>1</v>
      </c>
      <c r="R1306" s="39">
        <v>0</v>
      </c>
      <c r="S1306" s="39">
        <f t="shared" si="224"/>
        <v>0</v>
      </c>
      <c r="AB1306" s="39" t="s">
        <v>4112</v>
      </c>
      <c r="AD1306" s="39">
        <f t="shared" si="225"/>
        <v>0</v>
      </c>
      <c r="AE1306" s="39">
        <v>67400</v>
      </c>
      <c r="AF1306" s="39">
        <f t="shared" si="226"/>
        <v>1455</v>
      </c>
      <c r="AG1306" s="39">
        <v>153</v>
      </c>
      <c r="AH1306" s="39">
        <f t="shared" si="227"/>
        <v>629</v>
      </c>
      <c r="AI1306" s="39">
        <f t="shared" si="228"/>
        <v>826</v>
      </c>
      <c r="AJ1306" s="39">
        <f t="shared" si="229"/>
        <v>1</v>
      </c>
      <c r="AK1306" s="39">
        <v>1</v>
      </c>
      <c r="AL1306" s="39">
        <v>0.45800000000000002</v>
      </c>
      <c r="AM1306" s="39">
        <v>0.48299999999999998</v>
      </c>
      <c r="AN1306" s="39">
        <v>0.503</v>
      </c>
      <c r="AO1306" s="39">
        <f t="shared" si="230"/>
        <v>0</v>
      </c>
      <c r="AQ1306" s="37" t="s">
        <v>583</v>
      </c>
      <c r="AR1306" s="39">
        <v>1</v>
      </c>
    </row>
    <row r="1307" spans="1:44" ht="15" customHeight="1">
      <c r="A1307" s="37" t="s">
        <v>584</v>
      </c>
      <c r="B1307" s="37" t="s">
        <v>585</v>
      </c>
      <c r="C1307" s="37" t="s">
        <v>586</v>
      </c>
      <c r="E1307" s="39">
        <v>0.999</v>
      </c>
      <c r="F1307" s="39">
        <v>18</v>
      </c>
      <c r="G1307" s="39">
        <f t="shared" si="220"/>
        <v>245</v>
      </c>
      <c r="H1307" s="39">
        <v>1020</v>
      </c>
      <c r="I1307" s="39">
        <v>98</v>
      </c>
      <c r="J1307" s="39" t="str">
        <f t="shared" si="221"/>
        <v>NO</v>
      </c>
      <c r="K1307" s="39">
        <f t="shared" si="222"/>
        <v>0</v>
      </c>
      <c r="L1307" s="39" t="str">
        <f t="shared" si="223"/>
        <v>NO</v>
      </c>
      <c r="O1307" s="39">
        <v>1</v>
      </c>
      <c r="R1307" s="39">
        <v>0</v>
      </c>
      <c r="S1307" s="39">
        <f t="shared" si="224"/>
        <v>0</v>
      </c>
      <c r="AB1307" s="39" t="s">
        <v>4112</v>
      </c>
      <c r="AD1307" s="39">
        <f t="shared" si="225"/>
        <v>0</v>
      </c>
      <c r="AE1307" s="39">
        <v>6</v>
      </c>
      <c r="AF1307" s="39">
        <f t="shared" si="226"/>
        <v>157</v>
      </c>
      <c r="AG1307" s="39">
        <v>15</v>
      </c>
      <c r="AH1307" s="39">
        <f t="shared" si="227"/>
        <v>306</v>
      </c>
      <c r="AI1307" s="39">
        <f t="shared" si="228"/>
        <v>-149</v>
      </c>
      <c r="AJ1307" s="39">
        <f t="shared" si="229"/>
        <v>0</v>
      </c>
      <c r="AK1307" s="39">
        <v>1</v>
      </c>
      <c r="AL1307" s="39">
        <v>0.41599999999999998</v>
      </c>
      <c r="AM1307" s="39">
        <v>0.48399999999999999</v>
      </c>
      <c r="AN1307" s="39">
        <v>0.47799999999999998</v>
      </c>
      <c r="AO1307" s="39">
        <f t="shared" si="230"/>
        <v>0</v>
      </c>
      <c r="AQ1307" s="37" t="s">
        <v>586</v>
      </c>
      <c r="AR1307" s="39">
        <v>0</v>
      </c>
    </row>
    <row r="1308" spans="1:44" ht="15" customHeight="1">
      <c r="A1308" s="37" t="s">
        <v>587</v>
      </c>
      <c r="B1308" s="37" t="s">
        <v>555</v>
      </c>
      <c r="C1308" s="37" t="s">
        <v>556</v>
      </c>
      <c r="E1308" s="39">
        <v>1</v>
      </c>
      <c r="F1308" s="39">
        <v>18</v>
      </c>
      <c r="G1308" s="39">
        <f t="shared" si="220"/>
        <v>467</v>
      </c>
      <c r="H1308" s="39">
        <v>98</v>
      </c>
      <c r="I1308" s="39">
        <v>1020</v>
      </c>
      <c r="J1308" s="39" t="str">
        <f t="shared" si="221"/>
        <v>NO</v>
      </c>
      <c r="K1308" s="39">
        <f t="shared" si="222"/>
        <v>0.85653104925053536</v>
      </c>
      <c r="L1308" s="39" t="str">
        <f t="shared" si="223"/>
        <v>NO</v>
      </c>
      <c r="O1308" s="39">
        <v>1</v>
      </c>
      <c r="R1308" s="39">
        <v>0</v>
      </c>
      <c r="S1308" s="39">
        <f t="shared" si="224"/>
        <v>1</v>
      </c>
      <c r="W1308" s="39" t="s">
        <v>2982</v>
      </c>
      <c r="AB1308" s="39" t="s">
        <v>4112</v>
      </c>
      <c r="AC1308" s="39" t="s">
        <v>557</v>
      </c>
      <c r="AD1308" s="39">
        <f t="shared" si="225"/>
        <v>3</v>
      </c>
      <c r="AE1308" s="39">
        <v>28</v>
      </c>
      <c r="AF1308" s="39">
        <f t="shared" si="226"/>
        <v>263</v>
      </c>
      <c r="AG1308" s="39">
        <v>175</v>
      </c>
      <c r="AH1308" s="39">
        <f t="shared" si="227"/>
        <v>660</v>
      </c>
      <c r="AI1308" s="39">
        <f t="shared" si="228"/>
        <v>-397</v>
      </c>
      <c r="AJ1308" s="39">
        <f t="shared" si="229"/>
        <v>0</v>
      </c>
      <c r="AK1308" s="39">
        <v>1</v>
      </c>
      <c r="AL1308" s="39">
        <v>0.42599999999999999</v>
      </c>
      <c r="AM1308" s="39">
        <v>0.46700000000000003</v>
      </c>
      <c r="AN1308" s="39">
        <v>0.502</v>
      </c>
      <c r="AO1308" s="39">
        <f t="shared" si="230"/>
        <v>0</v>
      </c>
      <c r="AQ1308" s="37" t="s">
        <v>556</v>
      </c>
      <c r="AR1308" s="39">
        <v>0</v>
      </c>
    </row>
    <row r="1309" spans="1:44" ht="15" customHeight="1">
      <c r="A1309" s="37" t="s">
        <v>558</v>
      </c>
      <c r="B1309" s="37" t="s">
        <v>559</v>
      </c>
      <c r="C1309" s="37" t="s">
        <v>560</v>
      </c>
      <c r="E1309" s="39">
        <v>0.999</v>
      </c>
      <c r="F1309" s="39">
        <v>18</v>
      </c>
      <c r="G1309" s="39">
        <f t="shared" si="220"/>
        <v>96</v>
      </c>
      <c r="H1309" s="39">
        <v>1440</v>
      </c>
      <c r="I1309" s="39">
        <v>558</v>
      </c>
      <c r="J1309" s="39" t="str">
        <f t="shared" si="221"/>
        <v>NO</v>
      </c>
      <c r="K1309" s="39">
        <f t="shared" si="222"/>
        <v>1.0416666666666667</v>
      </c>
      <c r="L1309" s="39" t="str">
        <f t="shared" si="223"/>
        <v>NO</v>
      </c>
      <c r="O1309" s="39">
        <v>0</v>
      </c>
      <c r="R1309" s="39">
        <v>0</v>
      </c>
      <c r="S1309" s="39">
        <f t="shared" si="224"/>
        <v>1</v>
      </c>
      <c r="U1309" s="39" t="s">
        <v>561</v>
      </c>
      <c r="AB1309" s="39" t="s">
        <v>4112</v>
      </c>
      <c r="AD1309" s="39">
        <f t="shared" si="225"/>
        <v>0</v>
      </c>
      <c r="AE1309" s="39">
        <v>8415</v>
      </c>
      <c r="AF1309" s="39">
        <f t="shared" si="226"/>
        <v>1345</v>
      </c>
      <c r="AG1309" s="39">
        <v>8945</v>
      </c>
      <c r="AH1309" s="39">
        <f t="shared" si="227"/>
        <v>1340</v>
      </c>
      <c r="AI1309" s="39">
        <f t="shared" si="228"/>
        <v>5</v>
      </c>
      <c r="AJ1309" s="39">
        <f t="shared" si="229"/>
        <v>1</v>
      </c>
      <c r="AK1309" s="39">
        <v>1</v>
      </c>
      <c r="AL1309" s="39">
        <v>0.46200000000000002</v>
      </c>
      <c r="AM1309" s="39">
        <v>0.47899999999999998</v>
      </c>
      <c r="AN1309" s="39">
        <v>0.45</v>
      </c>
      <c r="AO1309" s="39">
        <f t="shared" si="230"/>
        <v>0</v>
      </c>
      <c r="AQ1309" s="37" t="s">
        <v>560</v>
      </c>
      <c r="AR1309" s="39">
        <v>1</v>
      </c>
    </row>
    <row r="1310" spans="1:44" ht="15" customHeight="1">
      <c r="A1310" s="37" t="s">
        <v>562</v>
      </c>
      <c r="B1310" s="37" t="s">
        <v>563</v>
      </c>
      <c r="C1310" s="37" t="s">
        <v>564</v>
      </c>
      <c r="E1310" s="39">
        <v>0.998</v>
      </c>
      <c r="F1310" s="39">
        <v>17</v>
      </c>
      <c r="G1310" s="39">
        <f t="shared" si="220"/>
        <v>197</v>
      </c>
      <c r="H1310" s="39">
        <v>660</v>
      </c>
      <c r="I1310" s="39">
        <v>3004</v>
      </c>
      <c r="J1310" s="39" t="str">
        <f t="shared" si="221"/>
        <v>NO</v>
      </c>
      <c r="K1310" s="39">
        <f t="shared" si="222"/>
        <v>0.50761421319796951</v>
      </c>
      <c r="L1310" s="39" t="str">
        <f t="shared" si="223"/>
        <v>NO</v>
      </c>
      <c r="O1310" s="39">
        <v>1</v>
      </c>
      <c r="R1310" s="39">
        <v>0</v>
      </c>
      <c r="S1310" s="39">
        <f t="shared" si="224"/>
        <v>0</v>
      </c>
      <c r="AB1310" s="39" t="s">
        <v>4112</v>
      </c>
      <c r="AD1310" s="39">
        <f t="shared" si="225"/>
        <v>0</v>
      </c>
      <c r="AE1310" s="39">
        <v>0</v>
      </c>
      <c r="AF1310" s="39">
        <f t="shared" si="226"/>
        <v>1</v>
      </c>
      <c r="AG1310" s="39">
        <v>22</v>
      </c>
      <c r="AH1310" s="39">
        <f t="shared" si="227"/>
        <v>342</v>
      </c>
      <c r="AI1310" s="39">
        <f t="shared" si="228"/>
        <v>-341</v>
      </c>
      <c r="AJ1310" s="39">
        <f t="shared" si="229"/>
        <v>0</v>
      </c>
      <c r="AK1310" s="39">
        <v>1</v>
      </c>
      <c r="AL1310" s="39">
        <v>0.43099999999999999</v>
      </c>
      <c r="AM1310" s="39">
        <v>0.437</v>
      </c>
      <c r="AN1310" s="39">
        <v>0.38400000000000001</v>
      </c>
      <c r="AO1310" s="39">
        <f t="shared" si="230"/>
        <v>0</v>
      </c>
      <c r="AQ1310" s="37" t="s">
        <v>564</v>
      </c>
      <c r="AR1310" s="39">
        <v>0</v>
      </c>
    </row>
    <row r="1311" spans="1:44" ht="15" customHeight="1">
      <c r="A1311" s="37" t="s">
        <v>565</v>
      </c>
      <c r="B1311" s="37" t="s">
        <v>566</v>
      </c>
      <c r="C1311" s="37" t="s">
        <v>567</v>
      </c>
      <c r="E1311" s="39">
        <v>0.995</v>
      </c>
      <c r="F1311" s="39">
        <v>38</v>
      </c>
      <c r="G1311" s="39">
        <f t="shared" si="220"/>
        <v>653</v>
      </c>
      <c r="H1311" s="39">
        <v>364</v>
      </c>
      <c r="I1311" s="39" t="s">
        <v>4111</v>
      </c>
      <c r="J1311" s="39" t="str">
        <f t="shared" si="221"/>
        <v>NO</v>
      </c>
      <c r="K1311" s="39">
        <f t="shared" si="222"/>
        <v>2.2970903522205206</v>
      </c>
      <c r="L1311" s="39" t="str">
        <f t="shared" si="223"/>
        <v>NO</v>
      </c>
      <c r="O1311" s="39">
        <v>1</v>
      </c>
      <c r="R1311" s="39">
        <v>0</v>
      </c>
      <c r="S1311" s="39">
        <f t="shared" si="224"/>
        <v>1</v>
      </c>
      <c r="AB1311" s="39" t="s">
        <v>568</v>
      </c>
      <c r="AD1311" s="39">
        <f t="shared" si="225"/>
        <v>0</v>
      </c>
      <c r="AE1311" s="39">
        <v>2505</v>
      </c>
      <c r="AF1311" s="39">
        <f t="shared" si="226"/>
        <v>1104</v>
      </c>
      <c r="AG1311" s="39">
        <v>1632</v>
      </c>
      <c r="AH1311" s="39">
        <f t="shared" si="227"/>
        <v>1112</v>
      </c>
      <c r="AI1311" s="39">
        <f t="shared" si="228"/>
        <v>-8</v>
      </c>
      <c r="AJ1311" s="39">
        <f t="shared" si="229"/>
        <v>0</v>
      </c>
      <c r="AK1311" s="39">
        <v>1</v>
      </c>
      <c r="AL1311" s="39">
        <v>0.46500000000000002</v>
      </c>
      <c r="AM1311" s="39">
        <v>0.47899999999999998</v>
      </c>
      <c r="AN1311" s="39">
        <v>0.40600000000000003</v>
      </c>
      <c r="AO1311" s="39">
        <f t="shared" si="230"/>
        <v>0</v>
      </c>
      <c r="AQ1311" s="37" t="s">
        <v>567</v>
      </c>
      <c r="AR1311" s="39">
        <v>0</v>
      </c>
    </row>
    <row r="1312" spans="1:44" ht="15" customHeight="1">
      <c r="A1312" s="37" t="s">
        <v>569</v>
      </c>
      <c r="B1312" s="37" t="s">
        <v>541</v>
      </c>
      <c r="C1312" s="37" t="s">
        <v>542</v>
      </c>
      <c r="E1312" s="39">
        <v>0.999</v>
      </c>
      <c r="F1312" s="39">
        <v>27</v>
      </c>
      <c r="G1312" s="39">
        <f t="shared" si="220"/>
        <v>988</v>
      </c>
      <c r="H1312" s="39">
        <v>3961</v>
      </c>
      <c r="I1312" s="39">
        <v>1182</v>
      </c>
      <c r="J1312" s="39" t="str">
        <f t="shared" si="221"/>
        <v>NO</v>
      </c>
      <c r="K1312" s="39">
        <f t="shared" si="222"/>
        <v>0.91093117408906876</v>
      </c>
      <c r="L1312" s="39" t="str">
        <f t="shared" si="223"/>
        <v>NO</v>
      </c>
      <c r="O1312" s="39">
        <v>1</v>
      </c>
      <c r="R1312" s="39">
        <v>0</v>
      </c>
      <c r="S1312" s="39">
        <f t="shared" si="224"/>
        <v>0</v>
      </c>
      <c r="AB1312" s="39" t="s">
        <v>4112</v>
      </c>
      <c r="AD1312" s="39">
        <f t="shared" si="225"/>
        <v>0</v>
      </c>
      <c r="AE1312" s="39">
        <v>2057</v>
      </c>
      <c r="AF1312" s="39">
        <f t="shared" si="226"/>
        <v>1050</v>
      </c>
      <c r="AG1312" s="39">
        <v>1426</v>
      </c>
      <c r="AH1312" s="39">
        <f t="shared" si="227"/>
        <v>1095</v>
      </c>
      <c r="AI1312" s="39">
        <f t="shared" si="228"/>
        <v>-45</v>
      </c>
      <c r="AJ1312" s="39">
        <f t="shared" si="229"/>
        <v>0</v>
      </c>
      <c r="AK1312" s="39">
        <v>1</v>
      </c>
      <c r="AL1312" s="39">
        <v>0.42399999999999999</v>
      </c>
      <c r="AM1312" s="39">
        <v>0.47599999999999998</v>
      </c>
      <c r="AN1312" s="39">
        <v>0.41699999999999998</v>
      </c>
      <c r="AO1312" s="39">
        <f t="shared" si="230"/>
        <v>0</v>
      </c>
      <c r="AQ1312" s="37" t="s">
        <v>542</v>
      </c>
      <c r="AR1312" s="39">
        <v>0</v>
      </c>
    </row>
    <row r="1313" spans="1:44" ht="15" customHeight="1">
      <c r="A1313" s="37" t="s">
        <v>543</v>
      </c>
      <c r="B1313" s="37" t="s">
        <v>544</v>
      </c>
      <c r="C1313" s="37" t="s">
        <v>545</v>
      </c>
      <c r="E1313" s="39">
        <v>0.99399999999999999</v>
      </c>
      <c r="F1313" s="39">
        <v>18</v>
      </c>
      <c r="G1313" s="39">
        <f t="shared" si="220"/>
        <v>265</v>
      </c>
      <c r="H1313" s="39">
        <v>1840</v>
      </c>
      <c r="I1313" s="39">
        <v>15245</v>
      </c>
      <c r="J1313" s="39" t="str">
        <f t="shared" si="221"/>
        <v>YES</v>
      </c>
      <c r="K1313" s="39">
        <f t="shared" si="222"/>
        <v>0.75471698113207553</v>
      </c>
      <c r="L1313" s="39" t="str">
        <f t="shared" si="223"/>
        <v>NO</v>
      </c>
      <c r="O1313" s="39">
        <v>1</v>
      </c>
      <c r="R1313" s="39">
        <v>0</v>
      </c>
      <c r="S1313" s="39">
        <f t="shared" si="224"/>
        <v>0</v>
      </c>
      <c r="AB1313" s="39" t="s">
        <v>4112</v>
      </c>
      <c r="AC1313" s="39" t="s">
        <v>546</v>
      </c>
      <c r="AD1313" s="39">
        <f t="shared" si="225"/>
        <v>9</v>
      </c>
      <c r="AE1313" s="39">
        <v>17</v>
      </c>
      <c r="AF1313" s="39">
        <f t="shared" si="226"/>
        <v>220</v>
      </c>
      <c r="AG1313" s="39">
        <v>16</v>
      </c>
      <c r="AH1313" s="39">
        <f t="shared" si="227"/>
        <v>313</v>
      </c>
      <c r="AI1313" s="39">
        <f t="shared" si="228"/>
        <v>-93</v>
      </c>
      <c r="AJ1313" s="39">
        <f t="shared" si="229"/>
        <v>0</v>
      </c>
      <c r="AK1313" s="39">
        <v>1</v>
      </c>
      <c r="AL1313" s="39">
        <v>0.39900000000000002</v>
      </c>
      <c r="AM1313" s="39">
        <v>0.49199999999999999</v>
      </c>
      <c r="AN1313" s="39">
        <v>0.37</v>
      </c>
      <c r="AO1313" s="39">
        <f t="shared" si="230"/>
        <v>0</v>
      </c>
      <c r="AQ1313" s="37" t="s">
        <v>545</v>
      </c>
      <c r="AR1313" s="39">
        <v>0</v>
      </c>
    </row>
    <row r="1314" spans="1:44" ht="15" customHeight="1">
      <c r="A1314" s="37" t="s">
        <v>547</v>
      </c>
      <c r="B1314" s="37" t="s">
        <v>548</v>
      </c>
      <c r="C1314" s="37" t="s">
        <v>549</v>
      </c>
      <c r="E1314" s="39">
        <v>0.999</v>
      </c>
      <c r="F1314" s="39">
        <v>22</v>
      </c>
      <c r="G1314" s="39">
        <f t="shared" si="220"/>
        <v>56</v>
      </c>
      <c r="H1314" s="39">
        <v>1530</v>
      </c>
      <c r="I1314" s="39">
        <v>787</v>
      </c>
      <c r="J1314" s="39" t="str">
        <f t="shared" si="221"/>
        <v>NO</v>
      </c>
      <c r="K1314" s="39">
        <f t="shared" si="222"/>
        <v>12.5</v>
      </c>
      <c r="L1314" s="39" t="str">
        <f t="shared" si="223"/>
        <v>YES</v>
      </c>
      <c r="O1314" s="39">
        <v>1</v>
      </c>
      <c r="R1314" s="39">
        <v>0</v>
      </c>
      <c r="S1314" s="39">
        <f t="shared" si="224"/>
        <v>0</v>
      </c>
      <c r="AB1314" s="39" t="s">
        <v>4112</v>
      </c>
      <c r="AD1314" s="39">
        <f t="shared" si="225"/>
        <v>0</v>
      </c>
      <c r="AE1314" s="39">
        <v>332</v>
      </c>
      <c r="AF1314" s="39">
        <f t="shared" si="226"/>
        <v>551</v>
      </c>
      <c r="AG1314" s="39">
        <v>0</v>
      </c>
      <c r="AH1314" s="39">
        <f t="shared" si="227"/>
        <v>1</v>
      </c>
      <c r="AI1314" s="39">
        <f t="shared" si="228"/>
        <v>550</v>
      </c>
      <c r="AJ1314" s="39">
        <f t="shared" si="229"/>
        <v>1</v>
      </c>
      <c r="AK1314" s="39">
        <v>1</v>
      </c>
      <c r="AL1314" s="39">
        <v>0.38800000000000001</v>
      </c>
      <c r="AM1314" s="39">
        <v>0.44400000000000001</v>
      </c>
      <c r="AN1314" s="39">
        <v>0.375</v>
      </c>
      <c r="AO1314" s="39">
        <f t="shared" si="230"/>
        <v>0</v>
      </c>
      <c r="AQ1314" s="37" t="s">
        <v>549</v>
      </c>
      <c r="AR1314" s="39">
        <v>1</v>
      </c>
    </row>
    <row r="1315" spans="1:44" ht="15" customHeight="1">
      <c r="A1315" s="37" t="s">
        <v>550</v>
      </c>
      <c r="B1315" s="37" t="s">
        <v>551</v>
      </c>
      <c r="C1315" s="37" t="s">
        <v>552</v>
      </c>
      <c r="E1315" s="39">
        <v>0.98299999999999998</v>
      </c>
      <c r="F1315" s="39">
        <v>17</v>
      </c>
      <c r="G1315" s="39">
        <f t="shared" si="220"/>
        <v>332</v>
      </c>
      <c r="H1315" s="39">
        <v>2355</v>
      </c>
      <c r="I1315" s="39" t="s">
        <v>4111</v>
      </c>
      <c r="J1315" s="39" t="str">
        <f t="shared" si="221"/>
        <v>NO</v>
      </c>
      <c r="K1315" s="39">
        <f t="shared" si="222"/>
        <v>0</v>
      </c>
      <c r="L1315" s="39" t="str">
        <f t="shared" si="223"/>
        <v>NO</v>
      </c>
      <c r="O1315" s="39">
        <v>1</v>
      </c>
      <c r="R1315" s="39">
        <v>0</v>
      </c>
      <c r="S1315" s="39">
        <f t="shared" si="224"/>
        <v>0</v>
      </c>
      <c r="AB1315" s="39" t="s">
        <v>4112</v>
      </c>
      <c r="AC1315" s="39" t="s">
        <v>553</v>
      </c>
      <c r="AD1315" s="39">
        <f t="shared" si="225"/>
        <v>15</v>
      </c>
      <c r="AE1315" s="39">
        <v>3047</v>
      </c>
      <c r="AF1315" s="39">
        <f t="shared" si="226"/>
        <v>1160</v>
      </c>
      <c r="AG1315" s="39">
        <v>447</v>
      </c>
      <c r="AH1315" s="39">
        <f t="shared" si="227"/>
        <v>837</v>
      </c>
      <c r="AI1315" s="39">
        <f t="shared" si="228"/>
        <v>323</v>
      </c>
      <c r="AJ1315" s="39">
        <f t="shared" si="229"/>
        <v>1</v>
      </c>
      <c r="AK1315" s="39">
        <v>1</v>
      </c>
      <c r="AL1315" s="39">
        <v>0.56399999999999995</v>
      </c>
      <c r="AM1315" s="39">
        <v>0.49399999999999999</v>
      </c>
      <c r="AN1315" s="39">
        <v>0.36299999999999999</v>
      </c>
      <c r="AO1315" s="39">
        <f t="shared" si="230"/>
        <v>0</v>
      </c>
      <c r="AQ1315" s="37" t="s">
        <v>552</v>
      </c>
      <c r="AR1315" s="39">
        <v>1</v>
      </c>
    </row>
    <row r="1316" spans="1:44" ht="15" customHeight="1">
      <c r="A1316" s="37" t="s">
        <v>554</v>
      </c>
      <c r="B1316" s="37" t="s">
        <v>520</v>
      </c>
      <c r="C1316" s="37" t="s">
        <v>521</v>
      </c>
      <c r="E1316" s="39">
        <v>0.995</v>
      </c>
      <c r="F1316" s="39">
        <v>18</v>
      </c>
      <c r="G1316" s="39">
        <f t="shared" si="220"/>
        <v>143</v>
      </c>
      <c r="H1316" s="39">
        <v>1510</v>
      </c>
      <c r="I1316" s="39">
        <v>1853</v>
      </c>
      <c r="J1316" s="39" t="str">
        <f t="shared" si="221"/>
        <v>NO</v>
      </c>
      <c r="K1316" s="39">
        <f t="shared" si="222"/>
        <v>2.0979020979020979</v>
      </c>
      <c r="L1316" s="39" t="str">
        <f t="shared" si="223"/>
        <v>NO</v>
      </c>
      <c r="O1316" s="39">
        <v>0</v>
      </c>
      <c r="R1316" s="39">
        <v>0</v>
      </c>
      <c r="S1316" s="39">
        <f t="shared" si="224"/>
        <v>0</v>
      </c>
      <c r="AB1316" s="39" t="s">
        <v>4112</v>
      </c>
      <c r="AD1316" s="39">
        <f t="shared" si="225"/>
        <v>0</v>
      </c>
      <c r="AE1316" s="39">
        <v>2</v>
      </c>
      <c r="AF1316" s="39">
        <f t="shared" si="226"/>
        <v>101</v>
      </c>
      <c r="AG1316" s="39">
        <v>0</v>
      </c>
      <c r="AH1316" s="39">
        <f t="shared" si="227"/>
        <v>1</v>
      </c>
      <c r="AI1316" s="39">
        <f t="shared" si="228"/>
        <v>100</v>
      </c>
      <c r="AJ1316" s="39">
        <f t="shared" si="229"/>
        <v>1</v>
      </c>
      <c r="AK1316" s="39">
        <v>1</v>
      </c>
      <c r="AL1316" s="39">
        <v>0.40699999999999997</v>
      </c>
      <c r="AM1316" s="39">
        <v>0.48799999999999999</v>
      </c>
      <c r="AN1316" s="39">
        <v>0.45</v>
      </c>
      <c r="AO1316" s="39">
        <f t="shared" si="230"/>
        <v>0</v>
      </c>
      <c r="AQ1316" s="37" t="s">
        <v>521</v>
      </c>
      <c r="AR1316" s="39">
        <v>1</v>
      </c>
    </row>
    <row r="1317" spans="1:44" ht="15" customHeight="1">
      <c r="A1317" s="37" t="s">
        <v>522</v>
      </c>
      <c r="B1317" s="37" t="s">
        <v>523</v>
      </c>
      <c r="C1317" s="37" t="s">
        <v>524</v>
      </c>
      <c r="E1317" s="39">
        <v>0.98799999999999999</v>
      </c>
      <c r="F1317" s="39">
        <v>19</v>
      </c>
      <c r="G1317" s="39">
        <f t="shared" si="220"/>
        <v>132</v>
      </c>
      <c r="H1317" s="39">
        <v>1730</v>
      </c>
      <c r="I1317" s="39">
        <v>6842</v>
      </c>
      <c r="J1317" s="39" t="str">
        <f t="shared" si="221"/>
        <v>NO</v>
      </c>
      <c r="K1317" s="39">
        <f t="shared" si="222"/>
        <v>3.7878787878787881</v>
      </c>
      <c r="L1317" s="39" t="str">
        <f t="shared" si="223"/>
        <v>YES</v>
      </c>
      <c r="O1317" s="39">
        <v>1</v>
      </c>
      <c r="R1317" s="39">
        <v>0</v>
      </c>
      <c r="S1317" s="39">
        <f t="shared" si="224"/>
        <v>0</v>
      </c>
      <c r="AB1317" s="39" t="s">
        <v>4112</v>
      </c>
      <c r="AD1317" s="39">
        <f t="shared" si="225"/>
        <v>0</v>
      </c>
      <c r="AE1317" s="39">
        <v>0</v>
      </c>
      <c r="AF1317" s="39">
        <f t="shared" si="226"/>
        <v>1</v>
      </c>
      <c r="AG1317" s="39">
        <v>0</v>
      </c>
      <c r="AH1317" s="39">
        <f t="shared" si="227"/>
        <v>1</v>
      </c>
      <c r="AI1317" s="39">
        <f t="shared" si="228"/>
        <v>0</v>
      </c>
      <c r="AJ1317" s="39">
        <f t="shared" si="229"/>
        <v>0</v>
      </c>
      <c r="AK1317" s="39">
        <v>1</v>
      </c>
      <c r="AL1317" s="39">
        <v>0.4</v>
      </c>
      <c r="AM1317" s="39">
        <v>0.45400000000000001</v>
      </c>
      <c r="AN1317" s="39">
        <v>0.39200000000000002</v>
      </c>
      <c r="AO1317" s="39">
        <f t="shared" si="230"/>
        <v>0</v>
      </c>
      <c r="AQ1317" s="37" t="s">
        <v>524</v>
      </c>
      <c r="AR1317" s="39">
        <v>0</v>
      </c>
    </row>
    <row r="1318" spans="1:44" ht="15" customHeight="1">
      <c r="A1318" s="37" t="s">
        <v>525</v>
      </c>
      <c r="B1318" s="37" t="s">
        <v>526</v>
      </c>
      <c r="C1318" s="37" t="s">
        <v>527</v>
      </c>
      <c r="E1318" s="39">
        <v>0.998</v>
      </c>
      <c r="F1318" s="39">
        <v>20</v>
      </c>
      <c r="G1318" s="39">
        <f t="shared" si="220"/>
        <v>348</v>
      </c>
      <c r="H1318" s="39">
        <v>1573</v>
      </c>
      <c r="I1318" s="39">
        <v>7726</v>
      </c>
      <c r="J1318" s="39" t="str">
        <f t="shared" si="221"/>
        <v>NO</v>
      </c>
      <c r="K1318" s="39">
        <f t="shared" si="222"/>
        <v>0.57471264367816088</v>
      </c>
      <c r="L1318" s="39" t="str">
        <f t="shared" si="223"/>
        <v>NO</v>
      </c>
      <c r="O1318" s="39">
        <v>2</v>
      </c>
      <c r="R1318" s="39">
        <v>0</v>
      </c>
      <c r="S1318" s="39">
        <f t="shared" si="224"/>
        <v>0</v>
      </c>
      <c r="AB1318" s="39" t="s">
        <v>4112</v>
      </c>
      <c r="AD1318" s="39">
        <f t="shared" si="225"/>
        <v>0</v>
      </c>
      <c r="AE1318" s="39">
        <v>8</v>
      </c>
      <c r="AF1318" s="39">
        <f t="shared" si="226"/>
        <v>177</v>
      </c>
      <c r="AG1318" s="39">
        <v>4</v>
      </c>
      <c r="AH1318" s="39">
        <f t="shared" si="227"/>
        <v>194</v>
      </c>
      <c r="AI1318" s="39">
        <f t="shared" si="228"/>
        <v>-17</v>
      </c>
      <c r="AJ1318" s="39">
        <f t="shared" si="229"/>
        <v>0</v>
      </c>
      <c r="AK1318" s="39">
        <v>1</v>
      </c>
      <c r="AL1318" s="39">
        <v>0.32200000000000001</v>
      </c>
      <c r="AM1318" s="39">
        <v>0.502</v>
      </c>
      <c r="AN1318" s="39">
        <v>0.26300000000000001</v>
      </c>
      <c r="AO1318" s="39">
        <f t="shared" si="230"/>
        <v>0</v>
      </c>
      <c r="AQ1318" s="37" t="s">
        <v>527</v>
      </c>
      <c r="AR1318" s="39">
        <v>0</v>
      </c>
    </row>
    <row r="1319" spans="1:44" ht="15" customHeight="1">
      <c r="A1319" s="37" t="s">
        <v>528</v>
      </c>
      <c r="B1319" s="37" t="s">
        <v>529</v>
      </c>
      <c r="C1319" s="37" t="s">
        <v>530</v>
      </c>
      <c r="E1319" s="39">
        <v>0.99199999999999999</v>
      </c>
      <c r="F1319" s="39">
        <v>17</v>
      </c>
      <c r="G1319" s="39">
        <f t="shared" si="220"/>
        <v>257</v>
      </c>
      <c r="H1319" s="39">
        <v>7021</v>
      </c>
      <c r="I1319" s="39">
        <v>145</v>
      </c>
      <c r="J1319" s="39" t="str">
        <f t="shared" si="221"/>
        <v>NO</v>
      </c>
      <c r="K1319" s="39">
        <f t="shared" si="222"/>
        <v>3.1128404669260701</v>
      </c>
      <c r="L1319" s="39" t="str">
        <f t="shared" si="223"/>
        <v>NO</v>
      </c>
      <c r="O1319" s="39">
        <v>1</v>
      </c>
      <c r="R1319" s="39">
        <v>0</v>
      </c>
      <c r="S1319" s="39">
        <f t="shared" si="224"/>
        <v>0</v>
      </c>
      <c r="AB1319" s="39" t="s">
        <v>4112</v>
      </c>
      <c r="AC1319" s="39" t="s">
        <v>531</v>
      </c>
      <c r="AD1319" s="39">
        <f t="shared" si="225"/>
        <v>9</v>
      </c>
      <c r="AE1319" s="39">
        <v>14438</v>
      </c>
      <c r="AF1319" s="39">
        <f t="shared" si="226"/>
        <v>1394</v>
      </c>
      <c r="AG1319" s="39">
        <v>49690</v>
      </c>
      <c r="AH1319" s="39">
        <f t="shared" si="227"/>
        <v>1440</v>
      </c>
      <c r="AI1319" s="39">
        <f t="shared" si="228"/>
        <v>-46</v>
      </c>
      <c r="AJ1319" s="39">
        <f t="shared" si="229"/>
        <v>0</v>
      </c>
      <c r="AK1319" s="39">
        <v>1</v>
      </c>
      <c r="AL1319" s="39">
        <v>0.50800000000000001</v>
      </c>
      <c r="AM1319" s="39">
        <v>0.49199999999999999</v>
      </c>
      <c r="AN1319" s="39">
        <v>0.503</v>
      </c>
      <c r="AO1319" s="39">
        <f t="shared" si="230"/>
        <v>0</v>
      </c>
      <c r="AQ1319" s="37" t="s">
        <v>530</v>
      </c>
      <c r="AR1319" s="39">
        <v>0</v>
      </c>
    </row>
    <row r="1320" spans="1:44" ht="15" customHeight="1">
      <c r="A1320" s="37" t="s">
        <v>532</v>
      </c>
      <c r="B1320" s="37" t="s">
        <v>533</v>
      </c>
      <c r="C1320" s="37" t="s">
        <v>534</v>
      </c>
      <c r="E1320" s="39">
        <v>1</v>
      </c>
      <c r="F1320" s="39">
        <v>19</v>
      </c>
      <c r="G1320" s="39">
        <f t="shared" si="220"/>
        <v>52</v>
      </c>
      <c r="H1320" s="39">
        <v>3567</v>
      </c>
      <c r="I1320" s="39">
        <v>8479</v>
      </c>
      <c r="J1320" s="39" t="str">
        <f t="shared" si="221"/>
        <v>NO</v>
      </c>
      <c r="K1320" s="39">
        <f t="shared" si="222"/>
        <v>11.538461538461538</v>
      </c>
      <c r="L1320" s="39" t="str">
        <f t="shared" si="223"/>
        <v>YES</v>
      </c>
      <c r="O1320" s="39">
        <v>1</v>
      </c>
      <c r="R1320" s="39">
        <v>0</v>
      </c>
      <c r="S1320" s="39">
        <f t="shared" si="224"/>
        <v>0</v>
      </c>
      <c r="AB1320" s="39" t="s">
        <v>4112</v>
      </c>
      <c r="AD1320" s="39">
        <f t="shared" si="225"/>
        <v>0</v>
      </c>
      <c r="AE1320" s="39">
        <v>2</v>
      </c>
      <c r="AF1320" s="39">
        <f t="shared" si="226"/>
        <v>101</v>
      </c>
      <c r="AG1320" s="39">
        <v>0</v>
      </c>
      <c r="AH1320" s="39">
        <f t="shared" si="227"/>
        <v>1</v>
      </c>
      <c r="AI1320" s="39">
        <f t="shared" si="228"/>
        <v>100</v>
      </c>
      <c r="AJ1320" s="39">
        <f t="shared" si="229"/>
        <v>1</v>
      </c>
      <c r="AK1320" s="39">
        <v>1</v>
      </c>
      <c r="AL1320" s="39">
        <v>0.41199999999999998</v>
      </c>
      <c r="AM1320" s="39">
        <v>0.44</v>
      </c>
      <c r="AN1320" s="39">
        <v>0.36899999999999999</v>
      </c>
      <c r="AO1320" s="39">
        <f t="shared" si="230"/>
        <v>0</v>
      </c>
      <c r="AQ1320" s="37" t="s">
        <v>534</v>
      </c>
      <c r="AR1320" s="39">
        <v>1</v>
      </c>
    </row>
    <row r="1321" spans="1:44" ht="15" customHeight="1">
      <c r="A1321" s="37" t="s">
        <v>535</v>
      </c>
      <c r="B1321" s="37" t="s">
        <v>536</v>
      </c>
      <c r="C1321" s="37" t="s">
        <v>537</v>
      </c>
      <c r="E1321" s="39">
        <v>0.998</v>
      </c>
      <c r="F1321" s="39">
        <v>19</v>
      </c>
      <c r="G1321" s="39">
        <f t="shared" si="220"/>
        <v>565</v>
      </c>
      <c r="H1321" s="39">
        <v>740</v>
      </c>
      <c r="I1321" s="39">
        <v>4926</v>
      </c>
      <c r="J1321" s="39" t="str">
        <f t="shared" si="221"/>
        <v>NO</v>
      </c>
      <c r="K1321" s="39">
        <f t="shared" si="222"/>
        <v>0</v>
      </c>
      <c r="L1321" s="39" t="str">
        <f t="shared" si="223"/>
        <v>NO</v>
      </c>
      <c r="O1321" s="39">
        <v>12</v>
      </c>
      <c r="R1321" s="39">
        <v>0</v>
      </c>
      <c r="S1321" s="39">
        <f t="shared" si="224"/>
        <v>0</v>
      </c>
      <c r="AB1321" s="39" t="s">
        <v>4112</v>
      </c>
      <c r="AD1321" s="39">
        <f t="shared" si="225"/>
        <v>0</v>
      </c>
      <c r="AE1321" s="39">
        <v>3159</v>
      </c>
      <c r="AF1321" s="39">
        <f t="shared" si="226"/>
        <v>1166</v>
      </c>
      <c r="AG1321" s="39">
        <v>5237</v>
      </c>
      <c r="AH1321" s="39">
        <f t="shared" si="227"/>
        <v>1290</v>
      </c>
      <c r="AI1321" s="39">
        <f t="shared" si="228"/>
        <v>-124</v>
      </c>
      <c r="AJ1321" s="39">
        <f t="shared" si="229"/>
        <v>0</v>
      </c>
      <c r="AK1321" s="39">
        <v>1</v>
      </c>
      <c r="AL1321" s="39">
        <v>0.433</v>
      </c>
      <c r="AM1321" s="39">
        <v>0.46200000000000002</v>
      </c>
      <c r="AN1321" s="39">
        <v>0.377</v>
      </c>
      <c r="AO1321" s="39">
        <f t="shared" si="230"/>
        <v>0</v>
      </c>
      <c r="AQ1321" s="37" t="s">
        <v>537</v>
      </c>
      <c r="AR1321" s="39">
        <v>0</v>
      </c>
    </row>
    <row r="1322" spans="1:44" ht="15" customHeight="1">
      <c r="A1322" s="37" t="s">
        <v>538</v>
      </c>
      <c r="B1322" s="37" t="s">
        <v>539</v>
      </c>
      <c r="C1322" s="37" t="s">
        <v>540</v>
      </c>
      <c r="E1322" s="39">
        <v>0.996</v>
      </c>
      <c r="F1322" s="39">
        <v>17</v>
      </c>
      <c r="G1322" s="39">
        <f t="shared" si="220"/>
        <v>95</v>
      </c>
      <c r="H1322" s="39">
        <v>4926</v>
      </c>
      <c r="I1322" s="39">
        <v>378</v>
      </c>
      <c r="J1322" s="39" t="str">
        <f t="shared" si="221"/>
        <v>NO</v>
      </c>
      <c r="K1322" s="39">
        <f t="shared" si="222"/>
        <v>8.4210526315789469</v>
      </c>
      <c r="L1322" s="39" t="str">
        <f t="shared" si="223"/>
        <v>YES</v>
      </c>
      <c r="O1322" s="39">
        <v>1</v>
      </c>
      <c r="R1322" s="39">
        <v>0</v>
      </c>
      <c r="S1322" s="39">
        <f t="shared" si="224"/>
        <v>0</v>
      </c>
      <c r="AB1322" s="39" t="s">
        <v>4112</v>
      </c>
      <c r="AD1322" s="39">
        <f t="shared" si="225"/>
        <v>0</v>
      </c>
      <c r="AE1322" s="39">
        <v>37814</v>
      </c>
      <c r="AF1322" s="39">
        <f t="shared" si="226"/>
        <v>1441</v>
      </c>
      <c r="AG1322" s="39">
        <v>12565</v>
      </c>
      <c r="AH1322" s="39">
        <f t="shared" si="227"/>
        <v>1373</v>
      </c>
      <c r="AI1322" s="39">
        <f t="shared" si="228"/>
        <v>68</v>
      </c>
      <c r="AJ1322" s="39">
        <f t="shared" si="229"/>
        <v>1</v>
      </c>
      <c r="AK1322" s="39">
        <v>1</v>
      </c>
      <c r="AL1322" s="39">
        <v>0.45</v>
      </c>
      <c r="AM1322" s="39">
        <v>0.436</v>
      </c>
      <c r="AN1322" s="39">
        <v>0.41299999999999998</v>
      </c>
      <c r="AO1322" s="39">
        <f t="shared" si="230"/>
        <v>0</v>
      </c>
      <c r="AQ1322" s="37" t="s">
        <v>540</v>
      </c>
      <c r="AR1322" s="39">
        <v>1</v>
      </c>
    </row>
    <row r="1323" spans="1:44" ht="15" customHeight="1">
      <c r="A1323" s="37" t="s">
        <v>504</v>
      </c>
      <c r="B1323" s="37" t="s">
        <v>505</v>
      </c>
      <c r="C1323" s="37" t="s">
        <v>506</v>
      </c>
      <c r="E1323" s="39">
        <v>0.999</v>
      </c>
      <c r="F1323" s="39">
        <v>19</v>
      </c>
      <c r="G1323" s="39">
        <f t="shared" si="220"/>
        <v>271</v>
      </c>
      <c r="H1323" s="39">
        <v>6430</v>
      </c>
      <c r="I1323" s="39">
        <v>5509</v>
      </c>
      <c r="J1323" s="39" t="str">
        <f t="shared" si="221"/>
        <v>NO</v>
      </c>
      <c r="K1323" s="39">
        <f t="shared" si="222"/>
        <v>2.5830258302583027</v>
      </c>
      <c r="L1323" s="39" t="str">
        <f t="shared" si="223"/>
        <v>NO</v>
      </c>
      <c r="O1323" s="39">
        <v>0</v>
      </c>
      <c r="R1323" s="39">
        <v>0</v>
      </c>
      <c r="S1323" s="39">
        <f t="shared" si="224"/>
        <v>0</v>
      </c>
      <c r="AB1323" s="39" t="s">
        <v>4112</v>
      </c>
      <c r="AC1323" s="39" t="s">
        <v>507</v>
      </c>
      <c r="AD1323" s="39">
        <f t="shared" si="225"/>
        <v>7</v>
      </c>
      <c r="AE1323" s="39">
        <v>239196</v>
      </c>
      <c r="AF1323" s="39">
        <f t="shared" si="226"/>
        <v>1462</v>
      </c>
      <c r="AG1323" s="39">
        <v>694478</v>
      </c>
      <c r="AH1323" s="39">
        <f t="shared" si="227"/>
        <v>1461</v>
      </c>
      <c r="AI1323" s="39">
        <f t="shared" si="228"/>
        <v>1</v>
      </c>
      <c r="AJ1323" s="39">
        <f t="shared" si="229"/>
        <v>1</v>
      </c>
      <c r="AK1323" s="39">
        <v>1</v>
      </c>
      <c r="AL1323" s="39">
        <v>0.51700000000000002</v>
      </c>
      <c r="AM1323" s="39">
        <v>0.51100000000000001</v>
      </c>
      <c r="AN1323" s="39">
        <v>0.45800000000000002</v>
      </c>
      <c r="AO1323" s="39">
        <f t="shared" si="230"/>
        <v>0</v>
      </c>
      <c r="AQ1323" s="37" t="s">
        <v>506</v>
      </c>
      <c r="AR1323" s="39">
        <v>1</v>
      </c>
    </row>
    <row r="1324" spans="1:44" ht="15" customHeight="1">
      <c r="A1324" s="37" t="s">
        <v>508</v>
      </c>
      <c r="B1324" s="37" t="s">
        <v>509</v>
      </c>
      <c r="C1324" s="37" t="s">
        <v>510</v>
      </c>
      <c r="E1324" s="39">
        <v>0.998</v>
      </c>
      <c r="F1324" s="39">
        <v>20</v>
      </c>
      <c r="G1324" s="39">
        <f t="shared" si="220"/>
        <v>173</v>
      </c>
      <c r="H1324" s="39">
        <v>731</v>
      </c>
      <c r="I1324" s="39">
        <v>1483</v>
      </c>
      <c r="J1324" s="39" t="str">
        <f t="shared" si="221"/>
        <v>NO</v>
      </c>
      <c r="K1324" s="39">
        <f t="shared" si="222"/>
        <v>2.3121387283236996</v>
      </c>
      <c r="L1324" s="39" t="str">
        <f t="shared" si="223"/>
        <v>NO</v>
      </c>
      <c r="O1324" s="39">
        <v>0</v>
      </c>
      <c r="R1324" s="39">
        <v>0</v>
      </c>
      <c r="S1324" s="39">
        <f t="shared" si="224"/>
        <v>0</v>
      </c>
      <c r="AB1324" s="39" t="s">
        <v>4112</v>
      </c>
      <c r="AD1324" s="39">
        <f t="shared" si="225"/>
        <v>0</v>
      </c>
      <c r="AE1324" s="39">
        <v>297</v>
      </c>
      <c r="AF1324" s="39">
        <f t="shared" si="226"/>
        <v>541</v>
      </c>
      <c r="AG1324" s="39">
        <v>69</v>
      </c>
      <c r="AH1324" s="39">
        <f t="shared" si="227"/>
        <v>484</v>
      </c>
      <c r="AI1324" s="39">
        <f t="shared" si="228"/>
        <v>57</v>
      </c>
      <c r="AJ1324" s="39">
        <f t="shared" si="229"/>
        <v>1</v>
      </c>
      <c r="AK1324" s="39">
        <v>1</v>
      </c>
      <c r="AL1324" s="39">
        <v>0.41499999999999998</v>
      </c>
      <c r="AM1324" s="39">
        <v>0.44900000000000001</v>
      </c>
      <c r="AN1324" s="39">
        <v>0.43099999999999999</v>
      </c>
      <c r="AO1324" s="39">
        <f t="shared" si="230"/>
        <v>0</v>
      </c>
      <c r="AQ1324" s="37" t="s">
        <v>510</v>
      </c>
      <c r="AR1324" s="39">
        <v>1</v>
      </c>
    </row>
    <row r="1325" spans="1:44" ht="15" customHeight="1">
      <c r="A1325" s="37" t="s">
        <v>511</v>
      </c>
      <c r="B1325" s="37" t="s">
        <v>512</v>
      </c>
      <c r="C1325" s="37" t="s">
        <v>513</v>
      </c>
      <c r="E1325" s="39">
        <v>1</v>
      </c>
      <c r="F1325" s="39">
        <v>16</v>
      </c>
      <c r="G1325" s="39">
        <f t="shared" si="220"/>
        <v>189</v>
      </c>
      <c r="H1325" s="39">
        <v>820</v>
      </c>
      <c r="I1325" s="39">
        <v>1894</v>
      </c>
      <c r="J1325" s="39" t="str">
        <f t="shared" si="221"/>
        <v>NO</v>
      </c>
      <c r="K1325" s="39">
        <f t="shared" si="222"/>
        <v>0</v>
      </c>
      <c r="L1325" s="39" t="str">
        <f t="shared" si="223"/>
        <v>NO</v>
      </c>
      <c r="O1325" s="39">
        <v>2</v>
      </c>
      <c r="R1325" s="39">
        <v>0</v>
      </c>
      <c r="S1325" s="39">
        <f t="shared" si="224"/>
        <v>0</v>
      </c>
      <c r="AB1325" s="39" t="s">
        <v>4112</v>
      </c>
      <c r="AC1325" s="39" t="s">
        <v>514</v>
      </c>
      <c r="AD1325" s="39">
        <f t="shared" si="225"/>
        <v>17</v>
      </c>
      <c r="AE1325" s="39">
        <v>0</v>
      </c>
      <c r="AF1325" s="39">
        <f t="shared" si="226"/>
        <v>1</v>
      </c>
      <c r="AG1325" s="39">
        <v>0</v>
      </c>
      <c r="AH1325" s="39">
        <f t="shared" si="227"/>
        <v>1</v>
      </c>
      <c r="AI1325" s="39">
        <f t="shared" si="228"/>
        <v>0</v>
      </c>
      <c r="AJ1325" s="39">
        <f t="shared" si="229"/>
        <v>0</v>
      </c>
      <c r="AK1325" s="39">
        <v>1</v>
      </c>
      <c r="AL1325" s="39">
        <v>0.441</v>
      </c>
      <c r="AM1325" s="39">
        <v>0.48399999999999999</v>
      </c>
      <c r="AN1325" s="39">
        <v>0.376</v>
      </c>
      <c r="AO1325" s="39">
        <f t="shared" si="230"/>
        <v>0</v>
      </c>
      <c r="AQ1325" s="37" t="s">
        <v>513</v>
      </c>
      <c r="AR1325" s="39">
        <v>0</v>
      </c>
    </row>
    <row r="1326" spans="1:44" ht="15" customHeight="1">
      <c r="A1326" s="37" t="s">
        <v>515</v>
      </c>
      <c r="B1326" s="37" t="s">
        <v>516</v>
      </c>
      <c r="C1326" s="37" t="s">
        <v>517</v>
      </c>
      <c r="E1326" s="39">
        <v>0.97899999999999998</v>
      </c>
      <c r="F1326" s="39">
        <v>17</v>
      </c>
      <c r="G1326" s="39">
        <f t="shared" si="220"/>
        <v>345</v>
      </c>
      <c r="H1326" s="39">
        <v>950</v>
      </c>
      <c r="I1326" s="39">
        <v>661</v>
      </c>
      <c r="J1326" s="39" t="str">
        <f t="shared" si="221"/>
        <v>NO</v>
      </c>
      <c r="K1326" s="39">
        <f t="shared" si="222"/>
        <v>2.6086956521739131</v>
      </c>
      <c r="L1326" s="39" t="str">
        <f t="shared" si="223"/>
        <v>NO</v>
      </c>
      <c r="O1326" s="39">
        <v>1</v>
      </c>
      <c r="R1326" s="39">
        <v>0</v>
      </c>
      <c r="S1326" s="39">
        <f t="shared" si="224"/>
        <v>0</v>
      </c>
      <c r="AB1326" s="39" t="s">
        <v>4112</v>
      </c>
      <c r="AC1326" s="39" t="s">
        <v>518</v>
      </c>
      <c r="AD1326" s="39">
        <f t="shared" si="225"/>
        <v>12</v>
      </c>
      <c r="AE1326" s="39">
        <v>181</v>
      </c>
      <c r="AF1326" s="39">
        <f t="shared" si="226"/>
        <v>461</v>
      </c>
      <c r="AG1326" s="39">
        <v>4</v>
      </c>
      <c r="AH1326" s="39">
        <f t="shared" si="227"/>
        <v>194</v>
      </c>
      <c r="AI1326" s="39">
        <f t="shared" si="228"/>
        <v>267</v>
      </c>
      <c r="AJ1326" s="39">
        <f t="shared" si="229"/>
        <v>1</v>
      </c>
      <c r="AK1326" s="39">
        <v>1</v>
      </c>
      <c r="AL1326" s="39">
        <v>0.48799999999999999</v>
      </c>
      <c r="AM1326" s="39">
        <v>0.54900000000000004</v>
      </c>
      <c r="AN1326" s="39">
        <v>0.40200000000000002</v>
      </c>
      <c r="AO1326" s="39">
        <f t="shared" si="230"/>
        <v>0</v>
      </c>
      <c r="AQ1326" s="37" t="s">
        <v>517</v>
      </c>
      <c r="AR1326" s="39">
        <v>1</v>
      </c>
    </row>
    <row r="1327" spans="1:44" ht="15" customHeight="1">
      <c r="A1327" s="37" t="s">
        <v>519</v>
      </c>
      <c r="B1327" s="37" t="s">
        <v>493</v>
      </c>
      <c r="C1327" s="37" t="s">
        <v>494</v>
      </c>
      <c r="E1327" s="39">
        <v>0.999</v>
      </c>
      <c r="F1327" s="39">
        <v>18</v>
      </c>
      <c r="G1327" s="39">
        <f t="shared" si="220"/>
        <v>786</v>
      </c>
      <c r="H1327" s="39">
        <v>610</v>
      </c>
      <c r="I1327" s="39">
        <v>4143</v>
      </c>
      <c r="J1327" s="39" t="str">
        <f t="shared" si="221"/>
        <v>NO</v>
      </c>
      <c r="K1327" s="39">
        <f t="shared" si="222"/>
        <v>0.89058524173027986</v>
      </c>
      <c r="L1327" s="39" t="str">
        <f t="shared" si="223"/>
        <v>NO</v>
      </c>
      <c r="O1327" s="39">
        <v>1</v>
      </c>
      <c r="R1327" s="39">
        <v>0</v>
      </c>
      <c r="S1327" s="39">
        <f t="shared" si="224"/>
        <v>1</v>
      </c>
      <c r="AB1327" s="39" t="s">
        <v>495</v>
      </c>
      <c r="AC1327" s="39" t="s">
        <v>496</v>
      </c>
      <c r="AD1327" s="39">
        <f t="shared" si="225"/>
        <v>3</v>
      </c>
      <c r="AE1327" s="39">
        <v>418</v>
      </c>
      <c r="AF1327" s="39">
        <f t="shared" si="226"/>
        <v>600</v>
      </c>
      <c r="AG1327" s="39">
        <v>235</v>
      </c>
      <c r="AH1327" s="39">
        <f t="shared" si="227"/>
        <v>717</v>
      </c>
      <c r="AI1327" s="39">
        <f t="shared" si="228"/>
        <v>-117</v>
      </c>
      <c r="AJ1327" s="39">
        <f t="shared" si="229"/>
        <v>0</v>
      </c>
      <c r="AK1327" s="39">
        <v>1</v>
      </c>
      <c r="AL1327" s="39">
        <v>0.40799999999999997</v>
      </c>
      <c r="AM1327" s="39">
        <v>0.47099999999999997</v>
      </c>
      <c r="AN1327" s="39">
        <v>0.41299999999999998</v>
      </c>
      <c r="AO1327" s="39">
        <f t="shared" si="230"/>
        <v>0</v>
      </c>
      <c r="AQ1327" s="37" t="s">
        <v>494</v>
      </c>
      <c r="AR1327" s="39">
        <v>0</v>
      </c>
    </row>
    <row r="1328" spans="1:44" ht="15" customHeight="1">
      <c r="A1328" s="37" t="s">
        <v>497</v>
      </c>
      <c r="B1328" s="37" t="s">
        <v>498</v>
      </c>
      <c r="C1328" s="37" t="s">
        <v>499</v>
      </c>
      <c r="E1328" s="39">
        <v>0.999</v>
      </c>
      <c r="F1328" s="39">
        <v>20</v>
      </c>
      <c r="G1328" s="39">
        <f t="shared" si="220"/>
        <v>306</v>
      </c>
      <c r="H1328" s="39">
        <v>1200</v>
      </c>
      <c r="I1328" s="39">
        <v>2243</v>
      </c>
      <c r="J1328" s="39" t="str">
        <f t="shared" si="221"/>
        <v>NO</v>
      </c>
      <c r="K1328" s="39">
        <f t="shared" si="222"/>
        <v>5.882352941176471</v>
      </c>
      <c r="L1328" s="39" t="str">
        <f t="shared" si="223"/>
        <v>NO</v>
      </c>
      <c r="O1328" s="39">
        <v>2</v>
      </c>
      <c r="R1328" s="39">
        <v>0</v>
      </c>
      <c r="S1328" s="39">
        <f t="shared" si="224"/>
        <v>1</v>
      </c>
      <c r="U1328" s="39" t="s">
        <v>1347</v>
      </c>
      <c r="AB1328" s="39" t="s">
        <v>4112</v>
      </c>
      <c r="AD1328" s="39">
        <f t="shared" si="225"/>
        <v>0</v>
      </c>
      <c r="AE1328" s="39">
        <v>304</v>
      </c>
      <c r="AF1328" s="39">
        <f t="shared" si="226"/>
        <v>544</v>
      </c>
      <c r="AG1328" s="39">
        <v>20</v>
      </c>
      <c r="AH1328" s="39">
        <f t="shared" si="227"/>
        <v>334</v>
      </c>
      <c r="AI1328" s="39">
        <f t="shared" si="228"/>
        <v>210</v>
      </c>
      <c r="AJ1328" s="39">
        <f t="shared" si="229"/>
        <v>1</v>
      </c>
      <c r="AK1328" s="39">
        <v>1</v>
      </c>
      <c r="AL1328" s="39">
        <v>0.44400000000000001</v>
      </c>
      <c r="AM1328" s="39">
        <v>0.46500000000000002</v>
      </c>
      <c r="AN1328" s="39">
        <v>0.46700000000000003</v>
      </c>
      <c r="AO1328" s="39">
        <f t="shared" si="230"/>
        <v>0</v>
      </c>
      <c r="AQ1328" s="37" t="s">
        <v>499</v>
      </c>
      <c r="AR1328" s="39">
        <v>1</v>
      </c>
    </row>
    <row r="1329" spans="1:44" ht="15" customHeight="1">
      <c r="A1329" s="37" t="s">
        <v>500</v>
      </c>
      <c r="B1329" s="37" t="s">
        <v>501</v>
      </c>
      <c r="C1329" s="37" t="s">
        <v>502</v>
      </c>
      <c r="E1329" s="39">
        <v>0.995</v>
      </c>
      <c r="F1329" s="39">
        <v>22</v>
      </c>
      <c r="G1329" s="39">
        <f t="shared" si="220"/>
        <v>184</v>
      </c>
      <c r="H1329" s="39">
        <v>2130</v>
      </c>
      <c r="I1329" s="39">
        <v>6200</v>
      </c>
      <c r="J1329" s="39" t="str">
        <f t="shared" si="221"/>
        <v>NO</v>
      </c>
      <c r="K1329" s="39">
        <f t="shared" si="222"/>
        <v>1.0869565217391304</v>
      </c>
      <c r="L1329" s="39" t="str">
        <f t="shared" si="223"/>
        <v>NO</v>
      </c>
      <c r="O1329" s="39">
        <v>0</v>
      </c>
      <c r="R1329" s="39">
        <v>0</v>
      </c>
      <c r="S1329" s="39">
        <f t="shared" si="224"/>
        <v>0</v>
      </c>
      <c r="AB1329" s="39" t="s">
        <v>4112</v>
      </c>
      <c r="AD1329" s="39">
        <f t="shared" si="225"/>
        <v>0</v>
      </c>
      <c r="AE1329" s="39">
        <v>8190</v>
      </c>
      <c r="AF1329" s="39">
        <f t="shared" si="226"/>
        <v>1342</v>
      </c>
      <c r="AG1329" s="39">
        <v>48257</v>
      </c>
      <c r="AH1329" s="39">
        <f t="shared" si="227"/>
        <v>1438</v>
      </c>
      <c r="AI1329" s="39">
        <f t="shared" si="228"/>
        <v>-96</v>
      </c>
      <c r="AJ1329" s="39">
        <f t="shared" si="229"/>
        <v>0</v>
      </c>
      <c r="AK1329" s="39">
        <v>1</v>
      </c>
      <c r="AL1329" s="39">
        <v>0.433</v>
      </c>
      <c r="AM1329" s="39">
        <v>0.42299999999999999</v>
      </c>
      <c r="AN1329" s="39">
        <v>0.42899999999999999</v>
      </c>
      <c r="AO1329" s="39">
        <f t="shared" si="230"/>
        <v>0</v>
      </c>
      <c r="AQ1329" s="37" t="s">
        <v>502</v>
      </c>
      <c r="AR1329" s="39">
        <v>0</v>
      </c>
    </row>
    <row r="1330" spans="1:44" ht="15" customHeight="1">
      <c r="A1330" s="37" t="s">
        <v>503</v>
      </c>
      <c r="B1330" s="37" t="s">
        <v>487</v>
      </c>
      <c r="C1330" s="37" t="s">
        <v>488</v>
      </c>
      <c r="E1330" s="39">
        <v>0.999</v>
      </c>
      <c r="F1330" s="39">
        <v>18</v>
      </c>
      <c r="G1330" s="39">
        <f t="shared" si="220"/>
        <v>943</v>
      </c>
      <c r="H1330" s="39">
        <v>160</v>
      </c>
      <c r="I1330" s="39">
        <v>1202</v>
      </c>
      <c r="J1330" s="39" t="str">
        <f t="shared" si="221"/>
        <v>NO</v>
      </c>
      <c r="K1330" s="39">
        <f t="shared" si="222"/>
        <v>0.10604453870625663</v>
      </c>
      <c r="L1330" s="39" t="str">
        <f t="shared" si="223"/>
        <v>NO</v>
      </c>
      <c r="O1330" s="39">
        <v>1</v>
      </c>
      <c r="R1330" s="39">
        <v>0</v>
      </c>
      <c r="S1330" s="39">
        <f t="shared" si="224"/>
        <v>0</v>
      </c>
      <c r="AB1330" s="39" t="s">
        <v>4112</v>
      </c>
      <c r="AC1330" s="39" t="s">
        <v>489</v>
      </c>
      <c r="AD1330" s="39">
        <f t="shared" si="225"/>
        <v>96</v>
      </c>
      <c r="AE1330" s="39">
        <v>11</v>
      </c>
      <c r="AF1330" s="39">
        <f t="shared" si="226"/>
        <v>191</v>
      </c>
      <c r="AG1330" s="39">
        <v>97</v>
      </c>
      <c r="AH1330" s="39">
        <f t="shared" si="227"/>
        <v>542</v>
      </c>
      <c r="AI1330" s="39">
        <f t="shared" si="228"/>
        <v>-351</v>
      </c>
      <c r="AJ1330" s="39">
        <f t="shared" si="229"/>
        <v>0</v>
      </c>
      <c r="AK1330" s="39">
        <v>1</v>
      </c>
      <c r="AL1330" s="39">
        <v>0.46800000000000003</v>
      </c>
      <c r="AM1330" s="39">
        <v>0.48599999999999999</v>
      </c>
      <c r="AN1330" s="39">
        <v>0.39</v>
      </c>
      <c r="AO1330" s="39">
        <f t="shared" si="230"/>
        <v>0</v>
      </c>
      <c r="AQ1330" s="37" t="s">
        <v>488</v>
      </c>
      <c r="AR1330" s="39">
        <v>0</v>
      </c>
    </row>
    <row r="1331" spans="1:44" ht="15" customHeight="1">
      <c r="A1331" s="37" t="s">
        <v>490</v>
      </c>
      <c r="B1331" s="37" t="s">
        <v>491</v>
      </c>
      <c r="C1331" s="37" t="s">
        <v>492</v>
      </c>
      <c r="E1331" s="39">
        <v>0.997</v>
      </c>
      <c r="F1331" s="39">
        <v>19</v>
      </c>
      <c r="G1331" s="39">
        <f t="shared" si="220"/>
        <v>595</v>
      </c>
      <c r="H1331" s="39">
        <v>3619</v>
      </c>
      <c r="I1331" s="39">
        <v>1189</v>
      </c>
      <c r="J1331" s="39" t="str">
        <f t="shared" si="221"/>
        <v>NO</v>
      </c>
      <c r="K1331" s="39">
        <f t="shared" si="222"/>
        <v>0.50420168067226889</v>
      </c>
      <c r="L1331" s="39" t="str">
        <f t="shared" si="223"/>
        <v>NO</v>
      </c>
      <c r="O1331" s="39">
        <v>1</v>
      </c>
      <c r="R1331" s="39">
        <v>0</v>
      </c>
      <c r="S1331" s="39">
        <f t="shared" si="224"/>
        <v>1</v>
      </c>
      <c r="U1331" s="39" t="s">
        <v>1623</v>
      </c>
      <c r="AB1331" s="39" t="s">
        <v>4112</v>
      </c>
      <c r="AD1331" s="39">
        <f t="shared" si="225"/>
        <v>0</v>
      </c>
      <c r="AE1331" s="39">
        <v>3</v>
      </c>
      <c r="AF1331" s="39">
        <f t="shared" si="226"/>
        <v>122</v>
      </c>
      <c r="AG1331" s="39">
        <v>30</v>
      </c>
      <c r="AH1331" s="39">
        <f t="shared" si="227"/>
        <v>381</v>
      </c>
      <c r="AI1331" s="39">
        <f t="shared" si="228"/>
        <v>-259</v>
      </c>
      <c r="AJ1331" s="39">
        <f t="shared" si="229"/>
        <v>0</v>
      </c>
      <c r="AK1331" s="39">
        <v>1</v>
      </c>
      <c r="AL1331" s="39">
        <v>0.38100000000000001</v>
      </c>
      <c r="AM1331" s="39">
        <v>0.46500000000000002</v>
      </c>
      <c r="AN1331" s="39">
        <v>0.44800000000000001</v>
      </c>
      <c r="AO1331" s="39">
        <f t="shared" si="230"/>
        <v>0</v>
      </c>
      <c r="AQ1331" s="37" t="s">
        <v>492</v>
      </c>
      <c r="AR1331" s="39">
        <v>0</v>
      </c>
    </row>
    <row r="1332" spans="1:44" ht="15" customHeight="1">
      <c r="A1332" s="37" t="s">
        <v>459</v>
      </c>
      <c r="B1332" s="37" t="s">
        <v>460</v>
      </c>
      <c r="C1332" s="37" t="s">
        <v>461</v>
      </c>
      <c r="E1332" s="39">
        <v>0.99299999999999999</v>
      </c>
      <c r="F1332" s="39">
        <v>19</v>
      </c>
      <c r="G1332" s="39">
        <f t="shared" si="220"/>
        <v>128</v>
      </c>
      <c r="H1332" s="39">
        <v>6764</v>
      </c>
      <c r="I1332" s="39">
        <v>3695</v>
      </c>
      <c r="J1332" s="39" t="str">
        <f t="shared" si="221"/>
        <v>NO</v>
      </c>
      <c r="K1332" s="39">
        <f t="shared" si="222"/>
        <v>0</v>
      </c>
      <c r="L1332" s="39" t="str">
        <f t="shared" si="223"/>
        <v>NO</v>
      </c>
      <c r="O1332" s="39">
        <v>13</v>
      </c>
      <c r="R1332" s="39">
        <v>0</v>
      </c>
      <c r="S1332" s="39">
        <f t="shared" si="224"/>
        <v>0</v>
      </c>
      <c r="AB1332" s="39" t="s">
        <v>4112</v>
      </c>
      <c r="AC1332" s="39" t="s">
        <v>462</v>
      </c>
      <c r="AD1332" s="39">
        <f t="shared" si="225"/>
        <v>4</v>
      </c>
      <c r="AE1332" s="39">
        <v>1</v>
      </c>
      <c r="AF1332" s="39">
        <f t="shared" si="226"/>
        <v>74</v>
      </c>
      <c r="AG1332" s="39">
        <v>12</v>
      </c>
      <c r="AH1332" s="39">
        <f t="shared" si="227"/>
        <v>292</v>
      </c>
      <c r="AI1332" s="39">
        <f t="shared" si="228"/>
        <v>-218</v>
      </c>
      <c r="AJ1332" s="39">
        <f t="shared" si="229"/>
        <v>0</v>
      </c>
      <c r="AK1332" s="39">
        <v>1</v>
      </c>
      <c r="AL1332" s="39">
        <v>0.42</v>
      </c>
      <c r="AM1332" s="39">
        <v>0.46200000000000002</v>
      </c>
      <c r="AN1332" s="39">
        <v>0.45600000000000002</v>
      </c>
      <c r="AO1332" s="39">
        <f t="shared" si="230"/>
        <v>0</v>
      </c>
      <c r="AQ1332" s="37" t="s">
        <v>461</v>
      </c>
      <c r="AR1332" s="39">
        <v>0</v>
      </c>
    </row>
    <row r="1333" spans="1:44" ht="15" customHeight="1">
      <c r="A1333" s="37" t="s">
        <v>463</v>
      </c>
      <c r="B1333" s="37" t="s">
        <v>464</v>
      </c>
      <c r="C1333" s="37" t="s">
        <v>465</v>
      </c>
      <c r="E1333" s="39">
        <v>0.98699999999999999</v>
      </c>
      <c r="F1333" s="39">
        <v>18</v>
      </c>
      <c r="G1333" s="39">
        <f t="shared" si="220"/>
        <v>109</v>
      </c>
      <c r="H1333" s="39">
        <v>2637</v>
      </c>
      <c r="I1333" s="39">
        <v>1643</v>
      </c>
      <c r="J1333" s="39" t="str">
        <f t="shared" si="221"/>
        <v>NO</v>
      </c>
      <c r="K1333" s="39">
        <f t="shared" si="222"/>
        <v>3.669724770642202</v>
      </c>
      <c r="L1333" s="39" t="str">
        <f t="shared" si="223"/>
        <v>YES</v>
      </c>
      <c r="O1333" s="39">
        <v>0</v>
      </c>
      <c r="R1333" s="39">
        <v>0</v>
      </c>
      <c r="S1333" s="39">
        <f t="shared" si="224"/>
        <v>1</v>
      </c>
      <c r="U1333" s="39" t="s">
        <v>3869</v>
      </c>
      <c r="AB1333" s="39" t="s">
        <v>4112</v>
      </c>
      <c r="AD1333" s="39">
        <f t="shared" si="225"/>
        <v>0</v>
      </c>
      <c r="AE1333" s="39">
        <v>0</v>
      </c>
      <c r="AF1333" s="39">
        <f t="shared" si="226"/>
        <v>1</v>
      </c>
      <c r="AG1333" s="39">
        <v>4</v>
      </c>
      <c r="AH1333" s="39">
        <f t="shared" si="227"/>
        <v>194</v>
      </c>
      <c r="AI1333" s="39">
        <f t="shared" si="228"/>
        <v>-193</v>
      </c>
      <c r="AJ1333" s="39">
        <f t="shared" si="229"/>
        <v>0</v>
      </c>
      <c r="AK1333" s="39">
        <v>1</v>
      </c>
      <c r="AL1333" s="39">
        <v>0.41699999999999998</v>
      </c>
      <c r="AM1333" s="39">
        <v>0.48799999999999999</v>
      </c>
      <c r="AN1333" s="39">
        <v>0.38300000000000001</v>
      </c>
      <c r="AO1333" s="39">
        <f t="shared" si="230"/>
        <v>0</v>
      </c>
      <c r="AQ1333" s="37" t="s">
        <v>465</v>
      </c>
      <c r="AR1333" s="39">
        <v>0</v>
      </c>
    </row>
    <row r="1334" spans="1:44" ht="15" customHeight="1">
      <c r="A1334" s="37" t="s">
        <v>466</v>
      </c>
      <c r="B1334" s="37" t="s">
        <v>467</v>
      </c>
      <c r="C1334" s="37" t="s">
        <v>468</v>
      </c>
      <c r="E1334" s="39">
        <v>0.999</v>
      </c>
      <c r="F1334" s="39">
        <v>17</v>
      </c>
      <c r="G1334" s="39">
        <f t="shared" si="220"/>
        <v>84</v>
      </c>
      <c r="H1334" s="39" t="s">
        <v>4111</v>
      </c>
      <c r="I1334" s="39">
        <v>1984</v>
      </c>
      <c r="J1334" s="39" t="str">
        <f t="shared" si="221"/>
        <v>NO</v>
      </c>
      <c r="K1334" s="39">
        <f t="shared" si="222"/>
        <v>3.5714285714285712</v>
      </c>
      <c r="L1334" s="39" t="str">
        <f t="shared" si="223"/>
        <v>YES</v>
      </c>
      <c r="O1334" s="39">
        <v>0</v>
      </c>
      <c r="R1334" s="39">
        <v>0</v>
      </c>
      <c r="S1334" s="39">
        <f t="shared" si="224"/>
        <v>0</v>
      </c>
      <c r="AB1334" s="39" t="s">
        <v>4112</v>
      </c>
      <c r="AD1334" s="39">
        <f t="shared" si="225"/>
        <v>0</v>
      </c>
      <c r="AE1334" s="39">
        <v>2604</v>
      </c>
      <c r="AF1334" s="39">
        <f t="shared" si="226"/>
        <v>1121</v>
      </c>
      <c r="AG1334" s="39">
        <v>24370</v>
      </c>
      <c r="AH1334" s="39">
        <f t="shared" si="227"/>
        <v>1414</v>
      </c>
      <c r="AI1334" s="39">
        <f t="shared" si="228"/>
        <v>-293</v>
      </c>
      <c r="AJ1334" s="39">
        <f t="shared" si="229"/>
        <v>0</v>
      </c>
      <c r="AK1334" s="39">
        <v>1</v>
      </c>
      <c r="AL1334" s="39">
        <v>0.46500000000000002</v>
      </c>
      <c r="AM1334" s="39">
        <v>0.49099999999999999</v>
      </c>
      <c r="AN1334" s="39">
        <v>0.442</v>
      </c>
      <c r="AO1334" s="39">
        <f t="shared" si="230"/>
        <v>0</v>
      </c>
      <c r="AQ1334" s="37" t="s">
        <v>468</v>
      </c>
      <c r="AR1334" s="39">
        <v>0</v>
      </c>
    </row>
    <row r="1335" spans="1:44" ht="15" customHeight="1">
      <c r="A1335" s="37" t="s">
        <v>469</v>
      </c>
      <c r="B1335" s="37" t="s">
        <v>470</v>
      </c>
      <c r="C1335" s="37" t="s">
        <v>471</v>
      </c>
      <c r="E1335" s="39">
        <v>0.96099999999999997</v>
      </c>
      <c r="F1335" s="39">
        <v>17</v>
      </c>
      <c r="G1335" s="39">
        <f t="shared" si="220"/>
        <v>494</v>
      </c>
      <c r="H1335" s="39">
        <v>511</v>
      </c>
      <c r="I1335" s="39">
        <v>41228</v>
      </c>
      <c r="J1335" s="39" t="str">
        <f t="shared" si="221"/>
        <v>YES</v>
      </c>
      <c r="K1335" s="39">
        <f t="shared" si="222"/>
        <v>0.80971659919028338</v>
      </c>
      <c r="L1335" s="39" t="str">
        <f t="shared" si="223"/>
        <v>NO</v>
      </c>
      <c r="O1335" s="39">
        <v>4</v>
      </c>
      <c r="R1335" s="39">
        <v>0</v>
      </c>
      <c r="S1335" s="39">
        <f t="shared" si="224"/>
        <v>0</v>
      </c>
      <c r="AB1335" s="39" t="s">
        <v>4112</v>
      </c>
      <c r="AC1335" s="39" t="s">
        <v>472</v>
      </c>
      <c r="AD1335" s="39">
        <f t="shared" si="225"/>
        <v>3</v>
      </c>
      <c r="AE1335" s="39">
        <v>123</v>
      </c>
      <c r="AF1335" s="39">
        <f t="shared" si="226"/>
        <v>416</v>
      </c>
      <c r="AG1335" s="39">
        <v>78</v>
      </c>
      <c r="AH1335" s="39">
        <f t="shared" si="227"/>
        <v>502</v>
      </c>
      <c r="AI1335" s="39">
        <f t="shared" si="228"/>
        <v>-86</v>
      </c>
      <c r="AJ1335" s="39">
        <f t="shared" si="229"/>
        <v>0</v>
      </c>
      <c r="AK1335" s="39">
        <v>1</v>
      </c>
      <c r="AL1335" s="39">
        <v>0.443</v>
      </c>
      <c r="AM1335" s="39">
        <v>0.499</v>
      </c>
      <c r="AN1335" s="39">
        <v>0.33900000000000002</v>
      </c>
      <c r="AO1335" s="39">
        <f t="shared" si="230"/>
        <v>0</v>
      </c>
      <c r="AQ1335" s="37" t="s">
        <v>471</v>
      </c>
      <c r="AR1335" s="39">
        <v>0</v>
      </c>
    </row>
    <row r="1336" spans="1:44" ht="15" customHeight="1">
      <c r="A1336" s="37" t="s">
        <v>473</v>
      </c>
      <c r="B1336" s="37" t="s">
        <v>474</v>
      </c>
      <c r="C1336" s="37" t="s">
        <v>475</v>
      </c>
      <c r="E1336" s="39">
        <v>0.97</v>
      </c>
      <c r="F1336" s="39">
        <v>18</v>
      </c>
      <c r="G1336" s="39">
        <f t="shared" si="220"/>
        <v>88</v>
      </c>
      <c r="H1336" s="39">
        <v>2805</v>
      </c>
      <c r="I1336" s="39">
        <v>1713</v>
      </c>
      <c r="J1336" s="39" t="str">
        <f t="shared" si="221"/>
        <v>NO</v>
      </c>
      <c r="K1336" s="39">
        <f t="shared" si="222"/>
        <v>9.0909090909090917</v>
      </c>
      <c r="L1336" s="39" t="str">
        <f t="shared" si="223"/>
        <v>YES</v>
      </c>
      <c r="O1336" s="39">
        <v>0</v>
      </c>
      <c r="R1336" s="39">
        <v>0</v>
      </c>
      <c r="S1336" s="39">
        <f t="shared" si="224"/>
        <v>2</v>
      </c>
      <c r="U1336" s="39" t="s">
        <v>3447</v>
      </c>
      <c r="W1336" s="39" t="s">
        <v>476</v>
      </c>
      <c r="AB1336" s="39" t="s">
        <v>4112</v>
      </c>
      <c r="AD1336" s="39">
        <f t="shared" si="225"/>
        <v>0</v>
      </c>
      <c r="AE1336" s="39">
        <v>0</v>
      </c>
      <c r="AF1336" s="39">
        <f t="shared" si="226"/>
        <v>1</v>
      </c>
      <c r="AG1336" s="39">
        <v>17</v>
      </c>
      <c r="AH1336" s="39">
        <f t="shared" si="227"/>
        <v>321</v>
      </c>
      <c r="AI1336" s="39">
        <f t="shared" si="228"/>
        <v>-320</v>
      </c>
      <c r="AJ1336" s="39">
        <f t="shared" si="229"/>
        <v>0</v>
      </c>
      <c r="AK1336" s="39">
        <v>1</v>
      </c>
      <c r="AL1336" s="39">
        <v>0.41599999999999998</v>
      </c>
      <c r="AM1336" s="39">
        <v>0.46200000000000002</v>
      </c>
      <c r="AN1336" s="39">
        <v>0.46300000000000002</v>
      </c>
      <c r="AO1336" s="39">
        <f t="shared" si="230"/>
        <v>0</v>
      </c>
      <c r="AQ1336" s="37" t="s">
        <v>475</v>
      </c>
      <c r="AR1336" s="39">
        <v>0</v>
      </c>
    </row>
    <row r="1337" spans="1:44" ht="15" customHeight="1">
      <c r="A1337" s="37" t="s">
        <v>477</v>
      </c>
      <c r="B1337" s="37" t="s">
        <v>478</v>
      </c>
      <c r="C1337" s="37" t="s">
        <v>479</v>
      </c>
      <c r="E1337" s="39">
        <v>0.998</v>
      </c>
      <c r="F1337" s="39">
        <v>24</v>
      </c>
      <c r="G1337" s="39">
        <f t="shared" si="220"/>
        <v>258</v>
      </c>
      <c r="H1337" s="39">
        <v>280</v>
      </c>
      <c r="I1337" s="39">
        <v>842</v>
      </c>
      <c r="J1337" s="39" t="str">
        <f t="shared" si="221"/>
        <v>NO</v>
      </c>
      <c r="K1337" s="39">
        <f t="shared" si="222"/>
        <v>1.1627906976744187</v>
      </c>
      <c r="L1337" s="39" t="str">
        <f t="shared" si="223"/>
        <v>NO</v>
      </c>
      <c r="O1337" s="39">
        <v>0</v>
      </c>
      <c r="R1337" s="39">
        <v>0</v>
      </c>
      <c r="S1337" s="39">
        <f t="shared" si="224"/>
        <v>0</v>
      </c>
      <c r="AB1337" s="39" t="s">
        <v>4112</v>
      </c>
      <c r="AD1337" s="39">
        <f t="shared" si="225"/>
        <v>0</v>
      </c>
      <c r="AE1337" s="39">
        <v>370</v>
      </c>
      <c r="AF1337" s="39">
        <f t="shared" si="226"/>
        <v>574</v>
      </c>
      <c r="AG1337" s="39">
        <v>63</v>
      </c>
      <c r="AH1337" s="39">
        <f t="shared" si="227"/>
        <v>468</v>
      </c>
      <c r="AI1337" s="39">
        <f t="shared" si="228"/>
        <v>106</v>
      </c>
      <c r="AJ1337" s="39">
        <f t="shared" si="229"/>
        <v>1</v>
      </c>
      <c r="AK1337" s="39">
        <v>1</v>
      </c>
      <c r="AL1337" s="39">
        <v>0.54</v>
      </c>
      <c r="AM1337" s="39">
        <v>0.46700000000000003</v>
      </c>
      <c r="AN1337" s="39">
        <v>0.432</v>
      </c>
      <c r="AO1337" s="39">
        <f t="shared" si="230"/>
        <v>0</v>
      </c>
      <c r="AQ1337" s="37" t="s">
        <v>479</v>
      </c>
      <c r="AR1337" s="39">
        <v>1</v>
      </c>
    </row>
    <row r="1338" spans="1:44" ht="15" customHeight="1">
      <c r="A1338" s="37" t="s">
        <v>480</v>
      </c>
      <c r="B1338" s="37" t="s">
        <v>481</v>
      </c>
      <c r="C1338" s="37" t="s">
        <v>482</v>
      </c>
      <c r="E1338" s="39">
        <v>0.94899999999999995</v>
      </c>
      <c r="F1338" s="39">
        <v>21</v>
      </c>
      <c r="G1338" s="39">
        <f t="shared" si="220"/>
        <v>114</v>
      </c>
      <c r="H1338" s="39">
        <v>821</v>
      </c>
      <c r="I1338" s="39">
        <v>9268</v>
      </c>
      <c r="J1338" s="39" t="str">
        <f t="shared" si="221"/>
        <v>NO</v>
      </c>
      <c r="K1338" s="39">
        <f t="shared" si="222"/>
        <v>0.8771929824561403</v>
      </c>
      <c r="L1338" s="39" t="str">
        <f t="shared" si="223"/>
        <v>NO</v>
      </c>
      <c r="O1338" s="39">
        <v>0</v>
      </c>
      <c r="R1338" s="39">
        <v>0</v>
      </c>
      <c r="S1338" s="39">
        <f t="shared" si="224"/>
        <v>0</v>
      </c>
      <c r="AB1338" s="39" t="s">
        <v>4112</v>
      </c>
      <c r="AC1338" s="39" t="s">
        <v>483</v>
      </c>
      <c r="AD1338" s="39">
        <f t="shared" si="225"/>
        <v>5</v>
      </c>
      <c r="AE1338" s="39">
        <v>231</v>
      </c>
      <c r="AF1338" s="39">
        <f t="shared" si="226"/>
        <v>488</v>
      </c>
      <c r="AG1338" s="39">
        <v>0</v>
      </c>
      <c r="AH1338" s="39">
        <f t="shared" si="227"/>
        <v>1</v>
      </c>
      <c r="AI1338" s="39">
        <f t="shared" si="228"/>
        <v>487</v>
      </c>
      <c r="AJ1338" s="39">
        <f t="shared" si="229"/>
        <v>1</v>
      </c>
      <c r="AK1338" s="39">
        <v>1</v>
      </c>
      <c r="AL1338" s="39">
        <v>0.44600000000000001</v>
      </c>
      <c r="AM1338" s="39">
        <v>0.52400000000000002</v>
      </c>
      <c r="AN1338" s="39">
        <v>0.441</v>
      </c>
      <c r="AO1338" s="39">
        <f t="shared" si="230"/>
        <v>0</v>
      </c>
      <c r="AQ1338" s="37" t="s">
        <v>482</v>
      </c>
      <c r="AR1338" s="39">
        <v>1</v>
      </c>
    </row>
    <row r="1339" spans="1:44" ht="15" customHeight="1">
      <c r="A1339" s="37" t="s">
        <v>484</v>
      </c>
      <c r="B1339" s="37" t="s">
        <v>485</v>
      </c>
      <c r="C1339" s="37" t="s">
        <v>486</v>
      </c>
      <c r="E1339" s="39">
        <v>0.996</v>
      </c>
      <c r="F1339" s="39">
        <v>23</v>
      </c>
      <c r="G1339" s="39">
        <f t="shared" si="220"/>
        <v>136</v>
      </c>
      <c r="H1339" s="39">
        <v>4210</v>
      </c>
      <c r="I1339" s="39" t="s">
        <v>4111</v>
      </c>
      <c r="J1339" s="39" t="str">
        <f t="shared" si="221"/>
        <v>NO</v>
      </c>
      <c r="K1339" s="39">
        <f t="shared" si="222"/>
        <v>5.1470588235294121</v>
      </c>
      <c r="L1339" s="39" t="str">
        <f t="shared" si="223"/>
        <v>YES</v>
      </c>
      <c r="O1339" s="39">
        <v>0</v>
      </c>
      <c r="R1339" s="39">
        <v>0</v>
      </c>
      <c r="S1339" s="39">
        <f t="shared" si="224"/>
        <v>1</v>
      </c>
      <c r="U1339" s="39" t="s">
        <v>3645</v>
      </c>
      <c r="AB1339" s="39" t="s">
        <v>4112</v>
      </c>
      <c r="AD1339" s="39">
        <f t="shared" si="225"/>
        <v>0</v>
      </c>
      <c r="AE1339" s="39">
        <v>981</v>
      </c>
      <c r="AF1339" s="39">
        <f t="shared" si="226"/>
        <v>808</v>
      </c>
      <c r="AG1339" s="39">
        <v>7</v>
      </c>
      <c r="AH1339" s="39">
        <f t="shared" si="227"/>
        <v>238</v>
      </c>
      <c r="AI1339" s="39">
        <f t="shared" si="228"/>
        <v>570</v>
      </c>
      <c r="AJ1339" s="39">
        <f t="shared" si="229"/>
        <v>1</v>
      </c>
      <c r="AK1339" s="39">
        <v>1</v>
      </c>
      <c r="AL1339" s="39">
        <v>0.436</v>
      </c>
      <c r="AM1339" s="39">
        <v>0.44900000000000001</v>
      </c>
      <c r="AN1339" s="39">
        <v>0.40799999999999997</v>
      </c>
      <c r="AO1339" s="39">
        <f t="shared" si="230"/>
        <v>0</v>
      </c>
      <c r="AQ1339" s="37" t="s">
        <v>486</v>
      </c>
      <c r="AR1339" s="39">
        <v>1</v>
      </c>
    </row>
    <row r="1340" spans="1:44" ht="15" customHeight="1">
      <c r="A1340" s="37" t="s">
        <v>435</v>
      </c>
      <c r="B1340" s="37" t="s">
        <v>436</v>
      </c>
      <c r="C1340" s="37" t="s">
        <v>437</v>
      </c>
      <c r="E1340" s="39">
        <v>1</v>
      </c>
      <c r="F1340" s="39">
        <v>19</v>
      </c>
      <c r="G1340" s="39">
        <f t="shared" si="220"/>
        <v>72</v>
      </c>
      <c r="H1340" s="39">
        <v>4210</v>
      </c>
      <c r="I1340" s="39">
        <v>1872</v>
      </c>
      <c r="J1340" s="39" t="str">
        <f t="shared" si="221"/>
        <v>NO</v>
      </c>
      <c r="K1340" s="39">
        <f t="shared" si="222"/>
        <v>8.3333333333333321</v>
      </c>
      <c r="L1340" s="39" t="str">
        <f t="shared" si="223"/>
        <v>YES</v>
      </c>
      <c r="O1340" s="39">
        <v>0</v>
      </c>
      <c r="R1340" s="39">
        <v>0</v>
      </c>
      <c r="S1340" s="39">
        <f t="shared" si="224"/>
        <v>1</v>
      </c>
      <c r="U1340" s="39" t="s">
        <v>3307</v>
      </c>
      <c r="AB1340" s="39" t="s">
        <v>4112</v>
      </c>
      <c r="AD1340" s="39">
        <f t="shared" si="225"/>
        <v>0</v>
      </c>
      <c r="AE1340" s="39">
        <v>2110</v>
      </c>
      <c r="AF1340" s="39">
        <f t="shared" si="226"/>
        <v>1056</v>
      </c>
      <c r="AG1340" s="39">
        <v>474</v>
      </c>
      <c r="AH1340" s="39">
        <f t="shared" si="227"/>
        <v>852</v>
      </c>
      <c r="AI1340" s="39">
        <f t="shared" si="228"/>
        <v>204</v>
      </c>
      <c r="AJ1340" s="39">
        <f t="shared" si="229"/>
        <v>1</v>
      </c>
      <c r="AK1340" s="39">
        <v>1</v>
      </c>
      <c r="AL1340" s="39">
        <v>0.41399999999999998</v>
      </c>
      <c r="AM1340" s="39">
        <v>0.38500000000000001</v>
      </c>
      <c r="AN1340" s="39">
        <v>0.432</v>
      </c>
      <c r="AO1340" s="39">
        <f t="shared" si="230"/>
        <v>0</v>
      </c>
      <c r="AQ1340" s="37" t="s">
        <v>437</v>
      </c>
      <c r="AR1340" s="39">
        <v>1</v>
      </c>
    </row>
    <row r="1341" spans="1:44" ht="15" customHeight="1">
      <c r="A1341" s="37" t="s">
        <v>438</v>
      </c>
      <c r="B1341" s="37" t="s">
        <v>439</v>
      </c>
      <c r="C1341" s="37" t="s">
        <v>440</v>
      </c>
      <c r="E1341" s="39">
        <v>0.997</v>
      </c>
      <c r="F1341" s="39">
        <v>16</v>
      </c>
      <c r="G1341" s="39">
        <f t="shared" si="220"/>
        <v>445</v>
      </c>
      <c r="H1341" s="39">
        <v>2630</v>
      </c>
      <c r="I1341" s="39">
        <v>411</v>
      </c>
      <c r="J1341" s="39" t="str">
        <f t="shared" si="221"/>
        <v>NO</v>
      </c>
      <c r="K1341" s="39">
        <f t="shared" si="222"/>
        <v>0.898876404494382</v>
      </c>
      <c r="L1341" s="39" t="str">
        <f t="shared" si="223"/>
        <v>NO</v>
      </c>
      <c r="O1341" s="39">
        <v>0</v>
      </c>
      <c r="R1341" s="39">
        <v>0</v>
      </c>
      <c r="S1341" s="39">
        <f t="shared" si="224"/>
        <v>1</v>
      </c>
      <c r="U1341" s="39" t="s">
        <v>3282</v>
      </c>
      <c r="AB1341" s="39" t="s">
        <v>4112</v>
      </c>
      <c r="AD1341" s="39">
        <f t="shared" si="225"/>
        <v>0</v>
      </c>
      <c r="AE1341" s="39">
        <v>17</v>
      </c>
      <c r="AF1341" s="39">
        <f t="shared" si="226"/>
        <v>220</v>
      </c>
      <c r="AG1341" s="39">
        <v>9</v>
      </c>
      <c r="AH1341" s="39">
        <f t="shared" si="227"/>
        <v>266</v>
      </c>
      <c r="AI1341" s="39">
        <f t="shared" si="228"/>
        <v>-46</v>
      </c>
      <c r="AJ1341" s="39">
        <f t="shared" si="229"/>
        <v>0</v>
      </c>
      <c r="AK1341" s="39">
        <v>1</v>
      </c>
      <c r="AL1341" s="39">
        <v>0.39200000000000002</v>
      </c>
      <c r="AM1341" s="39">
        <v>0.47499999999999998</v>
      </c>
      <c r="AN1341" s="39">
        <v>0.45200000000000001</v>
      </c>
      <c r="AO1341" s="39">
        <f t="shared" si="230"/>
        <v>0</v>
      </c>
      <c r="AQ1341" s="37" t="s">
        <v>440</v>
      </c>
      <c r="AR1341" s="39">
        <v>0</v>
      </c>
    </row>
    <row r="1342" spans="1:44" ht="15" customHeight="1">
      <c r="A1342" s="37" t="s">
        <v>441</v>
      </c>
      <c r="B1342" s="37" t="s">
        <v>442</v>
      </c>
      <c r="C1342" s="37" t="s">
        <v>443</v>
      </c>
      <c r="E1342" s="39">
        <v>0.98099999999999998</v>
      </c>
      <c r="F1342" s="39">
        <v>19</v>
      </c>
      <c r="G1342" s="39">
        <f t="shared" si="220"/>
        <v>376</v>
      </c>
      <c r="H1342" s="39">
        <v>1734</v>
      </c>
      <c r="I1342" s="39">
        <v>6217</v>
      </c>
      <c r="J1342" s="39" t="str">
        <f t="shared" si="221"/>
        <v>NO</v>
      </c>
      <c r="K1342" s="39">
        <f t="shared" si="222"/>
        <v>0</v>
      </c>
      <c r="L1342" s="39" t="str">
        <f t="shared" si="223"/>
        <v>NO</v>
      </c>
      <c r="O1342" s="39">
        <v>0</v>
      </c>
      <c r="R1342" s="39">
        <v>0</v>
      </c>
      <c r="S1342" s="39">
        <f t="shared" si="224"/>
        <v>0</v>
      </c>
      <c r="AB1342" s="39" t="s">
        <v>4112</v>
      </c>
      <c r="AC1342" s="39" t="s">
        <v>444</v>
      </c>
      <c r="AD1342" s="39">
        <f t="shared" si="225"/>
        <v>2</v>
      </c>
      <c r="AE1342" s="39">
        <v>1032</v>
      </c>
      <c r="AF1342" s="39">
        <f t="shared" si="226"/>
        <v>826</v>
      </c>
      <c r="AG1342" s="39">
        <v>348</v>
      </c>
      <c r="AH1342" s="39">
        <f t="shared" si="227"/>
        <v>791</v>
      </c>
      <c r="AI1342" s="39">
        <f t="shared" si="228"/>
        <v>35</v>
      </c>
      <c r="AJ1342" s="39">
        <f t="shared" si="229"/>
        <v>1</v>
      </c>
      <c r="AK1342" s="39">
        <v>1</v>
      </c>
      <c r="AL1342" s="39">
        <v>0.45</v>
      </c>
      <c r="AM1342" s="39">
        <v>0.48899999999999999</v>
      </c>
      <c r="AN1342" s="39">
        <v>0.372</v>
      </c>
      <c r="AO1342" s="39">
        <f t="shared" si="230"/>
        <v>0</v>
      </c>
      <c r="AQ1342" s="37" t="s">
        <v>443</v>
      </c>
      <c r="AR1342" s="39">
        <v>1</v>
      </c>
    </row>
    <row r="1343" spans="1:44" ht="15" customHeight="1">
      <c r="A1343" s="37" t="s">
        <v>445</v>
      </c>
      <c r="B1343" s="37" t="s">
        <v>446</v>
      </c>
      <c r="C1343" s="37" t="s">
        <v>447</v>
      </c>
      <c r="E1343" s="39">
        <v>1</v>
      </c>
      <c r="F1343" s="39">
        <v>20</v>
      </c>
      <c r="G1343" s="39">
        <f t="shared" si="220"/>
        <v>135</v>
      </c>
      <c r="H1343" s="39">
        <v>321</v>
      </c>
      <c r="I1343" s="39">
        <v>777</v>
      </c>
      <c r="J1343" s="39" t="str">
        <f t="shared" si="221"/>
        <v>NO</v>
      </c>
      <c r="K1343" s="39">
        <f t="shared" si="222"/>
        <v>2.9629629629629628</v>
      </c>
      <c r="L1343" s="39" t="str">
        <f t="shared" si="223"/>
        <v>NO</v>
      </c>
      <c r="O1343" s="39">
        <v>0</v>
      </c>
      <c r="R1343" s="39">
        <v>0</v>
      </c>
      <c r="S1343" s="39">
        <f t="shared" si="224"/>
        <v>0</v>
      </c>
      <c r="AB1343" s="39" t="s">
        <v>4112</v>
      </c>
      <c r="AD1343" s="39">
        <f t="shared" si="225"/>
        <v>0</v>
      </c>
      <c r="AE1343" s="39">
        <v>1646</v>
      </c>
      <c r="AF1343" s="39">
        <f t="shared" si="226"/>
        <v>968</v>
      </c>
      <c r="AG1343" s="39">
        <v>7387</v>
      </c>
      <c r="AH1343" s="39">
        <f t="shared" si="227"/>
        <v>1320</v>
      </c>
      <c r="AI1343" s="39">
        <f t="shared" si="228"/>
        <v>-352</v>
      </c>
      <c r="AJ1343" s="39">
        <f t="shared" si="229"/>
        <v>0</v>
      </c>
      <c r="AK1343" s="39">
        <v>1</v>
      </c>
      <c r="AL1343" s="39">
        <v>0.46</v>
      </c>
      <c r="AM1343" s="39">
        <v>0.47599999999999998</v>
      </c>
      <c r="AN1343" s="39">
        <v>0.40100000000000002</v>
      </c>
      <c r="AO1343" s="39">
        <f t="shared" si="230"/>
        <v>0</v>
      </c>
      <c r="AQ1343" s="37" t="s">
        <v>447</v>
      </c>
      <c r="AR1343" s="39">
        <v>0</v>
      </c>
    </row>
    <row r="1344" spans="1:44" ht="15" customHeight="1">
      <c r="A1344" s="37" t="s">
        <v>448</v>
      </c>
      <c r="B1344" s="37" t="s">
        <v>449</v>
      </c>
      <c r="C1344" s="37" t="s">
        <v>450</v>
      </c>
      <c r="E1344" s="39">
        <v>1</v>
      </c>
      <c r="F1344" s="39">
        <v>20</v>
      </c>
      <c r="G1344" s="39">
        <f t="shared" si="220"/>
        <v>380</v>
      </c>
      <c r="H1344" s="39">
        <v>2845</v>
      </c>
      <c r="I1344" s="39">
        <v>6388</v>
      </c>
      <c r="J1344" s="39" t="str">
        <f t="shared" si="221"/>
        <v>NO</v>
      </c>
      <c r="K1344" s="39">
        <f t="shared" si="222"/>
        <v>1.8421052631578947</v>
      </c>
      <c r="L1344" s="39" t="str">
        <f t="shared" si="223"/>
        <v>NO</v>
      </c>
      <c r="O1344" s="39">
        <v>1</v>
      </c>
      <c r="R1344" s="39">
        <v>0</v>
      </c>
      <c r="S1344" s="39">
        <f t="shared" si="224"/>
        <v>0</v>
      </c>
      <c r="AB1344" s="39" t="s">
        <v>4112</v>
      </c>
      <c r="AC1344" s="39" t="s">
        <v>451</v>
      </c>
      <c r="AD1344" s="39">
        <f t="shared" si="225"/>
        <v>2</v>
      </c>
      <c r="AE1344" s="39">
        <v>130</v>
      </c>
      <c r="AF1344" s="39">
        <f t="shared" si="226"/>
        <v>424</v>
      </c>
      <c r="AG1344" s="39">
        <v>34</v>
      </c>
      <c r="AH1344" s="39">
        <f t="shared" si="227"/>
        <v>393</v>
      </c>
      <c r="AI1344" s="39">
        <f t="shared" si="228"/>
        <v>31</v>
      </c>
      <c r="AJ1344" s="39">
        <f t="shared" si="229"/>
        <v>1</v>
      </c>
      <c r="AK1344" s="39">
        <v>1</v>
      </c>
      <c r="AL1344" s="39">
        <v>0.51900000000000002</v>
      </c>
      <c r="AM1344" s="39">
        <v>0.48699999999999999</v>
      </c>
      <c r="AN1344" s="39">
        <v>0.42199999999999999</v>
      </c>
      <c r="AO1344" s="39">
        <f t="shared" si="230"/>
        <v>0</v>
      </c>
      <c r="AQ1344" s="37" t="s">
        <v>450</v>
      </c>
      <c r="AR1344" s="39">
        <v>1</v>
      </c>
    </row>
    <row r="1345" spans="1:44" ht="15" customHeight="1">
      <c r="A1345" s="37" t="s">
        <v>452</v>
      </c>
      <c r="B1345" s="37" t="s">
        <v>453</v>
      </c>
      <c r="C1345" s="37" t="s">
        <v>454</v>
      </c>
      <c r="E1345" s="39">
        <v>0.999</v>
      </c>
      <c r="F1345" s="39">
        <v>18</v>
      </c>
      <c r="G1345" s="39">
        <f t="shared" si="220"/>
        <v>69</v>
      </c>
      <c r="H1345" s="39" t="s">
        <v>4111</v>
      </c>
      <c r="I1345" s="39">
        <v>6793</v>
      </c>
      <c r="J1345" s="39" t="str">
        <f t="shared" si="221"/>
        <v>NO</v>
      </c>
      <c r="K1345" s="39">
        <f t="shared" si="222"/>
        <v>8.695652173913043</v>
      </c>
      <c r="L1345" s="39" t="str">
        <f t="shared" si="223"/>
        <v>YES</v>
      </c>
      <c r="O1345" s="39">
        <v>2</v>
      </c>
      <c r="R1345" s="39">
        <v>0</v>
      </c>
      <c r="S1345" s="39">
        <f t="shared" si="224"/>
        <v>0</v>
      </c>
      <c r="AB1345" s="39" t="s">
        <v>4112</v>
      </c>
      <c r="AD1345" s="39">
        <f t="shared" si="225"/>
        <v>0</v>
      </c>
      <c r="AE1345" s="39">
        <v>3589</v>
      </c>
      <c r="AF1345" s="39">
        <f t="shared" si="226"/>
        <v>1195</v>
      </c>
      <c r="AG1345" s="39">
        <v>3</v>
      </c>
      <c r="AH1345" s="39">
        <f t="shared" si="227"/>
        <v>179</v>
      </c>
      <c r="AI1345" s="39">
        <f t="shared" si="228"/>
        <v>1016</v>
      </c>
      <c r="AJ1345" s="39">
        <f t="shared" si="229"/>
        <v>1</v>
      </c>
      <c r="AK1345" s="39">
        <v>1</v>
      </c>
      <c r="AL1345" s="39">
        <v>0.41899999999999998</v>
      </c>
      <c r="AM1345" s="39">
        <v>0.45500000000000002</v>
      </c>
      <c r="AN1345" s="39">
        <v>0.38200000000000001</v>
      </c>
      <c r="AO1345" s="39">
        <f t="shared" si="230"/>
        <v>0</v>
      </c>
      <c r="AQ1345" s="37" t="s">
        <v>454</v>
      </c>
      <c r="AR1345" s="39">
        <v>1</v>
      </c>
    </row>
    <row r="1346" spans="1:44" ht="15" customHeight="1">
      <c r="A1346" s="37" t="s">
        <v>455</v>
      </c>
      <c r="B1346" s="37" t="s">
        <v>456</v>
      </c>
      <c r="C1346" s="37" t="s">
        <v>457</v>
      </c>
      <c r="E1346" s="39">
        <v>1</v>
      </c>
      <c r="F1346" s="39">
        <v>17</v>
      </c>
      <c r="G1346" s="39">
        <f t="shared" si="220"/>
        <v>79</v>
      </c>
      <c r="H1346" s="39">
        <v>1800</v>
      </c>
      <c r="I1346" s="39">
        <v>3470</v>
      </c>
      <c r="J1346" s="39" t="str">
        <f t="shared" si="221"/>
        <v>NO</v>
      </c>
      <c r="K1346" s="39">
        <f t="shared" si="222"/>
        <v>7.59493670886076</v>
      </c>
      <c r="L1346" s="39" t="str">
        <f t="shared" si="223"/>
        <v>YES</v>
      </c>
      <c r="O1346" s="39">
        <v>2</v>
      </c>
      <c r="R1346" s="39">
        <v>0</v>
      </c>
      <c r="S1346" s="39">
        <f t="shared" si="224"/>
        <v>0</v>
      </c>
      <c r="AB1346" s="39" t="s">
        <v>4112</v>
      </c>
      <c r="AD1346" s="39">
        <f t="shared" si="225"/>
        <v>0</v>
      </c>
      <c r="AE1346" s="39">
        <v>125</v>
      </c>
      <c r="AF1346" s="39">
        <f t="shared" si="226"/>
        <v>417</v>
      </c>
      <c r="AG1346" s="39">
        <v>43</v>
      </c>
      <c r="AH1346" s="39">
        <f t="shared" si="227"/>
        <v>415</v>
      </c>
      <c r="AI1346" s="39">
        <f t="shared" si="228"/>
        <v>2</v>
      </c>
      <c r="AJ1346" s="39">
        <f t="shared" si="229"/>
        <v>1</v>
      </c>
      <c r="AK1346" s="39">
        <v>1</v>
      </c>
      <c r="AL1346" s="39">
        <v>0.40400000000000003</v>
      </c>
      <c r="AM1346" s="39">
        <v>0.44900000000000001</v>
      </c>
      <c r="AN1346" s="39">
        <v>0.35399999999999998</v>
      </c>
      <c r="AO1346" s="39">
        <f t="shared" si="230"/>
        <v>0</v>
      </c>
      <c r="AQ1346" s="37" t="s">
        <v>457</v>
      </c>
      <c r="AR1346" s="39">
        <v>1</v>
      </c>
    </row>
    <row r="1347" spans="1:44" ht="15" customHeight="1">
      <c r="A1347" s="37" t="s">
        <v>458</v>
      </c>
      <c r="B1347" s="37" t="s">
        <v>416</v>
      </c>
      <c r="C1347" s="37" t="s">
        <v>417</v>
      </c>
      <c r="E1347" s="39">
        <v>0.99199999999999999</v>
      </c>
      <c r="F1347" s="39">
        <v>18</v>
      </c>
      <c r="G1347" s="39">
        <f t="shared" ref="G1347:G1410" si="231">LEN(B1347)</f>
        <v>72</v>
      </c>
      <c r="H1347" s="39">
        <v>4320</v>
      </c>
      <c r="I1347" s="39">
        <v>518</v>
      </c>
      <c r="J1347" s="39" t="str">
        <f t="shared" ref="J1347:J1410" si="232">IF(AND(OR(H1347&gt;=10000,I1347&gt;=10000),H1347&lt;&gt;"NA",I1347&lt;&gt;"NA"),"YES","NO")</f>
        <v>NO</v>
      </c>
      <c r="K1347" s="39">
        <f t="shared" ref="K1347:K1410" si="233">(100/G1347)*(LEN(B1347)-LEN(SUBSTITUTE(B1347,"C","")))</f>
        <v>8.3333333333333321</v>
      </c>
      <c r="L1347" s="39" t="str">
        <f t="shared" ref="L1347:L1410" si="234">IF(AND(K1347&gt;3,G1347&lt;150),"YES","NO")</f>
        <v>YES</v>
      </c>
      <c r="O1347" s="39">
        <v>1</v>
      </c>
      <c r="R1347" s="39">
        <v>0</v>
      </c>
      <c r="S1347" s="39">
        <f t="shared" ref="S1347:S1410" si="235">SUM(IF(U1347=0,0,1),IF(V1347=0,0,1),IF(W1347=0,0,1),IF(X1347=0,0,1),IF(Y1347=0,0,1),IF(Z1347=0,0,1),IF(AA1347=0,0,1),IF(AB1347="No NLS",0,1))</f>
        <v>2</v>
      </c>
      <c r="U1347" s="39" t="s">
        <v>1916</v>
      </c>
      <c r="W1347" s="39" t="s">
        <v>418</v>
      </c>
      <c r="AB1347" s="39" t="s">
        <v>4112</v>
      </c>
      <c r="AD1347" s="39">
        <f t="shared" ref="AD1347:AD1410" si="236">IF(AC1347="",0,(LEN(AC1347)-LEN(SUBSTITUTE(AC1347,"#","")))+1)</f>
        <v>0</v>
      </c>
      <c r="AE1347" s="39">
        <v>40</v>
      </c>
      <c r="AF1347" s="39">
        <f t="shared" ref="AF1347:AF1410" si="237">RANK(AE1347,$AE$3:$AE$1464,1)</f>
        <v>293</v>
      </c>
      <c r="AG1347" s="39">
        <v>2330</v>
      </c>
      <c r="AH1347" s="39">
        <f t="shared" ref="AH1347:AH1410" si="238">RANK(AG1347,$AG$3:$AG$1464,1)</f>
        <v>1173</v>
      </c>
      <c r="AI1347" s="39">
        <f t="shared" ref="AI1347:AI1410" si="239">AF1347-AH1347</f>
        <v>-880</v>
      </c>
      <c r="AJ1347" s="39">
        <f t="shared" ref="AJ1347:AJ1410" si="240">IF(AI1347&gt;0,1,0)</f>
        <v>0</v>
      </c>
      <c r="AK1347" s="39">
        <v>1</v>
      </c>
      <c r="AL1347" s="39">
        <v>0.45900000000000002</v>
      </c>
      <c r="AM1347" s="39">
        <v>0.502</v>
      </c>
      <c r="AN1347" s="39">
        <v>0.377</v>
      </c>
      <c r="AO1347" s="39">
        <f t="shared" ref="AO1347:AO1410" si="241">IF(AK1347=1,0,1)</f>
        <v>0</v>
      </c>
      <c r="AQ1347" s="37" t="s">
        <v>417</v>
      </c>
      <c r="AR1347" s="39">
        <v>0</v>
      </c>
    </row>
    <row r="1348" spans="1:44" ht="15" customHeight="1">
      <c r="A1348" s="37" t="s">
        <v>419</v>
      </c>
      <c r="B1348" s="37" t="s">
        <v>420</v>
      </c>
      <c r="C1348" s="37" t="s">
        <v>421</v>
      </c>
      <c r="E1348" s="39">
        <v>0.998</v>
      </c>
      <c r="F1348" s="39">
        <v>19</v>
      </c>
      <c r="G1348" s="39">
        <f t="shared" si="231"/>
        <v>474</v>
      </c>
      <c r="H1348" s="39">
        <v>501</v>
      </c>
      <c r="I1348" s="39">
        <v>1518</v>
      </c>
      <c r="J1348" s="39" t="str">
        <f t="shared" si="232"/>
        <v>NO</v>
      </c>
      <c r="K1348" s="39">
        <f t="shared" si="233"/>
        <v>0.84388185654008441</v>
      </c>
      <c r="L1348" s="39" t="str">
        <f t="shared" si="234"/>
        <v>NO</v>
      </c>
      <c r="O1348" s="39">
        <v>0</v>
      </c>
      <c r="R1348" s="39">
        <v>0</v>
      </c>
      <c r="S1348" s="39">
        <f t="shared" si="235"/>
        <v>1</v>
      </c>
      <c r="AB1348" s="39" t="s">
        <v>422</v>
      </c>
      <c r="AC1348" s="39" t="s">
        <v>423</v>
      </c>
      <c r="AD1348" s="39">
        <f t="shared" si="236"/>
        <v>23</v>
      </c>
      <c r="AE1348" s="39">
        <v>6</v>
      </c>
      <c r="AF1348" s="39">
        <f t="shared" si="237"/>
        <v>157</v>
      </c>
      <c r="AG1348" s="39">
        <v>4</v>
      </c>
      <c r="AH1348" s="39">
        <f t="shared" si="238"/>
        <v>194</v>
      </c>
      <c r="AI1348" s="39">
        <f t="shared" si="239"/>
        <v>-37</v>
      </c>
      <c r="AJ1348" s="39">
        <f t="shared" si="240"/>
        <v>0</v>
      </c>
      <c r="AK1348" s="39">
        <v>1</v>
      </c>
      <c r="AL1348" s="39">
        <v>0.42299999999999999</v>
      </c>
      <c r="AM1348" s="39">
        <v>0.48599999999999999</v>
      </c>
      <c r="AN1348" s="39">
        <v>0.38</v>
      </c>
      <c r="AO1348" s="39">
        <f t="shared" si="241"/>
        <v>0</v>
      </c>
      <c r="AQ1348" s="37" t="s">
        <v>421</v>
      </c>
      <c r="AR1348" s="39">
        <v>0</v>
      </c>
    </row>
    <row r="1349" spans="1:44" ht="15" customHeight="1">
      <c r="A1349" s="37" t="s">
        <v>424</v>
      </c>
      <c r="B1349" s="37" t="s">
        <v>425</v>
      </c>
      <c r="C1349" s="37" t="s">
        <v>426</v>
      </c>
      <c r="E1349" s="39">
        <v>0.99099999999999999</v>
      </c>
      <c r="F1349" s="39">
        <v>18</v>
      </c>
      <c r="G1349" s="39">
        <f t="shared" si="231"/>
        <v>179</v>
      </c>
      <c r="H1349" s="39">
        <v>1530</v>
      </c>
      <c r="I1349" s="39">
        <v>2197</v>
      </c>
      <c r="J1349" s="39" t="str">
        <f t="shared" si="232"/>
        <v>NO</v>
      </c>
      <c r="K1349" s="39">
        <f t="shared" si="233"/>
        <v>2.2346368715083798</v>
      </c>
      <c r="L1349" s="39" t="str">
        <f t="shared" si="234"/>
        <v>NO</v>
      </c>
      <c r="O1349" s="39">
        <v>0</v>
      </c>
      <c r="R1349" s="39">
        <v>0</v>
      </c>
      <c r="S1349" s="39">
        <f t="shared" si="235"/>
        <v>0</v>
      </c>
      <c r="AB1349" s="39" t="s">
        <v>4112</v>
      </c>
      <c r="AD1349" s="39">
        <f t="shared" si="236"/>
        <v>0</v>
      </c>
      <c r="AE1349" s="39">
        <v>143</v>
      </c>
      <c r="AF1349" s="39">
        <f t="shared" si="237"/>
        <v>435</v>
      </c>
      <c r="AG1349" s="39">
        <v>730</v>
      </c>
      <c r="AH1349" s="39">
        <f t="shared" si="238"/>
        <v>936</v>
      </c>
      <c r="AI1349" s="39">
        <f t="shared" si="239"/>
        <v>-501</v>
      </c>
      <c r="AJ1349" s="39">
        <f t="shared" si="240"/>
        <v>0</v>
      </c>
      <c r="AK1349" s="39">
        <v>1</v>
      </c>
      <c r="AL1349" s="39">
        <v>0.42299999999999999</v>
      </c>
      <c r="AM1349" s="39">
        <v>0.439</v>
      </c>
      <c r="AN1349" s="39">
        <v>0.36599999999999999</v>
      </c>
      <c r="AO1349" s="39">
        <f t="shared" si="241"/>
        <v>0</v>
      </c>
      <c r="AQ1349" s="37" t="s">
        <v>426</v>
      </c>
      <c r="AR1349" s="39">
        <v>0</v>
      </c>
    </row>
    <row r="1350" spans="1:44" ht="15" customHeight="1">
      <c r="A1350" s="37" t="s">
        <v>427</v>
      </c>
      <c r="B1350" s="37" t="s">
        <v>428</v>
      </c>
      <c r="C1350" s="37" t="s">
        <v>429</v>
      </c>
      <c r="E1350" s="39">
        <v>1</v>
      </c>
      <c r="F1350" s="39">
        <v>21</v>
      </c>
      <c r="G1350" s="39">
        <f t="shared" si="231"/>
        <v>531</v>
      </c>
      <c r="H1350" s="39">
        <v>1530</v>
      </c>
      <c r="I1350" s="39">
        <v>198</v>
      </c>
      <c r="J1350" s="39" t="str">
        <f t="shared" si="232"/>
        <v>NO</v>
      </c>
      <c r="K1350" s="39">
        <f t="shared" si="233"/>
        <v>1.6949152542372881</v>
      </c>
      <c r="L1350" s="39" t="str">
        <f t="shared" si="234"/>
        <v>NO</v>
      </c>
      <c r="O1350" s="39">
        <v>4</v>
      </c>
      <c r="R1350" s="39">
        <v>0</v>
      </c>
      <c r="S1350" s="39">
        <f t="shared" si="235"/>
        <v>1</v>
      </c>
      <c r="W1350" s="39" t="s">
        <v>430</v>
      </c>
      <c r="AB1350" s="39" t="s">
        <v>4112</v>
      </c>
      <c r="AD1350" s="39">
        <f t="shared" si="236"/>
        <v>0</v>
      </c>
      <c r="AE1350" s="39">
        <v>204</v>
      </c>
      <c r="AF1350" s="39">
        <f t="shared" si="237"/>
        <v>477</v>
      </c>
      <c r="AG1350" s="39">
        <v>163</v>
      </c>
      <c r="AH1350" s="39">
        <f t="shared" si="238"/>
        <v>645</v>
      </c>
      <c r="AI1350" s="39">
        <f t="shared" si="239"/>
        <v>-168</v>
      </c>
      <c r="AJ1350" s="39">
        <f t="shared" si="240"/>
        <v>0</v>
      </c>
      <c r="AK1350" s="39">
        <v>1</v>
      </c>
      <c r="AL1350" s="39">
        <v>0.38200000000000001</v>
      </c>
      <c r="AM1350" s="39">
        <v>0.45100000000000001</v>
      </c>
      <c r="AN1350" s="39">
        <v>0.45100000000000001</v>
      </c>
      <c r="AO1350" s="39">
        <f t="shared" si="241"/>
        <v>0</v>
      </c>
      <c r="AQ1350" s="37" t="s">
        <v>429</v>
      </c>
      <c r="AR1350" s="39">
        <v>0</v>
      </c>
    </row>
    <row r="1351" spans="1:44" ht="15" customHeight="1">
      <c r="A1351" s="37" t="s">
        <v>431</v>
      </c>
      <c r="B1351" s="37" t="s">
        <v>432</v>
      </c>
      <c r="C1351" s="37" t="s">
        <v>433</v>
      </c>
      <c r="E1351" s="39">
        <v>0.998</v>
      </c>
      <c r="F1351" s="39">
        <v>18</v>
      </c>
      <c r="G1351" s="39">
        <f t="shared" si="231"/>
        <v>204</v>
      </c>
      <c r="H1351" s="39" t="s">
        <v>4111</v>
      </c>
      <c r="I1351" s="39" t="s">
        <v>4111</v>
      </c>
      <c r="J1351" s="39" t="str">
        <f t="shared" si="232"/>
        <v>NO</v>
      </c>
      <c r="K1351" s="39">
        <f t="shared" si="233"/>
        <v>1.9607843137254901</v>
      </c>
      <c r="L1351" s="39" t="str">
        <f t="shared" si="234"/>
        <v>NO</v>
      </c>
      <c r="O1351" s="39">
        <v>2</v>
      </c>
      <c r="R1351" s="39">
        <v>0</v>
      </c>
      <c r="S1351" s="39">
        <f t="shared" si="235"/>
        <v>0</v>
      </c>
      <c r="AB1351" s="39" t="s">
        <v>4112</v>
      </c>
      <c r="AD1351" s="39">
        <f t="shared" si="236"/>
        <v>0</v>
      </c>
      <c r="AE1351" s="39">
        <v>25</v>
      </c>
      <c r="AF1351" s="39">
        <f t="shared" si="237"/>
        <v>247</v>
      </c>
      <c r="AG1351" s="39">
        <v>4047</v>
      </c>
      <c r="AH1351" s="39">
        <f t="shared" si="238"/>
        <v>1261</v>
      </c>
      <c r="AI1351" s="39">
        <f t="shared" si="239"/>
        <v>-1014</v>
      </c>
      <c r="AJ1351" s="39">
        <f t="shared" si="240"/>
        <v>0</v>
      </c>
      <c r="AK1351" s="39">
        <v>1</v>
      </c>
      <c r="AL1351" s="39">
        <v>0.435</v>
      </c>
      <c r="AM1351" s="39">
        <v>0.44800000000000001</v>
      </c>
      <c r="AN1351" s="39">
        <v>0.46100000000000002</v>
      </c>
      <c r="AO1351" s="39">
        <f t="shared" si="241"/>
        <v>0</v>
      </c>
      <c r="AQ1351" s="37" t="s">
        <v>433</v>
      </c>
      <c r="AR1351" s="39">
        <v>0</v>
      </c>
    </row>
    <row r="1352" spans="1:44" ht="15" customHeight="1">
      <c r="A1352" s="37" t="s">
        <v>434</v>
      </c>
      <c r="B1352" s="37" t="s">
        <v>393</v>
      </c>
      <c r="C1352" s="37" t="s">
        <v>394</v>
      </c>
      <c r="E1352" s="39">
        <v>0.998</v>
      </c>
      <c r="F1352" s="39">
        <v>21</v>
      </c>
      <c r="G1352" s="39">
        <f t="shared" si="231"/>
        <v>414</v>
      </c>
      <c r="H1352" s="39">
        <v>3440</v>
      </c>
      <c r="I1352" s="39" t="s">
        <v>4111</v>
      </c>
      <c r="J1352" s="39" t="str">
        <f t="shared" si="232"/>
        <v>NO</v>
      </c>
      <c r="K1352" s="39">
        <f t="shared" si="233"/>
        <v>2.1739130434782608</v>
      </c>
      <c r="L1352" s="39" t="str">
        <f t="shared" si="234"/>
        <v>NO</v>
      </c>
      <c r="O1352" s="39">
        <v>1</v>
      </c>
      <c r="R1352" s="39">
        <v>0</v>
      </c>
      <c r="S1352" s="39">
        <f t="shared" si="235"/>
        <v>0</v>
      </c>
      <c r="AB1352" s="39" t="s">
        <v>4112</v>
      </c>
      <c r="AD1352" s="39">
        <f t="shared" si="236"/>
        <v>0</v>
      </c>
      <c r="AE1352" s="39">
        <v>1810</v>
      </c>
      <c r="AF1352" s="39">
        <f t="shared" si="237"/>
        <v>998</v>
      </c>
      <c r="AG1352" s="39">
        <v>2443</v>
      </c>
      <c r="AH1352" s="39">
        <f t="shared" si="238"/>
        <v>1182</v>
      </c>
      <c r="AI1352" s="39">
        <f t="shared" si="239"/>
        <v>-184</v>
      </c>
      <c r="AJ1352" s="39">
        <f t="shared" si="240"/>
        <v>0</v>
      </c>
      <c r="AK1352" s="39">
        <v>1</v>
      </c>
      <c r="AL1352" s="39">
        <v>0.27900000000000003</v>
      </c>
      <c r="AM1352" s="39">
        <v>0.48599999999999999</v>
      </c>
      <c r="AN1352" s="39">
        <v>0.39600000000000002</v>
      </c>
      <c r="AO1352" s="39">
        <f t="shared" si="241"/>
        <v>0</v>
      </c>
      <c r="AQ1352" s="37" t="s">
        <v>394</v>
      </c>
      <c r="AR1352" s="39">
        <v>0</v>
      </c>
    </row>
    <row r="1353" spans="1:44" ht="15" customHeight="1">
      <c r="A1353" s="37" t="s">
        <v>395</v>
      </c>
      <c r="B1353" s="37" t="s">
        <v>396</v>
      </c>
      <c r="C1353" s="37" t="s">
        <v>397</v>
      </c>
      <c r="E1353" s="39">
        <v>0.999</v>
      </c>
      <c r="F1353" s="39">
        <v>19</v>
      </c>
      <c r="G1353" s="39">
        <f t="shared" si="231"/>
        <v>95</v>
      </c>
      <c r="H1353" s="39">
        <v>3027</v>
      </c>
      <c r="I1353" s="39">
        <v>9535</v>
      </c>
      <c r="J1353" s="39" t="str">
        <f t="shared" si="232"/>
        <v>NO</v>
      </c>
      <c r="K1353" s="39">
        <f t="shared" si="233"/>
        <v>2.1052631578947367</v>
      </c>
      <c r="L1353" s="39" t="str">
        <f t="shared" si="234"/>
        <v>NO</v>
      </c>
      <c r="O1353" s="39">
        <v>0</v>
      </c>
      <c r="R1353" s="39">
        <v>0</v>
      </c>
      <c r="S1353" s="39">
        <f t="shared" si="235"/>
        <v>2</v>
      </c>
      <c r="U1353" s="39" t="s">
        <v>1929</v>
      </c>
      <c r="W1353" s="39" t="s">
        <v>1998</v>
      </c>
      <c r="AB1353" s="39" t="s">
        <v>4112</v>
      </c>
      <c r="AD1353" s="39">
        <f t="shared" si="236"/>
        <v>0</v>
      </c>
      <c r="AE1353" s="39">
        <v>516</v>
      </c>
      <c r="AF1353" s="39">
        <f t="shared" si="237"/>
        <v>642</v>
      </c>
      <c r="AG1353" s="39">
        <v>107</v>
      </c>
      <c r="AH1353" s="39">
        <f t="shared" si="238"/>
        <v>556</v>
      </c>
      <c r="AI1353" s="39">
        <f t="shared" si="239"/>
        <v>86</v>
      </c>
      <c r="AJ1353" s="39">
        <f t="shared" si="240"/>
        <v>1</v>
      </c>
      <c r="AK1353" s="39">
        <v>1</v>
      </c>
      <c r="AL1353" s="39">
        <v>0.44600000000000001</v>
      </c>
      <c r="AM1353" s="39">
        <v>0.437</v>
      </c>
      <c r="AN1353" s="39">
        <v>0.33900000000000002</v>
      </c>
      <c r="AO1353" s="39">
        <f t="shared" si="241"/>
        <v>0</v>
      </c>
      <c r="AQ1353" s="37" t="s">
        <v>397</v>
      </c>
      <c r="AR1353" s="39">
        <v>1</v>
      </c>
    </row>
    <row r="1354" spans="1:44" ht="15" customHeight="1">
      <c r="A1354" s="37" t="s">
        <v>398</v>
      </c>
      <c r="B1354" s="37" t="s">
        <v>399</v>
      </c>
      <c r="C1354" s="37" t="s">
        <v>400</v>
      </c>
      <c r="E1354" s="39">
        <v>0.998</v>
      </c>
      <c r="F1354" s="39">
        <v>18</v>
      </c>
      <c r="G1354" s="39">
        <f t="shared" si="231"/>
        <v>157</v>
      </c>
      <c r="H1354" s="39">
        <v>9960</v>
      </c>
      <c r="I1354" s="39">
        <v>36710</v>
      </c>
      <c r="J1354" s="39" t="str">
        <f t="shared" si="232"/>
        <v>YES</v>
      </c>
      <c r="K1354" s="39">
        <f t="shared" si="233"/>
        <v>3.8216560509554141</v>
      </c>
      <c r="L1354" s="39" t="str">
        <f t="shared" si="234"/>
        <v>NO</v>
      </c>
      <c r="O1354" s="39">
        <v>0</v>
      </c>
      <c r="R1354" s="39">
        <v>0</v>
      </c>
      <c r="S1354" s="39">
        <f t="shared" si="235"/>
        <v>0</v>
      </c>
      <c r="AB1354" s="39" t="s">
        <v>4112</v>
      </c>
      <c r="AC1354" s="39" t="s">
        <v>401</v>
      </c>
      <c r="AD1354" s="39">
        <f t="shared" si="236"/>
        <v>4</v>
      </c>
      <c r="AE1354" s="39">
        <v>1</v>
      </c>
      <c r="AF1354" s="39">
        <f t="shared" si="237"/>
        <v>74</v>
      </c>
      <c r="AG1354" s="39">
        <v>9</v>
      </c>
      <c r="AH1354" s="39">
        <f t="shared" si="238"/>
        <v>266</v>
      </c>
      <c r="AI1354" s="39">
        <f t="shared" si="239"/>
        <v>-192</v>
      </c>
      <c r="AJ1354" s="39">
        <f t="shared" si="240"/>
        <v>0</v>
      </c>
      <c r="AK1354" s="39">
        <v>1</v>
      </c>
      <c r="AL1354" s="39">
        <v>0.44800000000000001</v>
      </c>
      <c r="AM1354" s="39">
        <v>0.46600000000000003</v>
      </c>
      <c r="AN1354" s="39">
        <v>0.36599999999999999</v>
      </c>
      <c r="AO1354" s="39">
        <f t="shared" si="241"/>
        <v>0</v>
      </c>
      <c r="AQ1354" s="37" t="s">
        <v>400</v>
      </c>
      <c r="AR1354" s="39">
        <v>0</v>
      </c>
    </row>
    <row r="1355" spans="1:44" ht="15" customHeight="1">
      <c r="A1355" s="37" t="s">
        <v>402</v>
      </c>
      <c r="B1355" s="37" t="s">
        <v>403</v>
      </c>
      <c r="C1355" s="37" t="s">
        <v>404</v>
      </c>
      <c r="E1355" s="39">
        <v>1</v>
      </c>
      <c r="F1355" s="39">
        <v>18</v>
      </c>
      <c r="G1355" s="39">
        <f t="shared" si="231"/>
        <v>54</v>
      </c>
      <c r="H1355" s="39">
        <v>18240</v>
      </c>
      <c r="I1355" s="39" t="s">
        <v>4111</v>
      </c>
      <c r="J1355" s="39" t="str">
        <f t="shared" si="232"/>
        <v>NO</v>
      </c>
      <c r="K1355" s="39">
        <f t="shared" si="233"/>
        <v>11.111111111111111</v>
      </c>
      <c r="L1355" s="39" t="str">
        <f t="shared" si="234"/>
        <v>YES</v>
      </c>
      <c r="O1355" s="39">
        <v>1</v>
      </c>
      <c r="R1355" s="39">
        <v>0</v>
      </c>
      <c r="S1355" s="39">
        <f t="shared" si="235"/>
        <v>0</v>
      </c>
      <c r="AB1355" s="39" t="s">
        <v>4112</v>
      </c>
      <c r="AD1355" s="39">
        <f t="shared" si="236"/>
        <v>0</v>
      </c>
      <c r="AE1355" s="39">
        <v>506</v>
      </c>
      <c r="AF1355" s="39">
        <f t="shared" si="237"/>
        <v>638</v>
      </c>
      <c r="AG1355" s="39">
        <v>166</v>
      </c>
      <c r="AH1355" s="39">
        <f t="shared" si="238"/>
        <v>647</v>
      </c>
      <c r="AI1355" s="39">
        <f t="shared" si="239"/>
        <v>-9</v>
      </c>
      <c r="AJ1355" s="39">
        <f t="shared" si="240"/>
        <v>0</v>
      </c>
      <c r="AK1355" s="39">
        <v>1</v>
      </c>
      <c r="AL1355" s="39">
        <v>0.46400000000000002</v>
      </c>
      <c r="AM1355" s="39">
        <v>0.46200000000000002</v>
      </c>
      <c r="AN1355" s="39">
        <v>0.36699999999999999</v>
      </c>
      <c r="AO1355" s="39">
        <f t="shared" si="241"/>
        <v>0</v>
      </c>
      <c r="AQ1355" s="37" t="s">
        <v>404</v>
      </c>
      <c r="AR1355" s="39">
        <v>0</v>
      </c>
    </row>
    <row r="1356" spans="1:44" ht="15" customHeight="1">
      <c r="A1356" s="37" t="s">
        <v>405</v>
      </c>
      <c r="B1356" s="37" t="s">
        <v>406</v>
      </c>
      <c r="C1356" s="37" t="s">
        <v>407</v>
      </c>
      <c r="E1356" s="39">
        <v>0.999</v>
      </c>
      <c r="F1356" s="39">
        <v>23</v>
      </c>
      <c r="G1356" s="39">
        <f t="shared" si="231"/>
        <v>360</v>
      </c>
      <c r="H1356" s="39">
        <v>970</v>
      </c>
      <c r="I1356" s="39">
        <v>5581</v>
      </c>
      <c r="J1356" s="39" t="str">
        <f t="shared" si="232"/>
        <v>NO</v>
      </c>
      <c r="K1356" s="39">
        <f t="shared" si="233"/>
        <v>0</v>
      </c>
      <c r="L1356" s="39" t="str">
        <f t="shared" si="234"/>
        <v>NO</v>
      </c>
      <c r="O1356" s="39">
        <v>0</v>
      </c>
      <c r="R1356" s="39">
        <v>0</v>
      </c>
      <c r="S1356" s="39">
        <f t="shared" si="235"/>
        <v>0</v>
      </c>
      <c r="AB1356" s="39" t="s">
        <v>4112</v>
      </c>
      <c r="AD1356" s="39">
        <f t="shared" si="236"/>
        <v>0</v>
      </c>
      <c r="AE1356" s="39">
        <v>177</v>
      </c>
      <c r="AF1356" s="39">
        <f t="shared" si="237"/>
        <v>457</v>
      </c>
      <c r="AG1356" s="39">
        <v>946</v>
      </c>
      <c r="AH1356" s="39">
        <f t="shared" si="238"/>
        <v>993</v>
      </c>
      <c r="AI1356" s="39">
        <f t="shared" si="239"/>
        <v>-536</v>
      </c>
      <c r="AJ1356" s="39">
        <f t="shared" si="240"/>
        <v>0</v>
      </c>
      <c r="AK1356" s="39">
        <v>1</v>
      </c>
      <c r="AL1356" s="39">
        <v>0.437</v>
      </c>
      <c r="AM1356" s="39">
        <v>0.44400000000000001</v>
      </c>
      <c r="AN1356" s="39">
        <v>0.41599999999999998</v>
      </c>
      <c r="AO1356" s="39">
        <f t="shared" si="241"/>
        <v>0</v>
      </c>
      <c r="AQ1356" s="37" t="s">
        <v>407</v>
      </c>
      <c r="AR1356" s="39">
        <v>0</v>
      </c>
    </row>
    <row r="1357" spans="1:44" ht="15" customHeight="1">
      <c r="A1357" s="37" t="s">
        <v>408</v>
      </c>
      <c r="B1357" s="37" t="s">
        <v>409</v>
      </c>
      <c r="C1357" s="37" t="s">
        <v>410</v>
      </c>
      <c r="E1357" s="39">
        <v>0.99399999999999999</v>
      </c>
      <c r="F1357" s="39">
        <v>21</v>
      </c>
      <c r="G1357" s="39">
        <f t="shared" si="231"/>
        <v>119</v>
      </c>
      <c r="H1357" s="39">
        <v>4300</v>
      </c>
      <c r="I1357" s="39">
        <v>3005</v>
      </c>
      <c r="J1357" s="39" t="str">
        <f t="shared" si="232"/>
        <v>NO</v>
      </c>
      <c r="K1357" s="39">
        <f t="shared" si="233"/>
        <v>0</v>
      </c>
      <c r="L1357" s="39" t="str">
        <f t="shared" si="234"/>
        <v>NO</v>
      </c>
      <c r="O1357" s="39">
        <v>0</v>
      </c>
      <c r="R1357" s="39">
        <v>0</v>
      </c>
      <c r="S1357" s="39">
        <f t="shared" si="235"/>
        <v>1</v>
      </c>
      <c r="W1357" s="39" t="s">
        <v>3714</v>
      </c>
      <c r="AB1357" s="39" t="s">
        <v>4112</v>
      </c>
      <c r="AD1357" s="39">
        <f t="shared" si="236"/>
        <v>0</v>
      </c>
      <c r="AE1357" s="39">
        <v>4340</v>
      </c>
      <c r="AF1357" s="39">
        <f t="shared" si="237"/>
        <v>1245</v>
      </c>
      <c r="AG1357" s="39">
        <v>1</v>
      </c>
      <c r="AH1357" s="39">
        <f t="shared" si="238"/>
        <v>122</v>
      </c>
      <c r="AI1357" s="39">
        <f t="shared" si="239"/>
        <v>1123</v>
      </c>
      <c r="AJ1357" s="39">
        <f t="shared" si="240"/>
        <v>1</v>
      </c>
      <c r="AK1357" s="39">
        <v>1</v>
      </c>
      <c r="AL1357" s="39">
        <v>0.40400000000000003</v>
      </c>
      <c r="AM1357" s="39">
        <v>0.44600000000000001</v>
      </c>
      <c r="AN1357" s="39">
        <v>0.35</v>
      </c>
      <c r="AO1357" s="39">
        <f t="shared" si="241"/>
        <v>0</v>
      </c>
      <c r="AQ1357" s="37" t="s">
        <v>410</v>
      </c>
      <c r="AR1357" s="39">
        <v>1</v>
      </c>
    </row>
    <row r="1358" spans="1:44" ht="15" customHeight="1">
      <c r="A1358" s="37" t="s">
        <v>411</v>
      </c>
      <c r="B1358" s="37" t="s">
        <v>412</v>
      </c>
      <c r="C1358" s="37" t="s">
        <v>413</v>
      </c>
      <c r="E1358" s="39">
        <v>0.999</v>
      </c>
      <c r="F1358" s="39">
        <v>19</v>
      </c>
      <c r="G1358" s="39">
        <f t="shared" si="231"/>
        <v>217</v>
      </c>
      <c r="H1358" s="39" t="s">
        <v>4111</v>
      </c>
      <c r="I1358" s="39">
        <v>736</v>
      </c>
      <c r="J1358" s="39" t="str">
        <f t="shared" si="232"/>
        <v>NO</v>
      </c>
      <c r="K1358" s="39">
        <f t="shared" si="233"/>
        <v>0</v>
      </c>
      <c r="L1358" s="39" t="str">
        <f t="shared" si="234"/>
        <v>NO</v>
      </c>
      <c r="O1358" s="39">
        <v>0</v>
      </c>
      <c r="R1358" s="39">
        <v>0</v>
      </c>
      <c r="S1358" s="39">
        <f t="shared" si="235"/>
        <v>0</v>
      </c>
      <c r="AB1358" s="39" t="s">
        <v>4112</v>
      </c>
      <c r="AC1358" s="39" t="s">
        <v>414</v>
      </c>
      <c r="AD1358" s="39">
        <f t="shared" si="236"/>
        <v>6</v>
      </c>
      <c r="AE1358" s="39">
        <v>112</v>
      </c>
      <c r="AF1358" s="39">
        <f t="shared" si="237"/>
        <v>403</v>
      </c>
      <c r="AG1358" s="39">
        <v>115</v>
      </c>
      <c r="AH1358" s="39">
        <f t="shared" si="238"/>
        <v>577</v>
      </c>
      <c r="AI1358" s="39">
        <f t="shared" si="239"/>
        <v>-174</v>
      </c>
      <c r="AJ1358" s="39">
        <f t="shared" si="240"/>
        <v>0</v>
      </c>
      <c r="AK1358" s="39">
        <v>1</v>
      </c>
      <c r="AL1358" s="39">
        <v>0.42</v>
      </c>
      <c r="AM1358" s="39">
        <v>0.53800000000000003</v>
      </c>
      <c r="AN1358" s="39">
        <v>0.41599999999999998</v>
      </c>
      <c r="AO1358" s="39">
        <f t="shared" si="241"/>
        <v>0</v>
      </c>
      <c r="AQ1358" s="37" t="s">
        <v>413</v>
      </c>
      <c r="AR1358" s="39">
        <v>0</v>
      </c>
    </row>
    <row r="1359" spans="1:44" ht="15" customHeight="1">
      <c r="A1359" s="37" t="s">
        <v>415</v>
      </c>
      <c r="B1359" s="37" t="s">
        <v>370</v>
      </c>
      <c r="C1359" s="37" t="s">
        <v>371</v>
      </c>
      <c r="E1359" s="39">
        <v>1</v>
      </c>
      <c r="F1359" s="39">
        <v>20</v>
      </c>
      <c r="G1359" s="39">
        <f t="shared" si="231"/>
        <v>234</v>
      </c>
      <c r="H1359" s="39">
        <v>525</v>
      </c>
      <c r="I1359" s="39">
        <v>2023</v>
      </c>
      <c r="J1359" s="39" t="str">
        <f t="shared" si="232"/>
        <v>NO</v>
      </c>
      <c r="K1359" s="39">
        <f t="shared" si="233"/>
        <v>2.1367521367521367</v>
      </c>
      <c r="L1359" s="39" t="str">
        <f t="shared" si="234"/>
        <v>NO</v>
      </c>
      <c r="O1359" s="39">
        <v>0</v>
      </c>
      <c r="R1359" s="39">
        <v>0</v>
      </c>
      <c r="S1359" s="39">
        <f t="shared" si="235"/>
        <v>1</v>
      </c>
      <c r="U1359" s="39" t="s">
        <v>372</v>
      </c>
      <c r="AB1359" s="39" t="s">
        <v>4112</v>
      </c>
      <c r="AD1359" s="39">
        <f t="shared" si="236"/>
        <v>0</v>
      </c>
      <c r="AE1359" s="39">
        <v>4064</v>
      </c>
      <c r="AF1359" s="39">
        <f t="shared" si="237"/>
        <v>1231</v>
      </c>
      <c r="AG1359" s="39">
        <v>7</v>
      </c>
      <c r="AH1359" s="39">
        <f t="shared" si="238"/>
        <v>238</v>
      </c>
      <c r="AI1359" s="39">
        <f t="shared" si="239"/>
        <v>993</v>
      </c>
      <c r="AJ1359" s="39">
        <f t="shared" si="240"/>
        <v>1</v>
      </c>
      <c r="AK1359" s="39">
        <v>1</v>
      </c>
      <c r="AL1359" s="39">
        <v>0.45200000000000001</v>
      </c>
      <c r="AM1359" s="39">
        <v>0.45</v>
      </c>
      <c r="AN1359" s="39">
        <v>0.33100000000000002</v>
      </c>
      <c r="AO1359" s="39">
        <f t="shared" si="241"/>
        <v>0</v>
      </c>
      <c r="AQ1359" s="37" t="s">
        <v>371</v>
      </c>
      <c r="AR1359" s="39">
        <v>1</v>
      </c>
    </row>
    <row r="1360" spans="1:44" ht="15" customHeight="1">
      <c r="A1360" s="37" t="s">
        <v>373</v>
      </c>
      <c r="B1360" s="37" t="s">
        <v>374</v>
      </c>
      <c r="C1360" s="37" t="s">
        <v>375</v>
      </c>
      <c r="E1360" s="39">
        <v>0.999</v>
      </c>
      <c r="F1360" s="39">
        <v>16</v>
      </c>
      <c r="G1360" s="39">
        <f t="shared" si="231"/>
        <v>219</v>
      </c>
      <c r="H1360" s="39">
        <v>2290</v>
      </c>
      <c r="I1360" s="39">
        <v>3893</v>
      </c>
      <c r="J1360" s="39" t="str">
        <f t="shared" si="232"/>
        <v>NO</v>
      </c>
      <c r="K1360" s="39">
        <f t="shared" si="233"/>
        <v>1.8264840182648401</v>
      </c>
      <c r="L1360" s="39" t="str">
        <f t="shared" si="234"/>
        <v>NO</v>
      </c>
      <c r="O1360" s="39">
        <v>0</v>
      </c>
      <c r="R1360" s="39">
        <v>0</v>
      </c>
      <c r="S1360" s="39">
        <f t="shared" si="235"/>
        <v>0</v>
      </c>
      <c r="AB1360" s="39" t="s">
        <v>4112</v>
      </c>
      <c r="AD1360" s="39">
        <f t="shared" si="236"/>
        <v>0</v>
      </c>
      <c r="AE1360" s="39">
        <v>1</v>
      </c>
      <c r="AF1360" s="39">
        <f t="shared" si="237"/>
        <v>74</v>
      </c>
      <c r="AG1360" s="39">
        <v>12</v>
      </c>
      <c r="AH1360" s="39">
        <f t="shared" si="238"/>
        <v>292</v>
      </c>
      <c r="AI1360" s="39">
        <f t="shared" si="239"/>
        <v>-218</v>
      </c>
      <c r="AJ1360" s="39">
        <f t="shared" si="240"/>
        <v>0</v>
      </c>
      <c r="AK1360" s="39">
        <v>1</v>
      </c>
      <c r="AL1360" s="39">
        <v>0.41799999999999998</v>
      </c>
      <c r="AM1360" s="39">
        <v>0.45300000000000001</v>
      </c>
      <c r="AN1360" s="39">
        <v>0.42599999999999999</v>
      </c>
      <c r="AO1360" s="39">
        <f t="shared" si="241"/>
        <v>0</v>
      </c>
      <c r="AQ1360" s="37" t="s">
        <v>375</v>
      </c>
      <c r="AR1360" s="39">
        <v>0</v>
      </c>
    </row>
    <row r="1361" spans="1:44" ht="15" customHeight="1">
      <c r="A1361" s="37" t="s">
        <v>376</v>
      </c>
      <c r="B1361" s="37" t="s">
        <v>377</v>
      </c>
      <c r="C1361" s="37" t="s">
        <v>378</v>
      </c>
      <c r="E1361" s="39">
        <v>1</v>
      </c>
      <c r="F1361" s="39">
        <v>18</v>
      </c>
      <c r="G1361" s="39">
        <f t="shared" si="231"/>
        <v>137</v>
      </c>
      <c r="H1361" s="39">
        <v>101</v>
      </c>
      <c r="I1361" s="39" t="s">
        <v>4111</v>
      </c>
      <c r="J1361" s="39" t="str">
        <f t="shared" si="232"/>
        <v>NO</v>
      </c>
      <c r="K1361" s="39">
        <f t="shared" si="233"/>
        <v>4.3795620437956204</v>
      </c>
      <c r="L1361" s="39" t="str">
        <f t="shared" si="234"/>
        <v>YES</v>
      </c>
      <c r="O1361" s="39">
        <v>1</v>
      </c>
      <c r="R1361" s="39">
        <v>0</v>
      </c>
      <c r="S1361" s="39">
        <f t="shared" si="235"/>
        <v>0</v>
      </c>
      <c r="AB1361" s="39" t="s">
        <v>4112</v>
      </c>
      <c r="AD1361" s="39">
        <f t="shared" si="236"/>
        <v>0</v>
      </c>
      <c r="AE1361" s="39">
        <v>1022</v>
      </c>
      <c r="AF1361" s="39">
        <f t="shared" si="237"/>
        <v>821</v>
      </c>
      <c r="AG1361" s="39">
        <v>232</v>
      </c>
      <c r="AH1361" s="39">
        <f t="shared" si="238"/>
        <v>713</v>
      </c>
      <c r="AI1361" s="39">
        <f t="shared" si="239"/>
        <v>108</v>
      </c>
      <c r="AJ1361" s="39">
        <f t="shared" si="240"/>
        <v>1</v>
      </c>
      <c r="AK1361" s="39">
        <v>1</v>
      </c>
      <c r="AL1361" s="39">
        <v>0.46100000000000002</v>
      </c>
      <c r="AM1361" s="39">
        <v>0.49099999999999999</v>
      </c>
      <c r="AN1361" s="39">
        <v>0.188</v>
      </c>
      <c r="AO1361" s="39">
        <f t="shared" si="241"/>
        <v>0</v>
      </c>
      <c r="AQ1361" s="37" t="s">
        <v>378</v>
      </c>
      <c r="AR1361" s="39">
        <v>1</v>
      </c>
    </row>
    <row r="1362" spans="1:44" ht="15" customHeight="1">
      <c r="A1362" s="37" t="s">
        <v>379</v>
      </c>
      <c r="B1362" s="37" t="s">
        <v>380</v>
      </c>
      <c r="C1362" s="37" t="s">
        <v>381</v>
      </c>
      <c r="E1362" s="39">
        <v>0.94899999999999995</v>
      </c>
      <c r="F1362" s="39">
        <v>20</v>
      </c>
      <c r="G1362" s="39">
        <f t="shared" si="231"/>
        <v>430</v>
      </c>
      <c r="H1362" s="39">
        <v>1940</v>
      </c>
      <c r="I1362" s="39">
        <v>11014</v>
      </c>
      <c r="J1362" s="39" t="str">
        <f t="shared" si="232"/>
        <v>YES</v>
      </c>
      <c r="K1362" s="39">
        <f t="shared" si="233"/>
        <v>0.93023255813953487</v>
      </c>
      <c r="L1362" s="39" t="str">
        <f t="shared" si="234"/>
        <v>NO</v>
      </c>
      <c r="O1362" s="39">
        <v>1</v>
      </c>
      <c r="R1362" s="39">
        <v>0</v>
      </c>
      <c r="S1362" s="39">
        <f t="shared" si="235"/>
        <v>0</v>
      </c>
      <c r="AB1362" s="39" t="s">
        <v>4112</v>
      </c>
      <c r="AD1362" s="39">
        <f t="shared" si="236"/>
        <v>0</v>
      </c>
      <c r="AE1362" s="39">
        <v>3742</v>
      </c>
      <c r="AF1362" s="39">
        <f t="shared" si="237"/>
        <v>1210</v>
      </c>
      <c r="AG1362" s="39">
        <v>526</v>
      </c>
      <c r="AH1362" s="39">
        <f t="shared" si="238"/>
        <v>877</v>
      </c>
      <c r="AI1362" s="39">
        <f t="shared" si="239"/>
        <v>333</v>
      </c>
      <c r="AJ1362" s="39">
        <f t="shared" si="240"/>
        <v>1</v>
      </c>
      <c r="AK1362" s="39">
        <v>1</v>
      </c>
      <c r="AL1362" s="39">
        <v>0.5</v>
      </c>
      <c r="AM1362" s="39">
        <v>0.499</v>
      </c>
      <c r="AN1362" s="39">
        <v>0.432</v>
      </c>
      <c r="AO1362" s="39">
        <f t="shared" si="241"/>
        <v>0</v>
      </c>
      <c r="AQ1362" s="37" t="s">
        <v>381</v>
      </c>
      <c r="AR1362" s="39">
        <v>1</v>
      </c>
    </row>
    <row r="1363" spans="1:44" ht="15" customHeight="1">
      <c r="A1363" s="37" t="s">
        <v>382</v>
      </c>
      <c r="B1363" s="37" t="s">
        <v>383</v>
      </c>
      <c r="C1363" s="37" t="s">
        <v>384</v>
      </c>
      <c r="E1363" s="39">
        <v>1</v>
      </c>
      <c r="F1363" s="39">
        <v>19</v>
      </c>
      <c r="G1363" s="39">
        <f t="shared" si="231"/>
        <v>268</v>
      </c>
      <c r="H1363" s="39">
        <v>12348</v>
      </c>
      <c r="I1363" s="39">
        <v>1543</v>
      </c>
      <c r="J1363" s="39" t="str">
        <f t="shared" si="232"/>
        <v>YES</v>
      </c>
      <c r="K1363" s="39">
        <f t="shared" si="233"/>
        <v>0</v>
      </c>
      <c r="L1363" s="39" t="str">
        <f t="shared" si="234"/>
        <v>NO</v>
      </c>
      <c r="O1363" s="39">
        <v>1</v>
      </c>
      <c r="R1363" s="39">
        <v>0</v>
      </c>
      <c r="S1363" s="39">
        <f t="shared" si="235"/>
        <v>0</v>
      </c>
      <c r="AB1363" s="39" t="s">
        <v>4112</v>
      </c>
      <c r="AC1363" s="39" t="s">
        <v>385</v>
      </c>
      <c r="AD1363" s="39">
        <f t="shared" si="236"/>
        <v>3</v>
      </c>
      <c r="AE1363" s="39">
        <v>12396</v>
      </c>
      <c r="AF1363" s="39">
        <f t="shared" si="237"/>
        <v>1382</v>
      </c>
      <c r="AG1363" s="39">
        <v>13756</v>
      </c>
      <c r="AH1363" s="39">
        <f t="shared" si="238"/>
        <v>1377</v>
      </c>
      <c r="AI1363" s="39">
        <f t="shared" si="239"/>
        <v>5</v>
      </c>
      <c r="AJ1363" s="39">
        <f t="shared" si="240"/>
        <v>1</v>
      </c>
      <c r="AK1363" s="39">
        <v>1</v>
      </c>
      <c r="AL1363" s="39">
        <v>0.46</v>
      </c>
      <c r="AM1363" s="39">
        <v>0.52</v>
      </c>
      <c r="AN1363" s="39">
        <v>0.40100000000000002</v>
      </c>
      <c r="AO1363" s="39">
        <f t="shared" si="241"/>
        <v>0</v>
      </c>
      <c r="AQ1363" s="37" t="s">
        <v>384</v>
      </c>
      <c r="AR1363" s="39">
        <v>1</v>
      </c>
    </row>
    <row r="1364" spans="1:44" ht="15" customHeight="1">
      <c r="A1364" s="37" t="s">
        <v>386</v>
      </c>
      <c r="B1364" s="37" t="s">
        <v>387</v>
      </c>
      <c r="C1364" s="37" t="s">
        <v>388</v>
      </c>
      <c r="E1364" s="39">
        <v>0.995</v>
      </c>
      <c r="F1364" s="39">
        <v>18</v>
      </c>
      <c r="G1364" s="39">
        <f t="shared" si="231"/>
        <v>86</v>
      </c>
      <c r="H1364" s="39">
        <v>7570</v>
      </c>
      <c r="I1364" s="39" t="s">
        <v>4111</v>
      </c>
      <c r="J1364" s="39" t="str">
        <f t="shared" si="232"/>
        <v>NO</v>
      </c>
      <c r="K1364" s="39">
        <f t="shared" si="233"/>
        <v>9.3023255813953494</v>
      </c>
      <c r="L1364" s="39" t="str">
        <f t="shared" si="234"/>
        <v>YES</v>
      </c>
      <c r="O1364" s="39">
        <v>0</v>
      </c>
      <c r="R1364" s="39">
        <v>0</v>
      </c>
      <c r="S1364" s="39">
        <f t="shared" si="235"/>
        <v>1</v>
      </c>
      <c r="U1364" s="39" t="s">
        <v>2246</v>
      </c>
      <c r="AB1364" s="39" t="s">
        <v>4112</v>
      </c>
      <c r="AD1364" s="39">
        <f t="shared" si="236"/>
        <v>0</v>
      </c>
      <c r="AE1364" s="39">
        <v>291</v>
      </c>
      <c r="AF1364" s="39">
        <f t="shared" si="237"/>
        <v>537</v>
      </c>
      <c r="AG1364" s="39">
        <v>9</v>
      </c>
      <c r="AH1364" s="39">
        <f t="shared" si="238"/>
        <v>266</v>
      </c>
      <c r="AI1364" s="39">
        <f t="shared" si="239"/>
        <v>271</v>
      </c>
      <c r="AJ1364" s="39">
        <f t="shared" si="240"/>
        <v>1</v>
      </c>
      <c r="AK1364" s="39">
        <v>1</v>
      </c>
      <c r="AL1364" s="39">
        <v>0.41199999999999998</v>
      </c>
      <c r="AM1364" s="39">
        <v>0.45700000000000002</v>
      </c>
      <c r="AN1364" s="39">
        <v>0.26900000000000002</v>
      </c>
      <c r="AO1364" s="39">
        <f t="shared" si="241"/>
        <v>0</v>
      </c>
      <c r="AQ1364" s="37" t="s">
        <v>388</v>
      </c>
      <c r="AR1364" s="39">
        <v>1</v>
      </c>
    </row>
    <row r="1365" spans="1:44" ht="15" customHeight="1">
      <c r="A1365" s="37" t="s">
        <v>389</v>
      </c>
      <c r="B1365" s="37" t="s">
        <v>390</v>
      </c>
      <c r="C1365" s="37" t="s">
        <v>391</v>
      </c>
      <c r="E1365" s="39">
        <v>0.998</v>
      </c>
      <c r="F1365" s="39">
        <v>19</v>
      </c>
      <c r="G1365" s="39">
        <f t="shared" si="231"/>
        <v>130</v>
      </c>
      <c r="H1365" s="39">
        <v>1153</v>
      </c>
      <c r="I1365" s="39">
        <v>601</v>
      </c>
      <c r="J1365" s="39" t="str">
        <f t="shared" si="232"/>
        <v>NO</v>
      </c>
      <c r="K1365" s="39">
        <f t="shared" si="233"/>
        <v>0</v>
      </c>
      <c r="L1365" s="39" t="str">
        <f t="shared" si="234"/>
        <v>NO</v>
      </c>
      <c r="O1365" s="39">
        <v>0</v>
      </c>
      <c r="R1365" s="39">
        <v>0</v>
      </c>
      <c r="S1365" s="39">
        <f t="shared" si="235"/>
        <v>0</v>
      </c>
      <c r="AB1365" s="39" t="s">
        <v>4112</v>
      </c>
      <c r="AC1365" s="39" t="s">
        <v>392</v>
      </c>
      <c r="AD1365" s="39">
        <f t="shared" si="236"/>
        <v>3</v>
      </c>
      <c r="AE1365" s="39">
        <v>577</v>
      </c>
      <c r="AF1365" s="39">
        <f t="shared" si="237"/>
        <v>675</v>
      </c>
      <c r="AG1365" s="39">
        <v>2080</v>
      </c>
      <c r="AH1365" s="39">
        <f t="shared" si="238"/>
        <v>1160</v>
      </c>
      <c r="AI1365" s="39">
        <f t="shared" si="239"/>
        <v>-485</v>
      </c>
      <c r="AJ1365" s="39">
        <f t="shared" si="240"/>
        <v>0</v>
      </c>
      <c r="AK1365" s="39">
        <v>1</v>
      </c>
      <c r="AL1365" s="39">
        <v>0.38</v>
      </c>
      <c r="AM1365" s="39">
        <v>0.51</v>
      </c>
      <c r="AN1365" s="39">
        <v>0.41</v>
      </c>
      <c r="AO1365" s="39">
        <f t="shared" si="241"/>
        <v>0</v>
      </c>
      <c r="AQ1365" s="37" t="s">
        <v>391</v>
      </c>
      <c r="AR1365" s="39">
        <v>0</v>
      </c>
    </row>
    <row r="1366" spans="1:44" ht="15" customHeight="1">
      <c r="A1366" s="37" t="s">
        <v>350</v>
      </c>
      <c r="B1366" s="37" t="s">
        <v>351</v>
      </c>
      <c r="C1366" s="37" t="s">
        <v>352</v>
      </c>
      <c r="E1366" s="39">
        <v>0.99399999999999999</v>
      </c>
      <c r="F1366" s="39">
        <v>20</v>
      </c>
      <c r="G1366" s="39">
        <f t="shared" si="231"/>
        <v>459</v>
      </c>
      <c r="H1366" s="39">
        <v>250</v>
      </c>
      <c r="I1366" s="39">
        <v>286</v>
      </c>
      <c r="J1366" s="39" t="str">
        <f t="shared" si="232"/>
        <v>NO</v>
      </c>
      <c r="K1366" s="39">
        <f t="shared" si="233"/>
        <v>1.5250544662309369</v>
      </c>
      <c r="L1366" s="39" t="str">
        <f t="shared" si="234"/>
        <v>NO</v>
      </c>
      <c r="O1366" s="39">
        <v>1</v>
      </c>
      <c r="R1366" s="39">
        <v>0</v>
      </c>
      <c r="S1366" s="39">
        <f t="shared" si="235"/>
        <v>0</v>
      </c>
      <c r="AB1366" s="39" t="s">
        <v>4112</v>
      </c>
      <c r="AD1366" s="39">
        <f t="shared" si="236"/>
        <v>0</v>
      </c>
      <c r="AE1366" s="39">
        <v>68</v>
      </c>
      <c r="AF1366" s="39">
        <f t="shared" si="237"/>
        <v>356</v>
      </c>
      <c r="AG1366" s="39">
        <v>122</v>
      </c>
      <c r="AH1366" s="39">
        <f t="shared" si="238"/>
        <v>593</v>
      </c>
      <c r="AI1366" s="39">
        <f t="shared" si="239"/>
        <v>-237</v>
      </c>
      <c r="AJ1366" s="39">
        <f t="shared" si="240"/>
        <v>0</v>
      </c>
      <c r="AK1366" s="39">
        <v>1</v>
      </c>
      <c r="AL1366" s="39">
        <v>0.503</v>
      </c>
      <c r="AM1366" s="39">
        <v>0.435</v>
      </c>
      <c r="AN1366" s="39">
        <v>0.46899999999999997</v>
      </c>
      <c r="AO1366" s="39">
        <f t="shared" si="241"/>
        <v>0</v>
      </c>
      <c r="AQ1366" s="37" t="s">
        <v>352</v>
      </c>
      <c r="AR1366" s="39">
        <v>0</v>
      </c>
    </row>
    <row r="1367" spans="1:44" ht="15" customHeight="1">
      <c r="A1367" s="37" t="s">
        <v>353</v>
      </c>
      <c r="B1367" s="37" t="s">
        <v>354</v>
      </c>
      <c r="C1367" s="37" t="s">
        <v>355</v>
      </c>
      <c r="E1367" s="39">
        <v>0.998</v>
      </c>
      <c r="F1367" s="39">
        <v>18</v>
      </c>
      <c r="G1367" s="39">
        <f t="shared" si="231"/>
        <v>158</v>
      </c>
      <c r="H1367" s="39">
        <v>5865</v>
      </c>
      <c r="I1367" s="39">
        <v>335</v>
      </c>
      <c r="J1367" s="39" t="str">
        <f t="shared" si="232"/>
        <v>NO</v>
      </c>
      <c r="K1367" s="39">
        <f t="shared" si="233"/>
        <v>1.89873417721519</v>
      </c>
      <c r="L1367" s="39" t="str">
        <f t="shared" si="234"/>
        <v>NO</v>
      </c>
      <c r="O1367" s="39">
        <v>3</v>
      </c>
      <c r="R1367" s="39">
        <v>0</v>
      </c>
      <c r="S1367" s="39">
        <f t="shared" si="235"/>
        <v>0</v>
      </c>
      <c r="AB1367" s="39" t="s">
        <v>4112</v>
      </c>
      <c r="AD1367" s="39">
        <f t="shared" si="236"/>
        <v>0</v>
      </c>
      <c r="AE1367" s="39">
        <v>52</v>
      </c>
      <c r="AF1367" s="39">
        <f t="shared" si="237"/>
        <v>325</v>
      </c>
      <c r="AG1367" s="39">
        <v>48</v>
      </c>
      <c r="AH1367" s="39">
        <f t="shared" si="238"/>
        <v>427</v>
      </c>
      <c r="AI1367" s="39">
        <f t="shared" si="239"/>
        <v>-102</v>
      </c>
      <c r="AJ1367" s="39">
        <f t="shared" si="240"/>
        <v>0</v>
      </c>
      <c r="AK1367" s="39">
        <v>1</v>
      </c>
      <c r="AL1367" s="39">
        <v>0.42499999999999999</v>
      </c>
      <c r="AM1367" s="39">
        <v>0.41899999999999998</v>
      </c>
      <c r="AN1367" s="39">
        <v>0.46</v>
      </c>
      <c r="AO1367" s="39">
        <f t="shared" si="241"/>
        <v>0</v>
      </c>
      <c r="AQ1367" s="37" t="s">
        <v>355</v>
      </c>
      <c r="AR1367" s="39">
        <v>0</v>
      </c>
    </row>
    <row r="1368" spans="1:44" ht="15" customHeight="1">
      <c r="A1368" s="37" t="s">
        <v>356</v>
      </c>
      <c r="B1368" s="37" t="s">
        <v>357</v>
      </c>
      <c r="C1368" s="37" t="s">
        <v>358</v>
      </c>
      <c r="E1368" s="39">
        <v>0.997</v>
      </c>
      <c r="F1368" s="39">
        <v>19</v>
      </c>
      <c r="G1368" s="39">
        <f t="shared" si="231"/>
        <v>191</v>
      </c>
      <c r="H1368" s="39">
        <v>956</v>
      </c>
      <c r="I1368" s="39">
        <v>7079</v>
      </c>
      <c r="J1368" s="39" t="str">
        <f t="shared" si="232"/>
        <v>NO</v>
      </c>
      <c r="K1368" s="39">
        <f t="shared" si="233"/>
        <v>0.52356020942408377</v>
      </c>
      <c r="L1368" s="39" t="str">
        <f t="shared" si="234"/>
        <v>NO</v>
      </c>
      <c r="O1368" s="39">
        <v>0</v>
      </c>
      <c r="R1368" s="39">
        <v>0</v>
      </c>
      <c r="S1368" s="39">
        <f t="shared" si="235"/>
        <v>0</v>
      </c>
      <c r="AB1368" s="39" t="s">
        <v>4112</v>
      </c>
      <c r="AC1368" s="39" t="s">
        <v>359</v>
      </c>
      <c r="AD1368" s="39">
        <f t="shared" si="236"/>
        <v>3</v>
      </c>
      <c r="AE1368" s="39">
        <v>451</v>
      </c>
      <c r="AF1368" s="39">
        <f t="shared" si="237"/>
        <v>612</v>
      </c>
      <c r="AG1368" s="39">
        <v>225</v>
      </c>
      <c r="AH1368" s="39">
        <f t="shared" si="238"/>
        <v>710</v>
      </c>
      <c r="AI1368" s="39">
        <f t="shared" si="239"/>
        <v>-98</v>
      </c>
      <c r="AJ1368" s="39">
        <f t="shared" si="240"/>
        <v>0</v>
      </c>
      <c r="AK1368" s="39">
        <v>1</v>
      </c>
      <c r="AL1368" s="39">
        <v>0.39600000000000002</v>
      </c>
      <c r="AM1368" s="39">
        <v>0.46</v>
      </c>
      <c r="AN1368" s="39">
        <v>0.36099999999999999</v>
      </c>
      <c r="AO1368" s="39">
        <f t="shared" si="241"/>
        <v>0</v>
      </c>
      <c r="AQ1368" s="37" t="s">
        <v>358</v>
      </c>
      <c r="AR1368" s="39">
        <v>0</v>
      </c>
    </row>
    <row r="1369" spans="1:44" ht="15" customHeight="1">
      <c r="A1369" s="37" t="s">
        <v>360</v>
      </c>
      <c r="B1369" s="37" t="s">
        <v>361</v>
      </c>
      <c r="C1369" s="37" t="s">
        <v>362</v>
      </c>
      <c r="E1369" s="39">
        <v>0.999</v>
      </c>
      <c r="F1369" s="39">
        <v>20</v>
      </c>
      <c r="G1369" s="39">
        <f t="shared" si="231"/>
        <v>95</v>
      </c>
      <c r="H1369" s="39">
        <v>7960</v>
      </c>
      <c r="I1369" s="39" t="s">
        <v>4111</v>
      </c>
      <c r="J1369" s="39" t="str">
        <f t="shared" si="232"/>
        <v>NO</v>
      </c>
      <c r="K1369" s="39">
        <f t="shared" si="233"/>
        <v>4.2105263157894735</v>
      </c>
      <c r="L1369" s="39" t="str">
        <f t="shared" si="234"/>
        <v>YES</v>
      </c>
      <c r="O1369" s="39">
        <v>0</v>
      </c>
      <c r="R1369" s="39">
        <v>0</v>
      </c>
      <c r="S1369" s="39">
        <f t="shared" si="235"/>
        <v>0</v>
      </c>
      <c r="AB1369" s="39" t="s">
        <v>4112</v>
      </c>
      <c r="AD1369" s="39">
        <f t="shared" si="236"/>
        <v>0</v>
      </c>
      <c r="AE1369" s="39">
        <v>5</v>
      </c>
      <c r="AF1369" s="39">
        <f t="shared" si="237"/>
        <v>146</v>
      </c>
      <c r="AG1369" s="39">
        <v>5</v>
      </c>
      <c r="AH1369" s="39">
        <f t="shared" si="238"/>
        <v>217</v>
      </c>
      <c r="AI1369" s="39">
        <f t="shared" si="239"/>
        <v>-71</v>
      </c>
      <c r="AJ1369" s="39">
        <f t="shared" si="240"/>
        <v>0</v>
      </c>
      <c r="AK1369" s="39">
        <v>1</v>
      </c>
      <c r="AL1369" s="39">
        <v>0.42099999999999999</v>
      </c>
      <c r="AM1369" s="39">
        <v>0.47199999999999998</v>
      </c>
      <c r="AN1369" s="39">
        <v>0.433</v>
      </c>
      <c r="AO1369" s="39">
        <f t="shared" si="241"/>
        <v>0</v>
      </c>
      <c r="AQ1369" s="37" t="s">
        <v>362</v>
      </c>
      <c r="AR1369" s="39">
        <v>0</v>
      </c>
    </row>
    <row r="1370" spans="1:44" ht="15" customHeight="1">
      <c r="A1370" s="37" t="s">
        <v>363</v>
      </c>
      <c r="B1370" s="37" t="s">
        <v>364</v>
      </c>
      <c r="C1370" s="37" t="s">
        <v>365</v>
      </c>
      <c r="E1370" s="39">
        <v>0.96599999999999997</v>
      </c>
      <c r="F1370" s="39">
        <v>18</v>
      </c>
      <c r="G1370" s="39">
        <f t="shared" si="231"/>
        <v>311</v>
      </c>
      <c r="H1370" s="39">
        <v>9188</v>
      </c>
      <c r="I1370" s="39">
        <v>1066</v>
      </c>
      <c r="J1370" s="39" t="str">
        <f t="shared" si="232"/>
        <v>NO</v>
      </c>
      <c r="K1370" s="39">
        <f t="shared" si="233"/>
        <v>1.9292604501607717</v>
      </c>
      <c r="L1370" s="39" t="str">
        <f t="shared" si="234"/>
        <v>NO</v>
      </c>
      <c r="O1370" s="39">
        <v>0</v>
      </c>
      <c r="R1370" s="39">
        <v>0</v>
      </c>
      <c r="S1370" s="39">
        <f t="shared" si="235"/>
        <v>0</v>
      </c>
      <c r="AB1370" s="39" t="s">
        <v>4112</v>
      </c>
      <c r="AD1370" s="39">
        <f t="shared" si="236"/>
        <v>0</v>
      </c>
      <c r="AE1370" s="39">
        <v>3</v>
      </c>
      <c r="AF1370" s="39">
        <f t="shared" si="237"/>
        <v>122</v>
      </c>
      <c r="AG1370" s="39">
        <v>0</v>
      </c>
      <c r="AH1370" s="39">
        <f t="shared" si="238"/>
        <v>1</v>
      </c>
      <c r="AI1370" s="39">
        <f t="shared" si="239"/>
        <v>121</v>
      </c>
      <c r="AJ1370" s="39">
        <f t="shared" si="240"/>
        <v>1</v>
      </c>
      <c r="AK1370" s="39">
        <v>1</v>
      </c>
      <c r="AL1370" s="39">
        <v>0.40500000000000003</v>
      </c>
      <c r="AM1370" s="39">
        <v>0.439</v>
      </c>
      <c r="AN1370" s="39">
        <v>0.40200000000000002</v>
      </c>
      <c r="AO1370" s="39">
        <f t="shared" si="241"/>
        <v>0</v>
      </c>
      <c r="AQ1370" s="37" t="s">
        <v>365</v>
      </c>
      <c r="AR1370" s="39">
        <v>1</v>
      </c>
    </row>
    <row r="1371" spans="1:44" ht="15" customHeight="1">
      <c r="A1371" s="37" t="s">
        <v>366</v>
      </c>
      <c r="B1371" s="37" t="s">
        <v>367</v>
      </c>
      <c r="C1371" s="37" t="s">
        <v>368</v>
      </c>
      <c r="E1371" s="39">
        <v>1</v>
      </c>
      <c r="F1371" s="39">
        <v>16</v>
      </c>
      <c r="G1371" s="39">
        <f t="shared" si="231"/>
        <v>235</v>
      </c>
      <c r="H1371" s="39">
        <v>4200</v>
      </c>
      <c r="I1371" s="39">
        <v>1343</v>
      </c>
      <c r="J1371" s="39" t="str">
        <f t="shared" si="232"/>
        <v>NO</v>
      </c>
      <c r="K1371" s="39">
        <f t="shared" si="233"/>
        <v>4.2553191489361701</v>
      </c>
      <c r="L1371" s="39" t="str">
        <f t="shared" si="234"/>
        <v>NO</v>
      </c>
      <c r="O1371" s="39">
        <v>1</v>
      </c>
      <c r="R1371" s="39">
        <v>0</v>
      </c>
      <c r="S1371" s="39">
        <f t="shared" si="235"/>
        <v>0</v>
      </c>
      <c r="AB1371" s="39" t="s">
        <v>4112</v>
      </c>
      <c r="AD1371" s="39">
        <f t="shared" si="236"/>
        <v>0</v>
      </c>
      <c r="AE1371" s="39">
        <v>4852</v>
      </c>
      <c r="AF1371" s="39">
        <f t="shared" si="237"/>
        <v>1271</v>
      </c>
      <c r="AG1371" s="39">
        <v>122</v>
      </c>
      <c r="AH1371" s="39">
        <f t="shared" si="238"/>
        <v>593</v>
      </c>
      <c r="AI1371" s="39">
        <f t="shared" si="239"/>
        <v>678</v>
      </c>
      <c r="AJ1371" s="39">
        <f t="shared" si="240"/>
        <v>1</v>
      </c>
      <c r="AK1371" s="39">
        <v>1</v>
      </c>
      <c r="AL1371" s="39">
        <v>0.39200000000000002</v>
      </c>
      <c r="AM1371" s="39">
        <v>0.45700000000000002</v>
      </c>
      <c r="AN1371" s="39">
        <v>0.42299999999999999</v>
      </c>
      <c r="AO1371" s="39">
        <f t="shared" si="241"/>
        <v>0</v>
      </c>
      <c r="AQ1371" s="37" t="s">
        <v>368</v>
      </c>
      <c r="AR1371" s="39">
        <v>1</v>
      </c>
    </row>
    <row r="1372" spans="1:44" ht="15" customHeight="1">
      <c r="A1372" s="37" t="s">
        <v>369</v>
      </c>
      <c r="B1372" s="37" t="s">
        <v>334</v>
      </c>
      <c r="C1372" s="37" t="s">
        <v>335</v>
      </c>
      <c r="E1372" s="39">
        <v>1</v>
      </c>
      <c r="F1372" s="39">
        <v>21</v>
      </c>
      <c r="G1372" s="39">
        <f t="shared" si="231"/>
        <v>218</v>
      </c>
      <c r="H1372" s="39">
        <v>6380</v>
      </c>
      <c r="I1372" s="39" t="s">
        <v>4111</v>
      </c>
      <c r="J1372" s="39" t="str">
        <f t="shared" si="232"/>
        <v>NO</v>
      </c>
      <c r="K1372" s="39">
        <f t="shared" si="233"/>
        <v>1.834862385321101</v>
      </c>
      <c r="L1372" s="39" t="str">
        <f t="shared" si="234"/>
        <v>NO</v>
      </c>
      <c r="O1372" s="39">
        <v>0</v>
      </c>
      <c r="R1372" s="39">
        <v>0</v>
      </c>
      <c r="S1372" s="39">
        <f t="shared" si="235"/>
        <v>0</v>
      </c>
      <c r="AB1372" s="39" t="s">
        <v>4112</v>
      </c>
      <c r="AD1372" s="39">
        <f t="shared" si="236"/>
        <v>0</v>
      </c>
      <c r="AE1372" s="39">
        <v>0</v>
      </c>
      <c r="AF1372" s="39">
        <f t="shared" si="237"/>
        <v>1</v>
      </c>
      <c r="AG1372" s="39">
        <v>0</v>
      </c>
      <c r="AH1372" s="39">
        <f t="shared" si="238"/>
        <v>1</v>
      </c>
      <c r="AI1372" s="39">
        <f t="shared" si="239"/>
        <v>0</v>
      </c>
      <c r="AJ1372" s="39">
        <f t="shared" si="240"/>
        <v>0</v>
      </c>
      <c r="AK1372" s="39">
        <v>1</v>
      </c>
      <c r="AL1372" s="39">
        <v>0.42399999999999999</v>
      </c>
      <c r="AM1372" s="39">
        <v>0.45300000000000001</v>
      </c>
      <c r="AN1372" s="39">
        <v>0.31900000000000001</v>
      </c>
      <c r="AO1372" s="39">
        <f t="shared" si="241"/>
        <v>0</v>
      </c>
      <c r="AQ1372" s="37" t="s">
        <v>335</v>
      </c>
      <c r="AR1372" s="39">
        <v>0</v>
      </c>
    </row>
    <row r="1373" spans="1:44" ht="15" customHeight="1">
      <c r="A1373" s="37" t="s">
        <v>336</v>
      </c>
      <c r="B1373" s="37" t="s">
        <v>337</v>
      </c>
      <c r="C1373" s="37" t="s">
        <v>338</v>
      </c>
      <c r="E1373" s="39">
        <v>0.99399999999999999</v>
      </c>
      <c r="F1373" s="39">
        <v>21</v>
      </c>
      <c r="G1373" s="39">
        <f t="shared" si="231"/>
        <v>412</v>
      </c>
      <c r="H1373" s="39">
        <v>5130</v>
      </c>
      <c r="I1373" s="39">
        <v>294</v>
      </c>
      <c r="J1373" s="39" t="str">
        <f t="shared" si="232"/>
        <v>NO</v>
      </c>
      <c r="K1373" s="39">
        <f t="shared" si="233"/>
        <v>0.970873786407767</v>
      </c>
      <c r="L1373" s="39" t="str">
        <f t="shared" si="234"/>
        <v>NO</v>
      </c>
      <c r="O1373" s="39">
        <v>1</v>
      </c>
      <c r="R1373" s="39">
        <v>0</v>
      </c>
      <c r="S1373" s="39">
        <f t="shared" si="235"/>
        <v>0</v>
      </c>
      <c r="AB1373" s="39" t="s">
        <v>4112</v>
      </c>
      <c r="AD1373" s="39">
        <f t="shared" si="236"/>
        <v>0</v>
      </c>
      <c r="AE1373" s="39">
        <v>103021</v>
      </c>
      <c r="AF1373" s="39">
        <f t="shared" si="237"/>
        <v>1458</v>
      </c>
      <c r="AG1373" s="39">
        <v>769</v>
      </c>
      <c r="AH1373" s="39">
        <f t="shared" si="238"/>
        <v>947</v>
      </c>
      <c r="AI1373" s="39">
        <f t="shared" si="239"/>
        <v>511</v>
      </c>
      <c r="AJ1373" s="39">
        <f t="shared" si="240"/>
        <v>1</v>
      </c>
      <c r="AK1373" s="39">
        <v>1</v>
      </c>
      <c r="AL1373" s="39">
        <v>0.433</v>
      </c>
      <c r="AM1373" s="39">
        <v>0.441</v>
      </c>
      <c r="AN1373" s="39">
        <v>0.44700000000000001</v>
      </c>
      <c r="AO1373" s="39">
        <f t="shared" si="241"/>
        <v>0</v>
      </c>
      <c r="AQ1373" s="37" t="s">
        <v>338</v>
      </c>
      <c r="AR1373" s="39">
        <v>1</v>
      </c>
    </row>
    <row r="1374" spans="1:44" ht="15" customHeight="1">
      <c r="A1374" s="37" t="s">
        <v>339</v>
      </c>
      <c r="B1374" s="37" t="s">
        <v>340</v>
      </c>
      <c r="C1374" s="37" t="s">
        <v>341</v>
      </c>
      <c r="E1374" s="39">
        <v>1</v>
      </c>
      <c r="F1374" s="39">
        <v>17</v>
      </c>
      <c r="G1374" s="39">
        <f t="shared" si="231"/>
        <v>395</v>
      </c>
      <c r="H1374" s="39" t="s">
        <v>4111</v>
      </c>
      <c r="I1374" s="39">
        <v>7915</v>
      </c>
      <c r="J1374" s="39" t="str">
        <f t="shared" si="232"/>
        <v>NO</v>
      </c>
      <c r="K1374" s="39">
        <f t="shared" si="233"/>
        <v>2.7848101265822787</v>
      </c>
      <c r="L1374" s="39" t="str">
        <f t="shared" si="234"/>
        <v>NO</v>
      </c>
      <c r="O1374" s="39">
        <v>3</v>
      </c>
      <c r="R1374" s="39">
        <v>0</v>
      </c>
      <c r="S1374" s="39">
        <f t="shared" si="235"/>
        <v>0</v>
      </c>
      <c r="AB1374" s="39" t="s">
        <v>4112</v>
      </c>
      <c r="AD1374" s="39">
        <f t="shared" si="236"/>
        <v>0</v>
      </c>
      <c r="AE1374" s="39">
        <v>2478</v>
      </c>
      <c r="AF1374" s="39">
        <f t="shared" si="237"/>
        <v>1101</v>
      </c>
      <c r="AG1374" s="39">
        <v>3307</v>
      </c>
      <c r="AH1374" s="39">
        <f t="shared" si="238"/>
        <v>1231</v>
      </c>
      <c r="AI1374" s="39">
        <f t="shared" si="239"/>
        <v>-130</v>
      </c>
      <c r="AJ1374" s="39">
        <f t="shared" si="240"/>
        <v>0</v>
      </c>
      <c r="AK1374" s="39">
        <v>1</v>
      </c>
      <c r="AL1374" s="39">
        <v>0.38100000000000001</v>
      </c>
      <c r="AM1374" s="39">
        <v>0.47899999999999998</v>
      </c>
      <c r="AN1374" s="39">
        <v>0.40600000000000003</v>
      </c>
      <c r="AO1374" s="39">
        <f t="shared" si="241"/>
        <v>0</v>
      </c>
      <c r="AQ1374" s="37" t="s">
        <v>341</v>
      </c>
      <c r="AR1374" s="39">
        <v>0</v>
      </c>
    </row>
    <row r="1375" spans="1:44" ht="15" customHeight="1">
      <c r="A1375" s="37" t="s">
        <v>342</v>
      </c>
      <c r="B1375" s="37" t="s">
        <v>343</v>
      </c>
      <c r="C1375" s="37" t="s">
        <v>344</v>
      </c>
      <c r="E1375" s="39">
        <v>0.995</v>
      </c>
      <c r="F1375" s="39">
        <v>18</v>
      </c>
      <c r="G1375" s="39">
        <f t="shared" si="231"/>
        <v>242</v>
      </c>
      <c r="H1375" s="39">
        <v>389</v>
      </c>
      <c r="I1375" s="39">
        <v>2770</v>
      </c>
      <c r="J1375" s="39" t="str">
        <f t="shared" si="232"/>
        <v>NO</v>
      </c>
      <c r="K1375" s="39">
        <f t="shared" si="233"/>
        <v>1.2396694214876034</v>
      </c>
      <c r="L1375" s="39" t="str">
        <f t="shared" si="234"/>
        <v>NO</v>
      </c>
      <c r="O1375" s="39">
        <v>1</v>
      </c>
      <c r="R1375" s="39">
        <v>0</v>
      </c>
      <c r="S1375" s="39">
        <f t="shared" si="235"/>
        <v>0</v>
      </c>
      <c r="AB1375" s="39" t="s">
        <v>4112</v>
      </c>
      <c r="AD1375" s="39">
        <f t="shared" si="236"/>
        <v>0</v>
      </c>
      <c r="AE1375" s="39">
        <v>102</v>
      </c>
      <c r="AF1375" s="39">
        <f t="shared" si="237"/>
        <v>392</v>
      </c>
      <c r="AG1375" s="39">
        <v>71</v>
      </c>
      <c r="AH1375" s="39">
        <f t="shared" si="238"/>
        <v>486</v>
      </c>
      <c r="AI1375" s="39">
        <f t="shared" si="239"/>
        <v>-94</v>
      </c>
      <c r="AJ1375" s="39">
        <f t="shared" si="240"/>
        <v>0</v>
      </c>
      <c r="AK1375" s="39">
        <v>1</v>
      </c>
      <c r="AL1375" s="39">
        <v>0.39400000000000002</v>
      </c>
      <c r="AM1375" s="39">
        <v>0.46800000000000003</v>
      </c>
      <c r="AN1375" s="39">
        <v>0.436</v>
      </c>
      <c r="AO1375" s="39">
        <f t="shared" si="241"/>
        <v>0</v>
      </c>
      <c r="AQ1375" s="37" t="s">
        <v>344</v>
      </c>
      <c r="AR1375" s="39">
        <v>0</v>
      </c>
    </row>
    <row r="1376" spans="1:44" ht="15" customHeight="1">
      <c r="A1376" s="37" t="s">
        <v>345</v>
      </c>
      <c r="B1376" s="37" t="s">
        <v>346</v>
      </c>
      <c r="C1376" s="37" t="s">
        <v>347</v>
      </c>
      <c r="E1376" s="39">
        <v>0.997</v>
      </c>
      <c r="F1376" s="39">
        <v>19</v>
      </c>
      <c r="G1376" s="39">
        <f t="shared" si="231"/>
        <v>281</v>
      </c>
      <c r="H1376" s="39">
        <v>8230</v>
      </c>
      <c r="I1376" s="39">
        <v>2770</v>
      </c>
      <c r="J1376" s="39" t="str">
        <f t="shared" si="232"/>
        <v>NO</v>
      </c>
      <c r="K1376" s="39">
        <f t="shared" si="233"/>
        <v>0</v>
      </c>
      <c r="L1376" s="39" t="str">
        <f t="shared" si="234"/>
        <v>NO</v>
      </c>
      <c r="O1376" s="39">
        <v>0</v>
      </c>
      <c r="R1376" s="39">
        <v>0</v>
      </c>
      <c r="S1376" s="39">
        <f t="shared" si="235"/>
        <v>0</v>
      </c>
      <c r="AB1376" s="39" t="s">
        <v>4112</v>
      </c>
      <c r="AC1376" s="39" t="s">
        <v>348</v>
      </c>
      <c r="AD1376" s="39">
        <f t="shared" si="236"/>
        <v>4</v>
      </c>
      <c r="AE1376" s="39">
        <v>706</v>
      </c>
      <c r="AF1376" s="39">
        <f t="shared" si="237"/>
        <v>730</v>
      </c>
      <c r="AG1376" s="39">
        <v>2</v>
      </c>
      <c r="AH1376" s="39">
        <f t="shared" si="238"/>
        <v>153</v>
      </c>
      <c r="AI1376" s="39">
        <f t="shared" si="239"/>
        <v>577</v>
      </c>
      <c r="AJ1376" s="39">
        <f t="shared" si="240"/>
        <v>1</v>
      </c>
      <c r="AK1376" s="39">
        <v>1</v>
      </c>
      <c r="AL1376" s="39">
        <v>0.44</v>
      </c>
      <c r="AM1376" s="39">
        <v>0.48599999999999999</v>
      </c>
      <c r="AN1376" s="39">
        <v>0.41299999999999998</v>
      </c>
      <c r="AO1376" s="39">
        <f t="shared" si="241"/>
        <v>0</v>
      </c>
      <c r="AQ1376" s="37" t="s">
        <v>347</v>
      </c>
      <c r="AR1376" s="39">
        <v>1</v>
      </c>
    </row>
    <row r="1377" spans="1:44" ht="15" customHeight="1">
      <c r="A1377" s="37" t="s">
        <v>349</v>
      </c>
      <c r="B1377" s="37" t="s">
        <v>326</v>
      </c>
      <c r="C1377" s="37" t="s">
        <v>327</v>
      </c>
      <c r="E1377" s="39">
        <v>0.998</v>
      </c>
      <c r="F1377" s="39">
        <v>20</v>
      </c>
      <c r="G1377" s="39">
        <f t="shared" si="231"/>
        <v>596</v>
      </c>
      <c r="H1377" s="39">
        <v>2150</v>
      </c>
      <c r="I1377" s="39">
        <v>2393</v>
      </c>
      <c r="J1377" s="39" t="str">
        <f t="shared" si="232"/>
        <v>NO</v>
      </c>
      <c r="K1377" s="39">
        <f t="shared" si="233"/>
        <v>2.0134228187919465</v>
      </c>
      <c r="L1377" s="39" t="str">
        <f t="shared" si="234"/>
        <v>NO</v>
      </c>
      <c r="O1377" s="39">
        <v>0</v>
      </c>
      <c r="R1377" s="39">
        <v>0</v>
      </c>
      <c r="S1377" s="39">
        <f t="shared" si="235"/>
        <v>0</v>
      </c>
      <c r="AB1377" s="39" t="s">
        <v>4112</v>
      </c>
      <c r="AD1377" s="39">
        <f t="shared" si="236"/>
        <v>0</v>
      </c>
      <c r="AE1377" s="39">
        <v>25</v>
      </c>
      <c r="AF1377" s="39">
        <f t="shared" si="237"/>
        <v>247</v>
      </c>
      <c r="AG1377" s="39">
        <v>133</v>
      </c>
      <c r="AH1377" s="39">
        <f t="shared" si="238"/>
        <v>609</v>
      </c>
      <c r="AI1377" s="39">
        <f t="shared" si="239"/>
        <v>-362</v>
      </c>
      <c r="AJ1377" s="39">
        <f t="shared" si="240"/>
        <v>0</v>
      </c>
      <c r="AK1377" s="39">
        <v>1</v>
      </c>
      <c r="AL1377" s="39">
        <v>0.442</v>
      </c>
      <c r="AM1377" s="39">
        <v>0.45600000000000002</v>
      </c>
      <c r="AN1377" s="39">
        <v>0.39600000000000002</v>
      </c>
      <c r="AO1377" s="39">
        <f t="shared" si="241"/>
        <v>0</v>
      </c>
      <c r="AQ1377" s="37" t="s">
        <v>327</v>
      </c>
      <c r="AR1377" s="39">
        <v>0</v>
      </c>
    </row>
    <row r="1378" spans="1:44" ht="15" customHeight="1">
      <c r="A1378" s="37" t="s">
        <v>328</v>
      </c>
      <c r="B1378" s="37" t="s">
        <v>329</v>
      </c>
      <c r="C1378" s="37" t="s">
        <v>330</v>
      </c>
      <c r="E1378" s="39">
        <v>0.999</v>
      </c>
      <c r="F1378" s="39">
        <v>24</v>
      </c>
      <c r="G1378" s="39">
        <f t="shared" si="231"/>
        <v>437</v>
      </c>
      <c r="H1378" s="39">
        <v>320</v>
      </c>
      <c r="I1378" s="39">
        <v>473</v>
      </c>
      <c r="J1378" s="39" t="str">
        <f t="shared" si="232"/>
        <v>NO</v>
      </c>
      <c r="K1378" s="39">
        <f t="shared" si="233"/>
        <v>6.1784897025171626</v>
      </c>
      <c r="L1378" s="39" t="str">
        <f t="shared" si="234"/>
        <v>NO</v>
      </c>
      <c r="O1378" s="39">
        <v>3</v>
      </c>
      <c r="R1378" s="39">
        <v>0</v>
      </c>
      <c r="S1378" s="39">
        <f t="shared" si="235"/>
        <v>1</v>
      </c>
      <c r="W1378" s="39" t="s">
        <v>331</v>
      </c>
      <c r="AB1378" s="39" t="s">
        <v>4112</v>
      </c>
      <c r="AC1378" s="39" t="s">
        <v>332</v>
      </c>
      <c r="AD1378" s="39">
        <f t="shared" si="236"/>
        <v>3</v>
      </c>
      <c r="AE1378" s="39">
        <v>647</v>
      </c>
      <c r="AF1378" s="39">
        <f t="shared" si="237"/>
        <v>707</v>
      </c>
      <c r="AG1378" s="39">
        <v>684</v>
      </c>
      <c r="AH1378" s="39">
        <f t="shared" si="238"/>
        <v>924</v>
      </c>
      <c r="AI1378" s="39">
        <f t="shared" si="239"/>
        <v>-217</v>
      </c>
      <c r="AJ1378" s="39">
        <f t="shared" si="240"/>
        <v>0</v>
      </c>
      <c r="AK1378" s="39">
        <v>1</v>
      </c>
      <c r="AL1378" s="39">
        <v>0.48499999999999999</v>
      </c>
      <c r="AM1378" s="39">
        <v>0.502</v>
      </c>
      <c r="AN1378" s="39">
        <v>0.502</v>
      </c>
      <c r="AO1378" s="39">
        <f t="shared" si="241"/>
        <v>0</v>
      </c>
      <c r="AQ1378" s="37" t="s">
        <v>330</v>
      </c>
      <c r="AR1378" s="39">
        <v>0</v>
      </c>
    </row>
    <row r="1379" spans="1:44" ht="15" customHeight="1">
      <c r="A1379" s="37" t="s">
        <v>333</v>
      </c>
      <c r="B1379" s="37" t="s">
        <v>312</v>
      </c>
      <c r="C1379" s="37" t="s">
        <v>313</v>
      </c>
      <c r="E1379" s="39">
        <v>0.998</v>
      </c>
      <c r="F1379" s="39">
        <v>21</v>
      </c>
      <c r="G1379" s="39">
        <f t="shared" si="231"/>
        <v>942</v>
      </c>
      <c r="H1379" s="39">
        <v>2480</v>
      </c>
      <c r="I1379" s="39" t="s">
        <v>4111</v>
      </c>
      <c r="J1379" s="39" t="str">
        <f t="shared" si="232"/>
        <v>NO</v>
      </c>
      <c r="K1379" s="39">
        <f t="shared" si="233"/>
        <v>2.2292993630573248</v>
      </c>
      <c r="L1379" s="39" t="str">
        <f t="shared" si="234"/>
        <v>NO</v>
      </c>
      <c r="O1379" s="39">
        <v>1</v>
      </c>
      <c r="R1379" s="39">
        <v>0</v>
      </c>
      <c r="S1379" s="39">
        <f t="shared" si="235"/>
        <v>1</v>
      </c>
      <c r="AB1379" s="39" t="s">
        <v>314</v>
      </c>
      <c r="AC1379" s="39" t="s">
        <v>315</v>
      </c>
      <c r="AD1379" s="39">
        <f t="shared" si="236"/>
        <v>3</v>
      </c>
      <c r="AE1379" s="39">
        <v>260</v>
      </c>
      <c r="AF1379" s="39">
        <f t="shared" si="237"/>
        <v>511</v>
      </c>
      <c r="AG1379" s="39">
        <v>129</v>
      </c>
      <c r="AH1379" s="39">
        <f t="shared" si="238"/>
        <v>601</v>
      </c>
      <c r="AI1379" s="39">
        <f t="shared" si="239"/>
        <v>-90</v>
      </c>
      <c r="AJ1379" s="39">
        <f t="shared" si="240"/>
        <v>0</v>
      </c>
      <c r="AK1379" s="39">
        <v>1</v>
      </c>
      <c r="AL1379" s="39">
        <v>0.43099999999999999</v>
      </c>
      <c r="AM1379" s="39">
        <v>0.46300000000000002</v>
      </c>
      <c r="AN1379" s="39">
        <v>0.46700000000000003</v>
      </c>
      <c r="AO1379" s="39">
        <f t="shared" si="241"/>
        <v>0</v>
      </c>
      <c r="AQ1379" s="37" t="s">
        <v>313</v>
      </c>
      <c r="AR1379" s="39">
        <v>0</v>
      </c>
    </row>
    <row r="1380" spans="1:44" ht="15" customHeight="1">
      <c r="A1380" s="37" t="s">
        <v>316</v>
      </c>
      <c r="B1380" s="37" t="s">
        <v>317</v>
      </c>
      <c r="C1380" s="37" t="s">
        <v>318</v>
      </c>
      <c r="E1380" s="39">
        <v>0.999</v>
      </c>
      <c r="F1380" s="39">
        <v>18</v>
      </c>
      <c r="G1380" s="39">
        <f t="shared" si="231"/>
        <v>199</v>
      </c>
      <c r="H1380" s="39">
        <v>2492</v>
      </c>
      <c r="I1380" s="39">
        <v>7745</v>
      </c>
      <c r="J1380" s="39" t="str">
        <f t="shared" si="232"/>
        <v>NO</v>
      </c>
      <c r="K1380" s="39">
        <f t="shared" si="233"/>
        <v>2.0100502512562812</v>
      </c>
      <c r="L1380" s="39" t="str">
        <f t="shared" si="234"/>
        <v>NO</v>
      </c>
      <c r="O1380" s="39">
        <v>0</v>
      </c>
      <c r="R1380" s="39">
        <v>0</v>
      </c>
      <c r="S1380" s="39">
        <f t="shared" si="235"/>
        <v>0</v>
      </c>
      <c r="AB1380" s="39" t="s">
        <v>4112</v>
      </c>
      <c r="AD1380" s="39">
        <f t="shared" si="236"/>
        <v>0</v>
      </c>
      <c r="AE1380" s="39">
        <v>1984</v>
      </c>
      <c r="AF1380" s="39">
        <f t="shared" si="237"/>
        <v>1031</v>
      </c>
      <c r="AG1380" s="39">
        <v>935</v>
      </c>
      <c r="AH1380" s="39">
        <f t="shared" si="238"/>
        <v>991</v>
      </c>
      <c r="AI1380" s="39">
        <f t="shared" si="239"/>
        <v>40</v>
      </c>
      <c r="AJ1380" s="39">
        <f t="shared" si="240"/>
        <v>1</v>
      </c>
      <c r="AK1380" s="39">
        <v>1</v>
      </c>
      <c r="AL1380" s="39">
        <v>0.41399999999999998</v>
      </c>
      <c r="AM1380" s="39">
        <v>0.47499999999999998</v>
      </c>
      <c r="AN1380" s="39">
        <v>0.27600000000000002</v>
      </c>
      <c r="AO1380" s="39">
        <f t="shared" si="241"/>
        <v>0</v>
      </c>
      <c r="AQ1380" s="37" t="s">
        <v>318</v>
      </c>
      <c r="AR1380" s="39">
        <v>1</v>
      </c>
    </row>
    <row r="1381" spans="1:44" ht="15" customHeight="1">
      <c r="A1381" s="37" t="s">
        <v>319</v>
      </c>
      <c r="B1381" s="37" t="s">
        <v>320</v>
      </c>
      <c r="C1381" s="37" t="s">
        <v>321</v>
      </c>
      <c r="E1381" s="39">
        <v>0.995</v>
      </c>
      <c r="F1381" s="39">
        <v>19</v>
      </c>
      <c r="G1381" s="39">
        <f t="shared" si="231"/>
        <v>240</v>
      </c>
      <c r="H1381" s="39">
        <v>8430</v>
      </c>
      <c r="I1381" s="39">
        <v>2179</v>
      </c>
      <c r="J1381" s="39" t="str">
        <f t="shared" si="232"/>
        <v>NO</v>
      </c>
      <c r="K1381" s="39">
        <f t="shared" si="233"/>
        <v>1.25</v>
      </c>
      <c r="L1381" s="39" t="str">
        <f t="shared" si="234"/>
        <v>NO</v>
      </c>
      <c r="O1381" s="39">
        <v>5</v>
      </c>
      <c r="R1381" s="39">
        <v>0</v>
      </c>
      <c r="S1381" s="39">
        <f t="shared" si="235"/>
        <v>2</v>
      </c>
      <c r="U1381" s="39" t="s">
        <v>322</v>
      </c>
      <c r="AB1381" s="39" t="s">
        <v>323</v>
      </c>
      <c r="AC1381" s="39" t="s">
        <v>324</v>
      </c>
      <c r="AD1381" s="39">
        <f t="shared" si="236"/>
        <v>15</v>
      </c>
      <c r="AE1381" s="39">
        <v>3</v>
      </c>
      <c r="AF1381" s="39">
        <f t="shared" si="237"/>
        <v>122</v>
      </c>
      <c r="AG1381" s="39">
        <v>0</v>
      </c>
      <c r="AH1381" s="39">
        <f t="shared" si="238"/>
        <v>1</v>
      </c>
      <c r="AI1381" s="39">
        <f t="shared" si="239"/>
        <v>121</v>
      </c>
      <c r="AJ1381" s="39">
        <f t="shared" si="240"/>
        <v>1</v>
      </c>
      <c r="AK1381" s="39">
        <v>1</v>
      </c>
      <c r="AL1381" s="39">
        <v>0.35799999999999998</v>
      </c>
      <c r="AM1381" s="39">
        <v>0.498</v>
      </c>
      <c r="AN1381" s="39">
        <v>0.42899999999999999</v>
      </c>
      <c r="AO1381" s="39">
        <f t="shared" si="241"/>
        <v>0</v>
      </c>
      <c r="AQ1381" s="37" t="s">
        <v>321</v>
      </c>
      <c r="AR1381" s="39">
        <v>1</v>
      </c>
    </row>
    <row r="1382" spans="1:44" ht="15" customHeight="1">
      <c r="A1382" s="37" t="s">
        <v>325</v>
      </c>
      <c r="B1382" s="37" t="s">
        <v>295</v>
      </c>
      <c r="C1382" s="37" t="s">
        <v>296</v>
      </c>
      <c r="E1382" s="39">
        <v>0.99399999999999999</v>
      </c>
      <c r="F1382" s="39">
        <v>28</v>
      </c>
      <c r="G1382" s="39">
        <f t="shared" si="231"/>
        <v>406</v>
      </c>
      <c r="H1382" s="39">
        <v>55</v>
      </c>
      <c r="I1382" s="39">
        <v>850</v>
      </c>
      <c r="J1382" s="39" t="str">
        <f t="shared" si="232"/>
        <v>NO</v>
      </c>
      <c r="K1382" s="39">
        <f t="shared" si="233"/>
        <v>0.98522167487684731</v>
      </c>
      <c r="L1382" s="39" t="str">
        <f t="shared" si="234"/>
        <v>NO</v>
      </c>
      <c r="O1382" s="39">
        <v>3</v>
      </c>
      <c r="R1382" s="39">
        <v>0</v>
      </c>
      <c r="S1382" s="39">
        <f t="shared" si="235"/>
        <v>0</v>
      </c>
      <c r="AB1382" s="39" t="s">
        <v>4112</v>
      </c>
      <c r="AD1382" s="39">
        <f t="shared" si="236"/>
        <v>0</v>
      </c>
      <c r="AE1382" s="39">
        <v>3638</v>
      </c>
      <c r="AF1382" s="39">
        <f t="shared" si="237"/>
        <v>1200</v>
      </c>
      <c r="AG1382" s="39">
        <v>3546</v>
      </c>
      <c r="AH1382" s="39">
        <f t="shared" si="238"/>
        <v>1243</v>
      </c>
      <c r="AI1382" s="39">
        <f t="shared" si="239"/>
        <v>-43</v>
      </c>
      <c r="AJ1382" s="39">
        <f t="shared" si="240"/>
        <v>0</v>
      </c>
      <c r="AK1382" s="39">
        <v>1</v>
      </c>
      <c r="AL1382" s="39">
        <v>0.41</v>
      </c>
      <c r="AM1382" s="39">
        <v>0.48099999999999998</v>
      </c>
      <c r="AN1382" s="39">
        <v>0.39</v>
      </c>
      <c r="AO1382" s="39">
        <f t="shared" si="241"/>
        <v>0</v>
      </c>
      <c r="AQ1382" s="37" t="s">
        <v>296</v>
      </c>
      <c r="AR1382" s="39">
        <v>0</v>
      </c>
    </row>
    <row r="1383" spans="1:44" ht="15" customHeight="1">
      <c r="A1383" s="37" t="s">
        <v>297</v>
      </c>
      <c r="B1383" s="37" t="s">
        <v>298</v>
      </c>
      <c r="C1383" s="37" t="s">
        <v>299</v>
      </c>
      <c r="E1383" s="39">
        <v>0.999</v>
      </c>
      <c r="F1383" s="39">
        <v>17</v>
      </c>
      <c r="G1383" s="39">
        <f t="shared" si="231"/>
        <v>153</v>
      </c>
      <c r="H1383" s="39">
        <v>48</v>
      </c>
      <c r="I1383" s="39">
        <v>5055</v>
      </c>
      <c r="J1383" s="39" t="str">
        <f t="shared" si="232"/>
        <v>NO</v>
      </c>
      <c r="K1383" s="39">
        <f t="shared" si="233"/>
        <v>1.3071895424836601</v>
      </c>
      <c r="L1383" s="39" t="str">
        <f t="shared" si="234"/>
        <v>NO</v>
      </c>
      <c r="O1383" s="39">
        <v>0</v>
      </c>
      <c r="R1383" s="39">
        <v>0</v>
      </c>
      <c r="S1383" s="39">
        <f t="shared" si="235"/>
        <v>1</v>
      </c>
      <c r="V1383" s="39" t="s">
        <v>300</v>
      </c>
      <c r="AB1383" s="39" t="s">
        <v>4112</v>
      </c>
      <c r="AD1383" s="39">
        <f t="shared" si="236"/>
        <v>0</v>
      </c>
      <c r="AE1383" s="39">
        <v>42</v>
      </c>
      <c r="AF1383" s="39">
        <f t="shared" si="237"/>
        <v>299</v>
      </c>
      <c r="AG1383" s="39">
        <v>38</v>
      </c>
      <c r="AH1383" s="39">
        <f t="shared" si="238"/>
        <v>399</v>
      </c>
      <c r="AI1383" s="39">
        <f t="shared" si="239"/>
        <v>-100</v>
      </c>
      <c r="AJ1383" s="39">
        <f t="shared" si="240"/>
        <v>0</v>
      </c>
      <c r="AK1383" s="39">
        <v>1</v>
      </c>
      <c r="AL1383" s="39">
        <v>0.45700000000000002</v>
      </c>
      <c r="AM1383" s="39">
        <v>0.499</v>
      </c>
      <c r="AN1383" s="39">
        <v>0.42699999999999999</v>
      </c>
      <c r="AO1383" s="39">
        <f t="shared" si="241"/>
        <v>0</v>
      </c>
      <c r="AQ1383" s="37" t="s">
        <v>299</v>
      </c>
      <c r="AR1383" s="39">
        <v>0</v>
      </c>
    </row>
    <row r="1384" spans="1:44" ht="15" customHeight="1">
      <c r="A1384" s="37" t="s">
        <v>301</v>
      </c>
      <c r="B1384" s="37" t="s">
        <v>302</v>
      </c>
      <c r="C1384" s="37" t="s">
        <v>303</v>
      </c>
      <c r="E1384" s="39">
        <v>1</v>
      </c>
      <c r="F1384" s="39">
        <v>17</v>
      </c>
      <c r="G1384" s="39">
        <f t="shared" si="231"/>
        <v>57</v>
      </c>
      <c r="H1384" s="39">
        <v>3870</v>
      </c>
      <c r="I1384" s="39">
        <v>3627</v>
      </c>
      <c r="J1384" s="39" t="str">
        <f t="shared" si="232"/>
        <v>NO</v>
      </c>
      <c r="K1384" s="39">
        <f t="shared" si="233"/>
        <v>10.526315789473683</v>
      </c>
      <c r="L1384" s="39" t="str">
        <f t="shared" si="234"/>
        <v>YES</v>
      </c>
      <c r="O1384" s="39">
        <v>2</v>
      </c>
      <c r="R1384" s="39">
        <v>0</v>
      </c>
      <c r="S1384" s="39">
        <f t="shared" si="235"/>
        <v>0</v>
      </c>
      <c r="AB1384" s="39" t="s">
        <v>4112</v>
      </c>
      <c r="AD1384" s="39">
        <f t="shared" si="236"/>
        <v>0</v>
      </c>
      <c r="AE1384" s="39">
        <v>34663</v>
      </c>
      <c r="AF1384" s="39">
        <f t="shared" si="237"/>
        <v>1438</v>
      </c>
      <c r="AG1384" s="39">
        <v>16344</v>
      </c>
      <c r="AH1384" s="39">
        <f t="shared" si="238"/>
        <v>1389</v>
      </c>
      <c r="AI1384" s="39">
        <f t="shared" si="239"/>
        <v>49</v>
      </c>
      <c r="AJ1384" s="39">
        <f t="shared" si="240"/>
        <v>1</v>
      </c>
      <c r="AK1384" s="39">
        <v>1</v>
      </c>
      <c r="AL1384" s="39">
        <v>0.46</v>
      </c>
      <c r="AM1384" s="39">
        <v>0.46899999999999997</v>
      </c>
      <c r="AN1384" s="39">
        <v>0.41499999999999998</v>
      </c>
      <c r="AO1384" s="39">
        <f t="shared" si="241"/>
        <v>0</v>
      </c>
      <c r="AQ1384" s="37" t="s">
        <v>303</v>
      </c>
      <c r="AR1384" s="39">
        <v>1</v>
      </c>
    </row>
    <row r="1385" spans="1:44" ht="15" customHeight="1">
      <c r="A1385" s="37" t="s">
        <v>304</v>
      </c>
      <c r="B1385" s="37" t="s">
        <v>305</v>
      </c>
      <c r="C1385" s="37" t="s">
        <v>306</v>
      </c>
      <c r="E1385" s="39">
        <v>0.99</v>
      </c>
      <c r="F1385" s="39">
        <v>17</v>
      </c>
      <c r="G1385" s="39">
        <f t="shared" si="231"/>
        <v>356</v>
      </c>
      <c r="H1385" s="39">
        <v>2676</v>
      </c>
      <c r="I1385" s="39">
        <v>17042</v>
      </c>
      <c r="J1385" s="39" t="str">
        <f t="shared" si="232"/>
        <v>YES</v>
      </c>
      <c r="K1385" s="39">
        <f t="shared" si="233"/>
        <v>2.808988764044944</v>
      </c>
      <c r="L1385" s="39" t="str">
        <f t="shared" si="234"/>
        <v>NO</v>
      </c>
      <c r="O1385" s="39">
        <v>1</v>
      </c>
      <c r="R1385" s="39">
        <v>0</v>
      </c>
      <c r="S1385" s="39">
        <f t="shared" si="235"/>
        <v>0</v>
      </c>
      <c r="AB1385" s="39" t="s">
        <v>4112</v>
      </c>
      <c r="AD1385" s="39">
        <f t="shared" si="236"/>
        <v>0</v>
      </c>
      <c r="AE1385" s="39">
        <v>925</v>
      </c>
      <c r="AF1385" s="39">
        <f t="shared" si="237"/>
        <v>791</v>
      </c>
      <c r="AG1385" s="39">
        <v>16673</v>
      </c>
      <c r="AH1385" s="39">
        <f t="shared" si="238"/>
        <v>1391</v>
      </c>
      <c r="AI1385" s="39">
        <f t="shared" si="239"/>
        <v>-600</v>
      </c>
      <c r="AJ1385" s="39">
        <f t="shared" si="240"/>
        <v>0</v>
      </c>
      <c r="AK1385" s="39">
        <v>1</v>
      </c>
      <c r="AL1385" s="39">
        <v>0.44</v>
      </c>
      <c r="AM1385" s="39">
        <v>0.48199999999999998</v>
      </c>
      <c r="AN1385" s="39">
        <v>0.32900000000000001</v>
      </c>
      <c r="AO1385" s="39">
        <f t="shared" si="241"/>
        <v>0</v>
      </c>
      <c r="AQ1385" s="37" t="s">
        <v>306</v>
      </c>
      <c r="AR1385" s="39">
        <v>0</v>
      </c>
    </row>
    <row r="1386" spans="1:44" ht="15" customHeight="1">
      <c r="A1386" s="37" t="s">
        <v>307</v>
      </c>
      <c r="B1386" s="37" t="s">
        <v>308</v>
      </c>
      <c r="C1386" s="37" t="s">
        <v>309</v>
      </c>
      <c r="E1386" s="39">
        <v>0.999</v>
      </c>
      <c r="F1386" s="39">
        <v>20</v>
      </c>
      <c r="G1386" s="39">
        <f t="shared" si="231"/>
        <v>285</v>
      </c>
      <c r="H1386" s="39" t="s">
        <v>4111</v>
      </c>
      <c r="I1386" s="39">
        <v>2717</v>
      </c>
      <c r="J1386" s="39" t="str">
        <f t="shared" si="232"/>
        <v>NO</v>
      </c>
      <c r="K1386" s="39">
        <f t="shared" si="233"/>
        <v>0</v>
      </c>
      <c r="L1386" s="39" t="str">
        <f t="shared" si="234"/>
        <v>NO</v>
      </c>
      <c r="O1386" s="39">
        <v>0</v>
      </c>
      <c r="R1386" s="39">
        <v>0</v>
      </c>
      <c r="S1386" s="39">
        <f t="shared" si="235"/>
        <v>1</v>
      </c>
      <c r="W1386" s="39" t="s">
        <v>2199</v>
      </c>
      <c r="AB1386" s="39" t="s">
        <v>4112</v>
      </c>
      <c r="AC1386" s="39" t="s">
        <v>310</v>
      </c>
      <c r="AD1386" s="39">
        <f t="shared" si="236"/>
        <v>18</v>
      </c>
      <c r="AE1386" s="39">
        <v>0</v>
      </c>
      <c r="AF1386" s="39">
        <f t="shared" si="237"/>
        <v>1</v>
      </c>
      <c r="AG1386" s="39">
        <v>2</v>
      </c>
      <c r="AH1386" s="39">
        <f t="shared" si="238"/>
        <v>153</v>
      </c>
      <c r="AI1386" s="39">
        <f t="shared" si="239"/>
        <v>-152</v>
      </c>
      <c r="AJ1386" s="39">
        <f t="shared" si="240"/>
        <v>0</v>
      </c>
      <c r="AK1386" s="39">
        <v>1</v>
      </c>
      <c r="AL1386" s="39">
        <v>0.42399999999999999</v>
      </c>
      <c r="AM1386" s="39">
        <v>0.47799999999999998</v>
      </c>
      <c r="AN1386" s="39">
        <v>0.39300000000000002</v>
      </c>
      <c r="AO1386" s="39">
        <f t="shared" si="241"/>
        <v>0</v>
      </c>
      <c r="AQ1386" s="37" t="s">
        <v>309</v>
      </c>
      <c r="AR1386" s="39">
        <v>0</v>
      </c>
    </row>
    <row r="1387" spans="1:44" ht="15" customHeight="1">
      <c r="A1387" s="37" t="s">
        <v>311</v>
      </c>
      <c r="B1387" s="37" t="s">
        <v>279</v>
      </c>
      <c r="C1387" s="37" t="s">
        <v>280</v>
      </c>
      <c r="E1387" s="39">
        <v>0.99099999999999999</v>
      </c>
      <c r="F1387" s="39">
        <v>19</v>
      </c>
      <c r="G1387" s="39">
        <f t="shared" si="231"/>
        <v>364</v>
      </c>
      <c r="H1387" s="39">
        <v>1560</v>
      </c>
      <c r="I1387" s="39">
        <v>417</v>
      </c>
      <c r="J1387" s="39" t="str">
        <f t="shared" si="232"/>
        <v>NO</v>
      </c>
      <c r="K1387" s="39">
        <f t="shared" si="233"/>
        <v>1.098901098901099</v>
      </c>
      <c r="L1387" s="39" t="str">
        <f t="shared" si="234"/>
        <v>NO</v>
      </c>
      <c r="O1387" s="39">
        <v>0</v>
      </c>
      <c r="R1387" s="39">
        <v>0</v>
      </c>
      <c r="S1387" s="39">
        <f t="shared" si="235"/>
        <v>0</v>
      </c>
      <c r="AB1387" s="39" t="s">
        <v>4112</v>
      </c>
      <c r="AD1387" s="39">
        <f t="shared" si="236"/>
        <v>0</v>
      </c>
      <c r="AE1387" s="39">
        <v>226</v>
      </c>
      <c r="AF1387" s="39">
        <f t="shared" si="237"/>
        <v>486</v>
      </c>
      <c r="AG1387" s="39">
        <v>357</v>
      </c>
      <c r="AH1387" s="39">
        <f t="shared" si="238"/>
        <v>797</v>
      </c>
      <c r="AI1387" s="39">
        <f t="shared" si="239"/>
        <v>-311</v>
      </c>
      <c r="AJ1387" s="39">
        <f t="shared" si="240"/>
        <v>0</v>
      </c>
      <c r="AK1387" s="39">
        <v>1</v>
      </c>
      <c r="AL1387" s="39">
        <v>0.45800000000000002</v>
      </c>
      <c r="AM1387" s="39">
        <v>0.435</v>
      </c>
      <c r="AN1387" s="39">
        <v>0.45300000000000001</v>
      </c>
      <c r="AO1387" s="39">
        <f t="shared" si="241"/>
        <v>0</v>
      </c>
      <c r="AQ1387" s="37" t="s">
        <v>280</v>
      </c>
      <c r="AR1387" s="39">
        <v>0</v>
      </c>
    </row>
    <row r="1388" spans="1:44" ht="15" customHeight="1">
      <c r="A1388" s="37" t="s">
        <v>281</v>
      </c>
      <c r="B1388" s="37" t="s">
        <v>282</v>
      </c>
      <c r="C1388" s="37" t="s">
        <v>283</v>
      </c>
      <c r="E1388" s="39">
        <v>1</v>
      </c>
      <c r="F1388" s="39">
        <v>15</v>
      </c>
      <c r="G1388" s="39">
        <f t="shared" si="231"/>
        <v>511</v>
      </c>
      <c r="H1388" s="39">
        <v>1560</v>
      </c>
      <c r="I1388" s="39">
        <v>9484</v>
      </c>
      <c r="J1388" s="39" t="str">
        <f t="shared" si="232"/>
        <v>NO</v>
      </c>
      <c r="K1388" s="39">
        <f t="shared" si="233"/>
        <v>0.39138943248532287</v>
      </c>
      <c r="L1388" s="39" t="str">
        <f t="shared" si="234"/>
        <v>NO</v>
      </c>
      <c r="O1388" s="39">
        <v>1</v>
      </c>
      <c r="R1388" s="39">
        <v>0</v>
      </c>
      <c r="S1388" s="39">
        <f t="shared" si="235"/>
        <v>0</v>
      </c>
      <c r="AB1388" s="39" t="s">
        <v>4112</v>
      </c>
      <c r="AD1388" s="39">
        <f t="shared" si="236"/>
        <v>0</v>
      </c>
      <c r="AE1388" s="39">
        <v>1966</v>
      </c>
      <c r="AF1388" s="39">
        <f t="shared" si="237"/>
        <v>1028</v>
      </c>
      <c r="AG1388" s="39">
        <v>6339</v>
      </c>
      <c r="AH1388" s="39">
        <f t="shared" si="238"/>
        <v>1306</v>
      </c>
      <c r="AI1388" s="39">
        <f t="shared" si="239"/>
        <v>-278</v>
      </c>
      <c r="AJ1388" s="39">
        <f t="shared" si="240"/>
        <v>0</v>
      </c>
      <c r="AK1388" s="39">
        <v>1</v>
      </c>
      <c r="AL1388" s="39">
        <v>0.48799999999999999</v>
      </c>
      <c r="AM1388" s="39">
        <v>0.46100000000000002</v>
      </c>
      <c r="AN1388" s="39">
        <v>0.41399999999999998</v>
      </c>
      <c r="AO1388" s="39">
        <f t="shared" si="241"/>
        <v>0</v>
      </c>
      <c r="AQ1388" s="37" t="s">
        <v>283</v>
      </c>
      <c r="AR1388" s="39">
        <v>0</v>
      </c>
    </row>
    <row r="1389" spans="1:44" ht="15" customHeight="1">
      <c r="A1389" s="37" t="s">
        <v>284</v>
      </c>
      <c r="B1389" s="37" t="s">
        <v>285</v>
      </c>
      <c r="C1389" s="37" t="s">
        <v>286</v>
      </c>
      <c r="E1389" s="39">
        <v>0.997</v>
      </c>
      <c r="F1389" s="39">
        <v>16</v>
      </c>
      <c r="G1389" s="39">
        <f t="shared" si="231"/>
        <v>350</v>
      </c>
      <c r="H1389" s="39" t="s">
        <v>4111</v>
      </c>
      <c r="I1389" s="39">
        <v>790</v>
      </c>
      <c r="J1389" s="39" t="str">
        <f t="shared" si="232"/>
        <v>NO</v>
      </c>
      <c r="K1389" s="39">
        <f t="shared" si="233"/>
        <v>1.7142857142857142</v>
      </c>
      <c r="L1389" s="39" t="str">
        <f t="shared" si="234"/>
        <v>NO</v>
      </c>
      <c r="O1389" s="39">
        <v>10</v>
      </c>
      <c r="R1389" s="39">
        <v>0</v>
      </c>
      <c r="S1389" s="39">
        <f t="shared" si="235"/>
        <v>0</v>
      </c>
      <c r="AB1389" s="39" t="s">
        <v>4112</v>
      </c>
      <c r="AC1389" s="39" t="s">
        <v>287</v>
      </c>
      <c r="AD1389" s="39">
        <f t="shared" si="236"/>
        <v>8</v>
      </c>
      <c r="AE1389" s="39">
        <v>13442</v>
      </c>
      <c r="AF1389" s="39">
        <f t="shared" si="237"/>
        <v>1389</v>
      </c>
      <c r="AG1389" s="39">
        <v>18916</v>
      </c>
      <c r="AH1389" s="39">
        <f t="shared" si="238"/>
        <v>1400</v>
      </c>
      <c r="AI1389" s="39">
        <f t="shared" si="239"/>
        <v>-11</v>
      </c>
      <c r="AJ1389" s="39">
        <f t="shared" si="240"/>
        <v>0</v>
      </c>
      <c r="AK1389" s="39">
        <v>1</v>
      </c>
      <c r="AL1389" s="39">
        <v>0.48399999999999999</v>
      </c>
      <c r="AM1389" s="39">
        <v>0.47599999999999998</v>
      </c>
      <c r="AN1389" s="39">
        <v>0.43</v>
      </c>
      <c r="AO1389" s="39">
        <f t="shared" si="241"/>
        <v>0</v>
      </c>
      <c r="AQ1389" s="37" t="s">
        <v>286</v>
      </c>
      <c r="AR1389" s="39">
        <v>0</v>
      </c>
    </row>
    <row r="1390" spans="1:44" ht="15" customHeight="1">
      <c r="A1390" s="37" t="s">
        <v>288</v>
      </c>
      <c r="B1390" s="37" t="s">
        <v>289</v>
      </c>
      <c r="C1390" s="37" t="s">
        <v>290</v>
      </c>
      <c r="E1390" s="39">
        <v>0.98799999999999999</v>
      </c>
      <c r="F1390" s="39">
        <v>18</v>
      </c>
      <c r="G1390" s="39">
        <f t="shared" si="231"/>
        <v>106</v>
      </c>
      <c r="H1390" s="39">
        <v>4733</v>
      </c>
      <c r="I1390" s="39">
        <v>4665</v>
      </c>
      <c r="J1390" s="39" t="str">
        <f t="shared" si="232"/>
        <v>NO</v>
      </c>
      <c r="K1390" s="39">
        <f t="shared" si="233"/>
        <v>5.6603773584905657</v>
      </c>
      <c r="L1390" s="39" t="str">
        <f t="shared" si="234"/>
        <v>YES</v>
      </c>
      <c r="O1390" s="39">
        <v>1</v>
      </c>
      <c r="R1390" s="39">
        <v>0</v>
      </c>
      <c r="S1390" s="39">
        <f t="shared" si="235"/>
        <v>0</v>
      </c>
      <c r="AB1390" s="39" t="s">
        <v>4112</v>
      </c>
      <c r="AD1390" s="39">
        <f t="shared" si="236"/>
        <v>0</v>
      </c>
      <c r="AE1390" s="39">
        <v>3287</v>
      </c>
      <c r="AF1390" s="39">
        <f t="shared" si="237"/>
        <v>1171</v>
      </c>
      <c r="AG1390" s="39">
        <v>4</v>
      </c>
      <c r="AH1390" s="39">
        <f t="shared" si="238"/>
        <v>194</v>
      </c>
      <c r="AI1390" s="39">
        <f t="shared" si="239"/>
        <v>977</v>
      </c>
      <c r="AJ1390" s="39">
        <f t="shared" si="240"/>
        <v>1</v>
      </c>
      <c r="AK1390" s="39">
        <v>1</v>
      </c>
      <c r="AL1390" s="39">
        <v>0.42899999999999999</v>
      </c>
      <c r="AM1390" s="39">
        <v>0.42799999999999999</v>
      </c>
      <c r="AN1390" s="39">
        <v>0.38600000000000001</v>
      </c>
      <c r="AO1390" s="39">
        <f t="shared" si="241"/>
        <v>0</v>
      </c>
      <c r="AQ1390" s="37" t="s">
        <v>290</v>
      </c>
      <c r="AR1390" s="39">
        <v>1</v>
      </c>
    </row>
    <row r="1391" spans="1:44" ht="15" customHeight="1">
      <c r="A1391" s="37" t="s">
        <v>291</v>
      </c>
      <c r="B1391" s="37" t="s">
        <v>292</v>
      </c>
      <c r="C1391" s="37" t="s">
        <v>293</v>
      </c>
      <c r="E1391" s="39">
        <v>0.98499999999999999</v>
      </c>
      <c r="F1391" s="39">
        <v>18</v>
      </c>
      <c r="G1391" s="39">
        <f t="shared" si="231"/>
        <v>108</v>
      </c>
      <c r="H1391" s="39">
        <v>12090</v>
      </c>
      <c r="I1391" s="39">
        <v>452</v>
      </c>
      <c r="J1391" s="39" t="str">
        <f t="shared" si="232"/>
        <v>YES</v>
      </c>
      <c r="K1391" s="39">
        <f t="shared" si="233"/>
        <v>3.7037037037037037</v>
      </c>
      <c r="L1391" s="39" t="str">
        <f t="shared" si="234"/>
        <v>YES</v>
      </c>
      <c r="O1391" s="39">
        <v>0</v>
      </c>
      <c r="R1391" s="39">
        <v>0</v>
      </c>
      <c r="S1391" s="39">
        <f t="shared" si="235"/>
        <v>0</v>
      </c>
      <c r="AB1391" s="39" t="s">
        <v>4112</v>
      </c>
      <c r="AD1391" s="39">
        <f t="shared" si="236"/>
        <v>0</v>
      </c>
      <c r="AE1391" s="39">
        <v>2003</v>
      </c>
      <c r="AF1391" s="39">
        <f t="shared" si="237"/>
        <v>1037</v>
      </c>
      <c r="AG1391" s="39">
        <v>455</v>
      </c>
      <c r="AH1391" s="39">
        <f t="shared" si="238"/>
        <v>845</v>
      </c>
      <c r="AI1391" s="39">
        <f t="shared" si="239"/>
        <v>192</v>
      </c>
      <c r="AJ1391" s="39">
        <f t="shared" si="240"/>
        <v>1</v>
      </c>
      <c r="AK1391" s="39">
        <v>1</v>
      </c>
      <c r="AL1391" s="39">
        <v>0.45900000000000002</v>
      </c>
      <c r="AM1391" s="39">
        <v>0.45300000000000001</v>
      </c>
      <c r="AN1391" s="39">
        <v>0.441</v>
      </c>
      <c r="AO1391" s="39">
        <f t="shared" si="241"/>
        <v>0</v>
      </c>
      <c r="AQ1391" s="37" t="s">
        <v>293</v>
      </c>
      <c r="AR1391" s="39">
        <v>1</v>
      </c>
    </row>
    <row r="1392" spans="1:44" ht="15" customHeight="1">
      <c r="A1392" s="37" t="s">
        <v>294</v>
      </c>
      <c r="B1392" s="37" t="s">
        <v>265</v>
      </c>
      <c r="C1392" s="37" t="s">
        <v>266</v>
      </c>
      <c r="E1392" s="39">
        <v>0.996</v>
      </c>
      <c r="F1392" s="39">
        <v>20</v>
      </c>
      <c r="G1392" s="39">
        <f t="shared" si="231"/>
        <v>198</v>
      </c>
      <c r="H1392" s="39">
        <v>9710</v>
      </c>
      <c r="I1392" s="39">
        <v>3551</v>
      </c>
      <c r="J1392" s="39" t="str">
        <f t="shared" si="232"/>
        <v>NO</v>
      </c>
      <c r="K1392" s="39">
        <f t="shared" si="233"/>
        <v>0</v>
      </c>
      <c r="L1392" s="39" t="str">
        <f t="shared" si="234"/>
        <v>NO</v>
      </c>
      <c r="O1392" s="39">
        <v>0</v>
      </c>
      <c r="R1392" s="39">
        <v>0</v>
      </c>
      <c r="S1392" s="39">
        <f t="shared" si="235"/>
        <v>0</v>
      </c>
      <c r="AB1392" s="39" t="s">
        <v>4112</v>
      </c>
      <c r="AD1392" s="39">
        <f t="shared" si="236"/>
        <v>0</v>
      </c>
      <c r="AE1392" s="39">
        <v>1</v>
      </c>
      <c r="AF1392" s="39">
        <f t="shared" si="237"/>
        <v>74</v>
      </c>
      <c r="AG1392" s="39">
        <v>93</v>
      </c>
      <c r="AH1392" s="39">
        <f t="shared" si="238"/>
        <v>534</v>
      </c>
      <c r="AI1392" s="39">
        <f t="shared" si="239"/>
        <v>-460</v>
      </c>
      <c r="AJ1392" s="39">
        <f t="shared" si="240"/>
        <v>0</v>
      </c>
      <c r="AK1392" s="39">
        <v>1</v>
      </c>
      <c r="AL1392" s="39">
        <v>0.43</v>
      </c>
      <c r="AM1392" s="39">
        <v>0.443</v>
      </c>
      <c r="AN1392" s="39">
        <v>0.36499999999999999</v>
      </c>
      <c r="AO1392" s="39">
        <f t="shared" si="241"/>
        <v>0</v>
      </c>
      <c r="AQ1392" s="37" t="s">
        <v>266</v>
      </c>
      <c r="AR1392" s="39">
        <v>0</v>
      </c>
    </row>
    <row r="1393" spans="1:44" ht="15" customHeight="1">
      <c r="A1393" s="37" t="s">
        <v>267</v>
      </c>
      <c r="B1393" s="37" t="s">
        <v>268</v>
      </c>
      <c r="C1393" s="37" t="s">
        <v>269</v>
      </c>
      <c r="E1393" s="39">
        <v>0.999</v>
      </c>
      <c r="F1393" s="39">
        <v>19</v>
      </c>
      <c r="G1393" s="39">
        <f t="shared" si="231"/>
        <v>366</v>
      </c>
      <c r="H1393" s="39">
        <v>1390</v>
      </c>
      <c r="I1393" s="39">
        <v>809</v>
      </c>
      <c r="J1393" s="39" t="str">
        <f t="shared" si="232"/>
        <v>NO</v>
      </c>
      <c r="K1393" s="39">
        <f t="shared" si="233"/>
        <v>0.81967213114754101</v>
      </c>
      <c r="L1393" s="39" t="str">
        <f t="shared" si="234"/>
        <v>NO</v>
      </c>
      <c r="O1393" s="39">
        <v>1</v>
      </c>
      <c r="R1393" s="39">
        <v>0</v>
      </c>
      <c r="S1393" s="39">
        <f t="shared" si="235"/>
        <v>0</v>
      </c>
      <c r="AB1393" s="39" t="s">
        <v>4112</v>
      </c>
      <c r="AD1393" s="39">
        <f t="shared" si="236"/>
        <v>0</v>
      </c>
      <c r="AE1393" s="39">
        <v>143</v>
      </c>
      <c r="AF1393" s="39">
        <f t="shared" si="237"/>
        <v>435</v>
      </c>
      <c r="AG1393" s="39">
        <v>144</v>
      </c>
      <c r="AH1393" s="39">
        <f t="shared" si="238"/>
        <v>622</v>
      </c>
      <c r="AI1393" s="39">
        <f t="shared" si="239"/>
        <v>-187</v>
      </c>
      <c r="AJ1393" s="39">
        <f t="shared" si="240"/>
        <v>0</v>
      </c>
      <c r="AK1393" s="39">
        <v>1</v>
      </c>
      <c r="AL1393" s="39">
        <v>0.39400000000000002</v>
      </c>
      <c r="AM1393" s="39">
        <v>0.40300000000000002</v>
      </c>
      <c r="AN1393" s="39">
        <v>0.441</v>
      </c>
      <c r="AO1393" s="39">
        <f t="shared" si="241"/>
        <v>0</v>
      </c>
      <c r="AQ1393" s="37" t="s">
        <v>269</v>
      </c>
      <c r="AR1393" s="39">
        <v>0</v>
      </c>
    </row>
    <row r="1394" spans="1:44" ht="15" customHeight="1">
      <c r="A1394" s="37" t="s">
        <v>270</v>
      </c>
      <c r="B1394" s="37" t="s">
        <v>271</v>
      </c>
      <c r="C1394" s="37" t="s">
        <v>272</v>
      </c>
      <c r="E1394" s="39">
        <v>0.999</v>
      </c>
      <c r="F1394" s="39">
        <v>20</v>
      </c>
      <c r="G1394" s="39">
        <f t="shared" si="231"/>
        <v>292</v>
      </c>
      <c r="H1394" s="39">
        <v>5875</v>
      </c>
      <c r="I1394" s="39">
        <v>4328</v>
      </c>
      <c r="J1394" s="39" t="str">
        <f t="shared" si="232"/>
        <v>NO</v>
      </c>
      <c r="K1394" s="39">
        <f t="shared" si="233"/>
        <v>1.0273972602739725</v>
      </c>
      <c r="L1394" s="39" t="str">
        <f t="shared" si="234"/>
        <v>NO</v>
      </c>
      <c r="O1394" s="39">
        <v>0</v>
      </c>
      <c r="R1394" s="39">
        <v>0</v>
      </c>
      <c r="S1394" s="39">
        <f t="shared" si="235"/>
        <v>1</v>
      </c>
      <c r="W1394" s="39" t="s">
        <v>273</v>
      </c>
      <c r="AB1394" s="39" t="s">
        <v>4112</v>
      </c>
      <c r="AD1394" s="39">
        <f t="shared" si="236"/>
        <v>0</v>
      </c>
      <c r="AE1394" s="39">
        <v>0</v>
      </c>
      <c r="AF1394" s="39">
        <f t="shared" si="237"/>
        <v>1</v>
      </c>
      <c r="AG1394" s="39">
        <v>1</v>
      </c>
      <c r="AH1394" s="39">
        <f t="shared" si="238"/>
        <v>122</v>
      </c>
      <c r="AI1394" s="39">
        <f t="shared" si="239"/>
        <v>-121</v>
      </c>
      <c r="AJ1394" s="39">
        <f t="shared" si="240"/>
        <v>0</v>
      </c>
      <c r="AK1394" s="39">
        <v>1</v>
      </c>
      <c r="AL1394" s="39">
        <v>0.42399999999999999</v>
      </c>
      <c r="AM1394" s="39">
        <v>0.438</v>
      </c>
      <c r="AN1394" s="39">
        <v>0.443</v>
      </c>
      <c r="AO1394" s="39">
        <f t="shared" si="241"/>
        <v>0</v>
      </c>
      <c r="AQ1394" s="37" t="s">
        <v>272</v>
      </c>
      <c r="AR1394" s="39">
        <v>0</v>
      </c>
    </row>
    <row r="1395" spans="1:44" ht="15" customHeight="1">
      <c r="A1395" s="37" t="s">
        <v>274</v>
      </c>
      <c r="B1395" s="37" t="s">
        <v>275</v>
      </c>
      <c r="C1395" s="37" t="s">
        <v>276</v>
      </c>
      <c r="E1395" s="39">
        <v>1</v>
      </c>
      <c r="F1395" s="39">
        <v>21</v>
      </c>
      <c r="G1395" s="39">
        <f t="shared" si="231"/>
        <v>528</v>
      </c>
      <c r="H1395" s="39">
        <v>366</v>
      </c>
      <c r="I1395" s="39">
        <v>772</v>
      </c>
      <c r="J1395" s="39" t="str">
        <f t="shared" si="232"/>
        <v>NO</v>
      </c>
      <c r="K1395" s="39">
        <f t="shared" si="233"/>
        <v>0.94696969696969702</v>
      </c>
      <c r="L1395" s="39" t="str">
        <f t="shared" si="234"/>
        <v>NO</v>
      </c>
      <c r="O1395" s="39">
        <v>0</v>
      </c>
      <c r="R1395" s="39">
        <v>0</v>
      </c>
      <c r="S1395" s="39">
        <f t="shared" si="235"/>
        <v>0</v>
      </c>
      <c r="AB1395" s="39" t="s">
        <v>4112</v>
      </c>
      <c r="AC1395" s="39" t="s">
        <v>277</v>
      </c>
      <c r="AD1395" s="39">
        <f t="shared" si="236"/>
        <v>5</v>
      </c>
      <c r="AE1395" s="39">
        <v>25</v>
      </c>
      <c r="AF1395" s="39">
        <f t="shared" si="237"/>
        <v>247</v>
      </c>
      <c r="AG1395" s="39">
        <v>118</v>
      </c>
      <c r="AH1395" s="39">
        <f t="shared" si="238"/>
        <v>583</v>
      </c>
      <c r="AI1395" s="39">
        <f t="shared" si="239"/>
        <v>-336</v>
      </c>
      <c r="AJ1395" s="39">
        <f t="shared" si="240"/>
        <v>0</v>
      </c>
      <c r="AK1395" s="39">
        <v>1</v>
      </c>
      <c r="AL1395" s="39">
        <v>0.45400000000000001</v>
      </c>
      <c r="AM1395" s="39">
        <v>0.46400000000000002</v>
      </c>
      <c r="AN1395" s="39">
        <v>0.441</v>
      </c>
      <c r="AO1395" s="39">
        <f t="shared" si="241"/>
        <v>0</v>
      </c>
      <c r="AQ1395" s="37" t="s">
        <v>276</v>
      </c>
      <c r="AR1395" s="39">
        <v>0</v>
      </c>
    </row>
    <row r="1396" spans="1:44" ht="15" customHeight="1">
      <c r="A1396" s="37" t="s">
        <v>278</v>
      </c>
      <c r="B1396" s="37" t="s">
        <v>247</v>
      </c>
      <c r="C1396" s="37" t="s">
        <v>248</v>
      </c>
      <c r="E1396" s="39">
        <v>0.999</v>
      </c>
      <c r="F1396" s="39">
        <v>21</v>
      </c>
      <c r="G1396" s="39">
        <f t="shared" si="231"/>
        <v>611</v>
      </c>
      <c r="H1396" s="39">
        <v>593</v>
      </c>
      <c r="I1396" s="39">
        <v>1040</v>
      </c>
      <c r="J1396" s="39" t="str">
        <f t="shared" si="232"/>
        <v>NO</v>
      </c>
      <c r="K1396" s="39">
        <f t="shared" si="233"/>
        <v>2.6186579378068742</v>
      </c>
      <c r="L1396" s="39" t="str">
        <f t="shared" si="234"/>
        <v>NO</v>
      </c>
      <c r="O1396" s="39">
        <v>1</v>
      </c>
      <c r="R1396" s="39">
        <v>0</v>
      </c>
      <c r="S1396" s="39">
        <f t="shared" si="235"/>
        <v>0</v>
      </c>
      <c r="AB1396" s="39" t="s">
        <v>4112</v>
      </c>
      <c r="AD1396" s="39">
        <f t="shared" si="236"/>
        <v>0</v>
      </c>
      <c r="AE1396" s="39">
        <v>11460</v>
      </c>
      <c r="AF1396" s="39">
        <f t="shared" si="237"/>
        <v>1377</v>
      </c>
      <c r="AG1396" s="39">
        <v>80432</v>
      </c>
      <c r="AH1396" s="39">
        <f t="shared" si="238"/>
        <v>1450</v>
      </c>
      <c r="AI1396" s="39">
        <f t="shared" si="239"/>
        <v>-73</v>
      </c>
      <c r="AJ1396" s="39">
        <f t="shared" si="240"/>
        <v>0</v>
      </c>
      <c r="AK1396" s="39">
        <v>1</v>
      </c>
      <c r="AL1396" s="39">
        <v>0.46200000000000002</v>
      </c>
      <c r="AM1396" s="39">
        <v>0.47499999999999998</v>
      </c>
      <c r="AN1396" s="39">
        <v>0.36299999999999999</v>
      </c>
      <c r="AO1396" s="39">
        <f t="shared" si="241"/>
        <v>0</v>
      </c>
      <c r="AQ1396" s="37" t="s">
        <v>248</v>
      </c>
      <c r="AR1396" s="39">
        <v>0</v>
      </c>
    </row>
    <row r="1397" spans="1:44" ht="15" customHeight="1">
      <c r="A1397" s="37" t="s">
        <v>249</v>
      </c>
      <c r="B1397" s="37" t="s">
        <v>250</v>
      </c>
      <c r="C1397" s="37" t="s">
        <v>251</v>
      </c>
      <c r="E1397" s="39">
        <v>1</v>
      </c>
      <c r="F1397" s="39">
        <v>21</v>
      </c>
      <c r="G1397" s="39">
        <f t="shared" si="231"/>
        <v>237</v>
      </c>
      <c r="H1397" s="39">
        <v>1923</v>
      </c>
      <c r="I1397" s="39">
        <v>5346</v>
      </c>
      <c r="J1397" s="39" t="str">
        <f t="shared" si="232"/>
        <v>NO</v>
      </c>
      <c r="K1397" s="39">
        <f t="shared" si="233"/>
        <v>1.6877637130801688</v>
      </c>
      <c r="L1397" s="39" t="str">
        <f t="shared" si="234"/>
        <v>NO</v>
      </c>
      <c r="O1397" s="39">
        <v>2</v>
      </c>
      <c r="Q1397" s="39" t="s">
        <v>252</v>
      </c>
      <c r="R1397" s="39">
        <v>1</v>
      </c>
      <c r="S1397" s="39">
        <f t="shared" si="235"/>
        <v>0</v>
      </c>
      <c r="AB1397" s="39" t="s">
        <v>4112</v>
      </c>
      <c r="AC1397" s="39" t="s">
        <v>253</v>
      </c>
      <c r="AD1397" s="39">
        <f t="shared" si="236"/>
        <v>4</v>
      </c>
      <c r="AE1397" s="39">
        <v>2058</v>
      </c>
      <c r="AF1397" s="39">
        <f t="shared" si="237"/>
        <v>1052</v>
      </c>
      <c r="AG1397" s="39">
        <v>2</v>
      </c>
      <c r="AH1397" s="39">
        <f t="shared" si="238"/>
        <v>153</v>
      </c>
      <c r="AI1397" s="39">
        <f t="shared" si="239"/>
        <v>899</v>
      </c>
      <c r="AJ1397" s="39">
        <f t="shared" si="240"/>
        <v>1</v>
      </c>
      <c r="AK1397" s="39">
        <v>1</v>
      </c>
      <c r="AL1397" s="39">
        <v>0.46100000000000002</v>
      </c>
      <c r="AM1397" s="39">
        <v>0.44</v>
      </c>
      <c r="AN1397" s="39">
        <v>0.375</v>
      </c>
      <c r="AO1397" s="39">
        <f t="shared" si="241"/>
        <v>0</v>
      </c>
      <c r="AQ1397" s="37" t="s">
        <v>251</v>
      </c>
      <c r="AR1397" s="39">
        <v>1</v>
      </c>
    </row>
    <row r="1398" spans="1:44" ht="15" customHeight="1">
      <c r="A1398" s="37" t="s">
        <v>254</v>
      </c>
      <c r="B1398" s="37" t="s">
        <v>255</v>
      </c>
      <c r="C1398" s="37" t="s">
        <v>256</v>
      </c>
      <c r="E1398" s="39">
        <v>1</v>
      </c>
      <c r="F1398" s="39">
        <v>19</v>
      </c>
      <c r="G1398" s="39">
        <f t="shared" si="231"/>
        <v>225</v>
      </c>
      <c r="H1398" s="39">
        <v>2095</v>
      </c>
      <c r="I1398" s="39">
        <v>370</v>
      </c>
      <c r="J1398" s="39" t="str">
        <f t="shared" si="232"/>
        <v>NO</v>
      </c>
      <c r="K1398" s="39">
        <f t="shared" si="233"/>
        <v>1.3333333333333333</v>
      </c>
      <c r="L1398" s="39" t="str">
        <f t="shared" si="234"/>
        <v>NO</v>
      </c>
      <c r="O1398" s="39">
        <v>1</v>
      </c>
      <c r="R1398" s="39">
        <v>0</v>
      </c>
      <c r="S1398" s="39">
        <f t="shared" si="235"/>
        <v>0</v>
      </c>
      <c r="AB1398" s="39" t="s">
        <v>4112</v>
      </c>
      <c r="AD1398" s="39">
        <f t="shared" si="236"/>
        <v>0</v>
      </c>
      <c r="AE1398" s="39">
        <v>518</v>
      </c>
      <c r="AF1398" s="39">
        <f t="shared" si="237"/>
        <v>643</v>
      </c>
      <c r="AG1398" s="39">
        <v>654</v>
      </c>
      <c r="AH1398" s="39">
        <f t="shared" si="238"/>
        <v>915</v>
      </c>
      <c r="AI1398" s="39">
        <f t="shared" si="239"/>
        <v>-272</v>
      </c>
      <c r="AJ1398" s="39">
        <f t="shared" si="240"/>
        <v>0</v>
      </c>
      <c r="AK1398" s="39">
        <v>1</v>
      </c>
      <c r="AL1398" s="39">
        <v>0.40899999999999997</v>
      </c>
      <c r="AM1398" s="39">
        <v>0.48299999999999998</v>
      </c>
      <c r="AN1398" s="39">
        <v>0.46899999999999997</v>
      </c>
      <c r="AO1398" s="39">
        <f t="shared" si="241"/>
        <v>0</v>
      </c>
      <c r="AQ1398" s="37" t="s">
        <v>256</v>
      </c>
      <c r="AR1398" s="39">
        <v>0</v>
      </c>
    </row>
    <row r="1399" spans="1:44" ht="15" customHeight="1">
      <c r="A1399" s="37" t="s">
        <v>257</v>
      </c>
      <c r="B1399" s="37" t="s">
        <v>258</v>
      </c>
      <c r="C1399" s="37" t="s">
        <v>259</v>
      </c>
      <c r="E1399" s="39">
        <v>0.999</v>
      </c>
      <c r="F1399" s="39">
        <v>18</v>
      </c>
      <c r="G1399" s="39">
        <f t="shared" si="231"/>
        <v>165</v>
      </c>
      <c r="H1399" s="39">
        <v>913</v>
      </c>
      <c r="I1399" s="39">
        <v>16091</v>
      </c>
      <c r="J1399" s="39" t="str">
        <f t="shared" si="232"/>
        <v>YES</v>
      </c>
      <c r="K1399" s="39">
        <f t="shared" si="233"/>
        <v>4.8484848484848486</v>
      </c>
      <c r="L1399" s="39" t="str">
        <f t="shared" si="234"/>
        <v>NO</v>
      </c>
      <c r="O1399" s="39">
        <v>1</v>
      </c>
      <c r="R1399" s="39">
        <v>0</v>
      </c>
      <c r="S1399" s="39">
        <f t="shared" si="235"/>
        <v>0</v>
      </c>
      <c r="AB1399" s="39" t="s">
        <v>4112</v>
      </c>
      <c r="AD1399" s="39">
        <f t="shared" si="236"/>
        <v>0</v>
      </c>
      <c r="AE1399" s="39">
        <v>2632</v>
      </c>
      <c r="AF1399" s="39">
        <f t="shared" si="237"/>
        <v>1124</v>
      </c>
      <c r="AG1399" s="39">
        <v>7245</v>
      </c>
      <c r="AH1399" s="39">
        <f t="shared" si="238"/>
        <v>1317</v>
      </c>
      <c r="AI1399" s="39">
        <f t="shared" si="239"/>
        <v>-193</v>
      </c>
      <c r="AJ1399" s="39">
        <f t="shared" si="240"/>
        <v>0</v>
      </c>
      <c r="AK1399" s="39">
        <v>1</v>
      </c>
      <c r="AL1399" s="39">
        <v>0.47299999999999998</v>
      </c>
      <c r="AM1399" s="39">
        <v>0.497</v>
      </c>
      <c r="AN1399" s="39">
        <v>0.45700000000000002</v>
      </c>
      <c r="AO1399" s="39">
        <f t="shared" si="241"/>
        <v>0</v>
      </c>
      <c r="AQ1399" s="37" t="s">
        <v>259</v>
      </c>
      <c r="AR1399" s="39">
        <v>0</v>
      </c>
    </row>
    <row r="1400" spans="1:44" ht="15" customHeight="1">
      <c r="A1400" s="37" t="s">
        <v>260</v>
      </c>
      <c r="B1400" s="37" t="s">
        <v>261</v>
      </c>
      <c r="C1400" s="37" t="s">
        <v>262</v>
      </c>
      <c r="E1400" s="39">
        <v>1</v>
      </c>
      <c r="F1400" s="39">
        <v>18</v>
      </c>
      <c r="G1400" s="39">
        <f t="shared" si="231"/>
        <v>169</v>
      </c>
      <c r="H1400" s="39">
        <v>1313</v>
      </c>
      <c r="I1400" s="39">
        <v>208</v>
      </c>
      <c r="J1400" s="39" t="str">
        <f t="shared" si="232"/>
        <v>NO</v>
      </c>
      <c r="K1400" s="39">
        <f t="shared" si="233"/>
        <v>2.9585798816568047</v>
      </c>
      <c r="L1400" s="39" t="str">
        <f t="shared" si="234"/>
        <v>NO</v>
      </c>
      <c r="O1400" s="39">
        <v>2</v>
      </c>
      <c r="R1400" s="39">
        <v>0</v>
      </c>
      <c r="S1400" s="39">
        <f t="shared" si="235"/>
        <v>0</v>
      </c>
      <c r="AB1400" s="39" t="s">
        <v>4112</v>
      </c>
      <c r="AC1400" s="39" t="s">
        <v>263</v>
      </c>
      <c r="AD1400" s="39">
        <f t="shared" si="236"/>
        <v>3</v>
      </c>
      <c r="AE1400" s="39">
        <v>6350</v>
      </c>
      <c r="AF1400" s="39">
        <f t="shared" si="237"/>
        <v>1310</v>
      </c>
      <c r="AG1400" s="39">
        <v>7732</v>
      </c>
      <c r="AH1400" s="39">
        <f t="shared" si="238"/>
        <v>1326</v>
      </c>
      <c r="AI1400" s="39">
        <f t="shared" si="239"/>
        <v>-16</v>
      </c>
      <c r="AJ1400" s="39">
        <f t="shared" si="240"/>
        <v>0</v>
      </c>
      <c r="AK1400" s="39">
        <v>1</v>
      </c>
      <c r="AL1400" s="39">
        <v>0.47399999999999998</v>
      </c>
      <c r="AM1400" s="39">
        <v>0.47399999999999998</v>
      </c>
      <c r="AN1400" s="39">
        <v>0.46400000000000002</v>
      </c>
      <c r="AO1400" s="39">
        <f t="shared" si="241"/>
        <v>0</v>
      </c>
      <c r="AQ1400" s="37" t="s">
        <v>262</v>
      </c>
      <c r="AR1400" s="39">
        <v>0</v>
      </c>
    </row>
    <row r="1401" spans="1:44" ht="15" customHeight="1">
      <c r="A1401" s="37" t="s">
        <v>264</v>
      </c>
      <c r="B1401" s="37" t="s">
        <v>231</v>
      </c>
      <c r="C1401" s="37" t="s">
        <v>232</v>
      </c>
      <c r="E1401" s="39">
        <v>0.98799999999999999</v>
      </c>
      <c r="F1401" s="39">
        <v>18</v>
      </c>
      <c r="G1401" s="39">
        <f t="shared" si="231"/>
        <v>360</v>
      </c>
      <c r="H1401" s="39">
        <v>4233</v>
      </c>
      <c r="I1401" s="39">
        <v>200</v>
      </c>
      <c r="J1401" s="39" t="str">
        <f t="shared" si="232"/>
        <v>NO</v>
      </c>
      <c r="K1401" s="39">
        <f t="shared" si="233"/>
        <v>0.83333333333333337</v>
      </c>
      <c r="L1401" s="39" t="str">
        <f t="shared" si="234"/>
        <v>NO</v>
      </c>
      <c r="O1401" s="39">
        <v>3</v>
      </c>
      <c r="R1401" s="39">
        <v>0</v>
      </c>
      <c r="S1401" s="39">
        <f t="shared" si="235"/>
        <v>0</v>
      </c>
      <c r="AB1401" s="39" t="s">
        <v>4112</v>
      </c>
      <c r="AD1401" s="39">
        <f t="shared" si="236"/>
        <v>0</v>
      </c>
      <c r="AE1401" s="39">
        <v>424</v>
      </c>
      <c r="AF1401" s="39">
        <f t="shared" si="237"/>
        <v>602</v>
      </c>
      <c r="AG1401" s="39">
        <v>60</v>
      </c>
      <c r="AH1401" s="39">
        <f t="shared" si="238"/>
        <v>455</v>
      </c>
      <c r="AI1401" s="39">
        <f t="shared" si="239"/>
        <v>147</v>
      </c>
      <c r="AJ1401" s="39">
        <f t="shared" si="240"/>
        <v>1</v>
      </c>
      <c r="AK1401" s="39">
        <v>1</v>
      </c>
      <c r="AL1401" s="39">
        <v>0.44</v>
      </c>
      <c r="AM1401" s="39">
        <v>0.47299999999999998</v>
      </c>
      <c r="AN1401" s="39">
        <v>0.45900000000000002</v>
      </c>
      <c r="AO1401" s="39">
        <f t="shared" si="241"/>
        <v>0</v>
      </c>
      <c r="AQ1401" s="37" t="s">
        <v>232</v>
      </c>
      <c r="AR1401" s="39">
        <v>1</v>
      </c>
    </row>
    <row r="1402" spans="1:44" ht="15" customHeight="1">
      <c r="A1402" s="37" t="s">
        <v>233</v>
      </c>
      <c r="B1402" s="37" t="s">
        <v>234</v>
      </c>
      <c r="C1402" s="37" t="s">
        <v>235</v>
      </c>
      <c r="E1402" s="39">
        <v>1</v>
      </c>
      <c r="F1402" s="39">
        <v>21</v>
      </c>
      <c r="G1402" s="39">
        <f t="shared" si="231"/>
        <v>122</v>
      </c>
      <c r="H1402" s="39">
        <v>92</v>
      </c>
      <c r="I1402" s="39">
        <v>990</v>
      </c>
      <c r="J1402" s="39" t="str">
        <f t="shared" si="232"/>
        <v>NO</v>
      </c>
      <c r="K1402" s="39">
        <f t="shared" si="233"/>
        <v>4.918032786885246</v>
      </c>
      <c r="L1402" s="39" t="str">
        <f t="shared" si="234"/>
        <v>YES</v>
      </c>
      <c r="O1402" s="39">
        <v>2</v>
      </c>
      <c r="R1402" s="39">
        <v>0</v>
      </c>
      <c r="S1402" s="39">
        <f t="shared" si="235"/>
        <v>1</v>
      </c>
      <c r="U1402" s="39" t="s">
        <v>1493</v>
      </c>
      <c r="AB1402" s="39" t="s">
        <v>4112</v>
      </c>
      <c r="AD1402" s="39">
        <f t="shared" si="236"/>
        <v>0</v>
      </c>
      <c r="AE1402" s="39">
        <v>671</v>
      </c>
      <c r="AF1402" s="39">
        <f t="shared" si="237"/>
        <v>717</v>
      </c>
      <c r="AG1402" s="39">
        <v>808</v>
      </c>
      <c r="AH1402" s="39">
        <f t="shared" si="238"/>
        <v>959</v>
      </c>
      <c r="AI1402" s="39">
        <f t="shared" si="239"/>
        <v>-242</v>
      </c>
      <c r="AJ1402" s="39">
        <f t="shared" si="240"/>
        <v>0</v>
      </c>
      <c r="AK1402" s="39">
        <v>1</v>
      </c>
      <c r="AL1402" s="39">
        <v>0.53900000000000003</v>
      </c>
      <c r="AM1402" s="39">
        <v>0.51800000000000002</v>
      </c>
      <c r="AN1402" s="39">
        <v>0.44400000000000001</v>
      </c>
      <c r="AO1402" s="39">
        <f t="shared" si="241"/>
        <v>0</v>
      </c>
      <c r="AQ1402" s="37" t="s">
        <v>235</v>
      </c>
      <c r="AR1402" s="39">
        <v>0</v>
      </c>
    </row>
    <row r="1403" spans="1:44" ht="15" customHeight="1">
      <c r="A1403" s="37" t="s">
        <v>236</v>
      </c>
      <c r="B1403" s="37" t="s">
        <v>237</v>
      </c>
      <c r="C1403" s="37" t="s">
        <v>238</v>
      </c>
      <c r="E1403" s="39">
        <v>0.998</v>
      </c>
      <c r="F1403" s="39">
        <v>21</v>
      </c>
      <c r="G1403" s="39">
        <f t="shared" si="231"/>
        <v>686</v>
      </c>
      <c r="H1403" s="39">
        <v>2431</v>
      </c>
      <c r="I1403" s="39">
        <v>2787</v>
      </c>
      <c r="J1403" s="39" t="str">
        <f t="shared" si="232"/>
        <v>NO</v>
      </c>
      <c r="K1403" s="39">
        <f t="shared" si="233"/>
        <v>2.1865889212827989</v>
      </c>
      <c r="L1403" s="39" t="str">
        <f t="shared" si="234"/>
        <v>NO</v>
      </c>
      <c r="O1403" s="39">
        <v>3</v>
      </c>
      <c r="R1403" s="39">
        <v>0</v>
      </c>
      <c r="S1403" s="39">
        <f t="shared" si="235"/>
        <v>0</v>
      </c>
      <c r="AB1403" s="39" t="s">
        <v>4112</v>
      </c>
      <c r="AD1403" s="39">
        <f t="shared" si="236"/>
        <v>0</v>
      </c>
      <c r="AE1403" s="39">
        <v>602</v>
      </c>
      <c r="AF1403" s="39">
        <f t="shared" si="237"/>
        <v>686</v>
      </c>
      <c r="AG1403" s="39">
        <v>3257</v>
      </c>
      <c r="AH1403" s="39">
        <f t="shared" si="238"/>
        <v>1228</v>
      </c>
      <c r="AI1403" s="39">
        <f t="shared" si="239"/>
        <v>-542</v>
      </c>
      <c r="AJ1403" s="39">
        <f t="shared" si="240"/>
        <v>0</v>
      </c>
      <c r="AK1403" s="39">
        <v>1</v>
      </c>
      <c r="AL1403" s="39">
        <v>0.42299999999999999</v>
      </c>
      <c r="AM1403" s="39">
        <v>0.45500000000000002</v>
      </c>
      <c r="AN1403" s="39">
        <v>0.41</v>
      </c>
      <c r="AO1403" s="39">
        <f t="shared" si="241"/>
        <v>0</v>
      </c>
      <c r="AQ1403" s="37" t="s">
        <v>238</v>
      </c>
      <c r="AR1403" s="39">
        <v>0</v>
      </c>
    </row>
    <row r="1404" spans="1:44" ht="15" customHeight="1">
      <c r="A1404" s="37" t="s">
        <v>239</v>
      </c>
      <c r="B1404" s="37" t="s">
        <v>240</v>
      </c>
      <c r="C1404" s="37" t="s">
        <v>241</v>
      </c>
      <c r="E1404" s="39">
        <v>1</v>
      </c>
      <c r="F1404" s="39">
        <v>20</v>
      </c>
      <c r="G1404" s="39">
        <f t="shared" si="231"/>
        <v>194</v>
      </c>
      <c r="H1404" s="39">
        <v>170</v>
      </c>
      <c r="I1404" s="39">
        <v>11681</v>
      </c>
      <c r="J1404" s="39" t="str">
        <f t="shared" si="232"/>
        <v>YES</v>
      </c>
      <c r="K1404" s="39">
        <f t="shared" si="233"/>
        <v>0.51546391752577314</v>
      </c>
      <c r="L1404" s="39" t="str">
        <f t="shared" si="234"/>
        <v>NO</v>
      </c>
      <c r="O1404" s="39">
        <v>1</v>
      </c>
      <c r="R1404" s="39">
        <v>0</v>
      </c>
      <c r="S1404" s="39">
        <f t="shared" si="235"/>
        <v>1</v>
      </c>
      <c r="W1404" s="39" t="s">
        <v>2036</v>
      </c>
      <c r="AB1404" s="39" t="s">
        <v>4112</v>
      </c>
      <c r="AC1404" s="39" t="s">
        <v>242</v>
      </c>
      <c r="AD1404" s="39">
        <f t="shared" si="236"/>
        <v>11</v>
      </c>
      <c r="AE1404" s="39">
        <v>649</v>
      </c>
      <c r="AF1404" s="39">
        <f t="shared" si="237"/>
        <v>710</v>
      </c>
      <c r="AG1404" s="39">
        <v>1246</v>
      </c>
      <c r="AH1404" s="39">
        <f t="shared" si="238"/>
        <v>1071</v>
      </c>
      <c r="AI1404" s="39">
        <f t="shared" si="239"/>
        <v>-361</v>
      </c>
      <c r="AJ1404" s="39">
        <f t="shared" si="240"/>
        <v>0</v>
      </c>
      <c r="AK1404" s="39">
        <v>1</v>
      </c>
      <c r="AL1404" s="39">
        <v>0.47799999999999998</v>
      </c>
      <c r="AM1404" s="39">
        <v>0.48699999999999999</v>
      </c>
      <c r="AN1404" s="39">
        <v>0.40400000000000003</v>
      </c>
      <c r="AO1404" s="39">
        <f t="shared" si="241"/>
        <v>0</v>
      </c>
      <c r="AQ1404" s="37" t="s">
        <v>241</v>
      </c>
      <c r="AR1404" s="39">
        <v>0</v>
      </c>
    </row>
    <row r="1405" spans="1:44" ht="15" customHeight="1">
      <c r="A1405" s="37" t="s">
        <v>243</v>
      </c>
      <c r="B1405" s="37" t="s">
        <v>244</v>
      </c>
      <c r="C1405" s="37" t="s">
        <v>245</v>
      </c>
      <c r="E1405" s="39">
        <v>1</v>
      </c>
      <c r="F1405" s="39">
        <v>19</v>
      </c>
      <c r="G1405" s="39">
        <f t="shared" si="231"/>
        <v>183</v>
      </c>
      <c r="H1405" s="39">
        <v>985</v>
      </c>
      <c r="I1405" s="39">
        <v>770</v>
      </c>
      <c r="J1405" s="39" t="str">
        <f t="shared" si="232"/>
        <v>NO</v>
      </c>
      <c r="K1405" s="39">
        <f t="shared" si="233"/>
        <v>3.278688524590164</v>
      </c>
      <c r="L1405" s="39" t="str">
        <f t="shared" si="234"/>
        <v>NO</v>
      </c>
      <c r="O1405" s="39">
        <v>0</v>
      </c>
      <c r="R1405" s="39">
        <v>0</v>
      </c>
      <c r="S1405" s="39">
        <f t="shared" si="235"/>
        <v>0</v>
      </c>
      <c r="AB1405" s="39" t="s">
        <v>4112</v>
      </c>
      <c r="AD1405" s="39">
        <f t="shared" si="236"/>
        <v>0</v>
      </c>
      <c r="AE1405" s="39">
        <v>1712</v>
      </c>
      <c r="AF1405" s="39">
        <f t="shared" si="237"/>
        <v>987</v>
      </c>
      <c r="AG1405" s="39">
        <v>246</v>
      </c>
      <c r="AH1405" s="39">
        <f t="shared" si="238"/>
        <v>727</v>
      </c>
      <c r="AI1405" s="39">
        <f t="shared" si="239"/>
        <v>260</v>
      </c>
      <c r="AJ1405" s="39">
        <f t="shared" si="240"/>
        <v>1</v>
      </c>
      <c r="AK1405" s="39">
        <v>1</v>
      </c>
      <c r="AL1405" s="39">
        <v>0.40600000000000003</v>
      </c>
      <c r="AM1405" s="39">
        <v>0.49199999999999999</v>
      </c>
      <c r="AN1405" s="39">
        <v>0.45100000000000001</v>
      </c>
      <c r="AO1405" s="39">
        <f t="shared" si="241"/>
        <v>0</v>
      </c>
      <c r="AQ1405" s="37" t="s">
        <v>245</v>
      </c>
      <c r="AR1405" s="39">
        <v>1</v>
      </c>
    </row>
    <row r="1406" spans="1:44" ht="15" customHeight="1">
      <c r="A1406" s="37" t="s">
        <v>246</v>
      </c>
      <c r="B1406" s="37" t="s">
        <v>215</v>
      </c>
      <c r="C1406" s="37" t="s">
        <v>216</v>
      </c>
      <c r="E1406" s="39">
        <v>0.999</v>
      </c>
      <c r="F1406" s="39">
        <v>17</v>
      </c>
      <c r="G1406" s="39">
        <f t="shared" si="231"/>
        <v>434</v>
      </c>
      <c r="H1406" s="39">
        <v>744</v>
      </c>
      <c r="I1406" s="39">
        <v>447</v>
      </c>
      <c r="J1406" s="39" t="str">
        <f t="shared" si="232"/>
        <v>NO</v>
      </c>
      <c r="K1406" s="39">
        <f t="shared" si="233"/>
        <v>0.92165898617511521</v>
      </c>
      <c r="L1406" s="39" t="str">
        <f t="shared" si="234"/>
        <v>NO</v>
      </c>
      <c r="O1406" s="39">
        <v>3</v>
      </c>
      <c r="R1406" s="39">
        <v>0</v>
      </c>
      <c r="S1406" s="39">
        <f t="shared" si="235"/>
        <v>0</v>
      </c>
      <c r="AB1406" s="39" t="s">
        <v>4112</v>
      </c>
      <c r="AC1406" s="39" t="s">
        <v>217</v>
      </c>
      <c r="AD1406" s="39">
        <f t="shared" si="236"/>
        <v>3</v>
      </c>
      <c r="AE1406" s="39">
        <v>10100</v>
      </c>
      <c r="AF1406" s="39">
        <f t="shared" si="237"/>
        <v>1367</v>
      </c>
      <c r="AG1406" s="39">
        <v>17274</v>
      </c>
      <c r="AH1406" s="39">
        <f t="shared" si="238"/>
        <v>1393</v>
      </c>
      <c r="AI1406" s="39">
        <f t="shared" si="239"/>
        <v>-26</v>
      </c>
      <c r="AJ1406" s="39">
        <f t="shared" si="240"/>
        <v>0</v>
      </c>
      <c r="AK1406" s="39">
        <v>1</v>
      </c>
      <c r="AL1406" s="39">
        <v>0.45100000000000001</v>
      </c>
      <c r="AM1406" s="39">
        <v>0.46600000000000003</v>
      </c>
      <c r="AN1406" s="39">
        <v>0.43099999999999999</v>
      </c>
      <c r="AO1406" s="39">
        <f t="shared" si="241"/>
        <v>0</v>
      </c>
      <c r="AQ1406" s="37" t="s">
        <v>216</v>
      </c>
      <c r="AR1406" s="39">
        <v>0</v>
      </c>
    </row>
    <row r="1407" spans="1:44" ht="15" customHeight="1">
      <c r="A1407" s="37" t="s">
        <v>218</v>
      </c>
      <c r="B1407" s="37" t="s">
        <v>219</v>
      </c>
      <c r="C1407" s="37" t="s">
        <v>220</v>
      </c>
      <c r="E1407" s="39">
        <v>0.999</v>
      </c>
      <c r="F1407" s="39">
        <v>14</v>
      </c>
      <c r="G1407" s="39">
        <f t="shared" si="231"/>
        <v>556</v>
      </c>
      <c r="H1407" s="39">
        <v>2140</v>
      </c>
      <c r="I1407" s="39">
        <v>2621</v>
      </c>
      <c r="J1407" s="39" t="str">
        <f t="shared" si="232"/>
        <v>NO</v>
      </c>
      <c r="K1407" s="39">
        <f t="shared" si="233"/>
        <v>0.53956834532374098</v>
      </c>
      <c r="L1407" s="39" t="str">
        <f t="shared" si="234"/>
        <v>NO</v>
      </c>
      <c r="O1407" s="39">
        <v>2</v>
      </c>
      <c r="R1407" s="39">
        <v>0</v>
      </c>
      <c r="S1407" s="39">
        <f t="shared" si="235"/>
        <v>0</v>
      </c>
      <c r="AB1407" s="39" t="s">
        <v>4112</v>
      </c>
      <c r="AD1407" s="39">
        <f t="shared" si="236"/>
        <v>0</v>
      </c>
      <c r="AE1407" s="39">
        <v>403</v>
      </c>
      <c r="AF1407" s="39">
        <f t="shared" si="237"/>
        <v>591</v>
      </c>
      <c r="AG1407" s="39">
        <v>895</v>
      </c>
      <c r="AH1407" s="39">
        <f t="shared" si="238"/>
        <v>978</v>
      </c>
      <c r="AI1407" s="39">
        <f t="shared" si="239"/>
        <v>-387</v>
      </c>
      <c r="AJ1407" s="39">
        <f t="shared" si="240"/>
        <v>0</v>
      </c>
      <c r="AK1407" s="39">
        <v>1</v>
      </c>
      <c r="AL1407" s="39">
        <v>0.49399999999999999</v>
      </c>
      <c r="AM1407" s="39">
        <v>0.49299999999999999</v>
      </c>
      <c r="AN1407" s="39">
        <v>0.38300000000000001</v>
      </c>
      <c r="AO1407" s="39">
        <f t="shared" si="241"/>
        <v>0</v>
      </c>
      <c r="AQ1407" s="37" t="s">
        <v>220</v>
      </c>
      <c r="AR1407" s="39">
        <v>0</v>
      </c>
    </row>
    <row r="1408" spans="1:44" ht="15" customHeight="1">
      <c r="A1408" s="37" t="s">
        <v>221</v>
      </c>
      <c r="B1408" s="37" t="s">
        <v>222</v>
      </c>
      <c r="C1408" s="37" t="s">
        <v>223</v>
      </c>
      <c r="E1408" s="39">
        <v>0.998</v>
      </c>
      <c r="F1408" s="39">
        <v>17</v>
      </c>
      <c r="G1408" s="39">
        <f t="shared" si="231"/>
        <v>192</v>
      </c>
      <c r="H1408" s="39">
        <v>5811</v>
      </c>
      <c r="I1408" s="39">
        <v>392</v>
      </c>
      <c r="J1408" s="39" t="str">
        <f t="shared" si="232"/>
        <v>NO</v>
      </c>
      <c r="K1408" s="39">
        <f t="shared" si="233"/>
        <v>1.0416666666666667</v>
      </c>
      <c r="L1408" s="39" t="str">
        <f t="shared" si="234"/>
        <v>NO</v>
      </c>
      <c r="O1408" s="39">
        <v>0</v>
      </c>
      <c r="R1408" s="39">
        <v>0</v>
      </c>
      <c r="S1408" s="39">
        <f t="shared" si="235"/>
        <v>0</v>
      </c>
      <c r="AB1408" s="39" t="s">
        <v>4112</v>
      </c>
      <c r="AD1408" s="39">
        <f t="shared" si="236"/>
        <v>0</v>
      </c>
      <c r="AE1408" s="39">
        <v>3306</v>
      </c>
      <c r="AF1408" s="39">
        <f t="shared" si="237"/>
        <v>1174</v>
      </c>
      <c r="AG1408" s="39">
        <v>194</v>
      </c>
      <c r="AH1408" s="39">
        <f t="shared" si="238"/>
        <v>678</v>
      </c>
      <c r="AI1408" s="39">
        <f t="shared" si="239"/>
        <v>496</v>
      </c>
      <c r="AJ1408" s="39">
        <f t="shared" si="240"/>
        <v>1</v>
      </c>
      <c r="AK1408" s="39">
        <v>1</v>
      </c>
      <c r="AL1408" s="39">
        <v>0.42299999999999999</v>
      </c>
      <c r="AM1408" s="39">
        <v>0.48699999999999999</v>
      </c>
      <c r="AN1408" s="39">
        <v>0.442</v>
      </c>
      <c r="AO1408" s="39">
        <f t="shared" si="241"/>
        <v>0</v>
      </c>
      <c r="AQ1408" s="37" t="s">
        <v>223</v>
      </c>
      <c r="AR1408" s="39">
        <v>1</v>
      </c>
    </row>
    <row r="1409" spans="1:44" ht="15" customHeight="1">
      <c r="A1409" s="37" t="s">
        <v>224</v>
      </c>
      <c r="B1409" s="37" t="s">
        <v>225</v>
      </c>
      <c r="C1409" s="37" t="s">
        <v>226</v>
      </c>
      <c r="E1409" s="39">
        <v>0.999</v>
      </c>
      <c r="F1409" s="39">
        <v>18</v>
      </c>
      <c r="G1409" s="39">
        <f t="shared" si="231"/>
        <v>214</v>
      </c>
      <c r="H1409" s="39">
        <v>930</v>
      </c>
      <c r="I1409" s="39">
        <v>430</v>
      </c>
      <c r="J1409" s="39" t="str">
        <f t="shared" si="232"/>
        <v>NO</v>
      </c>
      <c r="K1409" s="39">
        <f t="shared" si="233"/>
        <v>1.8691588785046729</v>
      </c>
      <c r="L1409" s="39" t="str">
        <f t="shared" si="234"/>
        <v>NO</v>
      </c>
      <c r="O1409" s="39">
        <v>0</v>
      </c>
      <c r="R1409" s="39">
        <v>0</v>
      </c>
      <c r="S1409" s="39">
        <f t="shared" si="235"/>
        <v>0</v>
      </c>
      <c r="AB1409" s="39" t="s">
        <v>4112</v>
      </c>
      <c r="AD1409" s="39">
        <f t="shared" si="236"/>
        <v>0</v>
      </c>
      <c r="AE1409" s="39">
        <v>1259</v>
      </c>
      <c r="AF1409" s="39">
        <f t="shared" si="237"/>
        <v>888</v>
      </c>
      <c r="AG1409" s="39">
        <v>123956</v>
      </c>
      <c r="AH1409" s="39">
        <f t="shared" si="238"/>
        <v>1455</v>
      </c>
      <c r="AI1409" s="39">
        <f t="shared" si="239"/>
        <v>-567</v>
      </c>
      <c r="AJ1409" s="39">
        <f t="shared" si="240"/>
        <v>0</v>
      </c>
      <c r="AK1409" s="39">
        <v>1</v>
      </c>
      <c r="AL1409" s="39">
        <v>0.42899999999999999</v>
      </c>
      <c r="AM1409" s="39">
        <v>0.47099999999999997</v>
      </c>
      <c r="AN1409" s="39">
        <v>0.436</v>
      </c>
      <c r="AO1409" s="39">
        <f t="shared" si="241"/>
        <v>0</v>
      </c>
      <c r="AQ1409" s="37" t="s">
        <v>226</v>
      </c>
      <c r="AR1409" s="39">
        <v>0</v>
      </c>
    </row>
    <row r="1410" spans="1:44" ht="15" customHeight="1">
      <c r="A1410" s="37" t="s">
        <v>227</v>
      </c>
      <c r="B1410" s="37" t="s">
        <v>228</v>
      </c>
      <c r="C1410" s="37" t="s">
        <v>229</v>
      </c>
      <c r="E1410" s="39">
        <v>0.999</v>
      </c>
      <c r="F1410" s="39">
        <v>18</v>
      </c>
      <c r="G1410" s="39">
        <f t="shared" si="231"/>
        <v>64</v>
      </c>
      <c r="H1410" s="39">
        <v>430</v>
      </c>
      <c r="I1410" s="39">
        <v>866</v>
      </c>
      <c r="J1410" s="39" t="str">
        <f t="shared" si="232"/>
        <v>NO</v>
      </c>
      <c r="K1410" s="39">
        <f t="shared" si="233"/>
        <v>9.375</v>
      </c>
      <c r="L1410" s="39" t="str">
        <f t="shared" si="234"/>
        <v>YES</v>
      </c>
      <c r="O1410" s="39">
        <v>1</v>
      </c>
      <c r="R1410" s="39">
        <v>0</v>
      </c>
      <c r="S1410" s="39">
        <f t="shared" si="235"/>
        <v>1</v>
      </c>
      <c r="U1410" s="39" t="s">
        <v>3950</v>
      </c>
      <c r="AB1410" s="39" t="s">
        <v>4112</v>
      </c>
      <c r="AD1410" s="39">
        <f t="shared" si="236"/>
        <v>0</v>
      </c>
      <c r="AE1410" s="39">
        <v>119</v>
      </c>
      <c r="AF1410" s="39">
        <f t="shared" si="237"/>
        <v>413</v>
      </c>
      <c r="AG1410" s="39">
        <v>62</v>
      </c>
      <c r="AH1410" s="39">
        <f t="shared" si="238"/>
        <v>464</v>
      </c>
      <c r="AI1410" s="39">
        <f t="shared" si="239"/>
        <v>-51</v>
      </c>
      <c r="AJ1410" s="39">
        <f t="shared" si="240"/>
        <v>0</v>
      </c>
      <c r="AK1410" s="39">
        <v>1</v>
      </c>
      <c r="AL1410" s="39">
        <v>0.46800000000000003</v>
      </c>
      <c r="AM1410" s="39">
        <v>0.42499999999999999</v>
      </c>
      <c r="AN1410" s="39">
        <v>0.40899999999999997</v>
      </c>
      <c r="AO1410" s="39">
        <f t="shared" si="241"/>
        <v>0</v>
      </c>
      <c r="AQ1410" s="37" t="s">
        <v>229</v>
      </c>
      <c r="AR1410" s="39">
        <v>0</v>
      </c>
    </row>
    <row r="1411" spans="1:44" ht="15" customHeight="1">
      <c r="A1411" s="37" t="s">
        <v>230</v>
      </c>
      <c r="B1411" s="37" t="s">
        <v>199</v>
      </c>
      <c r="C1411" s="37" t="s">
        <v>200</v>
      </c>
      <c r="E1411" s="39">
        <v>0.998</v>
      </c>
      <c r="F1411" s="39">
        <v>20</v>
      </c>
      <c r="G1411" s="39">
        <f t="shared" ref="G1411:G1464" si="242">LEN(B1411)</f>
        <v>508</v>
      </c>
      <c r="H1411" s="39">
        <v>3615</v>
      </c>
      <c r="I1411" s="39">
        <v>18</v>
      </c>
      <c r="J1411" s="39" t="str">
        <f t="shared" ref="J1411:J1464" si="243">IF(AND(OR(H1411&gt;=10000,I1411&gt;=10000),H1411&lt;&gt;"NA",I1411&lt;&gt;"NA"),"YES","NO")</f>
        <v>NO</v>
      </c>
      <c r="K1411" s="39">
        <f t="shared" ref="K1411:K1464" si="244">(100/G1411)*(LEN(B1411)-LEN(SUBSTITUTE(B1411,"C","")))</f>
        <v>0.59055118110236227</v>
      </c>
      <c r="L1411" s="39" t="str">
        <f t="shared" ref="L1411:L1464" si="245">IF(AND(K1411&gt;3,G1411&lt;150),"YES","NO")</f>
        <v>NO</v>
      </c>
      <c r="O1411" s="39">
        <v>3</v>
      </c>
      <c r="R1411" s="39">
        <v>0</v>
      </c>
      <c r="S1411" s="39">
        <f t="shared" ref="S1411:S1464" si="246">SUM(IF(U1411=0,0,1),IF(V1411=0,0,1),IF(W1411=0,0,1),IF(X1411=0,0,1),IF(Y1411=0,0,1),IF(Z1411=0,0,1),IF(AA1411=0,0,1),IF(AB1411="No NLS",0,1))</f>
        <v>0</v>
      </c>
      <c r="AB1411" s="39" t="s">
        <v>4112</v>
      </c>
      <c r="AD1411" s="39">
        <f t="shared" ref="AD1411:AD1464" si="247">IF(AC1411="",0,(LEN(AC1411)-LEN(SUBSTITUTE(AC1411,"#","")))+1)</f>
        <v>0</v>
      </c>
      <c r="AE1411" s="39">
        <v>1406</v>
      </c>
      <c r="AF1411" s="39">
        <f t="shared" ref="AF1411:AF1464" si="248">RANK(AE1411,$AE$3:$AE$1464,1)</f>
        <v>922</v>
      </c>
      <c r="AG1411" s="39">
        <v>79</v>
      </c>
      <c r="AH1411" s="39">
        <f t="shared" ref="AH1411:AH1464" si="249">RANK(AG1411,$AG$3:$AG$1464,1)</f>
        <v>503</v>
      </c>
      <c r="AI1411" s="39">
        <f t="shared" ref="AI1411:AI1464" si="250">AF1411-AH1411</f>
        <v>419</v>
      </c>
      <c r="AJ1411" s="39">
        <f t="shared" ref="AJ1411:AJ1464" si="251">IF(AI1411&gt;0,1,0)</f>
        <v>1</v>
      </c>
      <c r="AK1411" s="39">
        <v>1</v>
      </c>
      <c r="AL1411" s="39">
        <v>0.45200000000000001</v>
      </c>
      <c r="AM1411" s="39">
        <v>0.443</v>
      </c>
      <c r="AN1411" s="39">
        <v>0.47599999999999998</v>
      </c>
      <c r="AO1411" s="39">
        <f t="shared" ref="AO1411:AO1464" si="252">IF(AK1411=1,0,1)</f>
        <v>0</v>
      </c>
      <c r="AQ1411" s="37" t="s">
        <v>200</v>
      </c>
      <c r="AR1411" s="39">
        <v>1</v>
      </c>
    </row>
    <row r="1412" spans="1:44" ht="15" customHeight="1">
      <c r="A1412" s="37" t="s">
        <v>201</v>
      </c>
      <c r="B1412" s="37" t="s">
        <v>202</v>
      </c>
      <c r="C1412" s="37" t="s">
        <v>203</v>
      </c>
      <c r="E1412" s="39">
        <v>0.999</v>
      </c>
      <c r="F1412" s="39">
        <v>20</v>
      </c>
      <c r="G1412" s="39">
        <f t="shared" si="242"/>
        <v>268</v>
      </c>
      <c r="H1412" s="39">
        <v>4590</v>
      </c>
      <c r="I1412" s="39">
        <v>6694</v>
      </c>
      <c r="J1412" s="39" t="str">
        <f t="shared" si="243"/>
        <v>NO</v>
      </c>
      <c r="K1412" s="39">
        <f t="shared" si="244"/>
        <v>0.74626865671641796</v>
      </c>
      <c r="L1412" s="39" t="str">
        <f t="shared" si="245"/>
        <v>NO</v>
      </c>
      <c r="O1412" s="39">
        <v>2</v>
      </c>
      <c r="R1412" s="39">
        <v>0</v>
      </c>
      <c r="S1412" s="39">
        <f t="shared" si="246"/>
        <v>0</v>
      </c>
      <c r="AB1412" s="39" t="s">
        <v>4112</v>
      </c>
      <c r="AD1412" s="39">
        <f t="shared" si="247"/>
        <v>0</v>
      </c>
      <c r="AE1412" s="39">
        <v>2256</v>
      </c>
      <c r="AF1412" s="39">
        <f t="shared" si="248"/>
        <v>1074</v>
      </c>
      <c r="AG1412" s="39">
        <v>18</v>
      </c>
      <c r="AH1412" s="39">
        <f t="shared" si="249"/>
        <v>326</v>
      </c>
      <c r="AI1412" s="39">
        <f t="shared" si="250"/>
        <v>748</v>
      </c>
      <c r="AJ1412" s="39">
        <f t="shared" si="251"/>
        <v>1</v>
      </c>
      <c r="AK1412" s="39">
        <v>1</v>
      </c>
      <c r="AL1412" s="39">
        <v>0.439</v>
      </c>
      <c r="AM1412" s="39">
        <v>0.46</v>
      </c>
      <c r="AN1412" s="39">
        <v>0.41799999999999998</v>
      </c>
      <c r="AO1412" s="39">
        <f t="shared" si="252"/>
        <v>0</v>
      </c>
      <c r="AQ1412" s="37" t="s">
        <v>203</v>
      </c>
      <c r="AR1412" s="39">
        <v>1</v>
      </c>
    </row>
    <row r="1413" spans="1:44" ht="15" customHeight="1">
      <c r="A1413" s="37" t="s">
        <v>204</v>
      </c>
      <c r="B1413" s="37" t="s">
        <v>205</v>
      </c>
      <c r="C1413" s="37" t="s">
        <v>206</v>
      </c>
      <c r="E1413" s="39">
        <v>0.998</v>
      </c>
      <c r="F1413" s="39">
        <v>16</v>
      </c>
      <c r="G1413" s="39">
        <f t="shared" si="242"/>
        <v>316</v>
      </c>
      <c r="H1413" s="39">
        <v>1707</v>
      </c>
      <c r="I1413" s="39">
        <v>2529</v>
      </c>
      <c r="J1413" s="39" t="str">
        <f t="shared" si="243"/>
        <v>NO</v>
      </c>
      <c r="K1413" s="39">
        <f t="shared" si="244"/>
        <v>0.31645569620253167</v>
      </c>
      <c r="L1413" s="39" t="str">
        <f t="shared" si="245"/>
        <v>NO</v>
      </c>
      <c r="O1413" s="39">
        <v>1</v>
      </c>
      <c r="R1413" s="39">
        <v>0</v>
      </c>
      <c r="S1413" s="39">
        <f t="shared" si="246"/>
        <v>0</v>
      </c>
      <c r="AB1413" s="39" t="s">
        <v>4112</v>
      </c>
      <c r="AD1413" s="39">
        <f t="shared" si="247"/>
        <v>0</v>
      </c>
      <c r="AE1413" s="39">
        <v>4</v>
      </c>
      <c r="AF1413" s="39">
        <f t="shared" si="248"/>
        <v>137</v>
      </c>
      <c r="AG1413" s="39">
        <v>65</v>
      </c>
      <c r="AH1413" s="39">
        <f t="shared" si="249"/>
        <v>470</v>
      </c>
      <c r="AI1413" s="39">
        <f t="shared" si="250"/>
        <v>-333</v>
      </c>
      <c r="AJ1413" s="39">
        <f t="shared" si="251"/>
        <v>0</v>
      </c>
      <c r="AK1413" s="39">
        <v>1</v>
      </c>
      <c r="AL1413" s="39">
        <v>0.33800000000000002</v>
      </c>
      <c r="AM1413" s="39">
        <v>0.44600000000000001</v>
      </c>
      <c r="AN1413" s="39">
        <v>0.442</v>
      </c>
      <c r="AO1413" s="39">
        <f t="shared" si="252"/>
        <v>0</v>
      </c>
      <c r="AQ1413" s="37" t="s">
        <v>206</v>
      </c>
      <c r="AR1413" s="39">
        <v>0</v>
      </c>
    </row>
    <row r="1414" spans="1:44" ht="15" customHeight="1">
      <c r="A1414" s="37" t="s">
        <v>207</v>
      </c>
      <c r="B1414" s="37" t="s">
        <v>208</v>
      </c>
      <c r="C1414" s="37" t="s">
        <v>209</v>
      </c>
      <c r="E1414" s="39">
        <v>1</v>
      </c>
      <c r="F1414" s="39">
        <v>18</v>
      </c>
      <c r="G1414" s="39">
        <f t="shared" si="242"/>
        <v>195</v>
      </c>
      <c r="H1414" s="39">
        <v>4663</v>
      </c>
      <c r="I1414" s="39">
        <v>2109</v>
      </c>
      <c r="J1414" s="39" t="str">
        <f t="shared" si="243"/>
        <v>NO</v>
      </c>
      <c r="K1414" s="39">
        <f t="shared" si="244"/>
        <v>2.0512820512820511</v>
      </c>
      <c r="L1414" s="39" t="str">
        <f t="shared" si="245"/>
        <v>NO</v>
      </c>
      <c r="O1414" s="39">
        <v>1</v>
      </c>
      <c r="R1414" s="39">
        <v>0</v>
      </c>
      <c r="S1414" s="39">
        <f t="shared" si="246"/>
        <v>0</v>
      </c>
      <c r="AB1414" s="39" t="s">
        <v>4112</v>
      </c>
      <c r="AC1414" s="39" t="s">
        <v>210</v>
      </c>
      <c r="AD1414" s="39">
        <f t="shared" si="247"/>
        <v>2</v>
      </c>
      <c r="AE1414" s="39">
        <v>17716</v>
      </c>
      <c r="AF1414" s="39">
        <f t="shared" si="248"/>
        <v>1413</v>
      </c>
      <c r="AG1414" s="39">
        <v>15840</v>
      </c>
      <c r="AH1414" s="39">
        <f t="shared" si="249"/>
        <v>1387</v>
      </c>
      <c r="AI1414" s="39">
        <f t="shared" si="250"/>
        <v>26</v>
      </c>
      <c r="AJ1414" s="39">
        <f t="shared" si="251"/>
        <v>1</v>
      </c>
      <c r="AK1414" s="39">
        <v>1</v>
      </c>
      <c r="AL1414" s="39">
        <v>0.46400000000000002</v>
      </c>
      <c r="AM1414" s="39">
        <v>0.503</v>
      </c>
      <c r="AN1414" s="39">
        <v>0.39100000000000001</v>
      </c>
      <c r="AO1414" s="39">
        <f t="shared" si="252"/>
        <v>0</v>
      </c>
      <c r="AQ1414" s="37" t="s">
        <v>209</v>
      </c>
      <c r="AR1414" s="39">
        <v>1</v>
      </c>
    </row>
    <row r="1415" spans="1:44" ht="15" customHeight="1">
      <c r="A1415" s="37" t="s">
        <v>211</v>
      </c>
      <c r="B1415" s="37" t="s">
        <v>212</v>
      </c>
      <c r="C1415" s="37" t="s">
        <v>213</v>
      </c>
      <c r="E1415" s="39">
        <v>1</v>
      </c>
      <c r="F1415" s="39">
        <v>18</v>
      </c>
      <c r="G1415" s="39">
        <f t="shared" si="242"/>
        <v>158</v>
      </c>
      <c r="H1415" s="39">
        <v>996</v>
      </c>
      <c r="I1415" s="39" t="s">
        <v>4111</v>
      </c>
      <c r="J1415" s="39" t="str">
        <f t="shared" si="243"/>
        <v>NO</v>
      </c>
      <c r="K1415" s="39">
        <f t="shared" si="244"/>
        <v>1.89873417721519</v>
      </c>
      <c r="L1415" s="39" t="str">
        <f t="shared" si="245"/>
        <v>NO</v>
      </c>
      <c r="O1415" s="39">
        <v>1</v>
      </c>
      <c r="R1415" s="39">
        <v>0</v>
      </c>
      <c r="S1415" s="39">
        <f t="shared" si="246"/>
        <v>1</v>
      </c>
      <c r="W1415" s="39" t="s">
        <v>476</v>
      </c>
      <c r="AB1415" s="39" t="s">
        <v>4112</v>
      </c>
      <c r="AD1415" s="39">
        <f t="shared" si="247"/>
        <v>0</v>
      </c>
      <c r="AE1415" s="39">
        <v>194</v>
      </c>
      <c r="AF1415" s="39">
        <f t="shared" si="248"/>
        <v>469</v>
      </c>
      <c r="AG1415" s="39">
        <v>4</v>
      </c>
      <c r="AH1415" s="39">
        <f t="shared" si="249"/>
        <v>194</v>
      </c>
      <c r="AI1415" s="39">
        <f t="shared" si="250"/>
        <v>275</v>
      </c>
      <c r="AJ1415" s="39">
        <f t="shared" si="251"/>
        <v>1</v>
      </c>
      <c r="AK1415" s="39">
        <v>1</v>
      </c>
      <c r="AL1415" s="39">
        <v>0.436</v>
      </c>
      <c r="AM1415" s="39">
        <v>0.434</v>
      </c>
      <c r="AN1415" s="39">
        <v>0.39300000000000002</v>
      </c>
      <c r="AO1415" s="39">
        <f t="shared" si="252"/>
        <v>0</v>
      </c>
      <c r="AQ1415" s="37" t="s">
        <v>213</v>
      </c>
      <c r="AR1415" s="39">
        <v>1</v>
      </c>
    </row>
    <row r="1416" spans="1:44" ht="15" customHeight="1">
      <c r="A1416" s="37" t="s">
        <v>214</v>
      </c>
      <c r="B1416" s="37" t="s">
        <v>185</v>
      </c>
      <c r="C1416" s="37" t="s">
        <v>186</v>
      </c>
      <c r="E1416" s="39">
        <v>0.999</v>
      </c>
      <c r="F1416" s="39">
        <v>28</v>
      </c>
      <c r="G1416" s="39">
        <f t="shared" si="242"/>
        <v>400</v>
      </c>
      <c r="H1416" s="39">
        <v>10793</v>
      </c>
      <c r="I1416" s="39" t="s">
        <v>4111</v>
      </c>
      <c r="J1416" s="39" t="str">
        <f t="shared" si="243"/>
        <v>NO</v>
      </c>
      <c r="K1416" s="39">
        <f t="shared" si="244"/>
        <v>1.25</v>
      </c>
      <c r="L1416" s="39" t="str">
        <f t="shared" si="245"/>
        <v>NO</v>
      </c>
      <c r="O1416" s="39">
        <v>1</v>
      </c>
      <c r="R1416" s="39">
        <v>0</v>
      </c>
      <c r="S1416" s="39">
        <f t="shared" si="246"/>
        <v>0</v>
      </c>
      <c r="AB1416" s="39" t="s">
        <v>4112</v>
      </c>
      <c r="AD1416" s="39">
        <f t="shared" si="247"/>
        <v>0</v>
      </c>
      <c r="AE1416" s="39">
        <v>1875</v>
      </c>
      <c r="AF1416" s="39">
        <f t="shared" si="248"/>
        <v>1012</v>
      </c>
      <c r="AG1416" s="39">
        <v>8267</v>
      </c>
      <c r="AH1416" s="39">
        <f t="shared" si="249"/>
        <v>1333</v>
      </c>
      <c r="AI1416" s="39">
        <f t="shared" si="250"/>
        <v>-321</v>
      </c>
      <c r="AJ1416" s="39">
        <f t="shared" si="251"/>
        <v>0</v>
      </c>
      <c r="AK1416" s="39">
        <v>1</v>
      </c>
      <c r="AL1416" s="39">
        <v>0.48699999999999999</v>
      </c>
      <c r="AM1416" s="39">
        <v>0.48599999999999999</v>
      </c>
      <c r="AN1416" s="39">
        <v>0.18</v>
      </c>
      <c r="AO1416" s="39">
        <f t="shared" si="252"/>
        <v>0</v>
      </c>
      <c r="AQ1416" s="37" t="s">
        <v>186</v>
      </c>
      <c r="AR1416" s="39">
        <v>0</v>
      </c>
    </row>
    <row r="1417" spans="1:44" ht="15" customHeight="1">
      <c r="A1417" s="37" t="s">
        <v>187</v>
      </c>
      <c r="B1417" s="37" t="s">
        <v>188</v>
      </c>
      <c r="C1417" s="37" t="s">
        <v>189</v>
      </c>
      <c r="E1417" s="39">
        <v>0.99199999999999999</v>
      </c>
      <c r="F1417" s="39">
        <v>22</v>
      </c>
      <c r="G1417" s="39">
        <f t="shared" si="242"/>
        <v>222</v>
      </c>
      <c r="H1417" s="39">
        <v>1740</v>
      </c>
      <c r="I1417" s="39">
        <v>875</v>
      </c>
      <c r="J1417" s="39" t="str">
        <f t="shared" si="243"/>
        <v>NO</v>
      </c>
      <c r="K1417" s="39">
        <f t="shared" si="244"/>
        <v>2.7027027027027026</v>
      </c>
      <c r="L1417" s="39" t="str">
        <f t="shared" si="245"/>
        <v>NO</v>
      </c>
      <c r="O1417" s="39">
        <v>0</v>
      </c>
      <c r="R1417" s="39">
        <v>0</v>
      </c>
      <c r="S1417" s="39">
        <f t="shared" si="246"/>
        <v>0</v>
      </c>
      <c r="AB1417" s="39" t="s">
        <v>4112</v>
      </c>
      <c r="AD1417" s="39">
        <f t="shared" si="247"/>
        <v>0</v>
      </c>
      <c r="AE1417" s="39">
        <v>3</v>
      </c>
      <c r="AF1417" s="39">
        <f t="shared" si="248"/>
        <v>122</v>
      </c>
      <c r="AG1417" s="39">
        <v>37</v>
      </c>
      <c r="AH1417" s="39">
        <f t="shared" si="249"/>
        <v>396</v>
      </c>
      <c r="AI1417" s="39">
        <f t="shared" si="250"/>
        <v>-274</v>
      </c>
      <c r="AJ1417" s="39">
        <f t="shared" si="251"/>
        <v>0</v>
      </c>
      <c r="AK1417" s="39">
        <v>1</v>
      </c>
      <c r="AL1417" s="39">
        <v>0.42099999999999999</v>
      </c>
      <c r="AM1417" s="39">
        <v>0.45600000000000002</v>
      </c>
      <c r="AN1417" s="39">
        <v>0.41499999999999998</v>
      </c>
      <c r="AO1417" s="39">
        <f t="shared" si="252"/>
        <v>0</v>
      </c>
      <c r="AQ1417" s="37" t="s">
        <v>189</v>
      </c>
      <c r="AR1417" s="39">
        <v>0</v>
      </c>
    </row>
    <row r="1418" spans="1:44" ht="15" customHeight="1">
      <c r="A1418" s="37" t="s">
        <v>190</v>
      </c>
      <c r="B1418" s="37" t="s">
        <v>191</v>
      </c>
      <c r="C1418" s="37" t="s">
        <v>192</v>
      </c>
      <c r="E1418" s="39">
        <v>0.997</v>
      </c>
      <c r="F1418" s="39">
        <v>18</v>
      </c>
      <c r="G1418" s="39">
        <f t="shared" si="242"/>
        <v>441</v>
      </c>
      <c r="H1418" s="39">
        <v>266</v>
      </c>
      <c r="I1418" s="39">
        <v>124</v>
      </c>
      <c r="J1418" s="39" t="str">
        <f t="shared" si="243"/>
        <v>NO</v>
      </c>
      <c r="K1418" s="39">
        <f t="shared" si="244"/>
        <v>0</v>
      </c>
      <c r="L1418" s="39" t="str">
        <f t="shared" si="245"/>
        <v>NO</v>
      </c>
      <c r="O1418" s="39">
        <v>2</v>
      </c>
      <c r="R1418" s="39">
        <v>0</v>
      </c>
      <c r="S1418" s="39">
        <f t="shared" si="246"/>
        <v>0</v>
      </c>
      <c r="AB1418" s="39" t="s">
        <v>4112</v>
      </c>
      <c r="AC1418" s="39" t="s">
        <v>193</v>
      </c>
      <c r="AD1418" s="39">
        <f t="shared" si="247"/>
        <v>3</v>
      </c>
      <c r="AE1418" s="39">
        <v>626</v>
      </c>
      <c r="AF1418" s="39">
        <f t="shared" si="248"/>
        <v>695</v>
      </c>
      <c r="AG1418" s="39">
        <v>432</v>
      </c>
      <c r="AH1418" s="39">
        <f t="shared" si="249"/>
        <v>832</v>
      </c>
      <c r="AI1418" s="39">
        <f t="shared" si="250"/>
        <v>-137</v>
      </c>
      <c r="AJ1418" s="39">
        <f t="shared" si="251"/>
        <v>0</v>
      </c>
      <c r="AK1418" s="39">
        <v>1</v>
      </c>
      <c r="AL1418" s="39">
        <v>0.47399999999999998</v>
      </c>
      <c r="AM1418" s="39">
        <v>0.432</v>
      </c>
      <c r="AN1418" s="39">
        <v>0.46700000000000003</v>
      </c>
      <c r="AO1418" s="39">
        <f t="shared" si="252"/>
        <v>0</v>
      </c>
      <c r="AQ1418" s="37" t="s">
        <v>192</v>
      </c>
      <c r="AR1418" s="39">
        <v>0</v>
      </c>
    </row>
    <row r="1419" spans="1:44" ht="15" customHeight="1">
      <c r="A1419" s="37" t="s">
        <v>194</v>
      </c>
      <c r="B1419" s="37" t="s">
        <v>195</v>
      </c>
      <c r="C1419" s="37" t="s">
        <v>196</v>
      </c>
      <c r="E1419" s="39">
        <v>0.999</v>
      </c>
      <c r="F1419" s="39">
        <v>17</v>
      </c>
      <c r="G1419" s="39">
        <f t="shared" si="242"/>
        <v>254</v>
      </c>
      <c r="H1419" s="39">
        <v>3790</v>
      </c>
      <c r="I1419" s="39">
        <v>78</v>
      </c>
      <c r="J1419" s="39" t="str">
        <f t="shared" si="243"/>
        <v>NO</v>
      </c>
      <c r="K1419" s="39">
        <f t="shared" si="244"/>
        <v>5.5118110236220472</v>
      </c>
      <c r="L1419" s="39" t="str">
        <f t="shared" si="245"/>
        <v>NO</v>
      </c>
      <c r="O1419" s="39">
        <v>0</v>
      </c>
      <c r="R1419" s="39">
        <v>0</v>
      </c>
      <c r="S1419" s="39">
        <f t="shared" si="246"/>
        <v>0</v>
      </c>
      <c r="AB1419" s="39" t="s">
        <v>4112</v>
      </c>
      <c r="AC1419" s="39" t="s">
        <v>197</v>
      </c>
      <c r="AD1419" s="39">
        <f t="shared" si="247"/>
        <v>7</v>
      </c>
      <c r="AE1419" s="39">
        <v>25</v>
      </c>
      <c r="AF1419" s="39">
        <f t="shared" si="248"/>
        <v>247</v>
      </c>
      <c r="AG1419" s="39">
        <v>38</v>
      </c>
      <c r="AH1419" s="39">
        <f t="shared" si="249"/>
        <v>399</v>
      </c>
      <c r="AI1419" s="39">
        <f t="shared" si="250"/>
        <v>-152</v>
      </c>
      <c r="AJ1419" s="39">
        <f t="shared" si="251"/>
        <v>0</v>
      </c>
      <c r="AK1419" s="39">
        <v>1</v>
      </c>
      <c r="AL1419" s="39">
        <v>0.45600000000000002</v>
      </c>
      <c r="AM1419" s="39">
        <v>0.48699999999999999</v>
      </c>
      <c r="AN1419" s="39">
        <v>0.432</v>
      </c>
      <c r="AO1419" s="39">
        <f t="shared" si="252"/>
        <v>0</v>
      </c>
      <c r="AQ1419" s="37" t="s">
        <v>196</v>
      </c>
      <c r="AR1419" s="39">
        <v>0</v>
      </c>
    </row>
    <row r="1420" spans="1:44" ht="15" customHeight="1">
      <c r="A1420" s="37" t="s">
        <v>198</v>
      </c>
      <c r="B1420" s="37" t="s">
        <v>174</v>
      </c>
      <c r="C1420" s="37" t="s">
        <v>175</v>
      </c>
      <c r="E1420" s="39">
        <v>0.99</v>
      </c>
      <c r="F1420" s="39">
        <v>21</v>
      </c>
      <c r="G1420" s="39">
        <f t="shared" si="242"/>
        <v>960</v>
      </c>
      <c r="H1420" s="39" t="s">
        <v>4111</v>
      </c>
      <c r="I1420" s="39" t="s">
        <v>4111</v>
      </c>
      <c r="J1420" s="39" t="str">
        <f t="shared" si="243"/>
        <v>NO</v>
      </c>
      <c r="K1420" s="39">
        <f t="shared" si="244"/>
        <v>0</v>
      </c>
      <c r="L1420" s="39" t="str">
        <f t="shared" si="245"/>
        <v>NO</v>
      </c>
      <c r="O1420" s="39">
        <v>1</v>
      </c>
      <c r="R1420" s="39">
        <v>0</v>
      </c>
      <c r="S1420" s="39">
        <f t="shared" si="246"/>
        <v>0</v>
      </c>
      <c r="AB1420" s="39" t="s">
        <v>4112</v>
      </c>
      <c r="AC1420" s="39" t="s">
        <v>176</v>
      </c>
      <c r="AD1420" s="39">
        <f t="shared" si="247"/>
        <v>3</v>
      </c>
      <c r="AE1420" s="39">
        <v>126</v>
      </c>
      <c r="AF1420" s="39">
        <f t="shared" si="248"/>
        <v>418</v>
      </c>
      <c r="AG1420" s="39">
        <v>25</v>
      </c>
      <c r="AH1420" s="39">
        <f t="shared" si="249"/>
        <v>352</v>
      </c>
      <c r="AI1420" s="39">
        <f t="shared" si="250"/>
        <v>66</v>
      </c>
      <c r="AJ1420" s="39">
        <f t="shared" si="251"/>
        <v>1</v>
      </c>
      <c r="AK1420" s="39">
        <v>1</v>
      </c>
      <c r="AL1420" s="39">
        <v>0.44</v>
      </c>
      <c r="AM1420" s="39">
        <v>0.501</v>
      </c>
      <c r="AN1420" s="39">
        <v>0.35499999999999998</v>
      </c>
      <c r="AO1420" s="39">
        <f t="shared" si="252"/>
        <v>0</v>
      </c>
      <c r="AQ1420" s="37" t="s">
        <v>175</v>
      </c>
      <c r="AR1420" s="39">
        <v>1</v>
      </c>
    </row>
    <row r="1421" spans="1:44" ht="15" customHeight="1">
      <c r="A1421" s="37" t="s">
        <v>177</v>
      </c>
      <c r="B1421" s="37" t="s">
        <v>178</v>
      </c>
      <c r="C1421" s="37" t="s">
        <v>179</v>
      </c>
      <c r="E1421" s="39">
        <v>1</v>
      </c>
      <c r="F1421" s="39">
        <v>24</v>
      </c>
      <c r="G1421" s="39">
        <f t="shared" si="242"/>
        <v>578</v>
      </c>
      <c r="H1421" s="39">
        <v>1380</v>
      </c>
      <c r="I1421" s="39" t="s">
        <v>4111</v>
      </c>
      <c r="J1421" s="39" t="str">
        <f t="shared" si="243"/>
        <v>NO</v>
      </c>
      <c r="K1421" s="39">
        <f t="shared" si="244"/>
        <v>0.34602076124567471</v>
      </c>
      <c r="L1421" s="39" t="str">
        <f t="shared" si="245"/>
        <v>NO</v>
      </c>
      <c r="O1421" s="39">
        <v>2</v>
      </c>
      <c r="R1421" s="39">
        <v>0</v>
      </c>
      <c r="S1421" s="39">
        <f t="shared" si="246"/>
        <v>1</v>
      </c>
      <c r="W1421" s="39" t="s">
        <v>3268</v>
      </c>
      <c r="AB1421" s="39" t="s">
        <v>4112</v>
      </c>
      <c r="AD1421" s="39">
        <f t="shared" si="247"/>
        <v>0</v>
      </c>
      <c r="AE1421" s="39">
        <v>6945</v>
      </c>
      <c r="AF1421" s="39">
        <f t="shared" si="248"/>
        <v>1323</v>
      </c>
      <c r="AG1421" s="39">
        <v>90</v>
      </c>
      <c r="AH1421" s="39">
        <f t="shared" si="249"/>
        <v>533</v>
      </c>
      <c r="AI1421" s="39">
        <f t="shared" si="250"/>
        <v>790</v>
      </c>
      <c r="AJ1421" s="39">
        <f t="shared" si="251"/>
        <v>1</v>
      </c>
      <c r="AK1421" s="39">
        <v>1</v>
      </c>
      <c r="AL1421" s="39">
        <v>0.436</v>
      </c>
      <c r="AM1421" s="39">
        <v>0.47799999999999998</v>
      </c>
      <c r="AN1421" s="39">
        <v>0.42799999999999999</v>
      </c>
      <c r="AO1421" s="39">
        <f t="shared" si="252"/>
        <v>0</v>
      </c>
      <c r="AQ1421" s="37" t="s">
        <v>179</v>
      </c>
      <c r="AR1421" s="39">
        <v>1</v>
      </c>
    </row>
    <row r="1422" spans="1:44" ht="15" customHeight="1">
      <c r="A1422" s="37" t="s">
        <v>180</v>
      </c>
      <c r="B1422" s="37" t="s">
        <v>181</v>
      </c>
      <c r="C1422" s="37" t="s">
        <v>182</v>
      </c>
      <c r="E1422" s="39">
        <v>1</v>
      </c>
      <c r="F1422" s="39">
        <v>20</v>
      </c>
      <c r="G1422" s="39">
        <f t="shared" si="242"/>
        <v>202</v>
      </c>
      <c r="H1422" s="39">
        <v>6726</v>
      </c>
      <c r="I1422" s="39">
        <v>5705</v>
      </c>
      <c r="J1422" s="39" t="str">
        <f t="shared" si="243"/>
        <v>NO</v>
      </c>
      <c r="K1422" s="39">
        <f t="shared" si="244"/>
        <v>2.4752475247524752</v>
      </c>
      <c r="L1422" s="39" t="str">
        <f t="shared" si="245"/>
        <v>NO</v>
      </c>
      <c r="O1422" s="39">
        <v>0</v>
      </c>
      <c r="R1422" s="39">
        <v>0</v>
      </c>
      <c r="S1422" s="39">
        <f t="shared" si="246"/>
        <v>0</v>
      </c>
      <c r="AB1422" s="39" t="s">
        <v>4112</v>
      </c>
      <c r="AC1422" s="39" t="s">
        <v>183</v>
      </c>
      <c r="AD1422" s="39">
        <f t="shared" si="247"/>
        <v>3</v>
      </c>
      <c r="AE1422" s="39">
        <v>553</v>
      </c>
      <c r="AF1422" s="39">
        <f t="shared" si="248"/>
        <v>662</v>
      </c>
      <c r="AG1422" s="39">
        <v>119</v>
      </c>
      <c r="AH1422" s="39">
        <f t="shared" si="249"/>
        <v>585</v>
      </c>
      <c r="AI1422" s="39">
        <f t="shared" si="250"/>
        <v>77</v>
      </c>
      <c r="AJ1422" s="39">
        <f t="shared" si="251"/>
        <v>1</v>
      </c>
      <c r="AK1422" s="39">
        <v>1</v>
      </c>
      <c r="AL1422" s="39">
        <v>0.36399999999999999</v>
      </c>
      <c r="AM1422" s="39">
        <v>0.48799999999999999</v>
      </c>
      <c r="AN1422" s="39">
        <v>0.40400000000000003</v>
      </c>
      <c r="AO1422" s="39">
        <f t="shared" si="252"/>
        <v>0</v>
      </c>
      <c r="AQ1422" s="37" t="s">
        <v>182</v>
      </c>
      <c r="AR1422" s="39">
        <v>1</v>
      </c>
    </row>
    <row r="1423" spans="1:44" ht="15" customHeight="1">
      <c r="A1423" s="37" t="s">
        <v>184</v>
      </c>
      <c r="B1423" s="37" t="s">
        <v>156</v>
      </c>
      <c r="C1423" s="37" t="s">
        <v>157</v>
      </c>
      <c r="E1423" s="39">
        <v>0.996</v>
      </c>
      <c r="F1423" s="39">
        <v>19</v>
      </c>
      <c r="G1423" s="39">
        <f t="shared" si="242"/>
        <v>201</v>
      </c>
      <c r="H1423" s="39">
        <v>8490</v>
      </c>
      <c r="I1423" s="39">
        <v>5705</v>
      </c>
      <c r="J1423" s="39" t="str">
        <f t="shared" si="243"/>
        <v>NO</v>
      </c>
      <c r="K1423" s="39">
        <f t="shared" si="244"/>
        <v>0</v>
      </c>
      <c r="L1423" s="39" t="str">
        <f t="shared" si="245"/>
        <v>NO</v>
      </c>
      <c r="O1423" s="39">
        <v>0</v>
      </c>
      <c r="R1423" s="39">
        <v>0</v>
      </c>
      <c r="S1423" s="39">
        <f t="shared" si="246"/>
        <v>1</v>
      </c>
      <c r="V1423" s="39" t="s">
        <v>158</v>
      </c>
      <c r="AB1423" s="39" t="s">
        <v>4112</v>
      </c>
      <c r="AD1423" s="39">
        <f t="shared" si="247"/>
        <v>0</v>
      </c>
      <c r="AE1423" s="39">
        <v>7416</v>
      </c>
      <c r="AF1423" s="39">
        <f t="shared" si="248"/>
        <v>1329</v>
      </c>
      <c r="AG1423" s="39">
        <v>56</v>
      </c>
      <c r="AH1423" s="39">
        <f t="shared" si="249"/>
        <v>442</v>
      </c>
      <c r="AI1423" s="39">
        <f t="shared" si="250"/>
        <v>887</v>
      </c>
      <c r="AJ1423" s="39">
        <f t="shared" si="251"/>
        <v>1</v>
      </c>
      <c r="AK1423" s="39">
        <v>1</v>
      </c>
      <c r="AL1423" s="39">
        <v>0.44400000000000001</v>
      </c>
      <c r="AM1423" s="39">
        <v>0.45900000000000002</v>
      </c>
      <c r="AN1423" s="39">
        <v>0.441</v>
      </c>
      <c r="AO1423" s="39">
        <f t="shared" si="252"/>
        <v>0</v>
      </c>
      <c r="AQ1423" s="37" t="s">
        <v>157</v>
      </c>
      <c r="AR1423" s="39">
        <v>1</v>
      </c>
    </row>
    <row r="1424" spans="1:44" ht="15" customHeight="1">
      <c r="A1424" s="37" t="s">
        <v>159</v>
      </c>
      <c r="B1424" s="37" t="s">
        <v>160</v>
      </c>
      <c r="C1424" s="37" t="s">
        <v>161</v>
      </c>
      <c r="E1424" s="39">
        <v>0.98799999999999999</v>
      </c>
      <c r="F1424" s="39">
        <v>19</v>
      </c>
      <c r="G1424" s="39">
        <f t="shared" si="242"/>
        <v>267</v>
      </c>
      <c r="H1424" s="39">
        <v>6465</v>
      </c>
      <c r="I1424" s="39" t="s">
        <v>4111</v>
      </c>
      <c r="J1424" s="39" t="str">
        <f t="shared" si="243"/>
        <v>NO</v>
      </c>
      <c r="K1424" s="39">
        <f t="shared" si="244"/>
        <v>0</v>
      </c>
      <c r="L1424" s="39" t="str">
        <f t="shared" si="245"/>
        <v>NO</v>
      </c>
      <c r="O1424" s="39">
        <v>0</v>
      </c>
      <c r="R1424" s="39">
        <v>0</v>
      </c>
      <c r="S1424" s="39">
        <f t="shared" si="246"/>
        <v>0</v>
      </c>
      <c r="AB1424" s="39" t="s">
        <v>4112</v>
      </c>
      <c r="AD1424" s="39">
        <f t="shared" si="247"/>
        <v>0</v>
      </c>
      <c r="AE1424" s="39">
        <v>4897</v>
      </c>
      <c r="AF1424" s="39">
        <f t="shared" si="248"/>
        <v>1272</v>
      </c>
      <c r="AG1424" s="39">
        <v>766</v>
      </c>
      <c r="AH1424" s="39">
        <f t="shared" si="249"/>
        <v>945</v>
      </c>
      <c r="AI1424" s="39">
        <f t="shared" si="250"/>
        <v>327</v>
      </c>
      <c r="AJ1424" s="39">
        <f t="shared" si="251"/>
        <v>1</v>
      </c>
      <c r="AK1424" s="39">
        <v>1</v>
      </c>
      <c r="AL1424" s="39">
        <v>0</v>
      </c>
      <c r="AM1424" s="39">
        <v>0</v>
      </c>
      <c r="AN1424" s="39">
        <v>0</v>
      </c>
      <c r="AO1424" s="39">
        <f t="shared" si="252"/>
        <v>0</v>
      </c>
      <c r="AQ1424" s="37" t="s">
        <v>161</v>
      </c>
      <c r="AR1424" s="39">
        <v>1</v>
      </c>
    </row>
    <row r="1425" spans="1:44" ht="15" customHeight="1">
      <c r="A1425" s="37" t="s">
        <v>162</v>
      </c>
      <c r="B1425" s="37" t="s">
        <v>163</v>
      </c>
      <c r="C1425" s="37" t="s">
        <v>164</v>
      </c>
      <c r="E1425" s="39">
        <v>0.96699999999999997</v>
      </c>
      <c r="F1425" s="39">
        <v>21</v>
      </c>
      <c r="G1425" s="39">
        <f t="shared" si="242"/>
        <v>161</v>
      </c>
      <c r="H1425" s="39">
        <v>5649</v>
      </c>
      <c r="I1425" s="39">
        <v>12809</v>
      </c>
      <c r="J1425" s="39" t="str">
        <f t="shared" si="243"/>
        <v>YES</v>
      </c>
      <c r="K1425" s="39">
        <f t="shared" si="244"/>
        <v>0</v>
      </c>
      <c r="L1425" s="39" t="str">
        <f t="shared" si="245"/>
        <v>NO</v>
      </c>
      <c r="O1425" s="39">
        <v>0</v>
      </c>
      <c r="R1425" s="39">
        <v>0</v>
      </c>
      <c r="S1425" s="39">
        <f t="shared" si="246"/>
        <v>0</v>
      </c>
      <c r="AB1425" s="39" t="s">
        <v>4112</v>
      </c>
      <c r="AC1425" s="39" t="s">
        <v>165</v>
      </c>
      <c r="AD1425" s="39">
        <f t="shared" si="247"/>
        <v>2</v>
      </c>
      <c r="AE1425" s="39">
        <v>0</v>
      </c>
      <c r="AF1425" s="39">
        <f t="shared" si="248"/>
        <v>1</v>
      </c>
      <c r="AG1425" s="39">
        <v>1</v>
      </c>
      <c r="AH1425" s="39">
        <f t="shared" si="249"/>
        <v>122</v>
      </c>
      <c r="AI1425" s="39">
        <f t="shared" si="250"/>
        <v>-121</v>
      </c>
      <c r="AJ1425" s="39">
        <f t="shared" si="251"/>
        <v>0</v>
      </c>
      <c r="AK1425" s="39">
        <v>1</v>
      </c>
      <c r="AL1425" s="39">
        <v>0.36399999999999999</v>
      </c>
      <c r="AM1425" s="39">
        <v>0.47699999999999998</v>
      </c>
      <c r="AN1425" s="39">
        <v>0.376</v>
      </c>
      <c r="AO1425" s="39">
        <f t="shared" si="252"/>
        <v>0</v>
      </c>
      <c r="AQ1425" s="37" t="s">
        <v>164</v>
      </c>
      <c r="AR1425" s="39">
        <v>0</v>
      </c>
    </row>
    <row r="1426" spans="1:44" ht="15" customHeight="1">
      <c r="A1426" s="37" t="s">
        <v>166</v>
      </c>
      <c r="B1426" s="37" t="s">
        <v>167</v>
      </c>
      <c r="C1426" s="37" t="s">
        <v>168</v>
      </c>
      <c r="E1426" s="39">
        <v>0.99199999999999999</v>
      </c>
      <c r="F1426" s="39">
        <v>16</v>
      </c>
      <c r="G1426" s="39">
        <f t="shared" si="242"/>
        <v>188</v>
      </c>
      <c r="H1426" s="39">
        <v>27560</v>
      </c>
      <c r="I1426" s="39">
        <v>982</v>
      </c>
      <c r="J1426" s="39" t="str">
        <f t="shared" si="243"/>
        <v>YES</v>
      </c>
      <c r="K1426" s="39">
        <f t="shared" si="244"/>
        <v>2.1276595744680851</v>
      </c>
      <c r="L1426" s="39" t="str">
        <f t="shared" si="245"/>
        <v>NO</v>
      </c>
      <c r="O1426" s="39">
        <v>0</v>
      </c>
      <c r="R1426" s="39">
        <v>0</v>
      </c>
      <c r="S1426" s="39">
        <f t="shared" si="246"/>
        <v>0</v>
      </c>
      <c r="AB1426" s="39" t="s">
        <v>4112</v>
      </c>
      <c r="AD1426" s="39">
        <f t="shared" si="247"/>
        <v>0</v>
      </c>
      <c r="AE1426" s="39">
        <v>727</v>
      </c>
      <c r="AF1426" s="39">
        <f t="shared" si="248"/>
        <v>738</v>
      </c>
      <c r="AG1426" s="39">
        <v>5374</v>
      </c>
      <c r="AH1426" s="39">
        <f t="shared" si="249"/>
        <v>1297</v>
      </c>
      <c r="AI1426" s="39">
        <f t="shared" si="250"/>
        <v>-559</v>
      </c>
      <c r="AJ1426" s="39">
        <f t="shared" si="251"/>
        <v>0</v>
      </c>
      <c r="AK1426" s="39">
        <v>1</v>
      </c>
      <c r="AL1426" s="39">
        <v>0.44700000000000001</v>
      </c>
      <c r="AM1426" s="39">
        <v>0.47699999999999998</v>
      </c>
      <c r="AN1426" s="39">
        <v>0.36799999999999999</v>
      </c>
      <c r="AO1426" s="39">
        <f t="shared" si="252"/>
        <v>0</v>
      </c>
      <c r="AQ1426" s="37" t="s">
        <v>168</v>
      </c>
      <c r="AR1426" s="39">
        <v>0</v>
      </c>
    </row>
    <row r="1427" spans="1:44" ht="15" customHeight="1">
      <c r="A1427" s="37" t="s">
        <v>169</v>
      </c>
      <c r="B1427" s="37" t="s">
        <v>170</v>
      </c>
      <c r="C1427" s="37" t="s">
        <v>171</v>
      </c>
      <c r="E1427" s="39">
        <v>0.998</v>
      </c>
      <c r="F1427" s="39">
        <v>17</v>
      </c>
      <c r="G1427" s="39">
        <f t="shared" si="242"/>
        <v>577</v>
      </c>
      <c r="H1427" s="39">
        <v>2090</v>
      </c>
      <c r="I1427" s="39">
        <v>2160</v>
      </c>
      <c r="J1427" s="39" t="str">
        <f t="shared" si="243"/>
        <v>NO</v>
      </c>
      <c r="K1427" s="39">
        <f t="shared" si="244"/>
        <v>1.5597920277296362</v>
      </c>
      <c r="L1427" s="39" t="str">
        <f t="shared" si="245"/>
        <v>NO</v>
      </c>
      <c r="O1427" s="39">
        <v>1</v>
      </c>
      <c r="R1427" s="39">
        <v>0</v>
      </c>
      <c r="S1427" s="39">
        <f t="shared" si="246"/>
        <v>0</v>
      </c>
      <c r="AB1427" s="39" t="s">
        <v>4112</v>
      </c>
      <c r="AC1427" s="39" t="s">
        <v>172</v>
      </c>
      <c r="AD1427" s="39">
        <f t="shared" si="247"/>
        <v>7</v>
      </c>
      <c r="AE1427" s="39">
        <v>43</v>
      </c>
      <c r="AF1427" s="39">
        <f t="shared" si="248"/>
        <v>303</v>
      </c>
      <c r="AG1427" s="39">
        <v>13</v>
      </c>
      <c r="AH1427" s="39">
        <f t="shared" si="249"/>
        <v>299</v>
      </c>
      <c r="AI1427" s="39">
        <f t="shared" si="250"/>
        <v>4</v>
      </c>
      <c r="AJ1427" s="39">
        <f t="shared" si="251"/>
        <v>1</v>
      </c>
      <c r="AK1427" s="39">
        <v>1</v>
      </c>
      <c r="AL1427" s="39">
        <v>0.49</v>
      </c>
      <c r="AM1427" s="39">
        <v>0.49299999999999999</v>
      </c>
      <c r="AN1427" s="39">
        <v>0.39300000000000002</v>
      </c>
      <c r="AO1427" s="39">
        <f t="shared" si="252"/>
        <v>0</v>
      </c>
      <c r="AQ1427" s="37" t="s">
        <v>171</v>
      </c>
      <c r="AR1427" s="39">
        <v>1</v>
      </c>
    </row>
    <row r="1428" spans="1:44" ht="15" customHeight="1">
      <c r="A1428" s="37" t="s">
        <v>173</v>
      </c>
      <c r="B1428" s="37" t="s">
        <v>146</v>
      </c>
      <c r="C1428" s="37" t="s">
        <v>147</v>
      </c>
      <c r="E1428" s="39">
        <v>0.98699999999999999</v>
      </c>
      <c r="F1428" s="39">
        <v>19</v>
      </c>
      <c r="G1428" s="39">
        <f t="shared" si="242"/>
        <v>312</v>
      </c>
      <c r="H1428" s="39" t="s">
        <v>4111</v>
      </c>
      <c r="I1428" s="39">
        <v>7890</v>
      </c>
      <c r="J1428" s="39" t="str">
        <f t="shared" si="243"/>
        <v>NO</v>
      </c>
      <c r="K1428" s="39">
        <f t="shared" si="244"/>
        <v>0.32051282051282054</v>
      </c>
      <c r="L1428" s="39" t="str">
        <f t="shared" si="245"/>
        <v>NO</v>
      </c>
      <c r="O1428" s="39">
        <v>0</v>
      </c>
      <c r="R1428" s="39">
        <v>0</v>
      </c>
      <c r="S1428" s="39">
        <f t="shared" si="246"/>
        <v>1</v>
      </c>
      <c r="W1428" s="39" t="s">
        <v>1104</v>
      </c>
      <c r="AB1428" s="39" t="s">
        <v>4112</v>
      </c>
      <c r="AC1428" s="39" t="s">
        <v>148</v>
      </c>
      <c r="AD1428" s="39">
        <f t="shared" si="247"/>
        <v>6</v>
      </c>
      <c r="AE1428" s="39">
        <v>132</v>
      </c>
      <c r="AF1428" s="39">
        <f t="shared" si="248"/>
        <v>426</v>
      </c>
      <c r="AG1428" s="39">
        <v>0</v>
      </c>
      <c r="AH1428" s="39">
        <f t="shared" si="249"/>
        <v>1</v>
      </c>
      <c r="AI1428" s="39">
        <f t="shared" si="250"/>
        <v>425</v>
      </c>
      <c r="AJ1428" s="39">
        <f t="shared" si="251"/>
        <v>1</v>
      </c>
      <c r="AK1428" s="39">
        <v>1</v>
      </c>
      <c r="AL1428" s="39">
        <v>0.437</v>
      </c>
      <c r="AM1428" s="39">
        <v>0.51500000000000001</v>
      </c>
      <c r="AN1428" s="39">
        <v>0.41299999999999998</v>
      </c>
      <c r="AO1428" s="39">
        <f t="shared" si="252"/>
        <v>0</v>
      </c>
      <c r="AQ1428" s="37" t="s">
        <v>147</v>
      </c>
      <c r="AR1428" s="39">
        <v>1</v>
      </c>
    </row>
    <row r="1429" spans="1:44" ht="15" customHeight="1">
      <c r="A1429" s="37" t="s">
        <v>149</v>
      </c>
      <c r="B1429" s="37" t="s">
        <v>150</v>
      </c>
      <c r="C1429" s="37" t="s">
        <v>151</v>
      </c>
      <c r="E1429" s="39">
        <v>0.999</v>
      </c>
      <c r="F1429" s="39">
        <v>19</v>
      </c>
      <c r="G1429" s="39">
        <f t="shared" si="242"/>
        <v>218</v>
      </c>
      <c r="H1429" s="39">
        <v>1092</v>
      </c>
      <c r="I1429" s="39" t="s">
        <v>4111</v>
      </c>
      <c r="J1429" s="39" t="str">
        <f t="shared" si="243"/>
        <v>NO</v>
      </c>
      <c r="K1429" s="39">
        <f t="shared" si="244"/>
        <v>0</v>
      </c>
      <c r="L1429" s="39" t="str">
        <f t="shared" si="245"/>
        <v>NO</v>
      </c>
      <c r="O1429" s="39">
        <v>0</v>
      </c>
      <c r="R1429" s="39">
        <v>0</v>
      </c>
      <c r="S1429" s="39">
        <f t="shared" si="246"/>
        <v>0</v>
      </c>
      <c r="AB1429" s="39" t="s">
        <v>4112</v>
      </c>
      <c r="AC1429" s="39" t="s">
        <v>152</v>
      </c>
      <c r="AD1429" s="39">
        <f t="shared" si="247"/>
        <v>6</v>
      </c>
      <c r="AE1429" s="39">
        <v>0</v>
      </c>
      <c r="AF1429" s="39">
        <f t="shared" si="248"/>
        <v>1</v>
      </c>
      <c r="AG1429" s="39">
        <v>17</v>
      </c>
      <c r="AH1429" s="39">
        <f t="shared" si="249"/>
        <v>321</v>
      </c>
      <c r="AI1429" s="39">
        <f t="shared" si="250"/>
        <v>-320</v>
      </c>
      <c r="AJ1429" s="39">
        <f t="shared" si="251"/>
        <v>0</v>
      </c>
      <c r="AK1429" s="39">
        <v>1</v>
      </c>
      <c r="AL1429" s="39">
        <v>0.43099999999999999</v>
      </c>
      <c r="AM1429" s="39">
        <v>0.46800000000000003</v>
      </c>
      <c r="AN1429" s="39">
        <v>0.42599999999999999</v>
      </c>
      <c r="AO1429" s="39">
        <f t="shared" si="252"/>
        <v>0</v>
      </c>
      <c r="AQ1429" s="37" t="s">
        <v>151</v>
      </c>
      <c r="AR1429" s="39">
        <v>0</v>
      </c>
    </row>
    <row r="1430" spans="1:44" ht="15" customHeight="1">
      <c r="A1430" s="37" t="s">
        <v>153</v>
      </c>
      <c r="B1430" s="37" t="s">
        <v>154</v>
      </c>
      <c r="C1430" s="37" t="s">
        <v>155</v>
      </c>
      <c r="E1430" s="39">
        <v>0.98899999999999999</v>
      </c>
      <c r="F1430" s="39">
        <v>23</v>
      </c>
      <c r="G1430" s="39">
        <f t="shared" si="242"/>
        <v>1066</v>
      </c>
      <c r="H1430" s="39">
        <v>7540</v>
      </c>
      <c r="I1430" s="39">
        <v>1143</v>
      </c>
      <c r="J1430" s="39" t="str">
        <f t="shared" si="243"/>
        <v>NO</v>
      </c>
      <c r="K1430" s="39">
        <f t="shared" si="244"/>
        <v>0.4690431519699812</v>
      </c>
      <c r="L1430" s="39" t="str">
        <f t="shared" si="245"/>
        <v>NO</v>
      </c>
      <c r="O1430" s="39">
        <v>3</v>
      </c>
      <c r="R1430" s="39">
        <v>0</v>
      </c>
      <c r="S1430" s="39">
        <f t="shared" si="246"/>
        <v>0</v>
      </c>
      <c r="AB1430" s="39" t="s">
        <v>4112</v>
      </c>
      <c r="AC1430" s="39" t="s">
        <v>124</v>
      </c>
      <c r="AD1430" s="39">
        <f t="shared" si="247"/>
        <v>18</v>
      </c>
      <c r="AE1430" s="39">
        <v>2</v>
      </c>
      <c r="AF1430" s="39">
        <f t="shared" si="248"/>
        <v>101</v>
      </c>
      <c r="AG1430" s="39">
        <v>119</v>
      </c>
      <c r="AH1430" s="39">
        <f t="shared" si="249"/>
        <v>585</v>
      </c>
      <c r="AI1430" s="39">
        <f t="shared" si="250"/>
        <v>-484</v>
      </c>
      <c r="AJ1430" s="39">
        <f t="shared" si="251"/>
        <v>0</v>
      </c>
      <c r="AK1430" s="39">
        <v>1</v>
      </c>
      <c r="AL1430" s="39">
        <v>0.41099999999999998</v>
      </c>
      <c r="AM1430" s="39">
        <v>0.47699999999999998</v>
      </c>
      <c r="AN1430" s="39">
        <v>0.36199999999999999</v>
      </c>
      <c r="AO1430" s="39">
        <f t="shared" si="252"/>
        <v>0</v>
      </c>
      <c r="AQ1430" s="37" t="s">
        <v>155</v>
      </c>
      <c r="AR1430" s="39">
        <v>0</v>
      </c>
    </row>
    <row r="1431" spans="1:44" ht="15" customHeight="1">
      <c r="A1431" s="37" t="s">
        <v>125</v>
      </c>
      <c r="B1431" s="37" t="s">
        <v>126</v>
      </c>
      <c r="C1431" s="37" t="s">
        <v>127</v>
      </c>
      <c r="E1431" s="39">
        <v>1</v>
      </c>
      <c r="F1431" s="39">
        <v>24</v>
      </c>
      <c r="G1431" s="39">
        <f t="shared" si="242"/>
        <v>234</v>
      </c>
      <c r="H1431" s="39">
        <v>6296</v>
      </c>
      <c r="I1431" s="39">
        <v>1295</v>
      </c>
      <c r="J1431" s="39" t="str">
        <f t="shared" si="243"/>
        <v>NO</v>
      </c>
      <c r="K1431" s="39">
        <f t="shared" si="244"/>
        <v>0.42735042735042733</v>
      </c>
      <c r="L1431" s="39" t="str">
        <f t="shared" si="245"/>
        <v>NO</v>
      </c>
      <c r="O1431" s="39">
        <v>1</v>
      </c>
      <c r="R1431" s="39">
        <v>0</v>
      </c>
      <c r="S1431" s="39">
        <f t="shared" si="246"/>
        <v>0</v>
      </c>
      <c r="AB1431" s="39" t="s">
        <v>4112</v>
      </c>
      <c r="AD1431" s="39">
        <f t="shared" si="247"/>
        <v>0</v>
      </c>
      <c r="AE1431" s="39">
        <v>3</v>
      </c>
      <c r="AF1431" s="39">
        <f t="shared" si="248"/>
        <v>122</v>
      </c>
      <c r="AG1431" s="39">
        <v>5</v>
      </c>
      <c r="AH1431" s="39">
        <f t="shared" si="249"/>
        <v>217</v>
      </c>
      <c r="AI1431" s="39">
        <f t="shared" si="250"/>
        <v>-95</v>
      </c>
      <c r="AJ1431" s="39">
        <f t="shared" si="251"/>
        <v>0</v>
      </c>
      <c r="AK1431" s="39">
        <v>1</v>
      </c>
      <c r="AL1431" s="39">
        <v>0.41199999999999998</v>
      </c>
      <c r="AM1431" s="39">
        <v>0.45400000000000001</v>
      </c>
      <c r="AN1431" s="39">
        <v>0.41699999999999998</v>
      </c>
      <c r="AO1431" s="39">
        <f t="shared" si="252"/>
        <v>0</v>
      </c>
      <c r="AQ1431" s="37" t="s">
        <v>127</v>
      </c>
      <c r="AR1431" s="39">
        <v>0</v>
      </c>
    </row>
    <row r="1432" spans="1:44" ht="15" customHeight="1">
      <c r="A1432" s="37" t="s">
        <v>128</v>
      </c>
      <c r="B1432" s="37" t="s">
        <v>129</v>
      </c>
      <c r="C1432" s="37" t="s">
        <v>130</v>
      </c>
      <c r="E1432" s="39">
        <v>0.999</v>
      </c>
      <c r="F1432" s="39">
        <v>21</v>
      </c>
      <c r="G1432" s="39">
        <f t="shared" si="242"/>
        <v>159</v>
      </c>
      <c r="H1432" s="39">
        <v>1460</v>
      </c>
      <c r="I1432" s="39" t="s">
        <v>4111</v>
      </c>
      <c r="J1432" s="39" t="str">
        <f t="shared" si="243"/>
        <v>NO</v>
      </c>
      <c r="K1432" s="39">
        <f t="shared" si="244"/>
        <v>0</v>
      </c>
      <c r="L1432" s="39" t="str">
        <f t="shared" si="245"/>
        <v>NO</v>
      </c>
      <c r="O1432" s="39">
        <v>0</v>
      </c>
      <c r="R1432" s="39">
        <v>0</v>
      </c>
      <c r="S1432" s="39">
        <f t="shared" si="246"/>
        <v>1</v>
      </c>
      <c r="W1432" s="39" t="s">
        <v>131</v>
      </c>
      <c r="AB1432" s="39" t="s">
        <v>4112</v>
      </c>
      <c r="AC1432" s="39" t="s">
        <v>132</v>
      </c>
      <c r="AD1432" s="39">
        <f t="shared" si="247"/>
        <v>3</v>
      </c>
      <c r="AE1432" s="39">
        <v>4286</v>
      </c>
      <c r="AF1432" s="39">
        <f t="shared" si="248"/>
        <v>1244</v>
      </c>
      <c r="AG1432" s="39">
        <v>699</v>
      </c>
      <c r="AH1432" s="39">
        <f t="shared" si="249"/>
        <v>928</v>
      </c>
      <c r="AI1432" s="39">
        <f t="shared" si="250"/>
        <v>316</v>
      </c>
      <c r="AJ1432" s="39">
        <f t="shared" si="251"/>
        <v>1</v>
      </c>
      <c r="AK1432" s="39">
        <v>1</v>
      </c>
      <c r="AL1432" s="39">
        <v>0.42799999999999999</v>
      </c>
      <c r="AM1432" s="39">
        <v>0.41099999999999998</v>
      </c>
      <c r="AN1432" s="39">
        <v>0.35799999999999998</v>
      </c>
      <c r="AO1432" s="39">
        <f t="shared" si="252"/>
        <v>0</v>
      </c>
      <c r="AQ1432" s="37" t="s">
        <v>130</v>
      </c>
      <c r="AR1432" s="39">
        <v>1</v>
      </c>
    </row>
    <row r="1433" spans="1:44" ht="15" customHeight="1">
      <c r="A1433" s="37" t="s">
        <v>133</v>
      </c>
      <c r="B1433" s="37" t="s">
        <v>134</v>
      </c>
      <c r="C1433" s="37" t="s">
        <v>135</v>
      </c>
      <c r="E1433" s="39">
        <v>1</v>
      </c>
      <c r="F1433" s="39">
        <v>23</v>
      </c>
      <c r="G1433" s="39">
        <f t="shared" si="242"/>
        <v>213</v>
      </c>
      <c r="H1433" s="39">
        <v>2760</v>
      </c>
      <c r="I1433" s="39">
        <v>2386</v>
      </c>
      <c r="J1433" s="39" t="str">
        <f t="shared" si="243"/>
        <v>NO</v>
      </c>
      <c r="K1433" s="39">
        <f t="shared" si="244"/>
        <v>0</v>
      </c>
      <c r="L1433" s="39" t="str">
        <f t="shared" si="245"/>
        <v>NO</v>
      </c>
      <c r="O1433" s="39">
        <v>0</v>
      </c>
      <c r="R1433" s="39">
        <v>0</v>
      </c>
      <c r="S1433" s="39">
        <f t="shared" si="246"/>
        <v>1</v>
      </c>
      <c r="W1433" s="39" t="s">
        <v>430</v>
      </c>
      <c r="AB1433" s="39" t="s">
        <v>4112</v>
      </c>
      <c r="AC1433" s="39" t="s">
        <v>136</v>
      </c>
      <c r="AD1433" s="39">
        <f t="shared" si="247"/>
        <v>5</v>
      </c>
      <c r="AE1433" s="39">
        <v>3</v>
      </c>
      <c r="AF1433" s="39">
        <f t="shared" si="248"/>
        <v>122</v>
      </c>
      <c r="AG1433" s="39">
        <v>0</v>
      </c>
      <c r="AH1433" s="39">
        <f t="shared" si="249"/>
        <v>1</v>
      </c>
      <c r="AI1433" s="39">
        <f t="shared" si="250"/>
        <v>121</v>
      </c>
      <c r="AJ1433" s="39">
        <f t="shared" si="251"/>
        <v>1</v>
      </c>
      <c r="AK1433" s="39">
        <v>1</v>
      </c>
      <c r="AL1433" s="39">
        <v>0.44</v>
      </c>
      <c r="AM1433" s="39">
        <v>0.45800000000000002</v>
      </c>
      <c r="AN1433" s="39">
        <v>0.436</v>
      </c>
      <c r="AO1433" s="39">
        <f t="shared" si="252"/>
        <v>0</v>
      </c>
      <c r="AQ1433" s="37" t="s">
        <v>135</v>
      </c>
      <c r="AR1433" s="39">
        <v>1</v>
      </c>
    </row>
    <row r="1434" spans="1:44" ht="15" customHeight="1">
      <c r="A1434" s="37" t="s">
        <v>137</v>
      </c>
      <c r="B1434" s="37" t="s">
        <v>138</v>
      </c>
      <c r="C1434" s="37" t="s">
        <v>139</v>
      </c>
      <c r="E1434" s="39">
        <v>0.999</v>
      </c>
      <c r="F1434" s="39">
        <v>18</v>
      </c>
      <c r="G1434" s="39">
        <f t="shared" si="242"/>
        <v>197</v>
      </c>
      <c r="H1434" s="39" t="s">
        <v>4111</v>
      </c>
      <c r="I1434" s="39">
        <v>11931</v>
      </c>
      <c r="J1434" s="39" t="str">
        <f t="shared" si="243"/>
        <v>NO</v>
      </c>
      <c r="K1434" s="39">
        <f t="shared" si="244"/>
        <v>2.030456852791878</v>
      </c>
      <c r="L1434" s="39" t="str">
        <f t="shared" si="245"/>
        <v>NO</v>
      </c>
      <c r="O1434" s="39">
        <v>0</v>
      </c>
      <c r="R1434" s="39">
        <v>0</v>
      </c>
      <c r="S1434" s="39">
        <f t="shared" si="246"/>
        <v>1</v>
      </c>
      <c r="W1434" s="39" t="s">
        <v>140</v>
      </c>
      <c r="AB1434" s="39" t="s">
        <v>4112</v>
      </c>
      <c r="AD1434" s="39">
        <f t="shared" si="247"/>
        <v>0</v>
      </c>
      <c r="AE1434" s="39">
        <v>13</v>
      </c>
      <c r="AF1434" s="39">
        <f t="shared" si="248"/>
        <v>202</v>
      </c>
      <c r="AG1434" s="39">
        <v>321</v>
      </c>
      <c r="AH1434" s="39">
        <f t="shared" si="249"/>
        <v>774</v>
      </c>
      <c r="AI1434" s="39">
        <f t="shared" si="250"/>
        <v>-572</v>
      </c>
      <c r="AJ1434" s="39">
        <f t="shared" si="251"/>
        <v>0</v>
      </c>
      <c r="AK1434" s="39">
        <v>1</v>
      </c>
      <c r="AL1434" s="39">
        <v>0.39</v>
      </c>
      <c r="AM1434" s="39">
        <v>0.45700000000000002</v>
      </c>
      <c r="AN1434" s="39">
        <v>0.35</v>
      </c>
      <c r="AO1434" s="39">
        <f t="shared" si="252"/>
        <v>0</v>
      </c>
      <c r="AQ1434" s="37" t="s">
        <v>139</v>
      </c>
      <c r="AR1434" s="39">
        <v>0</v>
      </c>
    </row>
    <row r="1435" spans="1:44" ht="15" customHeight="1">
      <c r="A1435" s="37" t="s">
        <v>141</v>
      </c>
      <c r="B1435" s="37" t="s">
        <v>142</v>
      </c>
      <c r="C1435" s="37" t="s">
        <v>143</v>
      </c>
      <c r="E1435" s="39">
        <v>0.98</v>
      </c>
      <c r="F1435" s="39">
        <v>21</v>
      </c>
      <c r="G1435" s="39">
        <f t="shared" si="242"/>
        <v>279</v>
      </c>
      <c r="H1435" s="39">
        <v>3763</v>
      </c>
      <c r="I1435" s="39">
        <v>2568</v>
      </c>
      <c r="J1435" s="39" t="str">
        <f t="shared" si="243"/>
        <v>NO</v>
      </c>
      <c r="K1435" s="39">
        <f t="shared" si="244"/>
        <v>0</v>
      </c>
      <c r="L1435" s="39" t="str">
        <f t="shared" si="245"/>
        <v>NO</v>
      </c>
      <c r="O1435" s="39">
        <v>0</v>
      </c>
      <c r="R1435" s="39">
        <v>0</v>
      </c>
      <c r="S1435" s="39">
        <f t="shared" si="246"/>
        <v>0</v>
      </c>
      <c r="AB1435" s="39" t="s">
        <v>4112</v>
      </c>
      <c r="AC1435" s="39" t="s">
        <v>144</v>
      </c>
      <c r="AD1435" s="39">
        <f t="shared" si="247"/>
        <v>3</v>
      </c>
      <c r="AE1435" s="39">
        <v>0</v>
      </c>
      <c r="AF1435" s="39">
        <f t="shared" si="248"/>
        <v>1</v>
      </c>
      <c r="AG1435" s="39">
        <v>0</v>
      </c>
      <c r="AH1435" s="39">
        <f t="shared" si="249"/>
        <v>1</v>
      </c>
      <c r="AI1435" s="39">
        <f t="shared" si="250"/>
        <v>0</v>
      </c>
      <c r="AJ1435" s="39">
        <f t="shared" si="251"/>
        <v>0</v>
      </c>
      <c r="AK1435" s="39">
        <v>1</v>
      </c>
      <c r="AL1435" s="39">
        <v>0.45600000000000002</v>
      </c>
      <c r="AM1435" s="39">
        <v>0.48499999999999999</v>
      </c>
      <c r="AN1435" s="39">
        <v>0.35599999999999998</v>
      </c>
      <c r="AO1435" s="39">
        <f t="shared" si="252"/>
        <v>0</v>
      </c>
      <c r="AQ1435" s="37" t="s">
        <v>143</v>
      </c>
      <c r="AR1435" s="39">
        <v>0</v>
      </c>
    </row>
    <row r="1436" spans="1:44" ht="15" customHeight="1">
      <c r="A1436" s="37" t="s">
        <v>145</v>
      </c>
      <c r="B1436" s="37" t="s">
        <v>107</v>
      </c>
      <c r="C1436" s="37" t="s">
        <v>108</v>
      </c>
      <c r="E1436" s="39">
        <v>0.998</v>
      </c>
      <c r="F1436" s="39">
        <v>18</v>
      </c>
      <c r="G1436" s="39">
        <f t="shared" si="242"/>
        <v>180</v>
      </c>
      <c r="H1436" s="39">
        <v>9766</v>
      </c>
      <c r="I1436" s="39">
        <v>1775</v>
      </c>
      <c r="J1436" s="39" t="str">
        <f t="shared" si="243"/>
        <v>NO</v>
      </c>
      <c r="K1436" s="39">
        <f t="shared" si="244"/>
        <v>0.55555555555555558</v>
      </c>
      <c r="L1436" s="39" t="str">
        <f t="shared" si="245"/>
        <v>NO</v>
      </c>
      <c r="O1436" s="39">
        <v>0</v>
      </c>
      <c r="R1436" s="39">
        <v>0</v>
      </c>
      <c r="S1436" s="39">
        <f t="shared" si="246"/>
        <v>0</v>
      </c>
      <c r="AB1436" s="39" t="s">
        <v>4112</v>
      </c>
      <c r="AC1436" s="39" t="s">
        <v>109</v>
      </c>
      <c r="AD1436" s="39">
        <f t="shared" si="247"/>
        <v>9</v>
      </c>
      <c r="AE1436" s="39">
        <v>2888</v>
      </c>
      <c r="AF1436" s="39">
        <f t="shared" si="248"/>
        <v>1150</v>
      </c>
      <c r="AG1436" s="39">
        <v>179</v>
      </c>
      <c r="AH1436" s="39">
        <f t="shared" si="249"/>
        <v>665</v>
      </c>
      <c r="AI1436" s="39">
        <f t="shared" si="250"/>
        <v>485</v>
      </c>
      <c r="AJ1436" s="39">
        <f t="shared" si="251"/>
        <v>1</v>
      </c>
      <c r="AK1436" s="39">
        <v>1</v>
      </c>
      <c r="AL1436" s="39">
        <v>0.46</v>
      </c>
      <c r="AM1436" s="39">
        <v>0.505</v>
      </c>
      <c r="AN1436" s="39">
        <v>0.36899999999999999</v>
      </c>
      <c r="AO1436" s="39">
        <f t="shared" si="252"/>
        <v>0</v>
      </c>
      <c r="AQ1436" s="37" t="s">
        <v>108</v>
      </c>
      <c r="AR1436" s="39">
        <v>1</v>
      </c>
    </row>
    <row r="1437" spans="1:44" ht="15" customHeight="1">
      <c r="A1437" s="37" t="s">
        <v>110</v>
      </c>
      <c r="B1437" s="37" t="s">
        <v>111</v>
      </c>
      <c r="C1437" s="37" t="s">
        <v>112</v>
      </c>
      <c r="E1437" s="39">
        <v>1</v>
      </c>
      <c r="F1437" s="39">
        <v>19</v>
      </c>
      <c r="G1437" s="39">
        <f t="shared" si="242"/>
        <v>249</v>
      </c>
      <c r="H1437" s="39">
        <v>10280</v>
      </c>
      <c r="I1437" s="39">
        <v>632</v>
      </c>
      <c r="J1437" s="39" t="str">
        <f t="shared" si="243"/>
        <v>YES</v>
      </c>
      <c r="K1437" s="39">
        <f t="shared" si="244"/>
        <v>0</v>
      </c>
      <c r="L1437" s="39" t="str">
        <f t="shared" si="245"/>
        <v>NO</v>
      </c>
      <c r="O1437" s="39">
        <v>0</v>
      </c>
      <c r="R1437" s="39">
        <v>0</v>
      </c>
      <c r="S1437" s="39">
        <f t="shared" si="246"/>
        <v>1</v>
      </c>
      <c r="W1437" s="39" t="s">
        <v>3554</v>
      </c>
      <c r="AB1437" s="39" t="s">
        <v>4112</v>
      </c>
      <c r="AC1437" s="39" t="s">
        <v>113</v>
      </c>
      <c r="AD1437" s="39">
        <f t="shared" si="247"/>
        <v>4</v>
      </c>
      <c r="AE1437" s="39">
        <v>13429</v>
      </c>
      <c r="AF1437" s="39">
        <f t="shared" si="248"/>
        <v>1388</v>
      </c>
      <c r="AG1437" s="39">
        <v>10</v>
      </c>
      <c r="AH1437" s="39">
        <f t="shared" si="249"/>
        <v>278</v>
      </c>
      <c r="AI1437" s="39">
        <f t="shared" si="250"/>
        <v>1110</v>
      </c>
      <c r="AJ1437" s="39">
        <f t="shared" si="251"/>
        <v>1</v>
      </c>
      <c r="AK1437" s="39">
        <v>1</v>
      </c>
      <c r="AL1437" s="39">
        <v>0.43</v>
      </c>
      <c r="AM1437" s="39">
        <v>0.496</v>
      </c>
      <c r="AN1437" s="39">
        <v>0.433</v>
      </c>
      <c r="AO1437" s="39">
        <f t="shared" si="252"/>
        <v>0</v>
      </c>
      <c r="AQ1437" s="37" t="s">
        <v>112</v>
      </c>
      <c r="AR1437" s="39">
        <v>1</v>
      </c>
    </row>
    <row r="1438" spans="1:44" ht="15" customHeight="1">
      <c r="A1438" s="37" t="s">
        <v>114</v>
      </c>
      <c r="B1438" s="37" t="s">
        <v>115</v>
      </c>
      <c r="C1438" s="37" t="s">
        <v>116</v>
      </c>
      <c r="E1438" s="39">
        <v>1</v>
      </c>
      <c r="F1438" s="39">
        <v>17</v>
      </c>
      <c r="G1438" s="39">
        <f t="shared" si="242"/>
        <v>157</v>
      </c>
      <c r="H1438" s="39">
        <v>2240</v>
      </c>
      <c r="I1438" s="39">
        <v>5108</v>
      </c>
      <c r="J1438" s="39" t="str">
        <f t="shared" si="243"/>
        <v>NO</v>
      </c>
      <c r="K1438" s="39">
        <f t="shared" si="244"/>
        <v>1.2738853503184713</v>
      </c>
      <c r="L1438" s="39" t="str">
        <f t="shared" si="245"/>
        <v>NO</v>
      </c>
      <c r="O1438" s="39">
        <v>0</v>
      </c>
      <c r="R1438" s="39">
        <v>0</v>
      </c>
      <c r="S1438" s="39">
        <f t="shared" si="246"/>
        <v>0</v>
      </c>
      <c r="AB1438" s="39" t="s">
        <v>4112</v>
      </c>
      <c r="AD1438" s="39">
        <f t="shared" si="247"/>
        <v>0</v>
      </c>
      <c r="AE1438" s="39">
        <v>0</v>
      </c>
      <c r="AF1438" s="39">
        <f t="shared" si="248"/>
        <v>1</v>
      </c>
      <c r="AG1438" s="39">
        <v>0</v>
      </c>
      <c r="AH1438" s="39">
        <f t="shared" si="249"/>
        <v>1</v>
      </c>
      <c r="AI1438" s="39">
        <f t="shared" si="250"/>
        <v>0</v>
      </c>
      <c r="AJ1438" s="39">
        <f t="shared" si="251"/>
        <v>0</v>
      </c>
      <c r="AK1438" s="39">
        <v>1</v>
      </c>
      <c r="AL1438" s="39">
        <v>0.438</v>
      </c>
      <c r="AM1438" s="39">
        <v>0.438</v>
      </c>
      <c r="AN1438" s="39">
        <v>0.39600000000000002</v>
      </c>
      <c r="AO1438" s="39">
        <f t="shared" si="252"/>
        <v>0</v>
      </c>
      <c r="AQ1438" s="37" t="s">
        <v>116</v>
      </c>
      <c r="AR1438" s="39">
        <v>0</v>
      </c>
    </row>
    <row r="1439" spans="1:44" ht="15" customHeight="1">
      <c r="A1439" s="37" t="s">
        <v>117</v>
      </c>
      <c r="B1439" s="37" t="s">
        <v>118</v>
      </c>
      <c r="C1439" s="37" t="s">
        <v>119</v>
      </c>
      <c r="E1439" s="39">
        <v>1</v>
      </c>
      <c r="F1439" s="39">
        <v>17</v>
      </c>
      <c r="G1439" s="39">
        <f t="shared" si="242"/>
        <v>194</v>
      </c>
      <c r="H1439" s="39">
        <v>1550</v>
      </c>
      <c r="I1439" s="39">
        <v>9299</v>
      </c>
      <c r="J1439" s="39" t="str">
        <f t="shared" si="243"/>
        <v>NO</v>
      </c>
      <c r="K1439" s="39">
        <f t="shared" si="244"/>
        <v>4.1237113402061851</v>
      </c>
      <c r="L1439" s="39" t="str">
        <f t="shared" si="245"/>
        <v>NO</v>
      </c>
      <c r="O1439" s="39">
        <v>0</v>
      </c>
      <c r="R1439" s="39">
        <v>0</v>
      </c>
      <c r="S1439" s="39">
        <f t="shared" si="246"/>
        <v>0</v>
      </c>
      <c r="AB1439" s="39" t="s">
        <v>4112</v>
      </c>
      <c r="AD1439" s="39">
        <f t="shared" si="247"/>
        <v>0</v>
      </c>
      <c r="AE1439" s="39">
        <v>29</v>
      </c>
      <c r="AF1439" s="39">
        <f t="shared" si="248"/>
        <v>266</v>
      </c>
      <c r="AG1439" s="39">
        <v>60</v>
      </c>
      <c r="AH1439" s="39">
        <f t="shared" si="249"/>
        <v>455</v>
      </c>
      <c r="AI1439" s="39">
        <f t="shared" si="250"/>
        <v>-189</v>
      </c>
      <c r="AJ1439" s="39">
        <f t="shared" si="251"/>
        <v>0</v>
      </c>
      <c r="AK1439" s="39">
        <v>1</v>
      </c>
      <c r="AL1439" s="39">
        <v>0.439</v>
      </c>
      <c r="AM1439" s="39">
        <v>0.51500000000000001</v>
      </c>
      <c r="AN1439" s="39">
        <v>0.45800000000000002</v>
      </c>
      <c r="AO1439" s="39">
        <f t="shared" si="252"/>
        <v>0</v>
      </c>
      <c r="AQ1439" s="37" t="s">
        <v>119</v>
      </c>
      <c r="AR1439" s="39">
        <v>0</v>
      </c>
    </row>
    <row r="1440" spans="1:44" ht="15" customHeight="1">
      <c r="A1440" s="37" t="s">
        <v>120</v>
      </c>
      <c r="B1440" s="37" t="s">
        <v>121</v>
      </c>
      <c r="C1440" s="37" t="s">
        <v>122</v>
      </c>
      <c r="E1440" s="39">
        <v>0.999</v>
      </c>
      <c r="F1440" s="39">
        <v>19</v>
      </c>
      <c r="G1440" s="39">
        <f t="shared" si="242"/>
        <v>587</v>
      </c>
      <c r="H1440" s="39">
        <v>9570</v>
      </c>
      <c r="I1440" s="39">
        <v>24719</v>
      </c>
      <c r="J1440" s="39" t="str">
        <f t="shared" si="243"/>
        <v>YES</v>
      </c>
      <c r="K1440" s="39">
        <f t="shared" si="244"/>
        <v>0</v>
      </c>
      <c r="L1440" s="39" t="str">
        <f t="shared" si="245"/>
        <v>NO</v>
      </c>
      <c r="O1440" s="39">
        <v>0</v>
      </c>
      <c r="R1440" s="39">
        <v>0</v>
      </c>
      <c r="S1440" s="39">
        <f t="shared" si="246"/>
        <v>1</v>
      </c>
      <c r="AB1440" s="39" t="s">
        <v>123</v>
      </c>
      <c r="AC1440" s="39" t="s">
        <v>88</v>
      </c>
      <c r="AD1440" s="39">
        <f t="shared" si="247"/>
        <v>8</v>
      </c>
      <c r="AE1440" s="39">
        <v>7448</v>
      </c>
      <c r="AF1440" s="39">
        <f t="shared" si="248"/>
        <v>1332</v>
      </c>
      <c r="AG1440" s="39">
        <v>68</v>
      </c>
      <c r="AH1440" s="39">
        <f t="shared" si="249"/>
        <v>481</v>
      </c>
      <c r="AI1440" s="39">
        <f t="shared" si="250"/>
        <v>851</v>
      </c>
      <c r="AJ1440" s="39">
        <f t="shared" si="251"/>
        <v>1</v>
      </c>
      <c r="AK1440" s="39">
        <v>1</v>
      </c>
      <c r="AL1440" s="39">
        <v>0.41299999999999998</v>
      </c>
      <c r="AM1440" s="39">
        <v>0.51800000000000002</v>
      </c>
      <c r="AN1440" s="39">
        <v>0.41199999999999998</v>
      </c>
      <c r="AO1440" s="39">
        <f t="shared" si="252"/>
        <v>0</v>
      </c>
      <c r="AQ1440" s="37" t="s">
        <v>122</v>
      </c>
      <c r="AR1440" s="39">
        <v>1</v>
      </c>
    </row>
    <row r="1441" spans="1:44" ht="15" customHeight="1">
      <c r="A1441" s="37" t="s">
        <v>89</v>
      </c>
      <c r="B1441" s="37" t="s">
        <v>90</v>
      </c>
      <c r="C1441" s="37" t="s">
        <v>91</v>
      </c>
      <c r="E1441" s="39">
        <v>1</v>
      </c>
      <c r="F1441" s="39">
        <v>23</v>
      </c>
      <c r="G1441" s="39">
        <f t="shared" si="242"/>
        <v>70</v>
      </c>
      <c r="H1441" s="39" t="s">
        <v>4111</v>
      </c>
      <c r="I1441" s="39">
        <v>1678</v>
      </c>
      <c r="J1441" s="39" t="str">
        <f t="shared" si="243"/>
        <v>NO</v>
      </c>
      <c r="K1441" s="39">
        <f t="shared" si="244"/>
        <v>8.5714285714285712</v>
      </c>
      <c r="L1441" s="39" t="str">
        <f t="shared" si="245"/>
        <v>YES</v>
      </c>
      <c r="O1441" s="39">
        <v>1</v>
      </c>
      <c r="R1441" s="39">
        <v>0</v>
      </c>
      <c r="S1441" s="39">
        <f t="shared" si="246"/>
        <v>0</v>
      </c>
      <c r="AB1441" s="39" t="s">
        <v>4112</v>
      </c>
      <c r="AD1441" s="39">
        <f t="shared" si="247"/>
        <v>0</v>
      </c>
      <c r="AE1441" s="39">
        <v>3623</v>
      </c>
      <c r="AF1441" s="39">
        <f t="shared" si="248"/>
        <v>1199</v>
      </c>
      <c r="AG1441" s="39">
        <v>1</v>
      </c>
      <c r="AH1441" s="39">
        <f t="shared" si="249"/>
        <v>122</v>
      </c>
      <c r="AI1441" s="39">
        <f t="shared" si="250"/>
        <v>1077</v>
      </c>
      <c r="AJ1441" s="39">
        <f t="shared" si="251"/>
        <v>1</v>
      </c>
      <c r="AK1441" s="39">
        <v>1</v>
      </c>
      <c r="AL1441" s="39">
        <v>0.41499999999999998</v>
      </c>
      <c r="AM1441" s="39">
        <v>0.42899999999999999</v>
      </c>
      <c r="AN1441" s="39">
        <v>0.39300000000000002</v>
      </c>
      <c r="AO1441" s="39">
        <f t="shared" si="252"/>
        <v>0</v>
      </c>
      <c r="AQ1441" s="37" t="s">
        <v>91</v>
      </c>
      <c r="AR1441" s="39">
        <v>1</v>
      </c>
    </row>
    <row r="1442" spans="1:44" ht="15" customHeight="1">
      <c r="A1442" s="37" t="s">
        <v>92</v>
      </c>
      <c r="B1442" s="37" t="s">
        <v>93</v>
      </c>
      <c r="C1442" s="37" t="s">
        <v>94</v>
      </c>
      <c r="E1442" s="39">
        <v>1</v>
      </c>
      <c r="F1442" s="39">
        <v>19</v>
      </c>
      <c r="G1442" s="39">
        <f t="shared" si="242"/>
        <v>85</v>
      </c>
      <c r="H1442" s="39">
        <v>2709</v>
      </c>
      <c r="I1442" s="39">
        <v>765</v>
      </c>
      <c r="J1442" s="39" t="str">
        <f t="shared" si="243"/>
        <v>NO</v>
      </c>
      <c r="K1442" s="39">
        <f t="shared" si="244"/>
        <v>7.0588235294117645</v>
      </c>
      <c r="L1442" s="39" t="str">
        <f t="shared" si="245"/>
        <v>YES</v>
      </c>
      <c r="O1442" s="39">
        <v>1</v>
      </c>
      <c r="R1442" s="39">
        <v>0</v>
      </c>
      <c r="S1442" s="39">
        <f t="shared" si="246"/>
        <v>1</v>
      </c>
      <c r="U1442" s="39" t="s">
        <v>1916</v>
      </c>
      <c r="AB1442" s="39" t="s">
        <v>4112</v>
      </c>
      <c r="AD1442" s="39">
        <f t="shared" si="247"/>
        <v>0</v>
      </c>
      <c r="AE1442" s="39">
        <v>532</v>
      </c>
      <c r="AF1442" s="39">
        <f t="shared" si="248"/>
        <v>650</v>
      </c>
      <c r="AG1442" s="39">
        <v>2</v>
      </c>
      <c r="AH1442" s="39">
        <f t="shared" si="249"/>
        <v>153</v>
      </c>
      <c r="AI1442" s="39">
        <f t="shared" si="250"/>
        <v>497</v>
      </c>
      <c r="AJ1442" s="39">
        <f t="shared" si="251"/>
        <v>1</v>
      </c>
      <c r="AK1442" s="39">
        <v>1</v>
      </c>
      <c r="AL1442" s="39">
        <v>0.38300000000000001</v>
      </c>
      <c r="AM1442" s="39">
        <v>0.42599999999999999</v>
      </c>
      <c r="AN1442" s="39">
        <v>0.441</v>
      </c>
      <c r="AO1442" s="39">
        <f t="shared" si="252"/>
        <v>0</v>
      </c>
      <c r="AQ1442" s="37" t="s">
        <v>94</v>
      </c>
      <c r="AR1442" s="39">
        <v>1</v>
      </c>
    </row>
    <row r="1443" spans="1:44" ht="15" customHeight="1">
      <c r="A1443" s="37" t="s">
        <v>95</v>
      </c>
      <c r="B1443" s="37" t="s">
        <v>96</v>
      </c>
      <c r="C1443" s="37" t="s">
        <v>97</v>
      </c>
      <c r="E1443" s="39">
        <v>1</v>
      </c>
      <c r="F1443" s="39">
        <v>18</v>
      </c>
      <c r="G1443" s="39">
        <f t="shared" si="242"/>
        <v>231</v>
      </c>
      <c r="H1443" s="39">
        <v>1784</v>
      </c>
      <c r="I1443" s="39">
        <v>2547</v>
      </c>
      <c r="J1443" s="39" t="str">
        <f t="shared" si="243"/>
        <v>NO</v>
      </c>
      <c r="K1443" s="39">
        <f t="shared" si="244"/>
        <v>0</v>
      </c>
      <c r="L1443" s="39" t="str">
        <f t="shared" si="245"/>
        <v>NO</v>
      </c>
      <c r="O1443" s="39">
        <v>0</v>
      </c>
      <c r="R1443" s="39">
        <v>0</v>
      </c>
      <c r="S1443" s="39">
        <f t="shared" si="246"/>
        <v>1</v>
      </c>
      <c r="AB1443" s="39" t="s">
        <v>98</v>
      </c>
      <c r="AC1443" s="39" t="s">
        <v>99</v>
      </c>
      <c r="AD1443" s="39">
        <f t="shared" si="247"/>
        <v>6</v>
      </c>
      <c r="AE1443" s="39">
        <v>260</v>
      </c>
      <c r="AF1443" s="39">
        <f t="shared" si="248"/>
        <v>511</v>
      </c>
      <c r="AG1443" s="39">
        <v>854</v>
      </c>
      <c r="AH1443" s="39">
        <f t="shared" si="249"/>
        <v>970</v>
      </c>
      <c r="AI1443" s="39">
        <f t="shared" si="250"/>
        <v>-459</v>
      </c>
      <c r="AJ1443" s="39">
        <f t="shared" si="251"/>
        <v>0</v>
      </c>
      <c r="AK1443" s="39">
        <v>1</v>
      </c>
      <c r="AL1443" s="39">
        <v>0.45400000000000001</v>
      </c>
      <c r="AM1443" s="39">
        <v>0.49</v>
      </c>
      <c r="AN1443" s="39">
        <v>0.38</v>
      </c>
      <c r="AO1443" s="39">
        <f t="shared" si="252"/>
        <v>0</v>
      </c>
      <c r="AQ1443" s="37" t="s">
        <v>97</v>
      </c>
      <c r="AR1443" s="39">
        <v>0</v>
      </c>
    </row>
    <row r="1444" spans="1:44" ht="15" customHeight="1">
      <c r="A1444" s="37" t="s">
        <v>100</v>
      </c>
      <c r="B1444" s="37" t="s">
        <v>101</v>
      </c>
      <c r="C1444" s="37" t="s">
        <v>102</v>
      </c>
      <c r="E1444" s="39">
        <v>1</v>
      </c>
      <c r="F1444" s="39">
        <v>19</v>
      </c>
      <c r="G1444" s="39">
        <f t="shared" si="242"/>
        <v>206</v>
      </c>
      <c r="H1444" s="39">
        <v>2547</v>
      </c>
      <c r="I1444" s="39">
        <v>3783</v>
      </c>
      <c r="J1444" s="39" t="str">
        <f t="shared" si="243"/>
        <v>NO</v>
      </c>
      <c r="K1444" s="39">
        <f t="shared" si="244"/>
        <v>3.883495145631068</v>
      </c>
      <c r="L1444" s="39" t="str">
        <f t="shared" si="245"/>
        <v>NO</v>
      </c>
      <c r="O1444" s="39">
        <v>0</v>
      </c>
      <c r="R1444" s="39">
        <v>0</v>
      </c>
      <c r="S1444" s="39">
        <f t="shared" si="246"/>
        <v>0</v>
      </c>
      <c r="AB1444" s="39" t="s">
        <v>4112</v>
      </c>
      <c r="AC1444" s="39" t="s">
        <v>103</v>
      </c>
      <c r="AD1444" s="39">
        <f t="shared" si="247"/>
        <v>12</v>
      </c>
      <c r="AE1444" s="39">
        <v>51491</v>
      </c>
      <c r="AF1444" s="39">
        <f t="shared" si="248"/>
        <v>1451</v>
      </c>
      <c r="AG1444" s="39">
        <v>96009</v>
      </c>
      <c r="AH1444" s="39">
        <f t="shared" si="249"/>
        <v>1453</v>
      </c>
      <c r="AI1444" s="39">
        <f t="shared" si="250"/>
        <v>-2</v>
      </c>
      <c r="AJ1444" s="39">
        <f t="shared" si="251"/>
        <v>0</v>
      </c>
      <c r="AK1444" s="39">
        <v>1</v>
      </c>
      <c r="AL1444" s="39">
        <v>0.47299999999999998</v>
      </c>
      <c r="AM1444" s="39">
        <v>0.5</v>
      </c>
      <c r="AN1444" s="39">
        <v>0.41299999999999998</v>
      </c>
      <c r="AO1444" s="39">
        <f t="shared" si="252"/>
        <v>0</v>
      </c>
      <c r="AQ1444" s="37" t="s">
        <v>102</v>
      </c>
      <c r="AR1444" s="39">
        <v>0</v>
      </c>
    </row>
    <row r="1445" spans="1:44" ht="15" customHeight="1">
      <c r="A1445" s="37" t="s">
        <v>104</v>
      </c>
      <c r="B1445" s="37" t="s">
        <v>105</v>
      </c>
      <c r="C1445" s="37" t="s">
        <v>106</v>
      </c>
      <c r="E1445" s="39">
        <v>1</v>
      </c>
      <c r="F1445" s="39">
        <v>19</v>
      </c>
      <c r="G1445" s="39">
        <f t="shared" si="242"/>
        <v>313</v>
      </c>
      <c r="H1445" s="39">
        <v>4750</v>
      </c>
      <c r="I1445" s="39">
        <v>1440</v>
      </c>
      <c r="J1445" s="39" t="str">
        <f t="shared" si="243"/>
        <v>NO</v>
      </c>
      <c r="K1445" s="39">
        <f t="shared" si="244"/>
        <v>1.5974440894568689</v>
      </c>
      <c r="L1445" s="39" t="str">
        <f t="shared" si="245"/>
        <v>NO</v>
      </c>
      <c r="O1445" s="39">
        <v>5</v>
      </c>
      <c r="R1445" s="39">
        <v>0</v>
      </c>
      <c r="S1445" s="39">
        <f t="shared" si="246"/>
        <v>0</v>
      </c>
      <c r="AB1445" s="39" t="s">
        <v>4112</v>
      </c>
      <c r="AC1445" s="39" t="s">
        <v>73</v>
      </c>
      <c r="AD1445" s="39">
        <f t="shared" si="247"/>
        <v>20</v>
      </c>
      <c r="AE1445" s="39">
        <v>9005</v>
      </c>
      <c r="AF1445" s="39">
        <f t="shared" si="248"/>
        <v>1357</v>
      </c>
      <c r="AG1445" s="39">
        <v>24</v>
      </c>
      <c r="AH1445" s="39">
        <f t="shared" si="249"/>
        <v>350</v>
      </c>
      <c r="AI1445" s="39">
        <f t="shared" si="250"/>
        <v>1007</v>
      </c>
      <c r="AJ1445" s="39">
        <f t="shared" si="251"/>
        <v>1</v>
      </c>
      <c r="AK1445" s="39">
        <v>1</v>
      </c>
      <c r="AL1445" s="39">
        <v>0.36699999999999999</v>
      </c>
      <c r="AM1445" s="39">
        <v>0.45500000000000002</v>
      </c>
      <c r="AN1445" s="39">
        <v>0.42</v>
      </c>
      <c r="AO1445" s="39">
        <f t="shared" si="252"/>
        <v>0</v>
      </c>
      <c r="AQ1445" s="37" t="s">
        <v>106</v>
      </c>
      <c r="AR1445" s="39">
        <v>1</v>
      </c>
    </row>
    <row r="1446" spans="1:44" ht="15" customHeight="1">
      <c r="A1446" s="37" t="s">
        <v>74</v>
      </c>
      <c r="B1446" s="37" t="s">
        <v>75</v>
      </c>
      <c r="C1446" s="37" t="s">
        <v>76</v>
      </c>
      <c r="E1446" s="39">
        <v>0.95799999999999996</v>
      </c>
      <c r="F1446" s="39">
        <v>20</v>
      </c>
      <c r="G1446" s="39">
        <f t="shared" si="242"/>
        <v>386</v>
      </c>
      <c r="H1446" s="39">
        <v>100</v>
      </c>
      <c r="I1446" s="39">
        <v>1860</v>
      </c>
      <c r="J1446" s="39" t="str">
        <f t="shared" si="243"/>
        <v>NO</v>
      </c>
      <c r="K1446" s="39">
        <f t="shared" si="244"/>
        <v>0</v>
      </c>
      <c r="L1446" s="39" t="str">
        <f t="shared" si="245"/>
        <v>NO</v>
      </c>
      <c r="O1446" s="39">
        <v>2</v>
      </c>
      <c r="R1446" s="39">
        <v>0</v>
      </c>
      <c r="S1446" s="39">
        <f t="shared" si="246"/>
        <v>0</v>
      </c>
      <c r="AB1446" s="39" t="s">
        <v>4112</v>
      </c>
      <c r="AD1446" s="39">
        <f t="shared" si="247"/>
        <v>0</v>
      </c>
      <c r="AE1446" s="39">
        <v>617</v>
      </c>
      <c r="AF1446" s="39">
        <f t="shared" si="248"/>
        <v>690</v>
      </c>
      <c r="AG1446" s="39">
        <v>913</v>
      </c>
      <c r="AH1446" s="39">
        <f t="shared" si="249"/>
        <v>986</v>
      </c>
      <c r="AI1446" s="39">
        <f t="shared" si="250"/>
        <v>-296</v>
      </c>
      <c r="AJ1446" s="39">
        <f t="shared" si="251"/>
        <v>0</v>
      </c>
      <c r="AK1446" s="39">
        <v>1</v>
      </c>
      <c r="AL1446" s="39">
        <v>0.46300000000000002</v>
      </c>
      <c r="AM1446" s="39">
        <v>0.503</v>
      </c>
      <c r="AN1446" s="39">
        <v>0.373</v>
      </c>
      <c r="AO1446" s="39">
        <f t="shared" si="252"/>
        <v>0</v>
      </c>
      <c r="AQ1446" s="37" t="s">
        <v>76</v>
      </c>
      <c r="AR1446" s="39">
        <v>0</v>
      </c>
    </row>
    <row r="1447" spans="1:44" ht="15" customHeight="1">
      <c r="A1447" s="37" t="s">
        <v>77</v>
      </c>
      <c r="B1447" s="37" t="s">
        <v>78</v>
      </c>
      <c r="C1447" s="37" t="s">
        <v>79</v>
      </c>
      <c r="E1447" s="39">
        <v>0.99399999999999999</v>
      </c>
      <c r="F1447" s="39">
        <v>20</v>
      </c>
      <c r="G1447" s="39">
        <f t="shared" si="242"/>
        <v>188</v>
      </c>
      <c r="H1447" s="39">
        <v>100</v>
      </c>
      <c r="I1447" s="39">
        <v>13461</v>
      </c>
      <c r="J1447" s="39" t="str">
        <f t="shared" si="243"/>
        <v>YES</v>
      </c>
      <c r="K1447" s="39">
        <f t="shared" si="244"/>
        <v>2.6595744680851063</v>
      </c>
      <c r="L1447" s="39" t="str">
        <f t="shared" si="245"/>
        <v>NO</v>
      </c>
      <c r="O1447" s="39">
        <v>0</v>
      </c>
      <c r="R1447" s="39">
        <v>0</v>
      </c>
      <c r="S1447" s="39">
        <f t="shared" si="246"/>
        <v>0</v>
      </c>
      <c r="AB1447" s="39" t="s">
        <v>4112</v>
      </c>
      <c r="AD1447" s="39">
        <f t="shared" si="247"/>
        <v>0</v>
      </c>
      <c r="AE1447" s="39">
        <v>404</v>
      </c>
      <c r="AF1447" s="39">
        <f t="shared" si="248"/>
        <v>592</v>
      </c>
      <c r="AG1447" s="39">
        <v>535</v>
      </c>
      <c r="AH1447" s="39">
        <f t="shared" si="249"/>
        <v>882</v>
      </c>
      <c r="AI1447" s="39">
        <f t="shared" si="250"/>
        <v>-290</v>
      </c>
      <c r="AJ1447" s="39">
        <f t="shared" si="251"/>
        <v>0</v>
      </c>
      <c r="AK1447" s="39">
        <v>1</v>
      </c>
      <c r="AL1447" s="39">
        <v>0.54500000000000004</v>
      </c>
      <c r="AM1447" s="39">
        <v>0.49</v>
      </c>
      <c r="AN1447" s="39">
        <v>0.376</v>
      </c>
      <c r="AO1447" s="39">
        <f t="shared" si="252"/>
        <v>0</v>
      </c>
      <c r="AQ1447" s="37" t="s">
        <v>79</v>
      </c>
      <c r="AR1447" s="39">
        <v>0</v>
      </c>
    </row>
    <row r="1448" spans="1:44" ht="15" customHeight="1">
      <c r="A1448" s="37" t="s">
        <v>80</v>
      </c>
      <c r="B1448" s="37" t="s">
        <v>81</v>
      </c>
      <c r="C1448" s="37" t="s">
        <v>82</v>
      </c>
      <c r="E1448" s="39">
        <v>0.998</v>
      </c>
      <c r="F1448" s="39">
        <v>20</v>
      </c>
      <c r="G1448" s="39">
        <f t="shared" si="242"/>
        <v>753</v>
      </c>
      <c r="H1448" s="39">
        <v>1320</v>
      </c>
      <c r="I1448" s="39">
        <v>1413</v>
      </c>
      <c r="J1448" s="39" t="str">
        <f t="shared" si="243"/>
        <v>NO</v>
      </c>
      <c r="K1448" s="39">
        <f t="shared" si="244"/>
        <v>2.9216467463479416</v>
      </c>
      <c r="L1448" s="39" t="str">
        <f t="shared" si="245"/>
        <v>NO</v>
      </c>
      <c r="O1448" s="39">
        <v>3</v>
      </c>
      <c r="R1448" s="39">
        <v>0</v>
      </c>
      <c r="S1448" s="39">
        <f t="shared" si="246"/>
        <v>0</v>
      </c>
      <c r="AB1448" s="39" t="s">
        <v>4112</v>
      </c>
      <c r="AD1448" s="39">
        <f t="shared" si="247"/>
        <v>0</v>
      </c>
      <c r="AE1448" s="39">
        <v>2053</v>
      </c>
      <c r="AF1448" s="39">
        <f t="shared" si="248"/>
        <v>1049</v>
      </c>
      <c r="AG1448" s="39">
        <v>4652</v>
      </c>
      <c r="AH1448" s="39">
        <f t="shared" si="249"/>
        <v>1272</v>
      </c>
      <c r="AI1448" s="39">
        <f t="shared" si="250"/>
        <v>-223</v>
      </c>
      <c r="AJ1448" s="39">
        <f t="shared" si="251"/>
        <v>0</v>
      </c>
      <c r="AK1448" s="39">
        <v>1</v>
      </c>
      <c r="AL1448" s="39">
        <v>0.40400000000000003</v>
      </c>
      <c r="AM1448" s="39">
        <v>0.44900000000000001</v>
      </c>
      <c r="AN1448" s="39">
        <v>0.46800000000000003</v>
      </c>
      <c r="AO1448" s="39">
        <f t="shared" si="252"/>
        <v>0</v>
      </c>
      <c r="AQ1448" s="37" t="s">
        <v>82</v>
      </c>
      <c r="AR1448" s="39">
        <v>0</v>
      </c>
    </row>
    <row r="1449" spans="1:44" ht="15" customHeight="1">
      <c r="A1449" s="37" t="s">
        <v>83</v>
      </c>
      <c r="B1449" s="37" t="s">
        <v>84</v>
      </c>
      <c r="C1449" s="37" t="s">
        <v>85</v>
      </c>
      <c r="E1449" s="39">
        <v>0.998</v>
      </c>
      <c r="F1449" s="39">
        <v>19</v>
      </c>
      <c r="G1449" s="39">
        <f t="shared" si="242"/>
        <v>140</v>
      </c>
      <c r="H1449" s="39">
        <v>3071</v>
      </c>
      <c r="I1449" s="39">
        <v>4802</v>
      </c>
      <c r="J1449" s="39" t="str">
        <f t="shared" si="243"/>
        <v>NO</v>
      </c>
      <c r="K1449" s="39">
        <f t="shared" si="244"/>
        <v>0</v>
      </c>
      <c r="L1449" s="39" t="str">
        <f t="shared" si="245"/>
        <v>NO</v>
      </c>
      <c r="O1449" s="39">
        <v>0</v>
      </c>
      <c r="R1449" s="39">
        <v>0</v>
      </c>
      <c r="S1449" s="39">
        <f t="shared" si="246"/>
        <v>1</v>
      </c>
      <c r="W1449" s="39" t="s">
        <v>3896</v>
      </c>
      <c r="AB1449" s="39" t="s">
        <v>4112</v>
      </c>
      <c r="AC1449" s="39" t="s">
        <v>86</v>
      </c>
      <c r="AD1449" s="39">
        <f t="shared" si="247"/>
        <v>2</v>
      </c>
      <c r="AE1449" s="39">
        <v>10190</v>
      </c>
      <c r="AF1449" s="39">
        <f t="shared" si="248"/>
        <v>1368</v>
      </c>
      <c r="AG1449" s="39">
        <v>1197</v>
      </c>
      <c r="AH1449" s="39">
        <f t="shared" si="249"/>
        <v>1054</v>
      </c>
      <c r="AI1449" s="39">
        <f t="shared" si="250"/>
        <v>314</v>
      </c>
      <c r="AJ1449" s="39">
        <f t="shared" si="251"/>
        <v>1</v>
      </c>
      <c r="AK1449" s="39">
        <v>1</v>
      </c>
      <c r="AL1449" s="39">
        <v>0.42899999999999999</v>
      </c>
      <c r="AM1449" s="39">
        <v>0.48499999999999999</v>
      </c>
      <c r="AN1449" s="39">
        <v>0.42</v>
      </c>
      <c r="AO1449" s="39">
        <f t="shared" si="252"/>
        <v>0</v>
      </c>
      <c r="AQ1449" s="37" t="s">
        <v>85</v>
      </c>
      <c r="AR1449" s="39">
        <v>1</v>
      </c>
    </row>
    <row r="1450" spans="1:44" ht="15" customHeight="1">
      <c r="A1450" s="37" t="s">
        <v>87</v>
      </c>
      <c r="B1450" s="37" t="s">
        <v>49</v>
      </c>
      <c r="C1450" s="37" t="s">
        <v>50</v>
      </c>
      <c r="E1450" s="39">
        <v>0.999</v>
      </c>
      <c r="F1450" s="39">
        <v>17</v>
      </c>
      <c r="G1450" s="39">
        <f t="shared" si="242"/>
        <v>255</v>
      </c>
      <c r="H1450" s="39">
        <v>2645</v>
      </c>
      <c r="I1450" s="39">
        <v>1526</v>
      </c>
      <c r="J1450" s="39" t="str">
        <f t="shared" si="243"/>
        <v>NO</v>
      </c>
      <c r="K1450" s="39">
        <f t="shared" si="244"/>
        <v>0</v>
      </c>
      <c r="L1450" s="39" t="str">
        <f t="shared" si="245"/>
        <v>NO</v>
      </c>
      <c r="O1450" s="39">
        <v>2</v>
      </c>
      <c r="R1450" s="39">
        <v>0</v>
      </c>
      <c r="S1450" s="39">
        <f t="shared" si="246"/>
        <v>0</v>
      </c>
      <c r="AB1450" s="39" t="s">
        <v>4112</v>
      </c>
      <c r="AD1450" s="39">
        <f t="shared" si="247"/>
        <v>0</v>
      </c>
      <c r="AE1450" s="39">
        <v>7432</v>
      </c>
      <c r="AF1450" s="39">
        <f t="shared" si="248"/>
        <v>1331</v>
      </c>
      <c r="AG1450" s="39">
        <v>1035</v>
      </c>
      <c r="AH1450" s="39">
        <f t="shared" si="249"/>
        <v>1021</v>
      </c>
      <c r="AI1450" s="39">
        <f t="shared" si="250"/>
        <v>310</v>
      </c>
      <c r="AJ1450" s="39">
        <f t="shared" si="251"/>
        <v>1</v>
      </c>
      <c r="AK1450" s="39">
        <v>1</v>
      </c>
      <c r="AL1450" s="39">
        <v>0.44400000000000001</v>
      </c>
      <c r="AM1450" s="39">
        <v>0.442</v>
      </c>
      <c r="AN1450" s="39">
        <v>0.33900000000000002</v>
      </c>
      <c r="AO1450" s="39">
        <f t="shared" si="252"/>
        <v>0</v>
      </c>
      <c r="AQ1450" s="37" t="s">
        <v>50</v>
      </c>
      <c r="AR1450" s="39">
        <v>1</v>
      </c>
    </row>
    <row r="1451" spans="1:44" ht="15" customHeight="1">
      <c r="A1451" s="37" t="s">
        <v>51</v>
      </c>
      <c r="B1451" s="37" t="s">
        <v>52</v>
      </c>
      <c r="C1451" s="37" t="s">
        <v>53</v>
      </c>
      <c r="E1451" s="39">
        <v>0.999</v>
      </c>
      <c r="F1451" s="39">
        <v>20</v>
      </c>
      <c r="G1451" s="39">
        <f t="shared" si="242"/>
        <v>61</v>
      </c>
      <c r="H1451" s="39">
        <v>8580</v>
      </c>
      <c r="I1451" s="39">
        <v>21750</v>
      </c>
      <c r="J1451" s="39" t="str">
        <f t="shared" si="243"/>
        <v>YES</v>
      </c>
      <c r="K1451" s="39">
        <f t="shared" si="244"/>
        <v>9.8360655737704921</v>
      </c>
      <c r="L1451" s="39" t="str">
        <f t="shared" si="245"/>
        <v>YES</v>
      </c>
      <c r="O1451" s="39">
        <v>0</v>
      </c>
      <c r="R1451" s="39">
        <v>0</v>
      </c>
      <c r="S1451" s="39">
        <f t="shared" si="246"/>
        <v>0</v>
      </c>
      <c r="AB1451" s="39" t="s">
        <v>4112</v>
      </c>
      <c r="AD1451" s="39">
        <f t="shared" si="247"/>
        <v>0</v>
      </c>
      <c r="AE1451" s="39">
        <v>930</v>
      </c>
      <c r="AF1451" s="39">
        <f t="shared" si="248"/>
        <v>795</v>
      </c>
      <c r="AG1451" s="39">
        <v>1298</v>
      </c>
      <c r="AH1451" s="39">
        <f t="shared" si="249"/>
        <v>1075</v>
      </c>
      <c r="AI1451" s="39">
        <f t="shared" si="250"/>
        <v>-280</v>
      </c>
      <c r="AJ1451" s="39">
        <f t="shared" si="251"/>
        <v>0</v>
      </c>
      <c r="AK1451" s="39">
        <v>1</v>
      </c>
      <c r="AL1451" s="39">
        <v>0.39900000000000002</v>
      </c>
      <c r="AM1451" s="39">
        <v>0.46100000000000002</v>
      </c>
      <c r="AN1451" s="39">
        <v>0.38500000000000001</v>
      </c>
      <c r="AO1451" s="39">
        <f t="shared" si="252"/>
        <v>0</v>
      </c>
      <c r="AQ1451" s="37" t="s">
        <v>53</v>
      </c>
      <c r="AR1451" s="39">
        <v>0</v>
      </c>
    </row>
    <row r="1452" spans="1:44" ht="15" customHeight="1">
      <c r="A1452" s="37" t="s">
        <v>54</v>
      </c>
      <c r="B1452" s="37" t="s">
        <v>55</v>
      </c>
      <c r="C1452" s="37" t="s">
        <v>56</v>
      </c>
      <c r="E1452" s="39">
        <v>0.997</v>
      </c>
      <c r="F1452" s="39">
        <v>18</v>
      </c>
      <c r="G1452" s="39">
        <f t="shared" si="242"/>
        <v>166</v>
      </c>
      <c r="H1452" s="39">
        <v>2235</v>
      </c>
      <c r="I1452" s="39">
        <v>4736</v>
      </c>
      <c r="J1452" s="39" t="str">
        <f t="shared" si="243"/>
        <v>NO</v>
      </c>
      <c r="K1452" s="39">
        <f t="shared" si="244"/>
        <v>3.6144578313253017</v>
      </c>
      <c r="L1452" s="39" t="str">
        <f t="shared" si="245"/>
        <v>NO</v>
      </c>
      <c r="O1452" s="39">
        <v>0</v>
      </c>
      <c r="R1452" s="39">
        <v>0</v>
      </c>
      <c r="S1452" s="39">
        <f t="shared" si="246"/>
        <v>0</v>
      </c>
      <c r="AB1452" s="39" t="s">
        <v>4112</v>
      </c>
      <c r="AD1452" s="39">
        <f t="shared" si="247"/>
        <v>0</v>
      </c>
      <c r="AE1452" s="39">
        <v>1583</v>
      </c>
      <c r="AF1452" s="39">
        <f t="shared" si="248"/>
        <v>957</v>
      </c>
      <c r="AG1452" s="39">
        <v>86</v>
      </c>
      <c r="AH1452" s="39">
        <f t="shared" si="249"/>
        <v>527</v>
      </c>
      <c r="AI1452" s="39">
        <f t="shared" si="250"/>
        <v>430</v>
      </c>
      <c r="AJ1452" s="39">
        <f t="shared" si="251"/>
        <v>1</v>
      </c>
      <c r="AK1452" s="39">
        <v>1</v>
      </c>
      <c r="AL1452" s="39">
        <v>0.36499999999999999</v>
      </c>
      <c r="AM1452" s="39">
        <v>0.45800000000000002</v>
      </c>
      <c r="AN1452" s="39">
        <v>0.41099999999999998</v>
      </c>
      <c r="AO1452" s="39">
        <f t="shared" si="252"/>
        <v>0</v>
      </c>
      <c r="AQ1452" s="37" t="s">
        <v>56</v>
      </c>
      <c r="AR1452" s="39">
        <v>1</v>
      </c>
    </row>
    <row r="1453" spans="1:44" ht="15" customHeight="1">
      <c r="A1453" s="37" t="s">
        <v>57</v>
      </c>
      <c r="B1453" s="37" t="s">
        <v>58</v>
      </c>
      <c r="C1453" s="37" t="s">
        <v>59</v>
      </c>
      <c r="E1453" s="39">
        <v>0.998</v>
      </c>
      <c r="F1453" s="39">
        <v>22</v>
      </c>
      <c r="G1453" s="39">
        <f t="shared" si="242"/>
        <v>243</v>
      </c>
      <c r="H1453" s="39">
        <v>2615</v>
      </c>
      <c r="I1453" s="39">
        <v>1786</v>
      </c>
      <c r="J1453" s="39" t="str">
        <f t="shared" si="243"/>
        <v>NO</v>
      </c>
      <c r="K1453" s="39">
        <f t="shared" si="244"/>
        <v>2.4691358024691361</v>
      </c>
      <c r="L1453" s="39" t="str">
        <f t="shared" si="245"/>
        <v>NO</v>
      </c>
      <c r="O1453" s="39">
        <v>1</v>
      </c>
      <c r="R1453" s="39">
        <v>0</v>
      </c>
      <c r="S1453" s="39">
        <f t="shared" si="246"/>
        <v>0</v>
      </c>
      <c r="AB1453" s="39" t="s">
        <v>4112</v>
      </c>
      <c r="AD1453" s="39">
        <f t="shared" si="247"/>
        <v>0</v>
      </c>
      <c r="AE1453" s="39">
        <v>7</v>
      </c>
      <c r="AF1453" s="39">
        <f t="shared" si="248"/>
        <v>167</v>
      </c>
      <c r="AG1453" s="39">
        <v>31</v>
      </c>
      <c r="AH1453" s="39">
        <f t="shared" si="249"/>
        <v>385</v>
      </c>
      <c r="AI1453" s="39">
        <f t="shared" si="250"/>
        <v>-218</v>
      </c>
      <c r="AJ1453" s="39">
        <f t="shared" si="251"/>
        <v>0</v>
      </c>
      <c r="AK1453" s="39">
        <v>1</v>
      </c>
      <c r="AL1453" s="39">
        <v>0.443</v>
      </c>
      <c r="AM1453" s="39">
        <v>0.53</v>
      </c>
      <c r="AN1453" s="39">
        <v>0.32100000000000001</v>
      </c>
      <c r="AO1453" s="39">
        <f t="shared" si="252"/>
        <v>0</v>
      </c>
      <c r="AQ1453" s="37" t="s">
        <v>59</v>
      </c>
      <c r="AR1453" s="39">
        <v>0</v>
      </c>
    </row>
    <row r="1454" spans="1:44" ht="15" customHeight="1">
      <c r="A1454" s="37" t="s">
        <v>60</v>
      </c>
      <c r="B1454" s="37" t="s">
        <v>61</v>
      </c>
      <c r="C1454" s="37" t="s">
        <v>62</v>
      </c>
      <c r="E1454" s="39">
        <v>0.997</v>
      </c>
      <c r="F1454" s="39">
        <v>20</v>
      </c>
      <c r="G1454" s="39">
        <f t="shared" si="242"/>
        <v>57</v>
      </c>
      <c r="H1454" s="39">
        <v>1898</v>
      </c>
      <c r="I1454" s="39">
        <v>9301</v>
      </c>
      <c r="J1454" s="39" t="str">
        <f t="shared" si="243"/>
        <v>NO</v>
      </c>
      <c r="K1454" s="39">
        <f t="shared" si="244"/>
        <v>10.526315789473683</v>
      </c>
      <c r="L1454" s="39" t="str">
        <f t="shared" si="245"/>
        <v>YES</v>
      </c>
      <c r="O1454" s="39">
        <v>0</v>
      </c>
      <c r="R1454" s="39">
        <v>0</v>
      </c>
      <c r="S1454" s="39">
        <f t="shared" si="246"/>
        <v>0</v>
      </c>
      <c r="AB1454" s="39" t="s">
        <v>4112</v>
      </c>
      <c r="AD1454" s="39">
        <f t="shared" si="247"/>
        <v>0</v>
      </c>
      <c r="AE1454" s="39">
        <v>68</v>
      </c>
      <c r="AF1454" s="39">
        <f t="shared" si="248"/>
        <v>356</v>
      </c>
      <c r="AG1454" s="39">
        <v>65</v>
      </c>
      <c r="AH1454" s="39">
        <f t="shared" si="249"/>
        <v>470</v>
      </c>
      <c r="AI1454" s="39">
        <f t="shared" si="250"/>
        <v>-114</v>
      </c>
      <c r="AJ1454" s="39">
        <f t="shared" si="251"/>
        <v>0</v>
      </c>
      <c r="AK1454" s="39">
        <v>1</v>
      </c>
      <c r="AL1454" s="39">
        <v>0.377</v>
      </c>
      <c r="AM1454" s="39">
        <v>0.45800000000000002</v>
      </c>
      <c r="AN1454" s="39">
        <v>0.40799999999999997</v>
      </c>
      <c r="AO1454" s="39">
        <f t="shared" si="252"/>
        <v>0</v>
      </c>
      <c r="AQ1454" s="37" t="s">
        <v>62</v>
      </c>
      <c r="AR1454" s="39">
        <v>0</v>
      </c>
    </row>
    <row r="1455" spans="1:44" ht="15" customHeight="1">
      <c r="A1455" s="37" t="s">
        <v>63</v>
      </c>
      <c r="B1455" s="37" t="s">
        <v>64</v>
      </c>
      <c r="C1455" s="37" t="s">
        <v>65</v>
      </c>
      <c r="E1455" s="39">
        <v>1</v>
      </c>
      <c r="F1455" s="39">
        <v>18</v>
      </c>
      <c r="G1455" s="39">
        <f t="shared" si="242"/>
        <v>86</v>
      </c>
      <c r="H1455" s="39">
        <v>1730</v>
      </c>
      <c r="I1455" s="39">
        <v>2730</v>
      </c>
      <c r="J1455" s="39" t="str">
        <f t="shared" si="243"/>
        <v>NO</v>
      </c>
      <c r="K1455" s="39">
        <f t="shared" si="244"/>
        <v>4.6511627906976747</v>
      </c>
      <c r="L1455" s="39" t="str">
        <f t="shared" si="245"/>
        <v>YES</v>
      </c>
      <c r="O1455" s="39">
        <v>0</v>
      </c>
      <c r="R1455" s="39">
        <v>0</v>
      </c>
      <c r="S1455" s="39">
        <f t="shared" si="246"/>
        <v>1</v>
      </c>
      <c r="U1455" s="39" t="s">
        <v>3243</v>
      </c>
      <c r="AB1455" s="39" t="s">
        <v>4112</v>
      </c>
      <c r="AD1455" s="39">
        <f t="shared" si="247"/>
        <v>0</v>
      </c>
      <c r="AE1455" s="39">
        <v>1757</v>
      </c>
      <c r="AF1455" s="39">
        <f t="shared" si="248"/>
        <v>991</v>
      </c>
      <c r="AG1455" s="39">
        <v>30</v>
      </c>
      <c r="AH1455" s="39">
        <f t="shared" si="249"/>
        <v>381</v>
      </c>
      <c r="AI1455" s="39">
        <f t="shared" si="250"/>
        <v>610</v>
      </c>
      <c r="AJ1455" s="39">
        <f t="shared" si="251"/>
        <v>1</v>
      </c>
      <c r="AK1455" s="39">
        <v>1</v>
      </c>
      <c r="AL1455" s="39">
        <v>0.41799999999999998</v>
      </c>
      <c r="AM1455" s="39">
        <v>0.443</v>
      </c>
      <c r="AN1455" s="39">
        <v>0.46300000000000002</v>
      </c>
      <c r="AO1455" s="39">
        <f t="shared" si="252"/>
        <v>0</v>
      </c>
      <c r="AQ1455" s="37" t="s">
        <v>65</v>
      </c>
      <c r="AR1455" s="39">
        <v>1</v>
      </c>
    </row>
    <row r="1456" spans="1:44" ht="15" customHeight="1">
      <c r="A1456" s="37" t="s">
        <v>66</v>
      </c>
      <c r="B1456" s="37" t="s">
        <v>67</v>
      </c>
      <c r="C1456" s="37" t="s">
        <v>68</v>
      </c>
      <c r="E1456" s="39">
        <v>1</v>
      </c>
      <c r="F1456" s="39">
        <v>19</v>
      </c>
      <c r="G1456" s="39">
        <f t="shared" si="242"/>
        <v>62</v>
      </c>
      <c r="H1456" s="39">
        <v>81380</v>
      </c>
      <c r="I1456" s="39">
        <v>269</v>
      </c>
      <c r="J1456" s="39" t="str">
        <f t="shared" si="243"/>
        <v>YES</v>
      </c>
      <c r="K1456" s="39">
        <f t="shared" si="244"/>
        <v>9.6774193548387082</v>
      </c>
      <c r="L1456" s="39" t="str">
        <f t="shared" si="245"/>
        <v>YES</v>
      </c>
      <c r="O1456" s="39">
        <v>0</v>
      </c>
      <c r="R1456" s="39">
        <v>0</v>
      </c>
      <c r="S1456" s="39">
        <f t="shared" si="246"/>
        <v>0</v>
      </c>
      <c r="AB1456" s="39" t="s">
        <v>4112</v>
      </c>
      <c r="AD1456" s="39">
        <f t="shared" si="247"/>
        <v>0</v>
      </c>
      <c r="AE1456" s="39">
        <v>710</v>
      </c>
      <c r="AF1456" s="39">
        <f t="shared" si="248"/>
        <v>732</v>
      </c>
      <c r="AG1456" s="39">
        <v>1206</v>
      </c>
      <c r="AH1456" s="39">
        <f t="shared" si="249"/>
        <v>1058</v>
      </c>
      <c r="AI1456" s="39">
        <f t="shared" si="250"/>
        <v>-326</v>
      </c>
      <c r="AJ1456" s="39">
        <f t="shared" si="251"/>
        <v>0</v>
      </c>
      <c r="AK1456" s="39">
        <v>1</v>
      </c>
      <c r="AL1456" s="39">
        <v>0.42299999999999999</v>
      </c>
      <c r="AM1456" s="39">
        <v>0.42499999999999999</v>
      </c>
      <c r="AN1456" s="39">
        <v>0.38600000000000001</v>
      </c>
      <c r="AO1456" s="39">
        <f t="shared" si="252"/>
        <v>0</v>
      </c>
      <c r="AQ1456" s="37" t="s">
        <v>68</v>
      </c>
      <c r="AR1456" s="39">
        <v>0</v>
      </c>
    </row>
    <row r="1457" spans="1:44" ht="15" customHeight="1">
      <c r="A1457" s="37" t="s">
        <v>69</v>
      </c>
      <c r="B1457" s="37" t="s">
        <v>70</v>
      </c>
      <c r="C1457" s="37" t="s">
        <v>71</v>
      </c>
      <c r="E1457" s="39">
        <v>0.98499999999999999</v>
      </c>
      <c r="F1457" s="39">
        <v>17</v>
      </c>
      <c r="G1457" s="39">
        <f t="shared" si="242"/>
        <v>397</v>
      </c>
      <c r="H1457" s="39">
        <v>630</v>
      </c>
      <c r="I1457" s="39">
        <v>10007</v>
      </c>
      <c r="J1457" s="39" t="str">
        <f t="shared" si="243"/>
        <v>YES</v>
      </c>
      <c r="K1457" s="39">
        <f t="shared" si="244"/>
        <v>2.0151133501259446</v>
      </c>
      <c r="L1457" s="39" t="str">
        <f t="shared" si="245"/>
        <v>NO</v>
      </c>
      <c r="O1457" s="39">
        <v>5</v>
      </c>
      <c r="R1457" s="39">
        <v>0</v>
      </c>
      <c r="S1457" s="39">
        <f t="shared" si="246"/>
        <v>1</v>
      </c>
      <c r="U1457" s="39" t="s">
        <v>72</v>
      </c>
      <c r="AB1457" s="39" t="s">
        <v>4112</v>
      </c>
      <c r="AC1457" s="39" t="s">
        <v>31</v>
      </c>
      <c r="AD1457" s="39">
        <f t="shared" si="247"/>
        <v>55</v>
      </c>
      <c r="AE1457" s="39">
        <v>284</v>
      </c>
      <c r="AF1457" s="39">
        <f t="shared" si="248"/>
        <v>530</v>
      </c>
      <c r="AG1457" s="39">
        <v>786</v>
      </c>
      <c r="AH1457" s="39">
        <f t="shared" si="249"/>
        <v>952</v>
      </c>
      <c r="AI1457" s="39">
        <f t="shared" si="250"/>
        <v>-422</v>
      </c>
      <c r="AJ1457" s="39">
        <f t="shared" si="251"/>
        <v>0</v>
      </c>
      <c r="AK1457" s="39">
        <v>1</v>
      </c>
      <c r="AL1457" s="39">
        <v>0.44600000000000001</v>
      </c>
      <c r="AM1457" s="39">
        <v>0.48</v>
      </c>
      <c r="AN1457" s="39">
        <v>0.25800000000000001</v>
      </c>
      <c r="AO1457" s="39">
        <f t="shared" si="252"/>
        <v>0</v>
      </c>
      <c r="AQ1457" s="37" t="s">
        <v>71</v>
      </c>
      <c r="AR1457" s="39">
        <v>0</v>
      </c>
    </row>
    <row r="1458" spans="1:44" ht="15" customHeight="1">
      <c r="A1458" s="37" t="s">
        <v>32</v>
      </c>
      <c r="B1458" s="37" t="s">
        <v>33</v>
      </c>
      <c r="C1458" s="37" t="s">
        <v>34</v>
      </c>
      <c r="E1458" s="39">
        <v>1</v>
      </c>
      <c r="F1458" s="39">
        <v>17</v>
      </c>
      <c r="G1458" s="39">
        <f t="shared" si="242"/>
        <v>165</v>
      </c>
      <c r="H1458" s="39" t="s">
        <v>4111</v>
      </c>
      <c r="I1458" s="39">
        <v>4167</v>
      </c>
      <c r="J1458" s="39" t="str">
        <f t="shared" si="243"/>
        <v>NO</v>
      </c>
      <c r="K1458" s="39">
        <f t="shared" si="244"/>
        <v>1.2121212121212122</v>
      </c>
      <c r="L1458" s="39" t="str">
        <f t="shared" si="245"/>
        <v>NO</v>
      </c>
      <c r="O1458" s="39">
        <v>0</v>
      </c>
      <c r="R1458" s="39">
        <v>0</v>
      </c>
      <c r="S1458" s="39">
        <f t="shared" si="246"/>
        <v>0</v>
      </c>
      <c r="AB1458" s="39" t="s">
        <v>4112</v>
      </c>
      <c r="AD1458" s="39">
        <f t="shared" si="247"/>
        <v>0</v>
      </c>
      <c r="AE1458" s="39">
        <v>464</v>
      </c>
      <c r="AF1458" s="39">
        <f t="shared" si="248"/>
        <v>625</v>
      </c>
      <c r="AG1458" s="39">
        <v>264</v>
      </c>
      <c r="AH1458" s="39">
        <f t="shared" si="249"/>
        <v>737</v>
      </c>
      <c r="AI1458" s="39">
        <f t="shared" si="250"/>
        <v>-112</v>
      </c>
      <c r="AJ1458" s="39">
        <f t="shared" si="251"/>
        <v>0</v>
      </c>
      <c r="AK1458" s="39">
        <v>1</v>
      </c>
      <c r="AL1458" s="39">
        <v>0.38200000000000001</v>
      </c>
      <c r="AM1458" s="39">
        <v>0.44900000000000001</v>
      </c>
      <c r="AN1458" s="39">
        <v>0.42</v>
      </c>
      <c r="AO1458" s="39">
        <f t="shared" si="252"/>
        <v>0</v>
      </c>
      <c r="AQ1458" s="37" t="s">
        <v>34</v>
      </c>
      <c r="AR1458" s="39">
        <v>0</v>
      </c>
    </row>
    <row r="1459" spans="1:44" ht="15" customHeight="1">
      <c r="A1459" s="37" t="s">
        <v>35</v>
      </c>
      <c r="B1459" s="37" t="s">
        <v>36</v>
      </c>
      <c r="C1459" s="37" t="s">
        <v>37</v>
      </c>
      <c r="E1459" s="39">
        <v>0.998</v>
      </c>
      <c r="F1459" s="39">
        <v>17</v>
      </c>
      <c r="G1459" s="39">
        <f t="shared" si="242"/>
        <v>186</v>
      </c>
      <c r="H1459" s="39">
        <v>3720</v>
      </c>
      <c r="I1459" s="39">
        <v>1073</v>
      </c>
      <c r="J1459" s="39" t="str">
        <f t="shared" si="243"/>
        <v>NO</v>
      </c>
      <c r="K1459" s="39">
        <f t="shared" si="244"/>
        <v>0</v>
      </c>
      <c r="L1459" s="39" t="str">
        <f t="shared" si="245"/>
        <v>NO</v>
      </c>
      <c r="O1459" s="39">
        <v>0</v>
      </c>
      <c r="R1459" s="39">
        <v>0</v>
      </c>
      <c r="S1459" s="39">
        <f t="shared" si="246"/>
        <v>1</v>
      </c>
      <c r="W1459" s="39" t="s">
        <v>3678</v>
      </c>
      <c r="AB1459" s="39" t="s">
        <v>4112</v>
      </c>
      <c r="AC1459" s="39" t="s">
        <v>38</v>
      </c>
      <c r="AD1459" s="39">
        <f t="shared" si="247"/>
        <v>13</v>
      </c>
      <c r="AE1459" s="39">
        <v>105</v>
      </c>
      <c r="AF1459" s="39">
        <f t="shared" si="248"/>
        <v>396</v>
      </c>
      <c r="AG1459" s="39">
        <v>579</v>
      </c>
      <c r="AH1459" s="39">
        <f t="shared" si="249"/>
        <v>892</v>
      </c>
      <c r="AI1459" s="39">
        <f t="shared" si="250"/>
        <v>-496</v>
      </c>
      <c r="AJ1459" s="39">
        <f t="shared" si="251"/>
        <v>0</v>
      </c>
      <c r="AK1459" s="39">
        <v>1</v>
      </c>
      <c r="AL1459" s="39">
        <v>0.46100000000000002</v>
      </c>
      <c r="AM1459" s="39">
        <v>0.47299999999999998</v>
      </c>
      <c r="AN1459" s="39">
        <v>0.35399999999999998</v>
      </c>
      <c r="AO1459" s="39">
        <f t="shared" si="252"/>
        <v>0</v>
      </c>
      <c r="AQ1459" s="37" t="s">
        <v>37</v>
      </c>
      <c r="AR1459" s="39">
        <v>0</v>
      </c>
    </row>
    <row r="1460" spans="1:44" ht="15" customHeight="1">
      <c r="A1460" s="37" t="s">
        <v>39</v>
      </c>
      <c r="B1460" s="37" t="s">
        <v>40</v>
      </c>
      <c r="C1460" s="37" t="s">
        <v>41</v>
      </c>
      <c r="E1460" s="39">
        <v>0.999</v>
      </c>
      <c r="F1460" s="39">
        <v>17</v>
      </c>
      <c r="G1460" s="39">
        <f t="shared" si="242"/>
        <v>465</v>
      </c>
      <c r="H1460" s="39">
        <v>3200</v>
      </c>
      <c r="I1460" s="39" t="s">
        <v>4111</v>
      </c>
      <c r="J1460" s="39" t="str">
        <f t="shared" si="243"/>
        <v>NO</v>
      </c>
      <c r="K1460" s="39">
        <f t="shared" si="244"/>
        <v>0.43010752688172044</v>
      </c>
      <c r="L1460" s="39" t="str">
        <f t="shared" si="245"/>
        <v>NO</v>
      </c>
      <c r="O1460" s="39">
        <v>0</v>
      </c>
      <c r="R1460" s="39">
        <v>0</v>
      </c>
      <c r="S1460" s="39">
        <f t="shared" si="246"/>
        <v>0</v>
      </c>
      <c r="AB1460" s="39" t="s">
        <v>4112</v>
      </c>
      <c r="AD1460" s="39">
        <f t="shared" si="247"/>
        <v>0</v>
      </c>
      <c r="AE1460" s="39">
        <v>588</v>
      </c>
      <c r="AF1460" s="39">
        <f t="shared" si="248"/>
        <v>680</v>
      </c>
      <c r="AG1460" s="39">
        <v>335</v>
      </c>
      <c r="AH1460" s="39">
        <f t="shared" si="249"/>
        <v>785</v>
      </c>
      <c r="AI1460" s="39">
        <f t="shared" si="250"/>
        <v>-105</v>
      </c>
      <c r="AJ1460" s="39">
        <f t="shared" si="251"/>
        <v>0</v>
      </c>
      <c r="AK1460" s="39">
        <v>1</v>
      </c>
      <c r="AL1460" s="39">
        <v>0.38600000000000001</v>
      </c>
      <c r="AM1460" s="39">
        <v>0.53300000000000003</v>
      </c>
      <c r="AN1460" s="39">
        <v>0.55400000000000005</v>
      </c>
      <c r="AO1460" s="39">
        <f t="shared" si="252"/>
        <v>0</v>
      </c>
      <c r="AQ1460" s="37" t="s">
        <v>41</v>
      </c>
      <c r="AR1460" s="39">
        <v>0</v>
      </c>
    </row>
    <row r="1461" spans="1:44" ht="15" customHeight="1">
      <c r="A1461" s="37" t="s">
        <v>42</v>
      </c>
      <c r="B1461" s="37" t="s">
        <v>43</v>
      </c>
      <c r="C1461" s="37" t="s">
        <v>44</v>
      </c>
      <c r="E1461" s="39">
        <v>1</v>
      </c>
      <c r="F1461" s="39">
        <v>18</v>
      </c>
      <c r="G1461" s="39">
        <f t="shared" si="242"/>
        <v>135</v>
      </c>
      <c r="H1461" s="39">
        <v>2220</v>
      </c>
      <c r="I1461" s="39">
        <v>1088</v>
      </c>
      <c r="J1461" s="39" t="str">
        <f t="shared" si="243"/>
        <v>NO</v>
      </c>
      <c r="K1461" s="39">
        <f t="shared" si="244"/>
        <v>1.4814814814814814</v>
      </c>
      <c r="L1461" s="39" t="str">
        <f t="shared" si="245"/>
        <v>NO</v>
      </c>
      <c r="O1461" s="39">
        <v>1</v>
      </c>
      <c r="R1461" s="39">
        <v>0</v>
      </c>
      <c r="S1461" s="39">
        <f t="shared" si="246"/>
        <v>0</v>
      </c>
      <c r="AB1461" s="39" t="s">
        <v>4112</v>
      </c>
      <c r="AD1461" s="39">
        <f t="shared" si="247"/>
        <v>0</v>
      </c>
      <c r="AE1461" s="39">
        <v>1958</v>
      </c>
      <c r="AF1461" s="39">
        <f t="shared" si="248"/>
        <v>1026</v>
      </c>
      <c r="AG1461" s="39">
        <v>529</v>
      </c>
      <c r="AH1461" s="39">
        <f t="shared" si="249"/>
        <v>879</v>
      </c>
      <c r="AI1461" s="39">
        <f t="shared" si="250"/>
        <v>147</v>
      </c>
      <c r="AJ1461" s="39">
        <f t="shared" si="251"/>
        <v>1</v>
      </c>
      <c r="AK1461" s="39">
        <v>1</v>
      </c>
      <c r="AL1461" s="39">
        <v>0.40200000000000002</v>
      </c>
      <c r="AM1461" s="39">
        <v>0.46100000000000002</v>
      </c>
      <c r="AN1461" s="39">
        <v>0.37</v>
      </c>
      <c r="AO1461" s="39">
        <f t="shared" si="252"/>
        <v>0</v>
      </c>
      <c r="AQ1461" s="37" t="s">
        <v>44</v>
      </c>
      <c r="AR1461" s="39">
        <v>1</v>
      </c>
    </row>
    <row r="1462" spans="1:44" ht="15" customHeight="1">
      <c r="A1462" s="37" t="s">
        <v>45</v>
      </c>
      <c r="B1462" s="37" t="s">
        <v>46</v>
      </c>
      <c r="C1462" s="37" t="s">
        <v>47</v>
      </c>
      <c r="E1462" s="39">
        <v>0.94599999999999995</v>
      </c>
      <c r="F1462" s="39">
        <v>21</v>
      </c>
      <c r="G1462" s="39">
        <f t="shared" si="242"/>
        <v>221</v>
      </c>
      <c r="H1462" s="39">
        <v>310</v>
      </c>
      <c r="I1462" s="39">
        <v>2134</v>
      </c>
      <c r="J1462" s="39" t="str">
        <f t="shared" si="243"/>
        <v>NO</v>
      </c>
      <c r="K1462" s="39">
        <f t="shared" si="244"/>
        <v>1.8099547511312217</v>
      </c>
      <c r="L1462" s="39" t="str">
        <f t="shared" si="245"/>
        <v>NO</v>
      </c>
      <c r="O1462" s="39">
        <v>1</v>
      </c>
      <c r="R1462" s="39">
        <v>0</v>
      </c>
      <c r="S1462" s="39">
        <f t="shared" si="246"/>
        <v>0</v>
      </c>
      <c r="AB1462" s="39" t="s">
        <v>4112</v>
      </c>
      <c r="AD1462" s="39">
        <f t="shared" si="247"/>
        <v>0</v>
      </c>
      <c r="AE1462" s="39">
        <v>983</v>
      </c>
      <c r="AF1462" s="39">
        <f t="shared" si="248"/>
        <v>810</v>
      </c>
      <c r="AG1462" s="39">
        <v>2510</v>
      </c>
      <c r="AH1462" s="39">
        <f t="shared" si="249"/>
        <v>1188</v>
      </c>
      <c r="AI1462" s="39">
        <f t="shared" si="250"/>
        <v>-378</v>
      </c>
      <c r="AJ1462" s="39">
        <f t="shared" si="251"/>
        <v>0</v>
      </c>
      <c r="AK1462" s="39">
        <v>1</v>
      </c>
      <c r="AL1462" s="39">
        <v>0.46500000000000002</v>
      </c>
      <c r="AM1462" s="39">
        <v>0.42899999999999999</v>
      </c>
      <c r="AN1462" s="39">
        <v>0.371</v>
      </c>
      <c r="AO1462" s="39">
        <f t="shared" si="252"/>
        <v>0</v>
      </c>
      <c r="AQ1462" s="37" t="s">
        <v>47</v>
      </c>
      <c r="AR1462" s="39">
        <v>0</v>
      </c>
    </row>
    <row r="1463" spans="1:44" ht="15" customHeight="1">
      <c r="A1463" s="37" t="s">
        <v>48</v>
      </c>
      <c r="B1463" s="37" t="s">
        <v>1</v>
      </c>
      <c r="C1463" s="37" t="s">
        <v>2</v>
      </c>
      <c r="E1463" s="39">
        <v>0.998</v>
      </c>
      <c r="F1463" s="39">
        <v>21</v>
      </c>
      <c r="G1463" s="39">
        <f t="shared" si="242"/>
        <v>469</v>
      </c>
      <c r="H1463" s="39">
        <v>843</v>
      </c>
      <c r="I1463" s="39">
        <v>1019</v>
      </c>
      <c r="J1463" s="39" t="str">
        <f t="shared" si="243"/>
        <v>NO</v>
      </c>
      <c r="K1463" s="39">
        <f t="shared" si="244"/>
        <v>0</v>
      </c>
      <c r="L1463" s="39" t="str">
        <f t="shared" si="245"/>
        <v>NO</v>
      </c>
      <c r="O1463" s="39">
        <v>0</v>
      </c>
      <c r="R1463" s="39">
        <v>0</v>
      </c>
      <c r="S1463" s="39">
        <f t="shared" si="246"/>
        <v>1</v>
      </c>
      <c r="W1463" s="39" t="s">
        <v>2138</v>
      </c>
      <c r="AB1463" s="39" t="s">
        <v>4112</v>
      </c>
      <c r="AD1463" s="39">
        <f t="shared" si="247"/>
        <v>0</v>
      </c>
      <c r="AE1463" s="39">
        <v>2050</v>
      </c>
      <c r="AF1463" s="39">
        <f t="shared" si="248"/>
        <v>1048</v>
      </c>
      <c r="AG1463" s="39">
        <v>2461</v>
      </c>
      <c r="AH1463" s="39">
        <f t="shared" si="249"/>
        <v>1185</v>
      </c>
      <c r="AI1463" s="39">
        <f t="shared" si="250"/>
        <v>-137</v>
      </c>
      <c r="AJ1463" s="39">
        <f t="shared" si="251"/>
        <v>0</v>
      </c>
      <c r="AK1463" s="39">
        <v>1</v>
      </c>
      <c r="AL1463" s="39">
        <v>0.43</v>
      </c>
      <c r="AM1463" s="39">
        <v>0.49399999999999999</v>
      </c>
      <c r="AN1463" s="39">
        <v>0.31</v>
      </c>
      <c r="AO1463" s="39">
        <f t="shared" si="252"/>
        <v>0</v>
      </c>
      <c r="AQ1463" s="37" t="s">
        <v>2</v>
      </c>
      <c r="AR1463" s="39">
        <v>0</v>
      </c>
    </row>
    <row r="1464" spans="1:44" ht="15" customHeight="1">
      <c r="A1464" s="37" t="s">
        <v>3</v>
      </c>
      <c r="B1464" s="37" t="s">
        <v>4</v>
      </c>
      <c r="C1464" s="37" t="s">
        <v>5</v>
      </c>
      <c r="E1464" s="39">
        <v>1</v>
      </c>
      <c r="F1464" s="39">
        <v>19</v>
      </c>
      <c r="G1464" s="39">
        <f t="shared" si="242"/>
        <v>131</v>
      </c>
      <c r="H1464" s="39">
        <v>423</v>
      </c>
      <c r="I1464" s="39">
        <v>1643</v>
      </c>
      <c r="J1464" s="39" t="str">
        <f t="shared" si="243"/>
        <v>NO</v>
      </c>
      <c r="K1464" s="39">
        <f t="shared" si="244"/>
        <v>4.5801526717557257</v>
      </c>
      <c r="L1464" s="39" t="str">
        <f t="shared" si="245"/>
        <v>YES</v>
      </c>
      <c r="O1464" s="39">
        <v>0</v>
      </c>
      <c r="R1464" s="39">
        <v>0</v>
      </c>
      <c r="S1464" s="39">
        <f t="shared" si="246"/>
        <v>1</v>
      </c>
      <c r="U1464" s="39" t="s">
        <v>6</v>
      </c>
      <c r="AB1464" s="39" t="s">
        <v>4112</v>
      </c>
      <c r="AC1464" s="39" t="s">
        <v>7</v>
      </c>
      <c r="AD1464" s="39">
        <f t="shared" si="247"/>
        <v>4</v>
      </c>
      <c r="AE1464" s="39">
        <v>141</v>
      </c>
      <c r="AF1464" s="39">
        <f t="shared" si="248"/>
        <v>433</v>
      </c>
      <c r="AG1464" s="39">
        <v>15781</v>
      </c>
      <c r="AH1464" s="39">
        <f t="shared" si="249"/>
        <v>1386</v>
      </c>
      <c r="AI1464" s="39">
        <f t="shared" si="250"/>
        <v>-953</v>
      </c>
      <c r="AJ1464" s="39">
        <f t="shared" si="251"/>
        <v>0</v>
      </c>
      <c r="AK1464" s="39">
        <v>1</v>
      </c>
      <c r="AL1464" s="39">
        <v>0.45600000000000002</v>
      </c>
      <c r="AM1464" s="39">
        <v>0.46800000000000003</v>
      </c>
      <c r="AN1464" s="39">
        <v>0.40699999999999997</v>
      </c>
      <c r="AO1464" s="39">
        <f t="shared" si="252"/>
        <v>0</v>
      </c>
      <c r="AQ1464" s="37" t="s">
        <v>5</v>
      </c>
      <c r="AR1464" s="39">
        <v>0</v>
      </c>
    </row>
    <row r="1465" spans="1:44" ht="15" customHeight="1">
      <c r="A1465" s="41"/>
      <c r="B1465" s="41"/>
      <c r="C1465" s="41"/>
      <c r="D1465" s="39"/>
      <c r="AK1465" s="39">
        <f>SUM(AK3:AK1464)</f>
        <v>953</v>
      </c>
      <c r="AO1465" s="39">
        <f>SUM(AO3:AO1464)</f>
        <v>509</v>
      </c>
    </row>
    <row r="1466" spans="1:44" ht="15" customHeight="1">
      <c r="A1466" s="41"/>
      <c r="B1466" s="41"/>
      <c r="C1466" s="41"/>
      <c r="D1466" s="39"/>
      <c r="AK1466" s="39" t="s">
        <v>8</v>
      </c>
      <c r="AL1466" s="39">
        <f>SUMPRODUCT($AK3:$AK1464,AL3:AL1464)/$AK1465</f>
        <v>0.42781217208814298</v>
      </c>
      <c r="AM1466" s="39">
        <f>SUMPRODUCT($AK3:$AK1464,AM3:AM1464)/$AK1465</f>
        <v>0.45548373557187916</v>
      </c>
      <c r="AN1466" s="39">
        <f>SUMPRODUCT($AK3:$AK1464,AN3:AN1464)/$AK1465</f>
        <v>0.40096642182581338</v>
      </c>
    </row>
    <row r="1467" spans="1:44" ht="15" customHeight="1">
      <c r="A1467" s="41"/>
      <c r="B1467" s="41"/>
      <c r="C1467" s="41"/>
      <c r="D1467" s="39"/>
      <c r="AK1467" s="39" t="s">
        <v>9</v>
      </c>
      <c r="AL1467" s="39">
        <f>SUMPRODUCT($AO3:$AO1464,AL3:AL1464)/$AO1465</f>
        <v>0.40585068762279003</v>
      </c>
      <c r="AM1467" s="39">
        <f>SUMPRODUCT($AO3:$AO1464,AM3:AM1464)/$AO1465</f>
        <v>0.4285776031434182</v>
      </c>
      <c r="AN1467" s="39">
        <f>SUMPRODUCT($AO3:$AO1464,AN3:AN1464)/$AO1465</f>
        <v>0.38257170923379169</v>
      </c>
    </row>
  </sheetData>
  <mergeCells count="8">
    <mergeCell ref="AC1:AD1"/>
    <mergeCell ref="AE1:AG1"/>
    <mergeCell ref="D1:E1"/>
    <mergeCell ref="H1:J1"/>
    <mergeCell ref="K1:L1"/>
    <mergeCell ref="M1:O1"/>
    <mergeCell ref="Q1:R1"/>
    <mergeCell ref="S1:AA1"/>
  </mergeCells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6"/>
  <sheetViews>
    <sheetView showGridLines="0" tabSelected="1" workbookViewId="0">
      <pane ySplit="1" topLeftCell="A2" activePane="bottomLeft" state="frozen"/>
      <selection activeCell="M1" sqref="M1"/>
      <selection pane="bottomLeft" activeCell="H92" sqref="H92"/>
    </sheetView>
  </sheetViews>
  <sheetFormatPr baseColWidth="10" defaultRowHeight="20" customHeight="1" x14ac:dyDescent="0"/>
  <cols>
    <col min="1" max="2" width="12.140625" style="5" customWidth="1"/>
    <col min="3" max="4" width="12.140625" style="5" hidden="1" customWidth="1"/>
    <col min="5" max="5" width="12.42578125" style="5" customWidth="1"/>
    <col min="6" max="6" width="12.140625" style="5" customWidth="1"/>
    <col min="7" max="8" width="12.42578125" style="5" customWidth="1"/>
    <col min="9" max="10" width="12.5703125" style="5" customWidth="1"/>
    <col min="11" max="14" width="12.42578125" style="5" customWidth="1"/>
    <col min="15" max="15" width="15.28515625" style="5" customWidth="1"/>
    <col min="16" max="22" width="12.42578125" style="5" customWidth="1"/>
    <col min="23" max="23" width="9.28515625" style="5" customWidth="1"/>
    <col min="24" max="24" width="17.85546875" style="5" customWidth="1"/>
    <col min="25" max="34" width="12.140625" style="5" customWidth="1"/>
    <col min="35" max="256" width="10.28515625" style="5" customWidth="1"/>
  </cols>
  <sheetData>
    <row r="1" spans="1:256" ht="60" customHeight="1">
      <c r="A1" s="6" t="s">
        <v>4071</v>
      </c>
      <c r="B1" s="7" t="s">
        <v>10</v>
      </c>
      <c r="C1" s="7" t="s">
        <v>11</v>
      </c>
      <c r="D1" s="7" t="s">
        <v>12</v>
      </c>
      <c r="E1" s="7" t="s">
        <v>13</v>
      </c>
      <c r="F1" s="6" t="s">
        <v>14</v>
      </c>
      <c r="G1" s="7" t="s">
        <v>15</v>
      </c>
      <c r="H1" s="6" t="s">
        <v>16</v>
      </c>
      <c r="I1" s="7" t="s">
        <v>17</v>
      </c>
      <c r="J1" s="6" t="s">
        <v>18</v>
      </c>
      <c r="K1" s="7" t="s">
        <v>19</v>
      </c>
      <c r="L1" s="6" t="s">
        <v>20</v>
      </c>
      <c r="M1" s="7" t="s">
        <v>21</v>
      </c>
      <c r="N1" s="6" t="s">
        <v>22</v>
      </c>
      <c r="O1" s="7" t="s">
        <v>23</v>
      </c>
      <c r="P1" s="6" t="s">
        <v>24</v>
      </c>
      <c r="Q1" s="8" t="s">
        <v>25</v>
      </c>
      <c r="R1" s="9" t="s">
        <v>26</v>
      </c>
      <c r="S1" s="8" t="s">
        <v>27</v>
      </c>
      <c r="T1" s="9" t="s">
        <v>28</v>
      </c>
      <c r="U1" s="10" t="s">
        <v>29</v>
      </c>
      <c r="V1" s="11" t="s">
        <v>4100</v>
      </c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256" ht="15" customHeight="1">
      <c r="A2" s="12">
        <v>1</v>
      </c>
      <c r="B2" s="12">
        <v>68</v>
      </c>
      <c r="C2" s="12">
        <v>32515</v>
      </c>
      <c r="D2" s="12">
        <f t="shared" ref="D2:D65" si="0">C2/B2</f>
        <v>478.16176470588238</v>
      </c>
      <c r="E2" s="12">
        <v>0</v>
      </c>
      <c r="F2" s="13">
        <v>0</v>
      </c>
      <c r="G2" s="12">
        <v>13</v>
      </c>
      <c r="H2" s="13">
        <v>9.8891160111930901E-2</v>
      </c>
      <c r="I2" s="12">
        <v>0</v>
      </c>
      <c r="J2" s="13">
        <v>0</v>
      </c>
      <c r="K2" s="12">
        <v>5</v>
      </c>
      <c r="L2" s="13">
        <v>0</v>
      </c>
      <c r="M2" s="12">
        <v>11</v>
      </c>
      <c r="N2" s="13">
        <v>1.16134345946119</v>
      </c>
      <c r="O2" s="12">
        <v>0</v>
      </c>
      <c r="P2" s="13">
        <v>0</v>
      </c>
      <c r="Q2" s="13">
        <v>28</v>
      </c>
      <c r="R2" s="13">
        <v>0.34613160406300503</v>
      </c>
      <c r="S2" s="12">
        <v>5</v>
      </c>
      <c r="T2" s="12">
        <v>0</v>
      </c>
      <c r="U2" s="3">
        <f t="shared" ref="U2:U65" si="1">ROUND(LOG(F2+R2+T2+1,2)*(1+0.1*(H2+J2+P2+L2+N2)),3)</f>
        <v>0.48299999999999998</v>
      </c>
      <c r="V2" s="3">
        <f t="shared" ref="V2:V65" si="2">RANK(U2,$U$2:$U$594)</f>
        <v>265</v>
      </c>
      <c r="W2" s="4"/>
      <c r="X2" s="4"/>
      <c r="Y2" s="4">
        <f>(IF(B2=E2,1,0)+IF(B2=G2,1,0)+IF(B2=I2,1,0)+IF(B2=K2,1,0)+IF(B2=M2,1,0)+IF(B2=O2,1,0)+IF(B2=Q2,1,0)+IF(B2=S2,1,0))</f>
        <v>0</v>
      </c>
      <c r="Z2" s="4"/>
      <c r="AA2" s="4"/>
      <c r="AB2" s="4"/>
      <c r="AC2" s="4"/>
      <c r="AD2" s="4"/>
      <c r="AE2" s="4"/>
      <c r="AF2" s="4"/>
      <c r="AG2" s="4"/>
      <c r="AH2" s="4"/>
    </row>
    <row r="3" spans="1:256" ht="15" customHeight="1">
      <c r="A3" s="4">
        <v>2</v>
      </c>
      <c r="B3" s="4">
        <v>37</v>
      </c>
      <c r="C3" s="4">
        <v>23140</v>
      </c>
      <c r="D3" s="4">
        <f t="shared" si="0"/>
        <v>625.40540540540542</v>
      </c>
      <c r="E3" s="4">
        <v>0</v>
      </c>
      <c r="F3" s="14">
        <v>0</v>
      </c>
      <c r="G3" s="4">
        <v>10</v>
      </c>
      <c r="H3" s="14">
        <v>0.506861984631787</v>
      </c>
      <c r="I3" s="4">
        <v>0</v>
      </c>
      <c r="J3" s="14">
        <v>0</v>
      </c>
      <c r="K3" s="4">
        <v>3</v>
      </c>
      <c r="L3" s="14">
        <v>2.8152717021458001E-3</v>
      </c>
      <c r="M3" s="4">
        <v>1</v>
      </c>
      <c r="N3" s="14">
        <v>8.4690141494221105E-3</v>
      </c>
      <c r="O3" s="4">
        <v>0</v>
      </c>
      <c r="P3" s="14">
        <v>0</v>
      </c>
      <c r="Q3" s="14">
        <v>9</v>
      </c>
      <c r="R3" s="14">
        <v>6.4859975917009099E-3</v>
      </c>
      <c r="S3" s="4">
        <v>11</v>
      </c>
      <c r="T3" s="4">
        <v>0</v>
      </c>
      <c r="U3" s="4">
        <f t="shared" si="1"/>
        <v>0.01</v>
      </c>
      <c r="V3" s="4">
        <f t="shared" si="2"/>
        <v>588</v>
      </c>
      <c r="W3" s="4"/>
      <c r="X3" s="4"/>
      <c r="Y3" s="4">
        <f t="shared" ref="Y3:Y66" si="3">(IF(B3=E3,1,0)+IF(B3=G3,1,0)+IF(B3=I3,1,0)+IF(B3=K3,1,0)+IF(B3=M3,1,0)+IF(B3=O3,1,0)+IF(B3=Q3,1,0)+IF(B3=S3,1,0))</f>
        <v>0</v>
      </c>
      <c r="Z3" s="4"/>
      <c r="AA3" s="4"/>
      <c r="AB3" s="4"/>
      <c r="AC3" s="4"/>
      <c r="AD3" s="4"/>
      <c r="AE3" s="4"/>
      <c r="AF3" s="4"/>
      <c r="AG3" s="4"/>
      <c r="AH3" s="4"/>
    </row>
    <row r="4" spans="1:256" ht="15" customHeight="1">
      <c r="A4" s="4">
        <v>3</v>
      </c>
      <c r="B4" s="4">
        <v>26</v>
      </c>
      <c r="C4" s="4">
        <v>12854</v>
      </c>
      <c r="D4" s="4">
        <f t="shared" si="0"/>
        <v>494.38461538461536</v>
      </c>
      <c r="E4" s="4">
        <v>0</v>
      </c>
      <c r="F4" s="14">
        <v>0</v>
      </c>
      <c r="G4" s="4">
        <v>2</v>
      </c>
      <c r="H4" s="14">
        <v>4.6951270430072396E-3</v>
      </c>
      <c r="I4" s="4">
        <v>0</v>
      </c>
      <c r="J4" s="14">
        <v>0</v>
      </c>
      <c r="K4" s="4">
        <v>2</v>
      </c>
      <c r="L4" s="14">
        <v>5.7185054689244596E-3</v>
      </c>
      <c r="M4" s="4">
        <v>1</v>
      </c>
      <c r="N4" s="14">
        <v>2.83252401247257E-2</v>
      </c>
      <c r="O4" s="4">
        <v>0</v>
      </c>
      <c r="P4" s="14">
        <v>0</v>
      </c>
      <c r="Q4" s="14">
        <v>7</v>
      </c>
      <c r="R4" s="14">
        <v>2.5486848789046099E-2</v>
      </c>
      <c r="S4" s="4">
        <v>11</v>
      </c>
      <c r="T4" s="4">
        <v>1.9460784206777101E-3</v>
      </c>
      <c r="U4" s="4">
        <f t="shared" si="1"/>
        <v>3.9E-2</v>
      </c>
      <c r="V4" s="4">
        <f t="shared" si="2"/>
        <v>573</v>
      </c>
      <c r="W4" s="4"/>
      <c r="X4" s="4"/>
      <c r="Y4" s="4">
        <f t="shared" si="3"/>
        <v>0</v>
      </c>
      <c r="Z4" s="4"/>
      <c r="AA4" s="4"/>
      <c r="AB4" s="4"/>
      <c r="AC4" s="4"/>
      <c r="AD4" s="4"/>
      <c r="AE4" s="4"/>
      <c r="AF4" s="4"/>
      <c r="AG4" s="4"/>
      <c r="AH4" s="4"/>
    </row>
    <row r="5" spans="1:256" ht="15" customHeight="1">
      <c r="A5" s="4">
        <v>4</v>
      </c>
      <c r="B5" s="4">
        <v>24</v>
      </c>
      <c r="C5" s="4">
        <v>6709</v>
      </c>
      <c r="D5" s="4">
        <f t="shared" si="0"/>
        <v>279.54166666666669</v>
      </c>
      <c r="E5" s="4">
        <v>0</v>
      </c>
      <c r="F5" s="14">
        <v>0</v>
      </c>
      <c r="G5" s="4">
        <v>8</v>
      </c>
      <c r="H5" s="14">
        <v>0.82155019872693602</v>
      </c>
      <c r="I5" s="4">
        <v>1</v>
      </c>
      <c r="J5" s="14">
        <v>0.133785660245789</v>
      </c>
      <c r="K5" s="4">
        <v>0</v>
      </c>
      <c r="L5" s="14">
        <v>0</v>
      </c>
      <c r="M5" s="4">
        <v>3</v>
      </c>
      <c r="N5" s="14">
        <v>0.36055929663237701</v>
      </c>
      <c r="O5" s="4">
        <v>0</v>
      </c>
      <c r="P5" s="14">
        <v>0</v>
      </c>
      <c r="Q5" s="14">
        <v>4</v>
      </c>
      <c r="R5" s="14">
        <v>1.5328444929288299E-3</v>
      </c>
      <c r="S5" s="4">
        <v>1</v>
      </c>
      <c r="T5" s="4">
        <v>0</v>
      </c>
      <c r="U5" s="4">
        <f t="shared" si="1"/>
        <v>3.0000000000000001E-3</v>
      </c>
      <c r="V5" s="4">
        <f t="shared" si="2"/>
        <v>591</v>
      </c>
      <c r="W5" s="4"/>
      <c r="X5" s="4"/>
      <c r="Y5" s="4">
        <f t="shared" si="3"/>
        <v>0</v>
      </c>
      <c r="Z5" s="4"/>
      <c r="AA5" s="4"/>
      <c r="AB5" s="4"/>
      <c r="AC5" s="4"/>
      <c r="AD5" s="4"/>
      <c r="AE5" s="4"/>
      <c r="AF5" s="4"/>
      <c r="AG5" s="4"/>
      <c r="AH5" s="4"/>
    </row>
    <row r="6" spans="1:256" ht="15" customHeight="1">
      <c r="A6" s="4">
        <v>5</v>
      </c>
      <c r="B6" s="4">
        <v>23</v>
      </c>
      <c r="C6" s="4">
        <v>10415</v>
      </c>
      <c r="D6" s="4">
        <f t="shared" si="0"/>
        <v>452.82608695652175</v>
      </c>
      <c r="E6" s="4">
        <v>0</v>
      </c>
      <c r="F6" s="14">
        <v>0</v>
      </c>
      <c r="G6" s="4">
        <v>4</v>
      </c>
      <c r="H6" s="14">
        <v>9.8542617612197306E-2</v>
      </c>
      <c r="I6" s="4">
        <v>0</v>
      </c>
      <c r="J6" s="14">
        <v>0</v>
      </c>
      <c r="K6" s="4">
        <v>0</v>
      </c>
      <c r="L6" s="14">
        <v>0</v>
      </c>
      <c r="M6" s="4">
        <v>5</v>
      </c>
      <c r="N6" s="14">
        <v>1.1464683920613199</v>
      </c>
      <c r="O6" s="4">
        <v>0</v>
      </c>
      <c r="P6" s="14">
        <v>0</v>
      </c>
      <c r="Q6" s="14">
        <v>6</v>
      </c>
      <c r="R6" s="14">
        <v>2.4594948493320098E-2</v>
      </c>
      <c r="S6" s="4">
        <v>1</v>
      </c>
      <c r="T6" s="4">
        <v>0</v>
      </c>
      <c r="U6" s="4">
        <f t="shared" si="1"/>
        <v>3.9E-2</v>
      </c>
      <c r="V6" s="4">
        <f t="shared" si="2"/>
        <v>573</v>
      </c>
      <c r="W6" s="4"/>
      <c r="X6" s="4"/>
      <c r="Y6" s="4">
        <f t="shared" si="3"/>
        <v>0</v>
      </c>
      <c r="Z6" s="4"/>
      <c r="AA6" s="4"/>
      <c r="AB6" s="4"/>
      <c r="AC6" s="4"/>
      <c r="AD6" s="4"/>
      <c r="AE6" s="4"/>
      <c r="AF6" s="4"/>
      <c r="AG6" s="4"/>
      <c r="AH6" s="4"/>
    </row>
    <row r="7" spans="1:256" ht="15" customHeight="1">
      <c r="A7" s="4">
        <v>6</v>
      </c>
      <c r="B7" s="4">
        <v>22</v>
      </c>
      <c r="C7" s="4">
        <v>12405</v>
      </c>
      <c r="D7" s="4">
        <f t="shared" si="0"/>
        <v>563.86363636363637</v>
      </c>
      <c r="E7" s="4">
        <v>0</v>
      </c>
      <c r="F7" s="14">
        <v>0</v>
      </c>
      <c r="G7" s="4">
        <v>5</v>
      </c>
      <c r="H7" s="14">
        <v>0.240798271599899</v>
      </c>
      <c r="I7" s="4">
        <v>0</v>
      </c>
      <c r="J7" s="14">
        <v>0</v>
      </c>
      <c r="K7" s="4">
        <v>3</v>
      </c>
      <c r="L7" s="14">
        <v>5.04510779590348E-2</v>
      </c>
      <c r="M7" s="4">
        <v>1</v>
      </c>
      <c r="N7" s="14">
        <v>4.4267837809194001E-2</v>
      </c>
      <c r="O7" s="4">
        <v>0</v>
      </c>
      <c r="P7" s="14">
        <v>0</v>
      </c>
      <c r="Q7" s="14">
        <v>11</v>
      </c>
      <c r="R7" s="14">
        <v>0.65841071659348205</v>
      </c>
      <c r="S7" s="4">
        <v>15</v>
      </c>
      <c r="T7" s="4">
        <v>0.31674522145737499</v>
      </c>
      <c r="U7" s="4">
        <f t="shared" si="1"/>
        <v>1.0149999999999999</v>
      </c>
      <c r="V7" s="4">
        <f t="shared" si="2"/>
        <v>46</v>
      </c>
      <c r="W7" s="4"/>
      <c r="X7" s="4"/>
      <c r="Y7" s="4">
        <f t="shared" si="3"/>
        <v>0</v>
      </c>
      <c r="Z7" s="4"/>
      <c r="AA7" s="4"/>
      <c r="AB7" s="4"/>
      <c r="AC7" s="4"/>
      <c r="AD7" s="4"/>
      <c r="AE7" s="4"/>
      <c r="AF7" s="4"/>
      <c r="AG7" s="4"/>
      <c r="AH7" s="4"/>
    </row>
    <row r="8" spans="1:256" ht="15" customHeight="1">
      <c r="A8" s="4">
        <v>7</v>
      </c>
      <c r="B8" s="4">
        <v>18</v>
      </c>
      <c r="C8" s="4">
        <v>5072</v>
      </c>
      <c r="D8" s="4">
        <f t="shared" si="0"/>
        <v>281.77777777777777</v>
      </c>
      <c r="E8" s="4">
        <v>0</v>
      </c>
      <c r="F8" s="14">
        <v>0</v>
      </c>
      <c r="G8" s="4">
        <v>2</v>
      </c>
      <c r="H8" s="14">
        <v>2.7791386163267401E-2</v>
      </c>
      <c r="I8" s="4">
        <v>0</v>
      </c>
      <c r="J8" s="14">
        <v>0</v>
      </c>
      <c r="K8" s="4">
        <v>3</v>
      </c>
      <c r="L8" s="14">
        <v>0.10318220074295301</v>
      </c>
      <c r="M8" s="4">
        <v>0</v>
      </c>
      <c r="N8" s="14">
        <v>0</v>
      </c>
      <c r="O8" s="4">
        <v>0</v>
      </c>
      <c r="P8" s="14">
        <v>0</v>
      </c>
      <c r="Q8" s="14">
        <v>15</v>
      </c>
      <c r="R8" s="14">
        <v>3.7376825366572599</v>
      </c>
      <c r="S8" s="4">
        <v>12</v>
      </c>
      <c r="T8" s="4">
        <v>0.25381110952513602</v>
      </c>
      <c r="U8" s="4">
        <f t="shared" si="1"/>
        <v>2.35</v>
      </c>
      <c r="V8" s="4">
        <f t="shared" si="2"/>
        <v>4</v>
      </c>
      <c r="W8" s="4"/>
      <c r="X8" s="4"/>
      <c r="Y8" s="4">
        <f t="shared" si="3"/>
        <v>0</v>
      </c>
      <c r="Z8" s="4"/>
      <c r="AA8" s="4"/>
      <c r="AB8" s="4"/>
      <c r="AC8" s="4"/>
      <c r="AD8" s="4"/>
      <c r="AE8" s="4"/>
      <c r="AF8" s="4"/>
      <c r="AG8" s="4"/>
      <c r="AH8" s="4"/>
    </row>
    <row r="9" spans="1:256" ht="15" customHeight="1">
      <c r="A9" s="4">
        <v>8</v>
      </c>
      <c r="B9" s="4">
        <v>18</v>
      </c>
      <c r="C9" s="4">
        <v>22534</v>
      </c>
      <c r="D9" s="4">
        <f t="shared" si="0"/>
        <v>1251.8888888888889</v>
      </c>
      <c r="E9" s="4">
        <v>0</v>
      </c>
      <c r="F9" s="14">
        <v>0</v>
      </c>
      <c r="G9" s="4">
        <v>3</v>
      </c>
      <c r="H9" s="14">
        <v>9.2754340170117605E-2</v>
      </c>
      <c r="I9" s="4">
        <v>0</v>
      </c>
      <c r="J9" s="14">
        <v>0</v>
      </c>
      <c r="K9" s="4">
        <v>5</v>
      </c>
      <c r="L9" s="14">
        <v>0.45058566012290402</v>
      </c>
      <c r="M9" s="4">
        <v>2</v>
      </c>
      <c r="N9" s="14">
        <v>0.25909010500401503</v>
      </c>
      <c r="O9" s="4">
        <v>0</v>
      </c>
      <c r="P9" s="14">
        <v>0</v>
      </c>
      <c r="Q9" s="14">
        <v>1</v>
      </c>
      <c r="R9" s="14">
        <v>0</v>
      </c>
      <c r="S9" s="4">
        <v>2</v>
      </c>
      <c r="T9" s="4">
        <v>0</v>
      </c>
      <c r="U9" s="4">
        <f t="shared" si="1"/>
        <v>0</v>
      </c>
      <c r="V9" s="4">
        <f t="shared" si="2"/>
        <v>592</v>
      </c>
      <c r="W9" s="4"/>
      <c r="X9" s="4"/>
      <c r="Y9" s="4">
        <f t="shared" si="3"/>
        <v>0</v>
      </c>
      <c r="Z9" s="4"/>
      <c r="AA9" s="4"/>
      <c r="AB9" s="4"/>
      <c r="AC9" s="4"/>
      <c r="AD9" s="4"/>
      <c r="AE9" s="4"/>
      <c r="AF9" s="4"/>
      <c r="AG9" s="4"/>
      <c r="AH9" s="4"/>
    </row>
    <row r="10" spans="1:256" ht="15" customHeight="1">
      <c r="A10" s="4">
        <v>9</v>
      </c>
      <c r="B10" s="4">
        <v>18</v>
      </c>
      <c r="C10" s="4">
        <v>9575</v>
      </c>
      <c r="D10" s="4">
        <f t="shared" si="0"/>
        <v>531.94444444444446</v>
      </c>
      <c r="E10" s="4">
        <v>0</v>
      </c>
      <c r="F10" s="14">
        <v>0</v>
      </c>
      <c r="G10" s="4">
        <v>4</v>
      </c>
      <c r="H10" s="14">
        <v>0.218805784617392</v>
      </c>
      <c r="I10" s="4">
        <v>0</v>
      </c>
      <c r="J10" s="14">
        <v>0</v>
      </c>
      <c r="K10" s="4">
        <v>3</v>
      </c>
      <c r="L10" s="14">
        <v>0.10318220074295301</v>
      </c>
      <c r="M10" s="4">
        <v>1</v>
      </c>
      <c r="N10" s="14">
        <v>6.9839916895903104E-2</v>
      </c>
      <c r="O10" s="4">
        <v>0</v>
      </c>
      <c r="P10" s="14">
        <v>0</v>
      </c>
      <c r="Q10" s="14">
        <v>4</v>
      </c>
      <c r="R10" s="14">
        <v>1.476132796396E-2</v>
      </c>
      <c r="S10" s="4">
        <v>1</v>
      </c>
      <c r="T10" s="4">
        <v>0</v>
      </c>
      <c r="U10" s="4">
        <f t="shared" si="1"/>
        <v>2.1999999999999999E-2</v>
      </c>
      <c r="V10" s="4">
        <f t="shared" si="2"/>
        <v>587</v>
      </c>
      <c r="W10" s="4"/>
      <c r="X10" s="4"/>
      <c r="Y10" s="4">
        <f t="shared" si="3"/>
        <v>0</v>
      </c>
      <c r="Z10" s="4"/>
      <c r="AA10" s="4"/>
      <c r="AB10" s="4"/>
      <c r="AC10" s="4"/>
      <c r="AD10" s="4"/>
      <c r="AE10" s="4"/>
      <c r="AF10" s="4"/>
      <c r="AG10" s="4"/>
      <c r="AH10" s="4"/>
    </row>
    <row r="11" spans="1:256" ht="15" customHeight="1">
      <c r="A11" s="4">
        <v>10</v>
      </c>
      <c r="B11" s="4">
        <v>17</v>
      </c>
      <c r="C11" s="4">
        <v>13915</v>
      </c>
      <c r="D11" s="4">
        <f t="shared" si="0"/>
        <v>818.52941176470586</v>
      </c>
      <c r="E11" s="4">
        <v>0</v>
      </c>
      <c r="F11" s="14">
        <v>0</v>
      </c>
      <c r="G11" s="4">
        <v>4</v>
      </c>
      <c r="H11" s="14">
        <v>0.25588218206791202</v>
      </c>
      <c r="I11" s="4">
        <v>0</v>
      </c>
      <c r="J11" s="14">
        <v>0</v>
      </c>
      <c r="K11" s="4">
        <v>0</v>
      </c>
      <c r="L11" s="14">
        <v>0</v>
      </c>
      <c r="M11" s="4">
        <v>2</v>
      </c>
      <c r="N11" s="14">
        <v>0.28484386487696001</v>
      </c>
      <c r="O11" s="4">
        <v>0</v>
      </c>
      <c r="P11" s="14">
        <v>0</v>
      </c>
      <c r="Q11" s="14">
        <v>6</v>
      </c>
      <c r="R11" s="14">
        <v>0.13613092492232401</v>
      </c>
      <c r="S11" s="4">
        <v>11</v>
      </c>
      <c r="T11" s="4">
        <v>0.20273396728892801</v>
      </c>
      <c r="U11" s="4">
        <f t="shared" si="1"/>
        <v>0.44400000000000001</v>
      </c>
      <c r="V11" s="4">
        <f t="shared" si="2"/>
        <v>273</v>
      </c>
      <c r="W11" s="4"/>
      <c r="X11" s="4"/>
      <c r="Y11" s="4">
        <f t="shared" si="3"/>
        <v>0</v>
      </c>
      <c r="Z11" s="4"/>
      <c r="AA11" s="4"/>
      <c r="AB11" s="4"/>
      <c r="AC11" s="4"/>
      <c r="AD11" s="4"/>
      <c r="AE11" s="4"/>
      <c r="AF11" s="4"/>
      <c r="AG11" s="4"/>
      <c r="AH11" s="4"/>
    </row>
    <row r="12" spans="1:256" ht="15" customHeight="1">
      <c r="A12" s="4">
        <v>11</v>
      </c>
      <c r="B12" s="4">
        <v>17</v>
      </c>
      <c r="C12" s="4">
        <v>10401</v>
      </c>
      <c r="D12" s="4">
        <f t="shared" si="0"/>
        <v>611.82352941176475</v>
      </c>
      <c r="E12" s="4">
        <v>0</v>
      </c>
      <c r="F12" s="14">
        <v>0</v>
      </c>
      <c r="G12" s="4">
        <v>1</v>
      </c>
      <c r="H12" s="14">
        <v>5.5596319006333897E-3</v>
      </c>
      <c r="I12" s="4">
        <v>0</v>
      </c>
      <c r="J12" s="14">
        <v>0</v>
      </c>
      <c r="K12" s="4">
        <v>1</v>
      </c>
      <c r="L12" s="14">
        <v>6.4698615762986402E-3</v>
      </c>
      <c r="M12" s="4">
        <v>2</v>
      </c>
      <c r="N12" s="14">
        <v>0.28484386487696001</v>
      </c>
      <c r="O12" s="4">
        <v>0</v>
      </c>
      <c r="P12" s="14">
        <v>0</v>
      </c>
      <c r="Q12" s="14">
        <v>4</v>
      </c>
      <c r="R12" s="14">
        <v>2.1070693176124901E-2</v>
      </c>
      <c r="S12" s="4">
        <v>2</v>
      </c>
      <c r="T12" s="4">
        <v>0</v>
      </c>
      <c r="U12" s="4">
        <f t="shared" si="1"/>
        <v>3.1E-2</v>
      </c>
      <c r="V12" s="4">
        <f t="shared" si="2"/>
        <v>579</v>
      </c>
      <c r="W12" s="4"/>
      <c r="X12" s="4"/>
      <c r="Y12" s="4">
        <f t="shared" si="3"/>
        <v>0</v>
      </c>
      <c r="Z12" s="4"/>
      <c r="AA12" s="4"/>
      <c r="AB12" s="4"/>
      <c r="AC12" s="4"/>
      <c r="AD12" s="4"/>
      <c r="AE12" s="4"/>
      <c r="AF12" s="4"/>
      <c r="AG12" s="4"/>
      <c r="AH12" s="4"/>
    </row>
    <row r="13" spans="1:256" ht="15" customHeight="1">
      <c r="A13" s="4">
        <v>12</v>
      </c>
      <c r="B13" s="4">
        <v>16</v>
      </c>
      <c r="C13" s="4">
        <v>10855</v>
      </c>
      <c r="D13" s="4">
        <f t="shared" si="0"/>
        <v>678.4375</v>
      </c>
      <c r="E13" s="4">
        <v>0</v>
      </c>
      <c r="F13" s="14">
        <v>0</v>
      </c>
      <c r="G13" s="4">
        <v>4</v>
      </c>
      <c r="H13" s="14">
        <v>0.29909488565592102</v>
      </c>
      <c r="I13" s="4">
        <v>0</v>
      </c>
      <c r="J13" s="14">
        <v>0</v>
      </c>
      <c r="K13" s="4">
        <v>7</v>
      </c>
      <c r="L13" s="14">
        <v>1.39050245299425</v>
      </c>
      <c r="M13" s="4">
        <v>2</v>
      </c>
      <c r="N13" s="14">
        <v>0.31350735267824198</v>
      </c>
      <c r="O13" s="4">
        <v>0</v>
      </c>
      <c r="P13" s="14">
        <v>0</v>
      </c>
      <c r="Q13" s="14">
        <v>2</v>
      </c>
      <c r="R13" s="14">
        <v>1.4520340790075499E-3</v>
      </c>
      <c r="S13" s="4">
        <v>11</v>
      </c>
      <c r="T13" s="4">
        <v>0.30319785549891098</v>
      </c>
      <c r="U13" s="4">
        <f t="shared" si="1"/>
        <v>0.46100000000000002</v>
      </c>
      <c r="V13" s="4">
        <f t="shared" si="2"/>
        <v>270</v>
      </c>
      <c r="W13" s="4"/>
      <c r="X13" s="4"/>
      <c r="Y13" s="4">
        <f t="shared" si="3"/>
        <v>0</v>
      </c>
      <c r="Z13" s="4"/>
      <c r="AA13" s="4"/>
      <c r="AB13" s="4"/>
      <c r="AC13" s="4"/>
      <c r="AD13" s="4"/>
      <c r="AE13" s="4"/>
      <c r="AF13" s="4"/>
      <c r="AG13" s="4"/>
      <c r="AH13" s="4"/>
    </row>
    <row r="14" spans="1:256" ht="15" customHeight="1">
      <c r="A14" s="4">
        <v>13</v>
      </c>
      <c r="B14" s="4">
        <v>15</v>
      </c>
      <c r="C14" s="4">
        <v>8388</v>
      </c>
      <c r="D14" s="4">
        <f t="shared" si="0"/>
        <v>559.20000000000005</v>
      </c>
      <c r="E14" s="4">
        <v>0</v>
      </c>
      <c r="F14" s="14">
        <v>0</v>
      </c>
      <c r="G14" s="4">
        <v>1</v>
      </c>
      <c r="H14" s="14">
        <v>9.3596113619971704E-3</v>
      </c>
      <c r="I14" s="4">
        <v>0</v>
      </c>
      <c r="J14" s="14">
        <v>0</v>
      </c>
      <c r="K14" s="4">
        <v>4</v>
      </c>
      <c r="L14" s="14">
        <v>0.37552777939017901</v>
      </c>
      <c r="M14" s="4">
        <v>5</v>
      </c>
      <c r="N14" s="14">
        <v>1.9128971882122601</v>
      </c>
      <c r="O14" s="4">
        <v>0</v>
      </c>
      <c r="P14" s="14">
        <v>0</v>
      </c>
      <c r="Q14" s="14">
        <v>6</v>
      </c>
      <c r="R14" s="14">
        <v>0.22902927920148899</v>
      </c>
      <c r="S14" s="4">
        <v>5</v>
      </c>
      <c r="T14" s="4">
        <v>1.1064296863673999E-3</v>
      </c>
      <c r="U14" s="4">
        <f t="shared" si="1"/>
        <v>0.36699999999999999</v>
      </c>
      <c r="V14" s="4">
        <f t="shared" si="2"/>
        <v>285</v>
      </c>
      <c r="W14" s="4"/>
      <c r="X14" s="4"/>
      <c r="Y14" s="4">
        <f t="shared" si="3"/>
        <v>0</v>
      </c>
      <c r="Z14" s="4"/>
      <c r="AA14" s="4"/>
      <c r="AB14" s="4"/>
      <c r="AC14" s="4"/>
      <c r="AD14" s="4"/>
      <c r="AE14" s="4"/>
      <c r="AF14" s="4"/>
      <c r="AG14" s="4"/>
      <c r="AH14" s="4"/>
    </row>
    <row r="15" spans="1:256" ht="15" customHeight="1">
      <c r="A15" s="4">
        <v>14</v>
      </c>
      <c r="B15" s="4">
        <v>15</v>
      </c>
      <c r="C15" s="4">
        <v>5338</v>
      </c>
      <c r="D15" s="4">
        <f t="shared" si="0"/>
        <v>355.86666666666667</v>
      </c>
      <c r="E15" s="4">
        <v>0</v>
      </c>
      <c r="F15" s="14">
        <v>0</v>
      </c>
      <c r="G15" s="4">
        <v>10</v>
      </c>
      <c r="H15" s="14">
        <v>3.5260660162909501</v>
      </c>
      <c r="I15" s="4">
        <v>0</v>
      </c>
      <c r="J15" s="14">
        <v>0</v>
      </c>
      <c r="K15" s="4">
        <v>2</v>
      </c>
      <c r="L15" s="14">
        <v>5.92991558123067E-2</v>
      </c>
      <c r="M15" s="4">
        <v>2</v>
      </c>
      <c r="N15" s="14">
        <v>0.34551135075047201</v>
      </c>
      <c r="O15" s="4">
        <v>0</v>
      </c>
      <c r="P15" s="14">
        <v>0</v>
      </c>
      <c r="Q15" s="14">
        <v>13</v>
      </c>
      <c r="R15" s="14">
        <v>3.6132934369135699</v>
      </c>
      <c r="S15" s="4">
        <v>11</v>
      </c>
      <c r="T15" s="4">
        <v>0.44609849924999501</v>
      </c>
      <c r="U15" s="4">
        <f t="shared" si="1"/>
        <v>3.258</v>
      </c>
      <c r="V15" s="4">
        <f t="shared" si="2"/>
        <v>1</v>
      </c>
      <c r="W15" s="4"/>
      <c r="X15" s="4"/>
      <c r="Y15" s="4">
        <f t="shared" si="3"/>
        <v>0</v>
      </c>
      <c r="Z15" s="4"/>
      <c r="AA15" s="4"/>
      <c r="AB15" s="4"/>
      <c r="AC15" s="4"/>
      <c r="AD15" s="4"/>
      <c r="AE15" s="4"/>
      <c r="AF15" s="4"/>
      <c r="AG15" s="4"/>
      <c r="AH15" s="4"/>
    </row>
    <row r="16" spans="1:256" s="54" customFormat="1" ht="15" customHeight="1">
      <c r="A16" s="51">
        <v>15</v>
      </c>
      <c r="B16" s="51">
        <v>14</v>
      </c>
      <c r="C16" s="51">
        <v>8853</v>
      </c>
      <c r="D16" s="51">
        <f t="shared" si="0"/>
        <v>632.35714285714289</v>
      </c>
      <c r="E16" s="51">
        <v>0</v>
      </c>
      <c r="F16" s="52">
        <v>0</v>
      </c>
      <c r="G16" s="51">
        <v>7</v>
      </c>
      <c r="H16" s="52">
        <v>1.6654197018988799</v>
      </c>
      <c r="I16" s="51">
        <v>0</v>
      </c>
      <c r="J16" s="52">
        <v>0</v>
      </c>
      <c r="K16" s="51">
        <v>3</v>
      </c>
      <c r="L16" s="52">
        <v>0.208152870539835</v>
      </c>
      <c r="M16" s="51">
        <v>2</v>
      </c>
      <c r="N16" s="52">
        <v>0.38137968788450499</v>
      </c>
      <c r="O16" s="51">
        <v>0</v>
      </c>
      <c r="P16" s="52">
        <v>0</v>
      </c>
      <c r="Q16" s="52">
        <v>3</v>
      </c>
      <c r="R16" s="52">
        <v>1.7991629968512501E-2</v>
      </c>
      <c r="S16" s="51">
        <v>7</v>
      </c>
      <c r="T16" s="51">
        <v>3.2328906112691097E-2</v>
      </c>
      <c r="U16" s="51">
        <f t="shared" si="1"/>
        <v>8.6999999999999994E-2</v>
      </c>
      <c r="V16" s="51">
        <f t="shared" si="2"/>
        <v>557</v>
      </c>
      <c r="W16" s="51"/>
      <c r="X16" s="51"/>
      <c r="Y16" s="51">
        <f t="shared" si="3"/>
        <v>0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</row>
    <row r="17" spans="1:34" ht="15" customHeight="1">
      <c r="A17" s="4">
        <v>16</v>
      </c>
      <c r="B17" s="4">
        <v>13</v>
      </c>
      <c r="C17" s="4">
        <v>7683</v>
      </c>
      <c r="D17" s="4">
        <f t="shared" si="0"/>
        <v>591</v>
      </c>
      <c r="E17" s="4">
        <v>0</v>
      </c>
      <c r="F17" s="14">
        <v>0</v>
      </c>
      <c r="G17" s="4">
        <v>2</v>
      </c>
      <c r="H17" s="14">
        <v>8.2005757092204007E-2</v>
      </c>
      <c r="I17" s="4">
        <v>0</v>
      </c>
      <c r="J17" s="14">
        <v>0</v>
      </c>
      <c r="K17" s="4">
        <v>2</v>
      </c>
      <c r="L17" s="14">
        <v>8.9944993083610703E-2</v>
      </c>
      <c r="M17" s="4">
        <v>0</v>
      </c>
      <c r="N17" s="14">
        <v>0</v>
      </c>
      <c r="O17" s="4">
        <v>0</v>
      </c>
      <c r="P17" s="14">
        <v>0</v>
      </c>
      <c r="Q17" s="14">
        <v>2</v>
      </c>
      <c r="R17" s="14">
        <v>5.6212342292322401E-3</v>
      </c>
      <c r="S17" s="4">
        <v>6</v>
      </c>
      <c r="T17" s="4">
        <v>1.94239293800639E-2</v>
      </c>
      <c r="U17" s="4">
        <f t="shared" si="1"/>
        <v>3.5999999999999997E-2</v>
      </c>
      <c r="V17" s="4">
        <f t="shared" si="2"/>
        <v>575</v>
      </c>
      <c r="W17" s="4"/>
      <c r="X17" s="4"/>
      <c r="Y17" s="4">
        <f t="shared" si="3"/>
        <v>0</v>
      </c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>
      <c r="A18" s="4">
        <v>17</v>
      </c>
      <c r="B18" s="4">
        <v>13</v>
      </c>
      <c r="C18" s="4">
        <v>10020</v>
      </c>
      <c r="D18" s="4">
        <f t="shared" si="0"/>
        <v>770.76923076923072</v>
      </c>
      <c r="E18" s="4">
        <v>0</v>
      </c>
      <c r="F18" s="14">
        <v>0</v>
      </c>
      <c r="G18" s="4">
        <v>2</v>
      </c>
      <c r="H18" s="14">
        <v>8.2005757092204007E-2</v>
      </c>
      <c r="I18" s="4">
        <v>0</v>
      </c>
      <c r="J18" s="14">
        <v>0</v>
      </c>
      <c r="K18" s="4">
        <v>12</v>
      </c>
      <c r="L18" s="14">
        <v>6.9821671927139599</v>
      </c>
      <c r="M18" s="4">
        <v>2</v>
      </c>
      <c r="N18" s="14">
        <v>0.42175716435171501</v>
      </c>
      <c r="O18" s="4">
        <v>9</v>
      </c>
      <c r="P18" s="14">
        <v>4.4085296730386698</v>
      </c>
      <c r="Q18" s="14">
        <v>6</v>
      </c>
      <c r="R18" s="14">
        <v>0.378293542906734</v>
      </c>
      <c r="S18" s="4">
        <v>5</v>
      </c>
      <c r="T18" s="4">
        <v>5.09687135202707E-3</v>
      </c>
      <c r="U18" s="4">
        <f t="shared" si="1"/>
        <v>1.0249999999999999</v>
      </c>
      <c r="V18" s="4">
        <f t="shared" si="2"/>
        <v>44</v>
      </c>
      <c r="W18" s="4"/>
      <c r="X18" s="4"/>
      <c r="Y18" s="4">
        <f t="shared" si="3"/>
        <v>0</v>
      </c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5" customHeight="1">
      <c r="A19" s="4">
        <v>18</v>
      </c>
      <c r="B19" s="4">
        <v>12</v>
      </c>
      <c r="C19" s="4">
        <v>4364</v>
      </c>
      <c r="D19" s="4">
        <f t="shared" si="0"/>
        <v>363.66666666666669</v>
      </c>
      <c r="E19" s="4">
        <v>0</v>
      </c>
      <c r="F19" s="14">
        <v>0</v>
      </c>
      <c r="G19" s="4">
        <v>0</v>
      </c>
      <c r="H19" s="14">
        <v>0</v>
      </c>
      <c r="I19" s="4">
        <v>0</v>
      </c>
      <c r="J19" s="14">
        <v>0</v>
      </c>
      <c r="K19" s="4">
        <v>3</v>
      </c>
      <c r="L19" s="14">
        <v>0.29570866042702099</v>
      </c>
      <c r="M19" s="4">
        <v>0</v>
      </c>
      <c r="N19" s="14">
        <v>0</v>
      </c>
      <c r="O19" s="4">
        <v>0</v>
      </c>
      <c r="P19" s="14">
        <v>0</v>
      </c>
      <c r="Q19" s="14">
        <v>11</v>
      </c>
      <c r="R19" s="14">
        <v>3.54506137298339</v>
      </c>
      <c r="S19" s="4">
        <v>9</v>
      </c>
      <c r="T19" s="4">
        <v>0.45332439366789601</v>
      </c>
      <c r="U19" s="4">
        <f t="shared" si="1"/>
        <v>2.39</v>
      </c>
      <c r="V19" s="4">
        <f t="shared" si="2"/>
        <v>3</v>
      </c>
      <c r="W19" s="4"/>
      <c r="X19" s="4"/>
      <c r="Y19" s="4">
        <f t="shared" si="3"/>
        <v>0</v>
      </c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>
      <c r="A20" s="4">
        <v>19</v>
      </c>
      <c r="B20" s="4">
        <v>11</v>
      </c>
      <c r="C20" s="4">
        <v>4951</v>
      </c>
      <c r="D20" s="4">
        <f t="shared" si="0"/>
        <v>450.09090909090907</v>
      </c>
      <c r="E20" s="4">
        <v>0</v>
      </c>
      <c r="F20" s="14">
        <v>0</v>
      </c>
      <c r="G20" s="4">
        <v>1</v>
      </c>
      <c r="H20" s="14">
        <v>2.6759340732637599E-2</v>
      </c>
      <c r="I20" s="4">
        <v>0</v>
      </c>
      <c r="J20" s="14">
        <v>0</v>
      </c>
      <c r="K20" s="4">
        <v>2</v>
      </c>
      <c r="L20" s="14">
        <v>0.13667131033500099</v>
      </c>
      <c r="M20" s="4">
        <v>4</v>
      </c>
      <c r="N20" s="14">
        <v>1.74328464223844</v>
      </c>
      <c r="O20" s="4">
        <v>0</v>
      </c>
      <c r="P20" s="14">
        <v>0</v>
      </c>
      <c r="Q20" s="14">
        <v>5</v>
      </c>
      <c r="R20" s="14">
        <v>0.33650353873980499</v>
      </c>
      <c r="S20" s="4">
        <v>5</v>
      </c>
      <c r="T20" s="4">
        <v>2.12662047089919E-2</v>
      </c>
      <c r="U20" s="4">
        <f t="shared" si="1"/>
        <v>0.52500000000000002</v>
      </c>
      <c r="V20" s="4">
        <f t="shared" si="2"/>
        <v>258</v>
      </c>
      <c r="W20" s="4"/>
      <c r="X20" s="4"/>
      <c r="Y20" s="4">
        <f t="shared" si="3"/>
        <v>0</v>
      </c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>
      <c r="A21" s="4">
        <v>20</v>
      </c>
      <c r="B21" s="4">
        <v>10</v>
      </c>
      <c r="C21" s="4">
        <v>4489</v>
      </c>
      <c r="D21" s="4">
        <f t="shared" si="0"/>
        <v>448.9</v>
      </c>
      <c r="E21" s="4">
        <v>0</v>
      </c>
      <c r="F21" s="14">
        <v>0</v>
      </c>
      <c r="G21" s="4">
        <v>3</v>
      </c>
      <c r="H21" s="14">
        <v>0.39899717887597003</v>
      </c>
      <c r="I21" s="4">
        <v>0</v>
      </c>
      <c r="J21" s="14">
        <v>0</v>
      </c>
      <c r="K21" s="4">
        <v>2</v>
      </c>
      <c r="L21" s="14">
        <v>0.168819317540988</v>
      </c>
      <c r="M21" s="4">
        <v>1</v>
      </c>
      <c r="N21" s="14">
        <v>0.18558392007666699</v>
      </c>
      <c r="O21" s="4">
        <v>0</v>
      </c>
      <c r="P21" s="14">
        <v>0</v>
      </c>
      <c r="Q21" s="14">
        <v>3</v>
      </c>
      <c r="R21" s="14">
        <v>8.1018029246031298E-2</v>
      </c>
      <c r="S21" s="4">
        <v>5</v>
      </c>
      <c r="T21" s="4">
        <v>4.1678166031543201E-2</v>
      </c>
      <c r="U21" s="4">
        <f t="shared" si="1"/>
        <v>0.18</v>
      </c>
      <c r="V21" s="4">
        <f t="shared" si="2"/>
        <v>540</v>
      </c>
      <c r="W21" s="4"/>
      <c r="X21" s="4"/>
      <c r="Y21" s="4">
        <f t="shared" si="3"/>
        <v>0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5" customHeight="1">
      <c r="A22" s="4">
        <v>21</v>
      </c>
      <c r="B22" s="4">
        <v>9</v>
      </c>
      <c r="C22" s="4">
        <v>2966</v>
      </c>
      <c r="D22" s="4">
        <f t="shared" si="0"/>
        <v>329.55555555555554</v>
      </c>
      <c r="E22" s="4">
        <v>0</v>
      </c>
      <c r="F22" s="14">
        <v>0</v>
      </c>
      <c r="G22" s="4">
        <v>3</v>
      </c>
      <c r="H22" s="14">
        <v>0.48162309057258701</v>
      </c>
      <c r="I22" s="4">
        <v>0</v>
      </c>
      <c r="J22" s="14">
        <v>0</v>
      </c>
      <c r="K22" s="4">
        <v>9</v>
      </c>
      <c r="L22" s="14">
        <v>5.9864663545757102</v>
      </c>
      <c r="M22" s="4">
        <v>0</v>
      </c>
      <c r="N22" s="14">
        <v>0</v>
      </c>
      <c r="O22" s="4">
        <v>0</v>
      </c>
      <c r="P22" s="14">
        <v>0</v>
      </c>
      <c r="Q22" s="14">
        <v>4</v>
      </c>
      <c r="R22" s="14">
        <v>0.29098101116778702</v>
      </c>
      <c r="S22" s="4">
        <v>5</v>
      </c>
      <c r="T22" s="4">
        <v>7.9446455103588498E-2</v>
      </c>
      <c r="U22" s="4">
        <f t="shared" si="1"/>
        <v>0.749</v>
      </c>
      <c r="V22" s="4">
        <f t="shared" si="2"/>
        <v>146</v>
      </c>
      <c r="W22" s="4"/>
      <c r="X22" s="4"/>
      <c r="Y22" s="4">
        <f t="shared" si="3"/>
        <v>1</v>
      </c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5" customHeight="1">
      <c r="A23" s="4">
        <v>22</v>
      </c>
      <c r="B23" s="4">
        <v>9</v>
      </c>
      <c r="C23" s="4">
        <v>5558</v>
      </c>
      <c r="D23" s="4">
        <f t="shared" si="0"/>
        <v>617.55555555555554</v>
      </c>
      <c r="E23" s="4">
        <v>0</v>
      </c>
      <c r="F23" s="14">
        <v>0</v>
      </c>
      <c r="G23" s="4">
        <v>1</v>
      </c>
      <c r="H23" s="14">
        <v>4.5717733485515097E-2</v>
      </c>
      <c r="I23" s="4">
        <v>0</v>
      </c>
      <c r="J23" s="14">
        <v>0</v>
      </c>
      <c r="K23" s="4">
        <v>0</v>
      </c>
      <c r="L23" s="14">
        <v>0</v>
      </c>
      <c r="M23" s="4">
        <v>1</v>
      </c>
      <c r="N23" s="14">
        <v>0.21227193465715</v>
      </c>
      <c r="O23" s="4">
        <v>0</v>
      </c>
      <c r="P23" s="14">
        <v>0</v>
      </c>
      <c r="Q23" s="14">
        <v>6</v>
      </c>
      <c r="R23" s="14">
        <v>1.01728742011685</v>
      </c>
      <c r="S23" s="4">
        <v>7</v>
      </c>
      <c r="T23" s="4">
        <v>0.46596995737429697</v>
      </c>
      <c r="U23" s="4">
        <f t="shared" si="1"/>
        <v>1.3460000000000001</v>
      </c>
      <c r="V23" s="4">
        <f t="shared" si="2"/>
        <v>24</v>
      </c>
      <c r="W23" s="4"/>
      <c r="X23" s="4"/>
      <c r="Y23" s="4">
        <f t="shared" si="3"/>
        <v>0</v>
      </c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>
      <c r="A24" s="4">
        <v>23</v>
      </c>
      <c r="B24" s="4">
        <v>8</v>
      </c>
      <c r="C24" s="4">
        <v>2855</v>
      </c>
      <c r="D24" s="4">
        <f t="shared" si="0"/>
        <v>356.875</v>
      </c>
      <c r="E24" s="4">
        <v>0</v>
      </c>
      <c r="F24" s="14">
        <v>0</v>
      </c>
      <c r="G24" s="4">
        <v>5</v>
      </c>
      <c r="H24" s="14">
        <v>1.76480901281055</v>
      </c>
      <c r="I24" s="4">
        <v>0</v>
      </c>
      <c r="J24" s="14">
        <v>0</v>
      </c>
      <c r="K24" s="4">
        <v>1</v>
      </c>
      <c r="L24" s="14">
        <v>6.4799951578916701E-2</v>
      </c>
      <c r="M24" s="4">
        <v>1</v>
      </c>
      <c r="N24" s="14">
        <v>0.243980584900405</v>
      </c>
      <c r="O24" s="4">
        <v>0</v>
      </c>
      <c r="P24" s="14">
        <v>0</v>
      </c>
      <c r="Q24" s="14">
        <v>3</v>
      </c>
      <c r="R24" s="14">
        <v>0.16730638900573</v>
      </c>
      <c r="S24" s="4">
        <v>2</v>
      </c>
      <c r="T24" s="4">
        <v>1.4536990876806901E-3</v>
      </c>
      <c r="U24" s="4">
        <f t="shared" si="1"/>
        <v>0.27200000000000002</v>
      </c>
      <c r="V24" s="4">
        <f t="shared" si="2"/>
        <v>396</v>
      </c>
      <c r="W24" s="4"/>
      <c r="X24" s="4"/>
      <c r="Y24" s="4">
        <f t="shared" si="3"/>
        <v>0</v>
      </c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>
      <c r="A25" s="4">
        <v>24</v>
      </c>
      <c r="B25" s="4">
        <v>8</v>
      </c>
      <c r="C25" s="4">
        <v>4015</v>
      </c>
      <c r="D25" s="4">
        <f t="shared" si="0"/>
        <v>501.875</v>
      </c>
      <c r="E25" s="4">
        <v>0</v>
      </c>
      <c r="F25" s="14">
        <v>0</v>
      </c>
      <c r="G25" s="4">
        <v>2</v>
      </c>
      <c r="H25" s="14">
        <v>0.245154941029461</v>
      </c>
      <c r="I25" s="4">
        <v>0</v>
      </c>
      <c r="J25" s="14">
        <v>0</v>
      </c>
      <c r="K25" s="4">
        <v>5</v>
      </c>
      <c r="L25" s="14">
        <v>1.82326958802728</v>
      </c>
      <c r="M25" s="4">
        <v>0</v>
      </c>
      <c r="N25" s="14">
        <v>0</v>
      </c>
      <c r="O25" s="4">
        <v>0</v>
      </c>
      <c r="P25" s="14">
        <v>0</v>
      </c>
      <c r="Q25" s="14">
        <v>2</v>
      </c>
      <c r="R25" s="14">
        <v>4.9722278949435199E-2</v>
      </c>
      <c r="S25" s="4">
        <v>2</v>
      </c>
      <c r="T25" s="4">
        <v>1.4536990876806901E-3</v>
      </c>
      <c r="U25" s="4">
        <f t="shared" si="1"/>
        <v>8.6999999999999994E-2</v>
      </c>
      <c r="V25" s="4">
        <f t="shared" si="2"/>
        <v>557</v>
      </c>
      <c r="W25" s="4"/>
      <c r="X25" s="4"/>
      <c r="Y25" s="4">
        <f t="shared" si="3"/>
        <v>0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>
      <c r="A26" s="4">
        <v>25</v>
      </c>
      <c r="B26" s="4">
        <v>8</v>
      </c>
      <c r="C26" s="4">
        <v>2996</v>
      </c>
      <c r="D26" s="4">
        <f t="shared" si="0"/>
        <v>374.5</v>
      </c>
      <c r="E26" s="4">
        <v>0</v>
      </c>
      <c r="F26" s="14">
        <v>0</v>
      </c>
      <c r="G26" s="4">
        <v>2</v>
      </c>
      <c r="H26" s="14">
        <v>0.245154941029461</v>
      </c>
      <c r="I26" s="4">
        <v>0</v>
      </c>
      <c r="J26" s="14">
        <v>0</v>
      </c>
      <c r="K26" s="4">
        <v>1</v>
      </c>
      <c r="L26" s="14">
        <v>6.4799951578916701E-2</v>
      </c>
      <c r="M26" s="4">
        <v>1</v>
      </c>
      <c r="N26" s="14">
        <v>0.243980584900405</v>
      </c>
      <c r="O26" s="4">
        <v>0</v>
      </c>
      <c r="P26" s="14">
        <v>0</v>
      </c>
      <c r="Q26" s="14">
        <v>5</v>
      </c>
      <c r="R26" s="14">
        <v>0.770960081736495</v>
      </c>
      <c r="S26" s="4">
        <v>7</v>
      </c>
      <c r="T26" s="4">
        <v>0.76496789180497005</v>
      </c>
      <c r="U26" s="4">
        <f t="shared" si="1"/>
        <v>1.417</v>
      </c>
      <c r="V26" s="15">
        <f t="shared" si="2"/>
        <v>21</v>
      </c>
      <c r="W26" s="4"/>
      <c r="X26" s="4"/>
      <c r="Y26" s="4">
        <f t="shared" si="3"/>
        <v>0</v>
      </c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>
      <c r="A27" s="4">
        <v>26</v>
      </c>
      <c r="B27" s="4">
        <v>7</v>
      </c>
      <c r="C27" s="4">
        <v>1782</v>
      </c>
      <c r="D27" s="4">
        <f t="shared" si="0"/>
        <v>254.57142857142858</v>
      </c>
      <c r="E27" s="4">
        <v>0</v>
      </c>
      <c r="F27" s="14">
        <v>0</v>
      </c>
      <c r="G27" s="4">
        <v>2</v>
      </c>
      <c r="H27" s="14">
        <v>0.30836389720232399</v>
      </c>
      <c r="I27" s="4">
        <v>0</v>
      </c>
      <c r="J27" s="14">
        <v>0</v>
      </c>
      <c r="K27" s="4">
        <v>2</v>
      </c>
      <c r="L27" s="14">
        <v>0.32477553652811397</v>
      </c>
      <c r="M27" s="4">
        <v>2</v>
      </c>
      <c r="N27" s="14">
        <v>0.82628058766046997</v>
      </c>
      <c r="O27" s="4">
        <v>0</v>
      </c>
      <c r="P27" s="14">
        <v>0</v>
      </c>
      <c r="Q27" s="14">
        <v>4</v>
      </c>
      <c r="R27" s="14">
        <v>0.54531419556266103</v>
      </c>
      <c r="S27" s="4">
        <v>6</v>
      </c>
      <c r="T27" s="4">
        <v>0.625089254556219</v>
      </c>
      <c r="U27" s="16">
        <f t="shared" si="1"/>
        <v>1.2809999999999999</v>
      </c>
      <c r="V27" s="17">
        <f t="shared" si="2"/>
        <v>27</v>
      </c>
      <c r="W27" s="18"/>
      <c r="X27" s="4"/>
      <c r="Y27" s="4">
        <f t="shared" si="3"/>
        <v>0</v>
      </c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>
      <c r="A28" s="4">
        <v>27</v>
      </c>
      <c r="B28" s="4">
        <v>7</v>
      </c>
      <c r="C28" s="4">
        <v>3839</v>
      </c>
      <c r="D28" s="4">
        <f t="shared" si="0"/>
        <v>548.42857142857144</v>
      </c>
      <c r="E28" s="4">
        <v>0</v>
      </c>
      <c r="F28" s="14">
        <v>0</v>
      </c>
      <c r="G28" s="4">
        <v>0</v>
      </c>
      <c r="H28" s="14">
        <v>0</v>
      </c>
      <c r="I28" s="4">
        <v>0</v>
      </c>
      <c r="J28" s="14">
        <v>0</v>
      </c>
      <c r="K28" s="4">
        <v>2</v>
      </c>
      <c r="L28" s="14">
        <v>0.32477553652811397</v>
      </c>
      <c r="M28" s="4">
        <v>0</v>
      </c>
      <c r="N28" s="14">
        <v>0</v>
      </c>
      <c r="O28" s="4">
        <v>0</v>
      </c>
      <c r="P28" s="14">
        <v>0</v>
      </c>
      <c r="Q28" s="14">
        <v>1</v>
      </c>
      <c r="R28" s="14">
        <v>1.2552617003110399E-2</v>
      </c>
      <c r="S28" s="4">
        <v>2</v>
      </c>
      <c r="T28" s="4">
        <v>3.7269620367919799E-3</v>
      </c>
      <c r="U28" s="4">
        <f t="shared" si="1"/>
        <v>2.4E-2</v>
      </c>
      <c r="V28" s="3">
        <f t="shared" si="2"/>
        <v>586</v>
      </c>
      <c r="W28" s="4"/>
      <c r="X28" s="4"/>
      <c r="Y28" s="4">
        <f t="shared" si="3"/>
        <v>0</v>
      </c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>
      <c r="A29" s="4">
        <v>28</v>
      </c>
      <c r="B29" s="4">
        <v>7</v>
      </c>
      <c r="C29" s="4">
        <v>2981</v>
      </c>
      <c r="D29" s="4">
        <f t="shared" si="0"/>
        <v>425.85714285714283</v>
      </c>
      <c r="E29" s="4">
        <v>0</v>
      </c>
      <c r="F29" s="14">
        <v>0</v>
      </c>
      <c r="G29" s="4">
        <v>0</v>
      </c>
      <c r="H29" s="14">
        <v>0</v>
      </c>
      <c r="I29" s="4">
        <v>0</v>
      </c>
      <c r="J29" s="14">
        <v>0</v>
      </c>
      <c r="K29" s="4">
        <v>7</v>
      </c>
      <c r="L29" s="14">
        <v>4.6485511903984396</v>
      </c>
      <c r="M29" s="4">
        <v>0</v>
      </c>
      <c r="N29" s="14">
        <v>0</v>
      </c>
      <c r="O29" s="4">
        <v>5</v>
      </c>
      <c r="P29" s="14">
        <v>2.6732067835469402</v>
      </c>
      <c r="Q29" s="14">
        <v>3</v>
      </c>
      <c r="R29" s="14">
        <v>0.24009880096918401</v>
      </c>
      <c r="S29" s="4">
        <v>6</v>
      </c>
      <c r="T29" s="4">
        <v>0.625089254556219</v>
      </c>
      <c r="U29" s="4">
        <f t="shared" si="1"/>
        <v>1.5580000000000001</v>
      </c>
      <c r="V29" s="4">
        <f t="shared" si="2"/>
        <v>17</v>
      </c>
      <c r="W29" s="4"/>
      <c r="X29" s="4"/>
      <c r="Y29" s="4">
        <f t="shared" si="3"/>
        <v>1</v>
      </c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>
      <c r="A30" s="4">
        <v>29</v>
      </c>
      <c r="B30" s="4">
        <v>7</v>
      </c>
      <c r="C30" s="4">
        <v>2586</v>
      </c>
      <c r="D30" s="4">
        <f t="shared" si="0"/>
        <v>369.42857142857144</v>
      </c>
      <c r="E30" s="4">
        <v>0</v>
      </c>
      <c r="F30" s="14">
        <v>0</v>
      </c>
      <c r="G30" s="4">
        <v>0</v>
      </c>
      <c r="H30" s="14">
        <v>0</v>
      </c>
      <c r="I30" s="4">
        <v>0</v>
      </c>
      <c r="J30" s="14">
        <v>0</v>
      </c>
      <c r="K30" s="4">
        <v>1</v>
      </c>
      <c r="L30" s="14">
        <v>8.4899330151020302E-2</v>
      </c>
      <c r="M30" s="4">
        <v>1</v>
      </c>
      <c r="N30" s="14">
        <v>0.28215155084461002</v>
      </c>
      <c r="O30" s="4">
        <v>7</v>
      </c>
      <c r="P30" s="14">
        <v>5.4222385158064696</v>
      </c>
      <c r="Q30" s="14">
        <v>2</v>
      </c>
      <c r="R30" s="14">
        <v>7.6270060640639695E-2</v>
      </c>
      <c r="S30" s="4">
        <v>5</v>
      </c>
      <c r="T30" s="4">
        <v>0.26963547753908002</v>
      </c>
      <c r="U30" s="4">
        <f t="shared" si="1"/>
        <v>0.67700000000000005</v>
      </c>
      <c r="V30" s="4">
        <f t="shared" si="2"/>
        <v>207</v>
      </c>
      <c r="W30" s="4"/>
      <c r="X30" s="4"/>
      <c r="Y30" s="4">
        <f t="shared" si="3"/>
        <v>1</v>
      </c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>
      <c r="A31" s="4">
        <v>30</v>
      </c>
      <c r="B31" s="4">
        <v>7</v>
      </c>
      <c r="C31" s="4">
        <v>2597</v>
      </c>
      <c r="D31" s="4">
        <f t="shared" si="0"/>
        <v>371</v>
      </c>
      <c r="E31" s="4">
        <v>0</v>
      </c>
      <c r="F31" s="14">
        <v>0</v>
      </c>
      <c r="G31" s="4">
        <v>0</v>
      </c>
      <c r="H31" s="14">
        <v>0</v>
      </c>
      <c r="I31" s="4">
        <v>0</v>
      </c>
      <c r="J31" s="14">
        <v>0</v>
      </c>
      <c r="K31" s="4">
        <v>0</v>
      </c>
      <c r="L31" s="14">
        <v>0</v>
      </c>
      <c r="M31" s="4">
        <v>0</v>
      </c>
      <c r="N31" s="14">
        <v>0</v>
      </c>
      <c r="O31" s="4">
        <v>0</v>
      </c>
      <c r="P31" s="14">
        <v>0</v>
      </c>
      <c r="Q31" s="14">
        <v>4</v>
      </c>
      <c r="R31" s="14">
        <v>0.54531419556266103</v>
      </c>
      <c r="S31" s="4">
        <v>5</v>
      </c>
      <c r="T31" s="4">
        <v>0.26963547753908002</v>
      </c>
      <c r="U31" s="4">
        <f t="shared" si="1"/>
        <v>0.86</v>
      </c>
      <c r="V31" s="4">
        <f t="shared" si="2"/>
        <v>65</v>
      </c>
      <c r="W31" s="4"/>
      <c r="X31" s="4"/>
      <c r="Y31" s="4">
        <f t="shared" si="3"/>
        <v>0</v>
      </c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>
      <c r="A32" s="4">
        <v>31</v>
      </c>
      <c r="B32" s="4">
        <v>7</v>
      </c>
      <c r="C32" s="4">
        <v>3401</v>
      </c>
      <c r="D32" s="4">
        <f t="shared" si="0"/>
        <v>485.85714285714283</v>
      </c>
      <c r="E32" s="4">
        <v>0</v>
      </c>
      <c r="F32" s="14">
        <v>0</v>
      </c>
      <c r="G32" s="4">
        <v>3</v>
      </c>
      <c r="H32" s="14">
        <v>0.71328485777200301</v>
      </c>
      <c r="I32" s="4">
        <v>0</v>
      </c>
      <c r="J32" s="14">
        <v>0</v>
      </c>
      <c r="K32" s="4">
        <v>1</v>
      </c>
      <c r="L32" s="14">
        <v>8.4899330151020302E-2</v>
      </c>
      <c r="M32" s="4">
        <v>0</v>
      </c>
      <c r="N32" s="14">
        <v>0</v>
      </c>
      <c r="O32" s="4">
        <v>0</v>
      </c>
      <c r="P32" s="14">
        <v>0</v>
      </c>
      <c r="Q32" s="14">
        <v>2</v>
      </c>
      <c r="R32" s="14">
        <v>7.6270060640639695E-2</v>
      </c>
      <c r="S32" s="4">
        <v>5</v>
      </c>
      <c r="T32" s="4">
        <v>0.26963547753908002</v>
      </c>
      <c r="U32" s="4">
        <f t="shared" si="1"/>
        <v>0.46300000000000002</v>
      </c>
      <c r="V32" s="4">
        <f t="shared" si="2"/>
        <v>269</v>
      </c>
      <c r="W32" s="4"/>
      <c r="X32" s="4"/>
      <c r="Y32" s="4">
        <f t="shared" si="3"/>
        <v>0</v>
      </c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>
      <c r="A33" s="4">
        <v>32</v>
      </c>
      <c r="B33" s="4">
        <v>7</v>
      </c>
      <c r="C33" s="4">
        <v>1901</v>
      </c>
      <c r="D33" s="4">
        <f t="shared" si="0"/>
        <v>271.57142857142856</v>
      </c>
      <c r="E33" s="4">
        <v>0</v>
      </c>
      <c r="F33" s="14">
        <v>0</v>
      </c>
      <c r="G33" s="4">
        <v>0</v>
      </c>
      <c r="H33" s="14">
        <v>0</v>
      </c>
      <c r="I33" s="4">
        <v>0</v>
      </c>
      <c r="J33" s="14">
        <v>0</v>
      </c>
      <c r="K33" s="4">
        <v>0</v>
      </c>
      <c r="L33" s="14">
        <v>0</v>
      </c>
      <c r="M33" s="4">
        <v>1</v>
      </c>
      <c r="N33" s="14">
        <v>0.28215155084461002</v>
      </c>
      <c r="O33" s="4">
        <v>0</v>
      </c>
      <c r="P33" s="14">
        <v>0</v>
      </c>
      <c r="Q33" s="14">
        <v>4</v>
      </c>
      <c r="R33" s="14">
        <v>0.54531419556266103</v>
      </c>
      <c r="S33" s="4">
        <v>4</v>
      </c>
      <c r="T33" s="4">
        <v>9.4512097737500203E-2</v>
      </c>
      <c r="U33" s="4">
        <f t="shared" si="1"/>
        <v>0.73399999999999999</v>
      </c>
      <c r="V33" s="4">
        <f t="shared" si="2"/>
        <v>149</v>
      </c>
      <c r="W33" s="4"/>
      <c r="X33" s="4"/>
      <c r="Y33" s="4">
        <f t="shared" si="3"/>
        <v>0</v>
      </c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>
      <c r="A34" s="4">
        <v>33</v>
      </c>
      <c r="B34" s="4">
        <v>7</v>
      </c>
      <c r="C34" s="4">
        <v>3973</v>
      </c>
      <c r="D34" s="4">
        <f t="shared" si="0"/>
        <v>567.57142857142856</v>
      </c>
      <c r="E34" s="4">
        <v>0</v>
      </c>
      <c r="F34" s="14">
        <v>0</v>
      </c>
      <c r="G34" s="4">
        <v>0</v>
      </c>
      <c r="H34" s="14">
        <v>0</v>
      </c>
      <c r="I34" s="4">
        <v>0</v>
      </c>
      <c r="J34" s="14">
        <v>0</v>
      </c>
      <c r="K34" s="4">
        <v>0</v>
      </c>
      <c r="L34" s="14">
        <v>0</v>
      </c>
      <c r="M34" s="4">
        <v>0</v>
      </c>
      <c r="N34" s="14">
        <v>0</v>
      </c>
      <c r="O34" s="4">
        <v>0</v>
      </c>
      <c r="P34" s="14">
        <v>0</v>
      </c>
      <c r="Q34" s="14">
        <v>4</v>
      </c>
      <c r="R34" s="14">
        <v>0.54531419556266103</v>
      </c>
      <c r="S34" s="4">
        <v>4</v>
      </c>
      <c r="T34" s="4">
        <v>9.4512097737500203E-2</v>
      </c>
      <c r="U34" s="4">
        <f t="shared" si="1"/>
        <v>0.71399999999999997</v>
      </c>
      <c r="V34" s="4">
        <f t="shared" si="2"/>
        <v>172</v>
      </c>
      <c r="W34" s="4"/>
      <c r="X34" s="4"/>
      <c r="Y34" s="4">
        <f t="shared" si="3"/>
        <v>0</v>
      </c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>
      <c r="A35" s="4">
        <v>34</v>
      </c>
      <c r="B35" s="4">
        <v>7</v>
      </c>
      <c r="C35" s="4">
        <v>3557</v>
      </c>
      <c r="D35" s="4">
        <f t="shared" si="0"/>
        <v>508.14285714285717</v>
      </c>
      <c r="E35" s="4">
        <v>0</v>
      </c>
      <c r="F35" s="14">
        <v>0</v>
      </c>
      <c r="G35" s="4">
        <v>6</v>
      </c>
      <c r="H35" s="14">
        <v>3.1467403611426499</v>
      </c>
      <c r="I35" s="4">
        <v>0</v>
      </c>
      <c r="J35" s="14">
        <v>0</v>
      </c>
      <c r="K35" s="4">
        <v>0</v>
      </c>
      <c r="L35" s="14">
        <v>0</v>
      </c>
      <c r="M35" s="4">
        <v>0</v>
      </c>
      <c r="N35" s="14">
        <v>0</v>
      </c>
      <c r="O35" s="4">
        <v>0</v>
      </c>
      <c r="P35" s="14">
        <v>0</v>
      </c>
      <c r="Q35" s="14">
        <v>0</v>
      </c>
      <c r="R35" s="14">
        <v>0</v>
      </c>
      <c r="S35" s="4">
        <v>4</v>
      </c>
      <c r="T35" s="4">
        <v>9.4512097737500203E-2</v>
      </c>
      <c r="U35" s="4">
        <f t="shared" si="1"/>
        <v>0.17100000000000001</v>
      </c>
      <c r="V35" s="4">
        <f t="shared" si="2"/>
        <v>544</v>
      </c>
      <c r="W35" s="4"/>
      <c r="X35" s="4"/>
      <c r="Y35" s="4">
        <f t="shared" si="3"/>
        <v>0</v>
      </c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5" customHeight="1">
      <c r="A36" s="4">
        <v>35</v>
      </c>
      <c r="B36" s="4">
        <v>7</v>
      </c>
      <c r="C36" s="4">
        <v>2725</v>
      </c>
      <c r="D36" s="4">
        <f t="shared" si="0"/>
        <v>389.28571428571428</v>
      </c>
      <c r="E36" s="4">
        <v>0</v>
      </c>
      <c r="F36" s="14">
        <v>0</v>
      </c>
      <c r="G36" s="4">
        <v>1</v>
      </c>
      <c r="H36" s="14">
        <v>7.9322244572152797E-2</v>
      </c>
      <c r="I36" s="4">
        <v>0</v>
      </c>
      <c r="J36" s="14">
        <v>0</v>
      </c>
      <c r="K36" s="4">
        <v>0</v>
      </c>
      <c r="L36" s="14">
        <v>0</v>
      </c>
      <c r="M36" s="4">
        <v>0</v>
      </c>
      <c r="N36" s="14">
        <v>0</v>
      </c>
      <c r="O36" s="4">
        <v>0</v>
      </c>
      <c r="P36" s="14">
        <v>0</v>
      </c>
      <c r="Q36" s="14">
        <v>3</v>
      </c>
      <c r="R36" s="14">
        <v>0.24009880096918401</v>
      </c>
      <c r="S36" s="4">
        <v>5</v>
      </c>
      <c r="T36" s="4">
        <v>0.26963547753908002</v>
      </c>
      <c r="U36" s="4">
        <f t="shared" si="1"/>
        <v>0.59899999999999998</v>
      </c>
      <c r="V36" s="4">
        <f t="shared" si="2"/>
        <v>252</v>
      </c>
      <c r="W36" s="4"/>
      <c r="X36" s="4"/>
      <c r="Y36" s="4">
        <f t="shared" si="3"/>
        <v>0</v>
      </c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>
      <c r="A37" s="4">
        <v>36</v>
      </c>
      <c r="B37" s="4">
        <v>7</v>
      </c>
      <c r="C37" s="4">
        <v>3590</v>
      </c>
      <c r="D37" s="4">
        <f t="shared" si="0"/>
        <v>512.85714285714289</v>
      </c>
      <c r="E37" s="4">
        <v>0</v>
      </c>
      <c r="F37" s="14">
        <v>0</v>
      </c>
      <c r="G37" s="4">
        <v>1</v>
      </c>
      <c r="H37" s="14">
        <v>7.9322244572152797E-2</v>
      </c>
      <c r="I37" s="4">
        <v>0</v>
      </c>
      <c r="J37" s="14">
        <v>0</v>
      </c>
      <c r="K37" s="4">
        <v>4</v>
      </c>
      <c r="L37" s="14">
        <v>1.3509430557712601</v>
      </c>
      <c r="M37" s="4">
        <v>1</v>
      </c>
      <c r="N37" s="14">
        <v>0.28215155084461002</v>
      </c>
      <c r="O37" s="4">
        <v>0</v>
      </c>
      <c r="P37" s="14">
        <v>0</v>
      </c>
      <c r="Q37" s="14">
        <v>3</v>
      </c>
      <c r="R37" s="14">
        <v>0.24009880096918401</v>
      </c>
      <c r="S37" s="4">
        <v>3</v>
      </c>
      <c r="T37" s="4">
        <v>2.3956226273164301E-2</v>
      </c>
      <c r="U37" s="4">
        <f t="shared" si="1"/>
        <v>0.39600000000000002</v>
      </c>
      <c r="V37" s="4">
        <f t="shared" si="2"/>
        <v>278</v>
      </c>
      <c r="W37" s="4"/>
      <c r="X37" s="4"/>
      <c r="Y37" s="4">
        <f t="shared" si="3"/>
        <v>0</v>
      </c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>
      <c r="A38" s="4">
        <v>37</v>
      </c>
      <c r="B38" s="4">
        <v>7</v>
      </c>
      <c r="C38" s="4">
        <v>2826</v>
      </c>
      <c r="D38" s="4">
        <f t="shared" si="0"/>
        <v>403.71428571428572</v>
      </c>
      <c r="E38" s="4">
        <v>0</v>
      </c>
      <c r="F38" s="14">
        <v>0</v>
      </c>
      <c r="G38" s="4">
        <v>3</v>
      </c>
      <c r="H38" s="14">
        <v>0.71328485777200301</v>
      </c>
      <c r="I38" s="4">
        <v>0</v>
      </c>
      <c r="J38" s="14">
        <v>0</v>
      </c>
      <c r="K38" s="4">
        <v>0</v>
      </c>
      <c r="L38" s="14">
        <v>0</v>
      </c>
      <c r="M38" s="4">
        <v>0</v>
      </c>
      <c r="N38" s="14">
        <v>0</v>
      </c>
      <c r="O38" s="4">
        <v>0</v>
      </c>
      <c r="P38" s="14">
        <v>0</v>
      </c>
      <c r="Q38" s="14">
        <v>3</v>
      </c>
      <c r="R38" s="14">
        <v>0.24009880096918401</v>
      </c>
      <c r="S38" s="4">
        <v>1</v>
      </c>
      <c r="T38" s="4">
        <v>0</v>
      </c>
      <c r="U38" s="4">
        <f t="shared" si="1"/>
        <v>0.33300000000000002</v>
      </c>
      <c r="V38" s="4">
        <f t="shared" si="2"/>
        <v>293</v>
      </c>
      <c r="W38" s="4"/>
      <c r="X38" s="4"/>
      <c r="Y38" s="4">
        <f t="shared" si="3"/>
        <v>0</v>
      </c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>
      <c r="A39" s="4">
        <v>38</v>
      </c>
      <c r="B39" s="4">
        <v>6</v>
      </c>
      <c r="C39" s="4">
        <v>2788</v>
      </c>
      <c r="D39" s="4">
        <f t="shared" si="0"/>
        <v>464.66666666666669</v>
      </c>
      <c r="E39" s="4">
        <v>0</v>
      </c>
      <c r="F39" s="14">
        <v>0</v>
      </c>
      <c r="G39" s="4">
        <v>0</v>
      </c>
      <c r="H39" s="14">
        <v>0</v>
      </c>
      <c r="I39" s="4">
        <v>0</v>
      </c>
      <c r="J39" s="14">
        <v>0</v>
      </c>
      <c r="K39" s="4">
        <v>2</v>
      </c>
      <c r="L39" s="14">
        <v>0.40924553527147101</v>
      </c>
      <c r="M39" s="4">
        <v>1</v>
      </c>
      <c r="N39" s="14">
        <v>0.32889771646529398</v>
      </c>
      <c r="O39" s="4">
        <v>0</v>
      </c>
      <c r="P39" s="14">
        <v>0</v>
      </c>
      <c r="Q39" s="14">
        <v>5</v>
      </c>
      <c r="R39" s="14">
        <v>1.40244943847432</v>
      </c>
      <c r="S39" s="4">
        <v>6</v>
      </c>
      <c r="T39" s="4">
        <v>1.11572831330748</v>
      </c>
      <c r="U39" s="4">
        <f t="shared" si="1"/>
        <v>1.9490000000000001</v>
      </c>
      <c r="V39" s="4">
        <f t="shared" si="2"/>
        <v>9</v>
      </c>
      <c r="W39" s="4"/>
      <c r="X39" s="4"/>
      <c r="Y39" s="4">
        <f t="shared" si="3"/>
        <v>1</v>
      </c>
      <c r="Z39" s="4"/>
      <c r="AA39" s="4"/>
      <c r="AB39" s="4"/>
      <c r="AC39" s="4"/>
      <c r="AD39" s="4"/>
      <c r="AE39" s="4"/>
      <c r="AF39" s="4"/>
      <c r="AG39" s="19"/>
      <c r="AH39" s="4"/>
    </row>
    <row r="40" spans="1:34" ht="15" customHeight="1">
      <c r="A40" s="4">
        <v>39</v>
      </c>
      <c r="B40" s="4">
        <v>6</v>
      </c>
      <c r="C40" s="4">
        <v>1723</v>
      </c>
      <c r="D40" s="4">
        <f t="shared" si="0"/>
        <v>287.16666666666669</v>
      </c>
      <c r="E40" s="4">
        <v>0</v>
      </c>
      <c r="F40" s="14">
        <v>0</v>
      </c>
      <c r="G40" s="4">
        <v>0</v>
      </c>
      <c r="H40" s="14">
        <v>0</v>
      </c>
      <c r="I40" s="4">
        <v>0</v>
      </c>
      <c r="J40" s="14">
        <v>0</v>
      </c>
      <c r="K40" s="4">
        <v>2</v>
      </c>
      <c r="L40" s="14">
        <v>0.40924553527147101</v>
      </c>
      <c r="M40" s="4">
        <v>2</v>
      </c>
      <c r="N40" s="14">
        <v>0.94388861876905295</v>
      </c>
      <c r="O40" s="4">
        <v>0</v>
      </c>
      <c r="P40" s="14">
        <v>0</v>
      </c>
      <c r="Q40" s="14">
        <v>3</v>
      </c>
      <c r="R40" s="14">
        <v>0.34597176467400798</v>
      </c>
      <c r="S40" s="4">
        <v>4</v>
      </c>
      <c r="T40" s="4">
        <v>0.185826766911767</v>
      </c>
      <c r="U40" s="4">
        <f t="shared" si="1"/>
        <v>0.69799999999999995</v>
      </c>
      <c r="V40" s="4">
        <f t="shared" si="2"/>
        <v>199</v>
      </c>
      <c r="W40" s="4"/>
      <c r="X40" s="4"/>
      <c r="Y40" s="4">
        <f t="shared" si="3"/>
        <v>0</v>
      </c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>
      <c r="A41" s="4">
        <v>40</v>
      </c>
      <c r="B41" s="4">
        <v>6</v>
      </c>
      <c r="C41" s="4">
        <v>3687</v>
      </c>
      <c r="D41" s="4">
        <f t="shared" si="0"/>
        <v>614.5</v>
      </c>
      <c r="E41" s="4">
        <v>0</v>
      </c>
      <c r="F41" s="14">
        <v>0</v>
      </c>
      <c r="G41" s="4">
        <v>1</v>
      </c>
      <c r="H41" s="14">
        <v>0.10552536607796099</v>
      </c>
      <c r="I41" s="4">
        <v>0</v>
      </c>
      <c r="J41" s="14">
        <v>0</v>
      </c>
      <c r="K41" s="4">
        <v>0</v>
      </c>
      <c r="L41" s="14">
        <v>0</v>
      </c>
      <c r="M41" s="4">
        <v>1</v>
      </c>
      <c r="N41" s="14">
        <v>0.32889771646529398</v>
      </c>
      <c r="O41" s="4">
        <v>0</v>
      </c>
      <c r="P41" s="14">
        <v>0</v>
      </c>
      <c r="Q41" s="14">
        <v>2</v>
      </c>
      <c r="R41" s="14">
        <v>0.11712531314654</v>
      </c>
      <c r="S41" s="4">
        <v>1</v>
      </c>
      <c r="T41" s="4">
        <v>7.5338530864493304E-4</v>
      </c>
      <c r="U41" s="4">
        <f t="shared" si="1"/>
        <v>0.16800000000000001</v>
      </c>
      <c r="V41" s="4">
        <f t="shared" si="2"/>
        <v>547</v>
      </c>
      <c r="W41" s="4"/>
      <c r="X41" s="4"/>
      <c r="Y41" s="4">
        <f t="shared" si="3"/>
        <v>0</v>
      </c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>
      <c r="A42" s="4">
        <v>41</v>
      </c>
      <c r="B42" s="4">
        <v>6</v>
      </c>
      <c r="C42" s="4">
        <v>2401</v>
      </c>
      <c r="D42" s="4">
        <f t="shared" si="0"/>
        <v>400.16666666666669</v>
      </c>
      <c r="E42" s="4">
        <v>0</v>
      </c>
      <c r="F42" s="14">
        <v>0</v>
      </c>
      <c r="G42" s="4">
        <v>2</v>
      </c>
      <c r="H42" s="14">
        <v>0.39099019091575399</v>
      </c>
      <c r="I42" s="4">
        <v>0</v>
      </c>
      <c r="J42" s="14">
        <v>0</v>
      </c>
      <c r="K42" s="4">
        <v>0</v>
      </c>
      <c r="L42" s="14">
        <v>0</v>
      </c>
      <c r="M42" s="4">
        <v>0</v>
      </c>
      <c r="N42" s="14">
        <v>0</v>
      </c>
      <c r="O42" s="4">
        <v>0</v>
      </c>
      <c r="P42" s="14">
        <v>0</v>
      </c>
      <c r="Q42" s="14">
        <v>1</v>
      </c>
      <c r="R42" s="14">
        <v>2.11025462293634E-2</v>
      </c>
      <c r="S42" s="4">
        <v>1</v>
      </c>
      <c r="T42" s="4">
        <v>7.5338530864493304E-4</v>
      </c>
      <c r="U42" s="4">
        <f t="shared" si="1"/>
        <v>3.2000000000000001E-2</v>
      </c>
      <c r="V42" s="4">
        <f t="shared" si="2"/>
        <v>577</v>
      </c>
      <c r="W42" s="4"/>
      <c r="X42" s="4"/>
      <c r="Y42" s="4">
        <f t="shared" si="3"/>
        <v>0</v>
      </c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>
      <c r="A43" s="4">
        <v>42</v>
      </c>
      <c r="B43" s="4">
        <v>6</v>
      </c>
      <c r="C43" s="4">
        <v>5664</v>
      </c>
      <c r="D43" s="4">
        <f t="shared" si="0"/>
        <v>944</v>
      </c>
      <c r="E43" s="4">
        <v>0</v>
      </c>
      <c r="F43" s="14">
        <v>0</v>
      </c>
      <c r="G43" s="4">
        <v>1</v>
      </c>
      <c r="H43" s="14">
        <v>0.10552536607796099</v>
      </c>
      <c r="I43" s="4">
        <v>0</v>
      </c>
      <c r="J43" s="14">
        <v>0</v>
      </c>
      <c r="K43" s="4">
        <v>1</v>
      </c>
      <c r="L43" s="14">
        <v>0.112061716554271</v>
      </c>
      <c r="M43" s="4">
        <v>1</v>
      </c>
      <c r="N43" s="14">
        <v>0.32889771646529398</v>
      </c>
      <c r="O43" s="4">
        <v>0</v>
      </c>
      <c r="P43" s="14">
        <v>0</v>
      </c>
      <c r="Q43" s="14">
        <v>2</v>
      </c>
      <c r="R43" s="14">
        <v>0.11712531314654</v>
      </c>
      <c r="S43" s="4">
        <v>3</v>
      </c>
      <c r="T43" s="4">
        <v>5.28031606420373E-2</v>
      </c>
      <c r="U43" s="4">
        <f t="shared" si="1"/>
        <v>0.23899999999999999</v>
      </c>
      <c r="V43" s="4">
        <f t="shared" si="2"/>
        <v>530</v>
      </c>
      <c r="W43" s="4"/>
      <c r="X43" s="4"/>
      <c r="Y43" s="4">
        <f t="shared" si="3"/>
        <v>0</v>
      </c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5" customHeight="1">
      <c r="A44" s="4">
        <v>43</v>
      </c>
      <c r="B44" s="4">
        <v>6</v>
      </c>
      <c r="C44" s="4">
        <v>4785</v>
      </c>
      <c r="D44" s="4">
        <f t="shared" si="0"/>
        <v>797.5</v>
      </c>
      <c r="E44" s="4">
        <v>0</v>
      </c>
      <c r="F44" s="14">
        <v>0</v>
      </c>
      <c r="G44" s="4">
        <v>4</v>
      </c>
      <c r="H44" s="14">
        <v>1.5898183809333799</v>
      </c>
      <c r="I44" s="4">
        <v>0</v>
      </c>
      <c r="J44" s="14">
        <v>0</v>
      </c>
      <c r="K44" s="4">
        <v>2</v>
      </c>
      <c r="L44" s="14">
        <v>0.40924553527147101</v>
      </c>
      <c r="M44" s="4">
        <v>0</v>
      </c>
      <c r="N44" s="14">
        <v>0</v>
      </c>
      <c r="O44" s="4">
        <v>0</v>
      </c>
      <c r="P44" s="14">
        <v>0</v>
      </c>
      <c r="Q44" s="14">
        <v>1</v>
      </c>
      <c r="R44" s="14">
        <v>2.11025462293634E-2</v>
      </c>
      <c r="S44" s="4">
        <v>4</v>
      </c>
      <c r="T44" s="4">
        <v>0.185826766911767</v>
      </c>
      <c r="U44" s="4">
        <f t="shared" si="1"/>
        <v>0.32600000000000001</v>
      </c>
      <c r="V44" s="4">
        <f t="shared" si="2"/>
        <v>295</v>
      </c>
      <c r="W44" s="4"/>
      <c r="X44" s="4"/>
      <c r="Y44" s="4">
        <f t="shared" si="3"/>
        <v>0</v>
      </c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>
      <c r="A45" s="4">
        <v>44</v>
      </c>
      <c r="B45" s="4">
        <v>6</v>
      </c>
      <c r="C45" s="4">
        <v>2061</v>
      </c>
      <c r="D45" s="4">
        <f t="shared" si="0"/>
        <v>343.5</v>
      </c>
      <c r="E45" s="4">
        <v>0</v>
      </c>
      <c r="F45" s="14">
        <v>0</v>
      </c>
      <c r="G45" s="4">
        <v>2</v>
      </c>
      <c r="H45" s="14">
        <v>0.39099019091575399</v>
      </c>
      <c r="I45" s="4">
        <v>0</v>
      </c>
      <c r="J45" s="14">
        <v>0</v>
      </c>
      <c r="K45" s="4">
        <v>1</v>
      </c>
      <c r="L45" s="14">
        <v>0.112061716554271</v>
      </c>
      <c r="M45" s="4">
        <v>0</v>
      </c>
      <c r="N45" s="14">
        <v>0</v>
      </c>
      <c r="O45" s="4">
        <v>0</v>
      </c>
      <c r="P45" s="14">
        <v>0</v>
      </c>
      <c r="Q45" s="14">
        <v>3</v>
      </c>
      <c r="R45" s="14">
        <v>0.34597176467400798</v>
      </c>
      <c r="S45" s="4">
        <v>5</v>
      </c>
      <c r="T45" s="4">
        <v>0.49091114861957102</v>
      </c>
      <c r="U45" s="4">
        <f t="shared" si="1"/>
        <v>0.92100000000000004</v>
      </c>
      <c r="V45" s="4">
        <f t="shared" si="2"/>
        <v>54</v>
      </c>
      <c r="W45" s="4"/>
      <c r="X45" s="4"/>
      <c r="Y45" s="4">
        <f t="shared" si="3"/>
        <v>0</v>
      </c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>
      <c r="A46" s="4">
        <v>45</v>
      </c>
      <c r="B46" s="4">
        <v>6</v>
      </c>
      <c r="C46" s="4">
        <v>2671</v>
      </c>
      <c r="D46" s="4">
        <f t="shared" si="0"/>
        <v>445.16666666666669</v>
      </c>
      <c r="E46" s="4">
        <v>0</v>
      </c>
      <c r="F46" s="14">
        <v>0</v>
      </c>
      <c r="G46" s="4">
        <v>5</v>
      </c>
      <c r="H46" s="14">
        <v>2.5584824980673302</v>
      </c>
      <c r="I46" s="4">
        <v>0</v>
      </c>
      <c r="J46" s="14">
        <v>0</v>
      </c>
      <c r="K46" s="4">
        <v>1</v>
      </c>
      <c r="L46" s="14">
        <v>0.112061716554271</v>
      </c>
      <c r="M46" s="4">
        <v>1</v>
      </c>
      <c r="N46" s="14">
        <v>0.32889771646529398</v>
      </c>
      <c r="O46" s="4">
        <v>0</v>
      </c>
      <c r="P46" s="14">
        <v>0</v>
      </c>
      <c r="Q46" s="14">
        <v>2</v>
      </c>
      <c r="R46" s="14">
        <v>0.11712531314654</v>
      </c>
      <c r="S46" s="4">
        <v>4</v>
      </c>
      <c r="T46" s="4">
        <v>0.185826766911767</v>
      </c>
      <c r="U46" s="4">
        <f t="shared" si="1"/>
        <v>0.496</v>
      </c>
      <c r="V46" s="4">
        <f t="shared" si="2"/>
        <v>263</v>
      </c>
      <c r="W46" s="4"/>
      <c r="X46" s="4"/>
      <c r="Y46" s="4">
        <f t="shared" si="3"/>
        <v>0</v>
      </c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>
      <c r="A47" s="4">
        <v>46</v>
      </c>
      <c r="B47" s="4">
        <v>6</v>
      </c>
      <c r="C47" s="4">
        <v>4437</v>
      </c>
      <c r="D47" s="4">
        <f t="shared" si="0"/>
        <v>739.5</v>
      </c>
      <c r="E47" s="4">
        <v>0</v>
      </c>
      <c r="F47" s="14">
        <v>0</v>
      </c>
      <c r="G47" s="4">
        <v>1</v>
      </c>
      <c r="H47" s="14">
        <v>0.10552536607796099</v>
      </c>
      <c r="I47" s="4">
        <v>0</v>
      </c>
      <c r="J47" s="14">
        <v>0</v>
      </c>
      <c r="K47" s="4">
        <v>0</v>
      </c>
      <c r="L47" s="14">
        <v>0</v>
      </c>
      <c r="M47" s="4">
        <v>0</v>
      </c>
      <c r="N47" s="14">
        <v>0</v>
      </c>
      <c r="O47" s="4">
        <v>0</v>
      </c>
      <c r="P47" s="14">
        <v>0</v>
      </c>
      <c r="Q47" s="14">
        <v>0</v>
      </c>
      <c r="R47" s="14">
        <v>0</v>
      </c>
      <c r="S47" s="4">
        <v>5</v>
      </c>
      <c r="T47" s="4">
        <v>0.49091114861957102</v>
      </c>
      <c r="U47" s="4">
        <f t="shared" si="1"/>
        <v>0.58199999999999996</v>
      </c>
      <c r="V47" s="4">
        <f t="shared" si="2"/>
        <v>254</v>
      </c>
      <c r="W47" s="4"/>
      <c r="X47" s="4"/>
      <c r="Y47" s="4">
        <f t="shared" si="3"/>
        <v>0</v>
      </c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>
      <c r="A48" s="4">
        <v>47</v>
      </c>
      <c r="B48" s="4">
        <v>6</v>
      </c>
      <c r="C48" s="4">
        <v>2877</v>
      </c>
      <c r="D48" s="4">
        <f t="shared" si="0"/>
        <v>479.5</v>
      </c>
      <c r="E48" s="4">
        <v>0</v>
      </c>
      <c r="F48" s="14">
        <v>0</v>
      </c>
      <c r="G48" s="4">
        <v>0</v>
      </c>
      <c r="H48" s="14">
        <v>0</v>
      </c>
      <c r="I48" s="4">
        <v>0</v>
      </c>
      <c r="J48" s="14">
        <v>0</v>
      </c>
      <c r="K48" s="4">
        <v>1</v>
      </c>
      <c r="L48" s="14">
        <v>0.112061716554271</v>
      </c>
      <c r="M48" s="4">
        <v>1</v>
      </c>
      <c r="N48" s="14">
        <v>0.32889771646529398</v>
      </c>
      <c r="O48" s="4">
        <v>0</v>
      </c>
      <c r="P48" s="14">
        <v>0</v>
      </c>
      <c r="Q48" s="14">
        <v>1</v>
      </c>
      <c r="R48" s="14">
        <v>2.11025462293634E-2</v>
      </c>
      <c r="S48" s="4">
        <v>3</v>
      </c>
      <c r="T48" s="4">
        <v>5.28031606420373E-2</v>
      </c>
      <c r="U48" s="4">
        <f t="shared" si="1"/>
        <v>0.107</v>
      </c>
      <c r="V48" s="4">
        <f t="shared" si="2"/>
        <v>548</v>
      </c>
      <c r="W48" s="4"/>
      <c r="X48" s="4"/>
      <c r="Y48" s="4">
        <f t="shared" si="3"/>
        <v>0</v>
      </c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>
      <c r="A49" s="4">
        <v>48</v>
      </c>
      <c r="B49" s="4">
        <v>6</v>
      </c>
      <c r="C49" s="4">
        <v>3098</v>
      </c>
      <c r="D49" s="4">
        <f t="shared" si="0"/>
        <v>516.33333333333337</v>
      </c>
      <c r="E49" s="4">
        <v>0</v>
      </c>
      <c r="F49" s="14">
        <v>0</v>
      </c>
      <c r="G49" s="4">
        <v>1</v>
      </c>
      <c r="H49" s="14">
        <v>0.10552536607796099</v>
      </c>
      <c r="I49" s="4">
        <v>0</v>
      </c>
      <c r="J49" s="14">
        <v>0</v>
      </c>
      <c r="K49" s="4">
        <v>3</v>
      </c>
      <c r="L49" s="14">
        <v>0.91269611049023003</v>
      </c>
      <c r="M49" s="4">
        <v>0</v>
      </c>
      <c r="N49" s="14">
        <v>0</v>
      </c>
      <c r="O49" s="4">
        <v>0</v>
      </c>
      <c r="P49" s="14">
        <v>0</v>
      </c>
      <c r="Q49" s="14">
        <v>1</v>
      </c>
      <c r="R49" s="14">
        <v>2.11025462293634E-2</v>
      </c>
      <c r="S49" s="4">
        <v>4</v>
      </c>
      <c r="T49" s="4">
        <v>0.185826766911767</v>
      </c>
      <c r="U49" s="4">
        <f t="shared" si="1"/>
        <v>0.29899999999999999</v>
      </c>
      <c r="V49" s="4">
        <f t="shared" si="2"/>
        <v>315</v>
      </c>
      <c r="W49" s="4"/>
      <c r="X49" s="4"/>
      <c r="Y49" s="4">
        <f t="shared" si="3"/>
        <v>0</v>
      </c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>
      <c r="A50" s="4">
        <v>49</v>
      </c>
      <c r="B50" s="4">
        <v>6</v>
      </c>
      <c r="C50" s="4">
        <v>1923</v>
      </c>
      <c r="D50" s="4">
        <f t="shared" si="0"/>
        <v>320.5</v>
      </c>
      <c r="E50" s="4">
        <v>0</v>
      </c>
      <c r="F50" s="14">
        <v>0</v>
      </c>
      <c r="G50" s="4">
        <v>1</v>
      </c>
      <c r="H50" s="14">
        <v>0.10552536607796099</v>
      </c>
      <c r="I50" s="4">
        <v>0</v>
      </c>
      <c r="J50" s="14">
        <v>0</v>
      </c>
      <c r="K50" s="4">
        <v>0</v>
      </c>
      <c r="L50" s="14">
        <v>0</v>
      </c>
      <c r="M50" s="4">
        <v>0</v>
      </c>
      <c r="N50" s="14">
        <v>0</v>
      </c>
      <c r="O50" s="4">
        <v>0</v>
      </c>
      <c r="P50" s="14">
        <v>0</v>
      </c>
      <c r="Q50" s="14">
        <v>1</v>
      </c>
      <c r="R50" s="14">
        <v>2.11025462293634E-2</v>
      </c>
      <c r="S50" s="4">
        <v>1</v>
      </c>
      <c r="T50" s="4">
        <v>7.5338530864493304E-4</v>
      </c>
      <c r="U50" s="4">
        <f t="shared" si="1"/>
        <v>3.2000000000000001E-2</v>
      </c>
      <c r="V50" s="4">
        <f t="shared" si="2"/>
        <v>577</v>
      </c>
      <c r="W50" s="4"/>
      <c r="X50" s="4"/>
      <c r="Y50" s="4">
        <f t="shared" si="3"/>
        <v>0</v>
      </c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>
      <c r="A51" s="4">
        <v>50</v>
      </c>
      <c r="B51" s="4">
        <v>6</v>
      </c>
      <c r="C51" s="4">
        <v>2265</v>
      </c>
      <c r="D51" s="4">
        <f t="shared" si="0"/>
        <v>377.5</v>
      </c>
      <c r="E51" s="4">
        <v>0</v>
      </c>
      <c r="F51" s="14">
        <v>0</v>
      </c>
      <c r="G51" s="4">
        <v>1</v>
      </c>
      <c r="H51" s="14">
        <v>0.10552536607796099</v>
      </c>
      <c r="I51" s="4">
        <v>0</v>
      </c>
      <c r="J51" s="14">
        <v>0</v>
      </c>
      <c r="K51" s="4">
        <v>1</v>
      </c>
      <c r="L51" s="14">
        <v>0.112061716554271</v>
      </c>
      <c r="M51" s="4">
        <v>1</v>
      </c>
      <c r="N51" s="14">
        <v>0.32889771646529398</v>
      </c>
      <c r="O51" s="4">
        <v>0</v>
      </c>
      <c r="P51" s="14">
        <v>0</v>
      </c>
      <c r="Q51" s="14">
        <v>3</v>
      </c>
      <c r="R51" s="14">
        <v>0.34597176467400798</v>
      </c>
      <c r="S51" s="4">
        <v>3</v>
      </c>
      <c r="T51" s="4">
        <v>5.28031606420373E-2</v>
      </c>
      <c r="U51" s="4">
        <f t="shared" si="1"/>
        <v>0.51100000000000001</v>
      </c>
      <c r="V51" s="4">
        <f t="shared" si="2"/>
        <v>260</v>
      </c>
      <c r="W51" s="4"/>
      <c r="X51" s="4"/>
      <c r="Y51" s="4">
        <f t="shared" si="3"/>
        <v>0</v>
      </c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" customHeight="1">
      <c r="A52" s="4">
        <v>51</v>
      </c>
      <c r="B52" s="4">
        <v>5</v>
      </c>
      <c r="C52" s="4">
        <v>3986</v>
      </c>
      <c r="D52" s="4">
        <f t="shared" si="0"/>
        <v>797.2</v>
      </c>
      <c r="E52" s="4">
        <v>0</v>
      </c>
      <c r="F52" s="14">
        <v>0</v>
      </c>
      <c r="G52" s="4">
        <v>1</v>
      </c>
      <c r="H52" s="14">
        <v>0.141875644758268</v>
      </c>
      <c r="I52" s="4">
        <v>0</v>
      </c>
      <c r="J52" s="14">
        <v>0</v>
      </c>
      <c r="K52" s="4">
        <v>0</v>
      </c>
      <c r="L52" s="14">
        <v>0</v>
      </c>
      <c r="M52" s="4">
        <v>1</v>
      </c>
      <c r="N52" s="14">
        <v>0.38749681798761798</v>
      </c>
      <c r="O52" s="4">
        <v>0</v>
      </c>
      <c r="P52" s="14">
        <v>0</v>
      </c>
      <c r="Q52" s="14">
        <v>1</v>
      </c>
      <c r="R52" s="14">
        <v>3.5703291785220199E-2</v>
      </c>
      <c r="S52" s="4">
        <v>3</v>
      </c>
      <c r="T52" s="4">
        <v>0.114241650004307</v>
      </c>
      <c r="U52" s="4">
        <f t="shared" si="1"/>
        <v>0.21199999999999999</v>
      </c>
      <c r="V52" s="4">
        <f t="shared" si="2"/>
        <v>533</v>
      </c>
      <c r="W52" s="4"/>
      <c r="X52" s="4"/>
      <c r="Y52" s="4">
        <f t="shared" si="3"/>
        <v>0</v>
      </c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5" customHeight="1">
      <c r="A53" s="4">
        <v>52</v>
      </c>
      <c r="B53" s="4">
        <v>5</v>
      </c>
      <c r="C53" s="4">
        <v>2188</v>
      </c>
      <c r="D53" s="4">
        <f t="shared" si="0"/>
        <v>437.6</v>
      </c>
      <c r="E53" s="4">
        <v>0</v>
      </c>
      <c r="F53" s="14">
        <v>0</v>
      </c>
      <c r="G53" s="4">
        <v>0</v>
      </c>
      <c r="H53" s="14">
        <v>0</v>
      </c>
      <c r="I53" s="4">
        <v>0</v>
      </c>
      <c r="J53" s="14">
        <v>0</v>
      </c>
      <c r="K53" s="4">
        <v>3</v>
      </c>
      <c r="L53" s="14">
        <v>1.1388187149146101</v>
      </c>
      <c r="M53" s="4">
        <v>1</v>
      </c>
      <c r="N53" s="14">
        <v>0.38749681798761798</v>
      </c>
      <c r="O53" s="4">
        <v>0</v>
      </c>
      <c r="P53" s="14">
        <v>0</v>
      </c>
      <c r="Q53" s="14">
        <v>1</v>
      </c>
      <c r="R53" s="14">
        <v>3.5703291785220199E-2</v>
      </c>
      <c r="S53" s="4">
        <v>3</v>
      </c>
      <c r="T53" s="4">
        <v>0.114241650004307</v>
      </c>
      <c r="U53" s="4">
        <f t="shared" si="1"/>
        <v>0.23200000000000001</v>
      </c>
      <c r="V53" s="4">
        <f t="shared" si="2"/>
        <v>531</v>
      </c>
      <c r="W53" s="4"/>
      <c r="X53" s="4"/>
      <c r="Y53" s="4">
        <f t="shared" si="3"/>
        <v>0</v>
      </c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>
      <c r="A54" s="4">
        <v>53</v>
      </c>
      <c r="B54" s="4">
        <v>5</v>
      </c>
      <c r="C54" s="4">
        <v>4015</v>
      </c>
      <c r="D54" s="4">
        <f t="shared" si="0"/>
        <v>803</v>
      </c>
      <c r="E54" s="4">
        <v>0</v>
      </c>
      <c r="F54" s="14">
        <v>0</v>
      </c>
      <c r="G54" s="4">
        <v>0</v>
      </c>
      <c r="H54" s="14">
        <v>0</v>
      </c>
      <c r="I54" s="4">
        <v>0</v>
      </c>
      <c r="J54" s="14">
        <v>0</v>
      </c>
      <c r="K54" s="4">
        <v>0</v>
      </c>
      <c r="L54" s="14">
        <v>0</v>
      </c>
      <c r="M54" s="4">
        <v>1</v>
      </c>
      <c r="N54" s="14">
        <v>0.38749681798761798</v>
      </c>
      <c r="O54" s="4">
        <v>0</v>
      </c>
      <c r="P54" s="14">
        <v>0</v>
      </c>
      <c r="Q54" s="14">
        <v>1</v>
      </c>
      <c r="R54" s="14">
        <v>3.5703291785220199E-2</v>
      </c>
      <c r="S54" s="4">
        <v>2</v>
      </c>
      <c r="T54" s="4">
        <v>2.3399009886726701E-2</v>
      </c>
      <c r="U54" s="4">
        <f t="shared" si="1"/>
        <v>8.5999999999999993E-2</v>
      </c>
      <c r="V54" s="4">
        <f t="shared" si="2"/>
        <v>559</v>
      </c>
      <c r="W54" s="4"/>
      <c r="X54" s="4"/>
      <c r="Y54" s="4">
        <f t="shared" si="3"/>
        <v>0</v>
      </c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>
      <c r="A55" s="4">
        <v>54</v>
      </c>
      <c r="B55" s="4">
        <v>5</v>
      </c>
      <c r="C55" s="4">
        <v>3204</v>
      </c>
      <c r="D55" s="4">
        <f t="shared" si="0"/>
        <v>640.79999999999995</v>
      </c>
      <c r="E55" s="4">
        <v>0</v>
      </c>
      <c r="F55" s="14">
        <v>0</v>
      </c>
      <c r="G55" s="4">
        <v>1</v>
      </c>
      <c r="H55" s="14">
        <v>0.141875644758268</v>
      </c>
      <c r="I55" s="4">
        <v>0</v>
      </c>
      <c r="J55" s="14">
        <v>0</v>
      </c>
      <c r="K55" s="4">
        <v>0</v>
      </c>
      <c r="L55" s="14">
        <v>0</v>
      </c>
      <c r="M55" s="4">
        <v>0</v>
      </c>
      <c r="N55" s="14">
        <v>0</v>
      </c>
      <c r="O55" s="4">
        <v>0</v>
      </c>
      <c r="P55" s="14">
        <v>0</v>
      </c>
      <c r="Q55" s="14">
        <v>1</v>
      </c>
      <c r="R55" s="14">
        <v>3.5703291785220199E-2</v>
      </c>
      <c r="S55" s="4">
        <v>3</v>
      </c>
      <c r="T55" s="4">
        <v>0.114241650004307</v>
      </c>
      <c r="U55" s="4">
        <f t="shared" si="1"/>
        <v>0.20399999999999999</v>
      </c>
      <c r="V55" s="4">
        <f t="shared" si="2"/>
        <v>535</v>
      </c>
      <c r="W55" s="4"/>
      <c r="X55" s="4"/>
      <c r="Y55" s="4">
        <f t="shared" si="3"/>
        <v>0</v>
      </c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>
      <c r="A56" s="4">
        <v>55</v>
      </c>
      <c r="B56" s="4">
        <v>5</v>
      </c>
      <c r="C56" s="4">
        <v>3578</v>
      </c>
      <c r="D56" s="4">
        <f t="shared" si="0"/>
        <v>715.6</v>
      </c>
      <c r="E56" s="4">
        <v>0</v>
      </c>
      <c r="F56" s="14">
        <v>0</v>
      </c>
      <c r="G56" s="4">
        <v>0</v>
      </c>
      <c r="H56" s="14">
        <v>0</v>
      </c>
      <c r="I56" s="4">
        <v>0</v>
      </c>
      <c r="J56" s="14">
        <v>0</v>
      </c>
      <c r="K56" s="4">
        <v>1</v>
      </c>
      <c r="L56" s="14">
        <v>0.14949920033024799</v>
      </c>
      <c r="M56" s="4">
        <v>1</v>
      </c>
      <c r="N56" s="14">
        <v>0.38749681798761798</v>
      </c>
      <c r="O56" s="4">
        <v>0</v>
      </c>
      <c r="P56" s="14">
        <v>0</v>
      </c>
      <c r="Q56" s="14">
        <v>2</v>
      </c>
      <c r="R56" s="14">
        <v>0.180878104952301</v>
      </c>
      <c r="S56" s="4">
        <v>5</v>
      </c>
      <c r="T56" s="4">
        <v>0.92937521617433505</v>
      </c>
      <c r="U56" s="4">
        <f t="shared" si="1"/>
        <v>1.135</v>
      </c>
      <c r="V56" s="4">
        <f t="shared" si="2"/>
        <v>35</v>
      </c>
      <c r="W56" s="4"/>
      <c r="X56" s="4"/>
      <c r="Y56" s="4">
        <f t="shared" si="3"/>
        <v>1</v>
      </c>
      <c r="Z56" s="4"/>
      <c r="AA56" s="4"/>
      <c r="AB56" s="4"/>
      <c r="AC56" s="4"/>
      <c r="AD56" s="4"/>
      <c r="AE56" s="4"/>
      <c r="AF56" s="4"/>
      <c r="AG56" s="19"/>
      <c r="AH56" s="4"/>
    </row>
    <row r="57" spans="1:34" ht="15" customHeight="1">
      <c r="A57" s="4">
        <v>56</v>
      </c>
      <c r="B57" s="4">
        <v>5</v>
      </c>
      <c r="C57" s="4">
        <v>3237</v>
      </c>
      <c r="D57" s="4">
        <f t="shared" si="0"/>
        <v>647.4</v>
      </c>
      <c r="E57" s="4">
        <v>0</v>
      </c>
      <c r="F57" s="14">
        <v>0</v>
      </c>
      <c r="G57" s="4">
        <v>0</v>
      </c>
      <c r="H57" s="14">
        <v>0</v>
      </c>
      <c r="I57" s="4">
        <v>0</v>
      </c>
      <c r="J57" s="14">
        <v>0</v>
      </c>
      <c r="K57" s="4">
        <v>1</v>
      </c>
      <c r="L57" s="14">
        <v>0.14949920033024799</v>
      </c>
      <c r="M57" s="4">
        <v>2</v>
      </c>
      <c r="N57" s="14">
        <v>1.0911944085273</v>
      </c>
      <c r="O57" s="4">
        <v>1</v>
      </c>
      <c r="P57" s="14">
        <v>0.21749328526990999</v>
      </c>
      <c r="Q57" s="14">
        <v>3</v>
      </c>
      <c r="R57" s="14">
        <v>0.50419941551940795</v>
      </c>
      <c r="S57" s="4">
        <v>5</v>
      </c>
      <c r="T57" s="4">
        <v>0.92937521617433505</v>
      </c>
      <c r="U57" s="4">
        <f t="shared" si="1"/>
        <v>1.47</v>
      </c>
      <c r="V57" s="4">
        <f t="shared" si="2"/>
        <v>19</v>
      </c>
      <c r="W57" s="4"/>
      <c r="X57" s="4"/>
      <c r="Y57" s="4">
        <f t="shared" si="3"/>
        <v>1</v>
      </c>
      <c r="Z57" s="4"/>
      <c r="AA57" s="4"/>
      <c r="AB57" s="4"/>
      <c r="AC57" s="4"/>
      <c r="AD57" s="4"/>
      <c r="AE57" s="4"/>
      <c r="AF57" s="4"/>
      <c r="AG57" s="19"/>
      <c r="AH57" s="4"/>
    </row>
    <row r="58" spans="1:34" ht="15" customHeight="1">
      <c r="A58" s="4">
        <v>57</v>
      </c>
      <c r="B58" s="4">
        <v>5</v>
      </c>
      <c r="C58" s="4">
        <v>4405</v>
      </c>
      <c r="D58" s="4">
        <f t="shared" si="0"/>
        <v>881</v>
      </c>
      <c r="E58" s="4">
        <v>0</v>
      </c>
      <c r="F58" s="14">
        <v>0</v>
      </c>
      <c r="G58" s="4">
        <v>4</v>
      </c>
      <c r="H58" s="14">
        <v>1.98237618794438</v>
      </c>
      <c r="I58" s="4">
        <v>0</v>
      </c>
      <c r="J58" s="14">
        <v>0</v>
      </c>
      <c r="K58" s="4">
        <v>0</v>
      </c>
      <c r="L58" s="14">
        <v>0</v>
      </c>
      <c r="M58" s="4">
        <v>0</v>
      </c>
      <c r="N58" s="14">
        <v>0</v>
      </c>
      <c r="O58" s="4">
        <v>0</v>
      </c>
      <c r="P58" s="14">
        <v>0</v>
      </c>
      <c r="Q58" s="14">
        <v>5</v>
      </c>
      <c r="R58" s="14">
        <v>2.0068891051456501</v>
      </c>
      <c r="S58" s="4">
        <v>4</v>
      </c>
      <c r="T58" s="4">
        <v>0.36394049110312299</v>
      </c>
      <c r="U58" s="4">
        <f t="shared" si="1"/>
        <v>2.101</v>
      </c>
      <c r="V58" s="4">
        <f t="shared" si="2"/>
        <v>8</v>
      </c>
      <c r="W58" s="4"/>
      <c r="X58" s="4"/>
      <c r="Y58" s="4">
        <f t="shared" si="3"/>
        <v>1</v>
      </c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5" customHeight="1">
      <c r="A59" s="4">
        <v>58</v>
      </c>
      <c r="B59" s="4">
        <v>5</v>
      </c>
      <c r="C59" s="4">
        <v>2197</v>
      </c>
      <c r="D59" s="4">
        <f t="shared" si="0"/>
        <v>439.4</v>
      </c>
      <c r="E59" s="4">
        <v>0</v>
      </c>
      <c r="F59" s="14">
        <v>0</v>
      </c>
      <c r="G59" s="4">
        <v>1</v>
      </c>
      <c r="H59" s="14">
        <v>0.141875644758268</v>
      </c>
      <c r="I59" s="4">
        <v>0</v>
      </c>
      <c r="J59" s="14">
        <v>0</v>
      </c>
      <c r="K59" s="4">
        <v>4</v>
      </c>
      <c r="L59" s="14">
        <v>2.03335423832177</v>
      </c>
      <c r="M59" s="4">
        <v>0</v>
      </c>
      <c r="N59" s="14">
        <v>0</v>
      </c>
      <c r="O59" s="4">
        <v>0</v>
      </c>
      <c r="P59" s="14">
        <v>0</v>
      </c>
      <c r="Q59" s="14">
        <v>2</v>
      </c>
      <c r="R59" s="14">
        <v>0.180878104952301</v>
      </c>
      <c r="S59" s="4">
        <v>4</v>
      </c>
      <c r="T59" s="4">
        <v>0.36394049110312299</v>
      </c>
      <c r="U59" s="4">
        <f t="shared" si="1"/>
        <v>0.76400000000000001</v>
      </c>
      <c r="V59" s="4">
        <f t="shared" si="2"/>
        <v>104</v>
      </c>
      <c r="W59" s="4"/>
      <c r="X59" s="4"/>
      <c r="Y59" s="4">
        <f t="shared" si="3"/>
        <v>0</v>
      </c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>
      <c r="A60" s="4">
        <v>59</v>
      </c>
      <c r="B60" s="4">
        <v>5</v>
      </c>
      <c r="C60" s="4">
        <v>2491</v>
      </c>
      <c r="D60" s="4">
        <f t="shared" si="0"/>
        <v>498.2</v>
      </c>
      <c r="E60" s="4">
        <v>0</v>
      </c>
      <c r="F60" s="14">
        <v>0</v>
      </c>
      <c r="G60" s="4">
        <v>0</v>
      </c>
      <c r="H60" s="14">
        <v>0</v>
      </c>
      <c r="I60" s="4">
        <v>0</v>
      </c>
      <c r="J60" s="14">
        <v>0</v>
      </c>
      <c r="K60" s="4">
        <v>0</v>
      </c>
      <c r="L60" s="14">
        <v>0</v>
      </c>
      <c r="M60" s="4">
        <v>0</v>
      </c>
      <c r="N60" s="14">
        <v>0</v>
      </c>
      <c r="O60" s="4">
        <v>0</v>
      </c>
      <c r="P60" s="14">
        <v>0</v>
      </c>
      <c r="Q60" s="14">
        <v>3</v>
      </c>
      <c r="R60" s="14">
        <v>0.50419941551940795</v>
      </c>
      <c r="S60" s="4">
        <v>5</v>
      </c>
      <c r="T60" s="4">
        <v>0.92937521617433505</v>
      </c>
      <c r="U60" s="4">
        <f t="shared" si="1"/>
        <v>1.2829999999999999</v>
      </c>
      <c r="V60" s="4">
        <f t="shared" si="2"/>
        <v>26</v>
      </c>
      <c r="W60" s="4"/>
      <c r="X60" s="4"/>
      <c r="Y60" s="4">
        <f t="shared" si="3"/>
        <v>1</v>
      </c>
      <c r="Z60" s="4"/>
      <c r="AA60" s="4"/>
      <c r="AB60" s="4"/>
      <c r="AC60" s="4"/>
      <c r="AD60" s="4"/>
      <c r="AE60" s="4"/>
      <c r="AF60" s="4"/>
      <c r="AG60" s="19"/>
      <c r="AH60" s="4"/>
    </row>
    <row r="61" spans="1:34" ht="15" customHeight="1">
      <c r="A61" s="4">
        <v>60</v>
      </c>
      <c r="B61" s="4">
        <v>5</v>
      </c>
      <c r="C61" s="4">
        <v>1666</v>
      </c>
      <c r="D61" s="4">
        <f t="shared" si="0"/>
        <v>333.2</v>
      </c>
      <c r="E61" s="4">
        <v>0</v>
      </c>
      <c r="F61" s="14">
        <v>0</v>
      </c>
      <c r="G61" s="4">
        <v>0</v>
      </c>
      <c r="H61" s="14">
        <v>0</v>
      </c>
      <c r="I61" s="4">
        <v>0</v>
      </c>
      <c r="J61" s="14">
        <v>0</v>
      </c>
      <c r="K61" s="4">
        <v>0</v>
      </c>
      <c r="L61" s="14">
        <v>0</v>
      </c>
      <c r="M61" s="4">
        <v>0</v>
      </c>
      <c r="N61" s="14">
        <v>0</v>
      </c>
      <c r="O61" s="4">
        <v>0</v>
      </c>
      <c r="P61" s="14">
        <v>0</v>
      </c>
      <c r="Q61" s="14">
        <v>1</v>
      </c>
      <c r="R61" s="14">
        <v>3.5703291785220199E-2</v>
      </c>
      <c r="S61" s="4">
        <v>3</v>
      </c>
      <c r="T61" s="4">
        <v>0.114241650004307</v>
      </c>
      <c r="U61" s="4">
        <f t="shared" si="1"/>
        <v>0.20200000000000001</v>
      </c>
      <c r="V61" s="4">
        <f t="shared" si="2"/>
        <v>536</v>
      </c>
      <c r="W61" s="4"/>
      <c r="X61" s="4"/>
      <c r="Y61" s="4">
        <f t="shared" si="3"/>
        <v>0</v>
      </c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>
      <c r="A62" s="4">
        <v>61</v>
      </c>
      <c r="B62" s="4">
        <v>5</v>
      </c>
      <c r="C62" s="4">
        <v>2293</v>
      </c>
      <c r="D62" s="4">
        <f t="shared" si="0"/>
        <v>458.6</v>
      </c>
      <c r="E62" s="4">
        <v>0</v>
      </c>
      <c r="F62" s="14">
        <v>0</v>
      </c>
      <c r="G62" s="4">
        <v>0</v>
      </c>
      <c r="H62" s="14">
        <v>0</v>
      </c>
      <c r="I62" s="4">
        <v>0</v>
      </c>
      <c r="J62" s="14">
        <v>0</v>
      </c>
      <c r="K62" s="4">
        <v>2</v>
      </c>
      <c r="L62" s="14">
        <v>0.522054930019894</v>
      </c>
      <c r="M62" s="4">
        <v>0</v>
      </c>
      <c r="N62" s="14">
        <v>0</v>
      </c>
      <c r="O62" s="4">
        <v>0</v>
      </c>
      <c r="P62" s="14">
        <v>0</v>
      </c>
      <c r="Q62" s="14">
        <v>3</v>
      </c>
      <c r="R62" s="14">
        <v>0.50419941551940795</v>
      </c>
      <c r="S62" s="4">
        <v>4</v>
      </c>
      <c r="T62" s="4">
        <v>0.36394049110312299</v>
      </c>
      <c r="U62" s="4">
        <f t="shared" si="1"/>
        <v>0.94899999999999995</v>
      </c>
      <c r="V62" s="4">
        <f t="shared" si="2"/>
        <v>52</v>
      </c>
      <c r="W62" s="4"/>
      <c r="X62" s="4"/>
      <c r="Y62" s="4">
        <f t="shared" si="3"/>
        <v>0</v>
      </c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>
      <c r="A63" s="4">
        <v>62</v>
      </c>
      <c r="B63" s="4">
        <v>5</v>
      </c>
      <c r="C63" s="4">
        <v>3141</v>
      </c>
      <c r="D63" s="4">
        <f t="shared" si="0"/>
        <v>628.20000000000005</v>
      </c>
      <c r="E63" s="4">
        <v>0</v>
      </c>
      <c r="F63" s="14">
        <v>0</v>
      </c>
      <c r="G63" s="4">
        <v>2</v>
      </c>
      <c r="H63" s="14">
        <v>0.50183149117786596</v>
      </c>
      <c r="I63" s="4">
        <v>0</v>
      </c>
      <c r="J63" s="14">
        <v>0</v>
      </c>
      <c r="K63" s="4">
        <v>0</v>
      </c>
      <c r="L63" s="14">
        <v>0</v>
      </c>
      <c r="M63" s="4">
        <v>0</v>
      </c>
      <c r="N63" s="14">
        <v>0</v>
      </c>
      <c r="O63" s="4">
        <v>0</v>
      </c>
      <c r="P63" s="14">
        <v>0</v>
      </c>
      <c r="Q63" s="14">
        <v>3</v>
      </c>
      <c r="R63" s="14">
        <v>0.50419941551940795</v>
      </c>
      <c r="S63" s="4">
        <v>2</v>
      </c>
      <c r="T63" s="4">
        <v>2.3399009886726701E-2</v>
      </c>
      <c r="U63" s="4">
        <f t="shared" si="1"/>
        <v>0.64200000000000002</v>
      </c>
      <c r="V63" s="4">
        <f t="shared" si="2"/>
        <v>248</v>
      </c>
      <c r="W63" s="4"/>
      <c r="X63" s="4"/>
      <c r="Y63" s="4">
        <f t="shared" si="3"/>
        <v>0</v>
      </c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>
      <c r="A64" s="4">
        <v>63</v>
      </c>
      <c r="B64" s="4">
        <v>5</v>
      </c>
      <c r="C64" s="4">
        <v>2967</v>
      </c>
      <c r="D64" s="4">
        <f t="shared" si="0"/>
        <v>593.4</v>
      </c>
      <c r="E64" s="4">
        <v>0</v>
      </c>
      <c r="F64" s="14">
        <v>0</v>
      </c>
      <c r="G64" s="4">
        <v>0</v>
      </c>
      <c r="H64" s="14">
        <v>0</v>
      </c>
      <c r="I64" s="4">
        <v>0</v>
      </c>
      <c r="J64" s="14">
        <v>0</v>
      </c>
      <c r="K64" s="4">
        <v>0</v>
      </c>
      <c r="L64" s="14">
        <v>0</v>
      </c>
      <c r="M64" s="4">
        <v>0</v>
      </c>
      <c r="N64" s="14">
        <v>0</v>
      </c>
      <c r="O64" s="4">
        <v>2</v>
      </c>
      <c r="P64" s="14">
        <v>0.69466202358471796</v>
      </c>
      <c r="Q64" s="14">
        <v>0</v>
      </c>
      <c r="R64" s="14">
        <v>0</v>
      </c>
      <c r="S64" s="4">
        <v>2</v>
      </c>
      <c r="T64" s="4">
        <v>2.3399009886726701E-2</v>
      </c>
      <c r="U64" s="4">
        <f t="shared" si="1"/>
        <v>3.5999999999999997E-2</v>
      </c>
      <c r="V64" s="4">
        <f t="shared" si="2"/>
        <v>575</v>
      </c>
      <c r="W64" s="4"/>
      <c r="X64" s="4"/>
      <c r="Y64" s="4">
        <f t="shared" si="3"/>
        <v>0</v>
      </c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5" customHeight="1">
      <c r="A65" s="4">
        <v>64</v>
      </c>
      <c r="B65" s="4">
        <v>5</v>
      </c>
      <c r="C65" s="4">
        <v>1581</v>
      </c>
      <c r="D65" s="4">
        <f t="shared" si="0"/>
        <v>316.2</v>
      </c>
      <c r="E65" s="4">
        <v>1</v>
      </c>
      <c r="F65" s="14">
        <v>1.98974966563861</v>
      </c>
      <c r="G65" s="4">
        <v>0</v>
      </c>
      <c r="H65" s="14">
        <v>0</v>
      </c>
      <c r="I65" s="4">
        <v>0</v>
      </c>
      <c r="J65" s="14">
        <v>0</v>
      </c>
      <c r="K65" s="4">
        <v>2</v>
      </c>
      <c r="L65" s="14">
        <v>0.522054930019894</v>
      </c>
      <c r="M65" s="4">
        <v>0</v>
      </c>
      <c r="N65" s="14">
        <v>0</v>
      </c>
      <c r="O65" s="4">
        <v>1</v>
      </c>
      <c r="P65" s="14">
        <v>0.21749328526990999</v>
      </c>
      <c r="Q65" s="14">
        <v>0</v>
      </c>
      <c r="R65" s="14">
        <v>0</v>
      </c>
      <c r="S65" s="4">
        <v>4</v>
      </c>
      <c r="T65" s="4">
        <v>0.36394049110312299</v>
      </c>
      <c r="U65" s="4">
        <f t="shared" si="1"/>
        <v>1.875</v>
      </c>
      <c r="V65" s="4">
        <f t="shared" si="2"/>
        <v>10</v>
      </c>
      <c r="W65" s="4"/>
      <c r="X65" s="4"/>
      <c r="Y65" s="4">
        <f t="shared" si="3"/>
        <v>0</v>
      </c>
      <c r="Z65" s="4"/>
      <c r="AA65" s="4"/>
      <c r="AB65" s="4"/>
      <c r="AC65" s="4"/>
      <c r="AD65" s="4"/>
      <c r="AE65" s="4"/>
      <c r="AF65" s="4"/>
      <c r="AG65" s="19"/>
      <c r="AH65" s="4"/>
    </row>
    <row r="66" spans="1:34" ht="15" customHeight="1">
      <c r="A66" s="4">
        <v>65</v>
      </c>
      <c r="B66" s="4">
        <v>5</v>
      </c>
      <c r="C66" s="4">
        <v>995</v>
      </c>
      <c r="D66" s="4">
        <f t="shared" ref="D66:D129" si="4">C66/B66</f>
        <v>199</v>
      </c>
      <c r="E66" s="4">
        <v>0</v>
      </c>
      <c r="F66" s="14">
        <v>0</v>
      </c>
      <c r="G66" s="4">
        <v>0</v>
      </c>
      <c r="H66" s="14">
        <v>0</v>
      </c>
      <c r="I66" s="4">
        <v>0</v>
      </c>
      <c r="J66" s="14">
        <v>0</v>
      </c>
      <c r="K66" s="4">
        <v>0</v>
      </c>
      <c r="L66" s="14">
        <v>0</v>
      </c>
      <c r="M66" s="4">
        <v>0</v>
      </c>
      <c r="N66" s="14">
        <v>0</v>
      </c>
      <c r="O66" s="4">
        <v>0</v>
      </c>
      <c r="P66" s="14">
        <v>0</v>
      </c>
      <c r="Q66" s="14">
        <v>2</v>
      </c>
      <c r="R66" s="14">
        <v>0.180878104952301</v>
      </c>
      <c r="S66" s="4">
        <v>3</v>
      </c>
      <c r="T66" s="4">
        <v>0.114241650004307</v>
      </c>
      <c r="U66" s="4">
        <f t="shared" ref="U66:U129" si="5">ROUND(LOG(F66+R66+T66+1,2)*(1+0.1*(H66+J66+P66+L66+N66)),3)</f>
        <v>0.373</v>
      </c>
      <c r="V66" s="4">
        <f t="shared" ref="V66:V129" si="6">RANK(U66,$U$2:$U$594)</f>
        <v>284</v>
      </c>
      <c r="W66" s="4"/>
      <c r="X66" s="4"/>
      <c r="Y66" s="4">
        <f t="shared" si="3"/>
        <v>0</v>
      </c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5" customHeight="1">
      <c r="A67" s="4">
        <v>66</v>
      </c>
      <c r="B67" s="4">
        <v>5</v>
      </c>
      <c r="C67" s="4">
        <v>2496</v>
      </c>
      <c r="D67" s="4">
        <f t="shared" si="4"/>
        <v>499.2</v>
      </c>
      <c r="E67" s="4">
        <v>0</v>
      </c>
      <c r="F67" s="14">
        <v>0</v>
      </c>
      <c r="G67" s="4">
        <v>0</v>
      </c>
      <c r="H67" s="14">
        <v>0</v>
      </c>
      <c r="I67" s="4">
        <v>0</v>
      </c>
      <c r="J67" s="14">
        <v>0</v>
      </c>
      <c r="K67" s="4">
        <v>3</v>
      </c>
      <c r="L67" s="14">
        <v>1.1388187149146101</v>
      </c>
      <c r="M67" s="4">
        <v>1</v>
      </c>
      <c r="N67" s="14">
        <v>0.38749681798761798</v>
      </c>
      <c r="O67" s="4">
        <v>0</v>
      </c>
      <c r="P67" s="14">
        <v>0</v>
      </c>
      <c r="Q67" s="14">
        <v>1</v>
      </c>
      <c r="R67" s="14">
        <v>3.5703291785220199E-2</v>
      </c>
      <c r="S67" s="4">
        <v>3</v>
      </c>
      <c r="T67" s="4">
        <v>0.114241650004307</v>
      </c>
      <c r="U67" s="4">
        <f t="shared" si="5"/>
        <v>0.23200000000000001</v>
      </c>
      <c r="V67" s="4">
        <f t="shared" si="6"/>
        <v>531</v>
      </c>
      <c r="W67" s="4"/>
      <c r="X67" s="4"/>
      <c r="Y67" s="4">
        <f t="shared" ref="Y67:Y130" si="7">(IF(B67=E67,1,0)+IF(B67=G67,1,0)+IF(B67=I67,1,0)+IF(B67=K67,1,0)+IF(B67=M67,1,0)+IF(B67=O67,1,0)+IF(B67=Q67,1,0)+IF(B67=S67,1,0))</f>
        <v>0</v>
      </c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5" customHeight="1">
      <c r="A68" s="4">
        <v>67</v>
      </c>
      <c r="B68" s="4">
        <v>5</v>
      </c>
      <c r="C68" s="4">
        <v>1412</v>
      </c>
      <c r="D68" s="4">
        <f t="shared" si="4"/>
        <v>282.39999999999998</v>
      </c>
      <c r="E68" s="4">
        <v>0</v>
      </c>
      <c r="F68" s="14">
        <v>0</v>
      </c>
      <c r="G68" s="4">
        <v>1</v>
      </c>
      <c r="H68" s="14">
        <v>0.141875644758268</v>
      </c>
      <c r="I68" s="4">
        <v>0</v>
      </c>
      <c r="J68" s="14">
        <v>0</v>
      </c>
      <c r="K68" s="4">
        <v>0</v>
      </c>
      <c r="L68" s="14">
        <v>0</v>
      </c>
      <c r="M68" s="4">
        <v>0</v>
      </c>
      <c r="N68" s="14">
        <v>0</v>
      </c>
      <c r="O68" s="4">
        <v>0</v>
      </c>
      <c r="P68" s="14">
        <v>0</v>
      </c>
      <c r="Q68" s="14">
        <v>2</v>
      </c>
      <c r="R68" s="14">
        <v>0.180878104952301</v>
      </c>
      <c r="S68" s="4">
        <v>1</v>
      </c>
      <c r="T68" s="4">
        <v>2.1844572751725301E-3</v>
      </c>
      <c r="U68" s="4">
        <f t="shared" si="5"/>
        <v>0.246</v>
      </c>
      <c r="V68" s="4">
        <f t="shared" si="6"/>
        <v>467</v>
      </c>
      <c r="W68" s="4"/>
      <c r="X68" s="4"/>
      <c r="Y68" s="4">
        <f t="shared" si="7"/>
        <v>0</v>
      </c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5" customHeight="1">
      <c r="A69" s="4">
        <v>68</v>
      </c>
      <c r="B69" s="4">
        <v>5</v>
      </c>
      <c r="C69" s="4">
        <v>1720</v>
      </c>
      <c r="D69" s="4">
        <f t="shared" si="4"/>
        <v>344</v>
      </c>
      <c r="E69" s="4">
        <v>0</v>
      </c>
      <c r="F69" s="14">
        <v>0</v>
      </c>
      <c r="G69" s="4">
        <v>0</v>
      </c>
      <c r="H69" s="14">
        <v>0</v>
      </c>
      <c r="I69" s="4">
        <v>0</v>
      </c>
      <c r="J69" s="14">
        <v>0</v>
      </c>
      <c r="K69" s="4">
        <v>0</v>
      </c>
      <c r="L69" s="14">
        <v>0</v>
      </c>
      <c r="M69" s="4">
        <v>1</v>
      </c>
      <c r="N69" s="14">
        <v>0.38749681798761798</v>
      </c>
      <c r="O69" s="4">
        <v>0</v>
      </c>
      <c r="P69" s="14">
        <v>0</v>
      </c>
      <c r="Q69" s="14">
        <v>1</v>
      </c>
      <c r="R69" s="14">
        <v>3.5703291785220199E-2</v>
      </c>
      <c r="S69" s="4">
        <v>4</v>
      </c>
      <c r="T69" s="4">
        <v>0.36394049110312299</v>
      </c>
      <c r="U69" s="4">
        <f t="shared" si="5"/>
        <v>0.504</v>
      </c>
      <c r="V69" s="4">
        <f t="shared" si="6"/>
        <v>262</v>
      </c>
      <c r="W69" s="4"/>
      <c r="X69" s="4"/>
      <c r="Y69" s="4">
        <f t="shared" si="7"/>
        <v>0</v>
      </c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5" customHeight="1">
      <c r="A70" s="4">
        <v>69</v>
      </c>
      <c r="B70" s="4">
        <v>5</v>
      </c>
      <c r="C70" s="4">
        <v>4478</v>
      </c>
      <c r="D70" s="4">
        <f t="shared" si="4"/>
        <v>895.6</v>
      </c>
      <c r="E70" s="4">
        <v>0</v>
      </c>
      <c r="F70" s="14">
        <v>0</v>
      </c>
      <c r="G70" s="4">
        <v>0</v>
      </c>
      <c r="H70" s="14">
        <v>0</v>
      </c>
      <c r="I70" s="4">
        <v>0</v>
      </c>
      <c r="J70" s="14">
        <v>0</v>
      </c>
      <c r="K70" s="4">
        <v>0</v>
      </c>
      <c r="L70" s="14">
        <v>0</v>
      </c>
      <c r="M70" s="4">
        <v>0</v>
      </c>
      <c r="N70" s="14">
        <v>0</v>
      </c>
      <c r="O70" s="4">
        <v>0</v>
      </c>
      <c r="P70" s="14">
        <v>0</v>
      </c>
      <c r="Q70" s="14">
        <v>2</v>
      </c>
      <c r="R70" s="14">
        <v>0.180878104952301</v>
      </c>
      <c r="S70" s="4">
        <v>2</v>
      </c>
      <c r="T70" s="4">
        <v>2.3399009886726701E-2</v>
      </c>
      <c r="U70" s="4">
        <f t="shared" si="5"/>
        <v>0.26800000000000002</v>
      </c>
      <c r="V70" s="4">
        <f t="shared" si="6"/>
        <v>404</v>
      </c>
      <c r="W70" s="4"/>
      <c r="X70" s="4"/>
      <c r="Y70" s="4">
        <f t="shared" si="7"/>
        <v>0</v>
      </c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" customHeight="1">
      <c r="A71" s="4">
        <v>70</v>
      </c>
      <c r="B71" s="4">
        <v>4</v>
      </c>
      <c r="C71" s="4">
        <v>1796</v>
      </c>
      <c r="D71" s="4">
        <f t="shared" si="4"/>
        <v>449</v>
      </c>
      <c r="E71" s="4">
        <v>0</v>
      </c>
      <c r="F71" s="14">
        <v>0</v>
      </c>
      <c r="G71" s="4">
        <v>0</v>
      </c>
      <c r="H71" s="14">
        <v>0</v>
      </c>
      <c r="I71" s="4">
        <v>0</v>
      </c>
      <c r="J71" s="14">
        <v>0</v>
      </c>
      <c r="K71" s="4">
        <v>4</v>
      </c>
      <c r="L71" s="14">
        <v>2.6498516481743102</v>
      </c>
      <c r="M71" s="4">
        <v>1</v>
      </c>
      <c r="N71" s="14">
        <v>0.46344142552416601</v>
      </c>
      <c r="O71" s="4">
        <v>1</v>
      </c>
      <c r="P71" s="14">
        <v>0.27964485897132602</v>
      </c>
      <c r="Q71" s="14">
        <v>4</v>
      </c>
      <c r="R71" s="14">
        <v>1.6046052786471099</v>
      </c>
      <c r="S71" s="4">
        <v>4</v>
      </c>
      <c r="T71" s="4">
        <v>0.74318198830027904</v>
      </c>
      <c r="U71" s="4">
        <f t="shared" si="5"/>
        <v>2.335</v>
      </c>
      <c r="V71" s="4">
        <f t="shared" si="6"/>
        <v>5</v>
      </c>
      <c r="W71" s="4"/>
      <c r="X71" s="4"/>
      <c r="Y71" s="4">
        <f t="shared" si="7"/>
        <v>3</v>
      </c>
      <c r="Z71" s="4"/>
      <c r="AA71" s="4"/>
      <c r="AB71" s="4"/>
      <c r="AC71" s="4"/>
      <c r="AD71" s="4"/>
      <c r="AE71" s="4"/>
      <c r="AF71" s="4"/>
      <c r="AG71" s="19"/>
      <c r="AH71" s="4"/>
    </row>
    <row r="72" spans="1:34" ht="15" customHeight="1">
      <c r="A72" s="4">
        <v>71</v>
      </c>
      <c r="B72" s="4">
        <v>4</v>
      </c>
      <c r="C72" s="4">
        <v>1766</v>
      </c>
      <c r="D72" s="4">
        <f t="shared" si="4"/>
        <v>441.5</v>
      </c>
      <c r="E72" s="4">
        <v>0</v>
      </c>
      <c r="F72" s="14">
        <v>0</v>
      </c>
      <c r="G72" s="4">
        <v>0</v>
      </c>
      <c r="H72" s="14">
        <v>0</v>
      </c>
      <c r="I72" s="4">
        <v>0</v>
      </c>
      <c r="J72" s="14">
        <v>0</v>
      </c>
      <c r="K72" s="4">
        <v>0</v>
      </c>
      <c r="L72" s="14">
        <v>0</v>
      </c>
      <c r="M72" s="4">
        <v>0</v>
      </c>
      <c r="N72" s="14">
        <v>0</v>
      </c>
      <c r="O72" s="4">
        <v>0</v>
      </c>
      <c r="P72" s="14">
        <v>0</v>
      </c>
      <c r="Q72" s="14">
        <v>4</v>
      </c>
      <c r="R72" s="14">
        <v>1.6046052786471099</v>
      </c>
      <c r="S72" s="4">
        <v>4</v>
      </c>
      <c r="T72" s="4">
        <v>0.74318198830027904</v>
      </c>
      <c r="U72" s="4">
        <f t="shared" si="5"/>
        <v>1.7430000000000001</v>
      </c>
      <c r="V72" s="4">
        <f t="shared" si="6"/>
        <v>15</v>
      </c>
      <c r="W72" s="4"/>
      <c r="X72" s="4"/>
      <c r="Y72" s="4">
        <f t="shared" si="7"/>
        <v>2</v>
      </c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" customHeight="1">
      <c r="A73" s="4">
        <v>72</v>
      </c>
      <c r="B73" s="4">
        <v>4</v>
      </c>
      <c r="C73" s="4">
        <v>1187</v>
      </c>
      <c r="D73" s="4">
        <f t="shared" si="4"/>
        <v>296.75</v>
      </c>
      <c r="E73" s="4">
        <v>0</v>
      </c>
      <c r="F73" s="14">
        <v>0</v>
      </c>
      <c r="G73" s="4">
        <v>1</v>
      </c>
      <c r="H73" s="14">
        <v>0.193799227201402</v>
      </c>
      <c r="I73" s="4">
        <v>0</v>
      </c>
      <c r="J73" s="14">
        <v>0</v>
      </c>
      <c r="K73" s="4">
        <v>2</v>
      </c>
      <c r="L73" s="14">
        <v>0.67902725082082804</v>
      </c>
      <c r="M73" s="4">
        <v>0</v>
      </c>
      <c r="N73" s="14">
        <v>0</v>
      </c>
      <c r="O73" s="4">
        <v>0</v>
      </c>
      <c r="P73" s="14">
        <v>0</v>
      </c>
      <c r="Q73" s="14">
        <v>1</v>
      </c>
      <c r="R73" s="14">
        <v>6.1112826051975502E-2</v>
      </c>
      <c r="S73" s="4">
        <v>4</v>
      </c>
      <c r="T73" s="4">
        <v>0.74318198830027904</v>
      </c>
      <c r="U73" s="4">
        <f t="shared" si="5"/>
        <v>0.92600000000000005</v>
      </c>
      <c r="V73" s="4">
        <f t="shared" si="6"/>
        <v>53</v>
      </c>
      <c r="W73" s="4"/>
      <c r="X73" s="4"/>
      <c r="Y73" s="4">
        <f t="shared" si="7"/>
        <v>1</v>
      </c>
      <c r="Z73" s="4"/>
      <c r="AA73" s="4"/>
      <c r="AB73" s="4"/>
      <c r="AC73" s="4"/>
      <c r="AD73" s="4"/>
      <c r="AE73" s="4"/>
      <c r="AF73" s="4"/>
      <c r="AG73" s="19"/>
      <c r="AH73" s="4"/>
    </row>
    <row r="74" spans="1:34" ht="15" customHeight="1">
      <c r="A74" s="4">
        <v>73</v>
      </c>
      <c r="B74" s="4">
        <v>4</v>
      </c>
      <c r="C74" s="4">
        <v>1584</v>
      </c>
      <c r="D74" s="4">
        <f t="shared" si="4"/>
        <v>396</v>
      </c>
      <c r="E74" s="4">
        <v>0</v>
      </c>
      <c r="F74" s="14">
        <v>0</v>
      </c>
      <c r="G74" s="4">
        <v>0</v>
      </c>
      <c r="H74" s="14">
        <v>0</v>
      </c>
      <c r="I74" s="4">
        <v>0</v>
      </c>
      <c r="J74" s="14">
        <v>0</v>
      </c>
      <c r="K74" s="4">
        <v>1</v>
      </c>
      <c r="L74" s="14">
        <v>0.20264657432625199</v>
      </c>
      <c r="M74" s="4">
        <v>0</v>
      </c>
      <c r="N74" s="14">
        <v>0</v>
      </c>
      <c r="O74" s="4">
        <v>0</v>
      </c>
      <c r="P74" s="14">
        <v>0</v>
      </c>
      <c r="Q74" s="14">
        <v>3</v>
      </c>
      <c r="R74" s="14">
        <v>0.75396129092261099</v>
      </c>
      <c r="S74" s="4">
        <v>3</v>
      </c>
      <c r="T74" s="4">
        <v>0.246397869334329</v>
      </c>
      <c r="U74" s="4">
        <f t="shared" si="5"/>
        <v>1.0209999999999999</v>
      </c>
      <c r="V74" s="4">
        <f t="shared" si="6"/>
        <v>45</v>
      </c>
      <c r="W74" s="4"/>
      <c r="X74" s="4"/>
      <c r="Y74" s="4">
        <f t="shared" si="7"/>
        <v>0</v>
      </c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" customHeight="1">
      <c r="A75" s="4">
        <v>74</v>
      </c>
      <c r="B75" s="4">
        <v>4</v>
      </c>
      <c r="C75" s="4">
        <v>1153</v>
      </c>
      <c r="D75" s="4">
        <f t="shared" si="4"/>
        <v>288.25</v>
      </c>
      <c r="E75" s="4">
        <v>0</v>
      </c>
      <c r="F75" s="14">
        <v>0</v>
      </c>
      <c r="G75" s="4">
        <v>0</v>
      </c>
      <c r="H75" s="14">
        <v>0</v>
      </c>
      <c r="I75" s="4">
        <v>0</v>
      </c>
      <c r="J75" s="14">
        <v>0</v>
      </c>
      <c r="K75" s="4">
        <v>0</v>
      </c>
      <c r="L75" s="14">
        <v>0</v>
      </c>
      <c r="M75" s="4">
        <v>0</v>
      </c>
      <c r="N75" s="14">
        <v>0</v>
      </c>
      <c r="O75" s="4">
        <v>0</v>
      </c>
      <c r="P75" s="14">
        <v>0</v>
      </c>
      <c r="Q75" s="14">
        <v>2</v>
      </c>
      <c r="R75" s="14">
        <v>0.28325455532531901</v>
      </c>
      <c r="S75" s="4">
        <v>3</v>
      </c>
      <c r="T75" s="4">
        <v>0.246397869334329</v>
      </c>
      <c r="U75" s="4">
        <f t="shared" si="5"/>
        <v>0.61299999999999999</v>
      </c>
      <c r="V75" s="4">
        <f t="shared" si="6"/>
        <v>250</v>
      </c>
      <c r="W75" s="4"/>
      <c r="X75" s="4"/>
      <c r="Y75" s="4">
        <f t="shared" si="7"/>
        <v>0</v>
      </c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" customHeight="1">
      <c r="A76" s="4">
        <v>75</v>
      </c>
      <c r="B76" s="4">
        <v>4</v>
      </c>
      <c r="C76" s="4">
        <v>1964</v>
      </c>
      <c r="D76" s="4">
        <f t="shared" si="4"/>
        <v>491</v>
      </c>
      <c r="E76" s="4">
        <v>0</v>
      </c>
      <c r="F76" s="14">
        <v>0</v>
      </c>
      <c r="G76" s="4">
        <v>1</v>
      </c>
      <c r="H76" s="14">
        <v>0.193799227201402</v>
      </c>
      <c r="I76" s="4">
        <v>0</v>
      </c>
      <c r="J76" s="14">
        <v>0</v>
      </c>
      <c r="K76" s="4">
        <v>0</v>
      </c>
      <c r="L76" s="14">
        <v>0</v>
      </c>
      <c r="M76" s="4">
        <v>0</v>
      </c>
      <c r="N76" s="14">
        <v>0</v>
      </c>
      <c r="O76" s="4">
        <v>0</v>
      </c>
      <c r="P76" s="14">
        <v>0</v>
      </c>
      <c r="Q76" s="14">
        <v>0</v>
      </c>
      <c r="R76" s="14">
        <v>0</v>
      </c>
      <c r="S76" s="4">
        <v>2</v>
      </c>
      <c r="T76" s="4">
        <v>5.7491184042870597E-2</v>
      </c>
      <c r="U76" s="4">
        <f t="shared" si="5"/>
        <v>8.2000000000000003E-2</v>
      </c>
      <c r="V76" s="4">
        <f t="shared" si="6"/>
        <v>561</v>
      </c>
      <c r="W76" s="4"/>
      <c r="X76" s="4"/>
      <c r="Y76" s="4">
        <f t="shared" si="7"/>
        <v>0</v>
      </c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" customHeight="1">
      <c r="A77" s="4">
        <v>76</v>
      </c>
      <c r="B77" s="4">
        <v>4</v>
      </c>
      <c r="C77" s="4">
        <v>1784</v>
      </c>
      <c r="D77" s="4">
        <f t="shared" si="4"/>
        <v>446</v>
      </c>
      <c r="E77" s="4">
        <v>0</v>
      </c>
      <c r="F77" s="14">
        <v>0</v>
      </c>
      <c r="G77" s="4">
        <v>1</v>
      </c>
      <c r="H77" s="14">
        <v>0.193799227201402</v>
      </c>
      <c r="I77" s="4">
        <v>0</v>
      </c>
      <c r="J77" s="14">
        <v>0</v>
      </c>
      <c r="K77" s="4">
        <v>0</v>
      </c>
      <c r="L77" s="14">
        <v>0</v>
      </c>
      <c r="M77" s="4">
        <v>0</v>
      </c>
      <c r="N77" s="14">
        <v>0</v>
      </c>
      <c r="O77" s="4">
        <v>0</v>
      </c>
      <c r="P77" s="14">
        <v>0</v>
      </c>
      <c r="Q77" s="14">
        <v>4</v>
      </c>
      <c r="R77" s="14">
        <v>1.6046052786471099</v>
      </c>
      <c r="S77" s="4">
        <v>4</v>
      </c>
      <c r="T77" s="4">
        <v>0.74318198830027904</v>
      </c>
      <c r="U77" s="4">
        <f t="shared" si="5"/>
        <v>1.7769999999999999</v>
      </c>
      <c r="V77" s="4">
        <f t="shared" si="6"/>
        <v>12</v>
      </c>
      <c r="W77" s="4"/>
      <c r="X77" s="4"/>
      <c r="Y77" s="4">
        <f t="shared" si="7"/>
        <v>2</v>
      </c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" customHeight="1">
      <c r="A78" s="4">
        <v>77</v>
      </c>
      <c r="B78" s="4">
        <v>4</v>
      </c>
      <c r="C78" s="4">
        <v>1285</v>
      </c>
      <c r="D78" s="4">
        <f t="shared" si="4"/>
        <v>321.25</v>
      </c>
      <c r="E78" s="4">
        <v>0</v>
      </c>
      <c r="F78" s="14">
        <v>0</v>
      </c>
      <c r="G78" s="4">
        <v>1</v>
      </c>
      <c r="H78" s="14">
        <v>0.193799227201402</v>
      </c>
      <c r="I78" s="4">
        <v>0</v>
      </c>
      <c r="J78" s="14">
        <v>0</v>
      </c>
      <c r="K78" s="4">
        <v>1</v>
      </c>
      <c r="L78" s="14">
        <v>0.20264657432625199</v>
      </c>
      <c r="M78" s="4">
        <v>0</v>
      </c>
      <c r="N78" s="14">
        <v>0</v>
      </c>
      <c r="O78" s="4">
        <v>0</v>
      </c>
      <c r="P78" s="14">
        <v>0</v>
      </c>
      <c r="Q78" s="14">
        <v>3</v>
      </c>
      <c r="R78" s="14">
        <v>0.75396129092261099</v>
      </c>
      <c r="S78" s="4">
        <v>4</v>
      </c>
      <c r="T78" s="4">
        <v>0.74318198830027904</v>
      </c>
      <c r="U78" s="4">
        <f t="shared" si="5"/>
        <v>1.373</v>
      </c>
      <c r="V78" s="4">
        <f t="shared" si="6"/>
        <v>22</v>
      </c>
      <c r="W78" s="4"/>
      <c r="X78" s="4"/>
      <c r="Y78" s="4">
        <f t="shared" si="7"/>
        <v>1</v>
      </c>
      <c r="Z78" s="4"/>
      <c r="AA78" s="4"/>
      <c r="AB78" s="4"/>
      <c r="AC78" s="4"/>
      <c r="AD78" s="4"/>
      <c r="AE78" s="4"/>
      <c r="AF78" s="4"/>
      <c r="AG78" s="19"/>
      <c r="AH78" s="4"/>
    </row>
    <row r="79" spans="1:34" ht="15" customHeight="1">
      <c r="A79" s="4">
        <v>78</v>
      </c>
      <c r="B79" s="4">
        <v>4</v>
      </c>
      <c r="C79" s="4">
        <v>2172</v>
      </c>
      <c r="D79" s="4">
        <f t="shared" si="4"/>
        <v>543</v>
      </c>
      <c r="E79" s="4">
        <v>0</v>
      </c>
      <c r="F79" s="14">
        <v>0</v>
      </c>
      <c r="G79" s="4">
        <v>3</v>
      </c>
      <c r="H79" s="14">
        <v>1.42309856386855</v>
      </c>
      <c r="I79" s="4">
        <v>0</v>
      </c>
      <c r="J79" s="14">
        <v>0</v>
      </c>
      <c r="K79" s="4">
        <v>0</v>
      </c>
      <c r="L79" s="14">
        <v>0</v>
      </c>
      <c r="M79" s="4">
        <v>1</v>
      </c>
      <c r="N79" s="14">
        <v>0.46344142552416601</v>
      </c>
      <c r="O79" s="4">
        <v>0</v>
      </c>
      <c r="P79" s="14">
        <v>0</v>
      </c>
      <c r="Q79" s="14">
        <v>2</v>
      </c>
      <c r="R79" s="14">
        <v>0.28325455532531901</v>
      </c>
      <c r="S79" s="4">
        <v>4</v>
      </c>
      <c r="T79" s="4">
        <v>0.74318198830027904</v>
      </c>
      <c r="U79" s="4">
        <f t="shared" si="5"/>
        <v>1.2110000000000001</v>
      </c>
      <c r="V79" s="4">
        <f t="shared" si="6"/>
        <v>33</v>
      </c>
      <c r="W79" s="4"/>
      <c r="X79" s="4"/>
      <c r="Y79" s="4">
        <f t="shared" si="7"/>
        <v>1</v>
      </c>
      <c r="Z79" s="4"/>
      <c r="AA79" s="4"/>
      <c r="AB79" s="4"/>
      <c r="AC79" s="4"/>
      <c r="AD79" s="4"/>
      <c r="AE79" s="4"/>
      <c r="AF79" s="4"/>
      <c r="AG79" s="19"/>
      <c r="AH79" s="4"/>
    </row>
    <row r="80" spans="1:34" ht="15" customHeight="1">
      <c r="A80" s="4">
        <v>79</v>
      </c>
      <c r="B80" s="4">
        <v>4</v>
      </c>
      <c r="C80" s="4">
        <v>1404</v>
      </c>
      <c r="D80" s="4">
        <f t="shared" si="4"/>
        <v>351</v>
      </c>
      <c r="E80" s="4">
        <v>0</v>
      </c>
      <c r="F80" s="14">
        <v>0</v>
      </c>
      <c r="G80" s="4">
        <v>1</v>
      </c>
      <c r="H80" s="14">
        <v>0.193799227201402</v>
      </c>
      <c r="I80" s="4">
        <v>0</v>
      </c>
      <c r="J80" s="14">
        <v>0</v>
      </c>
      <c r="K80" s="4">
        <v>2</v>
      </c>
      <c r="L80" s="14">
        <v>0.67902725082082804</v>
      </c>
      <c r="M80" s="4">
        <v>0</v>
      </c>
      <c r="N80" s="14">
        <v>0</v>
      </c>
      <c r="O80" s="4">
        <v>0</v>
      </c>
      <c r="P80" s="14">
        <v>0</v>
      </c>
      <c r="Q80" s="14">
        <v>0</v>
      </c>
      <c r="R80" s="14">
        <v>0</v>
      </c>
      <c r="S80" s="4">
        <v>3</v>
      </c>
      <c r="T80" s="4">
        <v>0.246397869334329</v>
      </c>
      <c r="U80" s="4">
        <f t="shared" si="5"/>
        <v>0.34599999999999997</v>
      </c>
      <c r="V80" s="4">
        <f t="shared" si="6"/>
        <v>287</v>
      </c>
      <c r="W80" s="4"/>
      <c r="X80" s="4"/>
      <c r="Y80" s="4">
        <f t="shared" si="7"/>
        <v>0</v>
      </c>
      <c r="Z80" s="4"/>
      <c r="AA80" s="4"/>
      <c r="AB80" s="4"/>
      <c r="AC80" s="4"/>
      <c r="AD80" s="4"/>
      <c r="AE80" s="4"/>
      <c r="AF80" s="4"/>
      <c r="AG80" s="4"/>
      <c r="AH80" s="4"/>
    </row>
    <row r="81" spans="1:256" ht="15" customHeight="1">
      <c r="A81" s="4">
        <v>80</v>
      </c>
      <c r="B81" s="4">
        <v>4</v>
      </c>
      <c r="C81" s="4">
        <v>1563</v>
      </c>
      <c r="D81" s="4">
        <f t="shared" si="4"/>
        <v>390.75</v>
      </c>
      <c r="E81" s="4">
        <v>0</v>
      </c>
      <c r="F81" s="14">
        <v>0</v>
      </c>
      <c r="G81" s="4">
        <v>3</v>
      </c>
      <c r="H81" s="14">
        <v>1.42309856386855</v>
      </c>
      <c r="I81" s="4">
        <v>0</v>
      </c>
      <c r="J81" s="14">
        <v>0</v>
      </c>
      <c r="K81" s="4">
        <v>4</v>
      </c>
      <c r="L81" s="14">
        <v>2.6498516481743102</v>
      </c>
      <c r="M81" s="4">
        <v>1</v>
      </c>
      <c r="N81" s="14">
        <v>0.46344142552416601</v>
      </c>
      <c r="O81" s="4">
        <v>0</v>
      </c>
      <c r="P81" s="14">
        <v>0</v>
      </c>
      <c r="Q81" s="14">
        <v>1</v>
      </c>
      <c r="R81" s="14">
        <v>6.1112826051975502E-2</v>
      </c>
      <c r="S81" s="4">
        <v>3</v>
      </c>
      <c r="T81" s="4">
        <v>0.246397869334329</v>
      </c>
      <c r="U81" s="4">
        <f t="shared" si="5"/>
        <v>0.56200000000000006</v>
      </c>
      <c r="V81" s="4">
        <f t="shared" si="6"/>
        <v>255</v>
      </c>
      <c r="W81" s="4"/>
      <c r="X81" s="4"/>
      <c r="Y81" s="4">
        <f t="shared" si="7"/>
        <v>1</v>
      </c>
      <c r="Z81" s="4"/>
      <c r="AA81" s="4"/>
      <c r="AB81" s="4"/>
      <c r="AC81" s="4"/>
      <c r="AD81" s="4"/>
      <c r="AE81" s="4"/>
      <c r="AF81" s="4"/>
      <c r="AG81" s="4"/>
      <c r="AH81" s="4"/>
    </row>
    <row r="82" spans="1:256" ht="15" customHeight="1">
      <c r="A82" s="4">
        <v>81</v>
      </c>
      <c r="B82" s="4">
        <v>4</v>
      </c>
      <c r="C82" s="4">
        <v>824</v>
      </c>
      <c r="D82" s="4">
        <f t="shared" si="4"/>
        <v>206</v>
      </c>
      <c r="E82" s="4">
        <v>0</v>
      </c>
      <c r="F82" s="14">
        <v>0</v>
      </c>
      <c r="G82" s="4">
        <v>1</v>
      </c>
      <c r="H82" s="14">
        <v>0.193799227201402</v>
      </c>
      <c r="I82" s="4">
        <v>0</v>
      </c>
      <c r="J82" s="14">
        <v>0</v>
      </c>
      <c r="K82" s="4">
        <v>2</v>
      </c>
      <c r="L82" s="14">
        <v>0.67902725082082804</v>
      </c>
      <c r="M82" s="4">
        <v>1</v>
      </c>
      <c r="N82" s="14">
        <v>0.46344142552416601</v>
      </c>
      <c r="O82" s="4">
        <v>3</v>
      </c>
      <c r="P82" s="14">
        <v>1.7714176171435101</v>
      </c>
      <c r="Q82" s="14">
        <v>3</v>
      </c>
      <c r="R82" s="14">
        <v>0.75396129092261099</v>
      </c>
      <c r="S82" s="4">
        <v>4</v>
      </c>
      <c r="T82" s="4">
        <v>0.74318198830027904</v>
      </c>
      <c r="U82" s="4">
        <f t="shared" si="5"/>
        <v>1.7310000000000001</v>
      </c>
      <c r="V82" s="4">
        <f t="shared" si="6"/>
        <v>16</v>
      </c>
      <c r="W82" s="4"/>
      <c r="X82" s="4"/>
      <c r="Y82" s="4">
        <f t="shared" si="7"/>
        <v>1</v>
      </c>
      <c r="Z82" s="4"/>
      <c r="AA82" s="4"/>
      <c r="AB82" s="4"/>
      <c r="AC82" s="4"/>
      <c r="AD82" s="4"/>
      <c r="AE82" s="4"/>
      <c r="AF82" s="4"/>
      <c r="AG82" s="19"/>
      <c r="AH82" s="4"/>
    </row>
    <row r="83" spans="1:256" ht="15" customHeight="1">
      <c r="A83" s="4">
        <v>82</v>
      </c>
      <c r="B83" s="4">
        <v>4</v>
      </c>
      <c r="C83" s="4">
        <v>1210</v>
      </c>
      <c r="D83" s="4">
        <f t="shared" si="4"/>
        <v>302.5</v>
      </c>
      <c r="E83" s="4">
        <v>0</v>
      </c>
      <c r="F83" s="14">
        <v>0</v>
      </c>
      <c r="G83" s="4">
        <v>1</v>
      </c>
      <c r="H83" s="14">
        <v>0.193799227201402</v>
      </c>
      <c r="I83" s="4">
        <v>0</v>
      </c>
      <c r="J83" s="14">
        <v>0</v>
      </c>
      <c r="K83" s="4">
        <v>0</v>
      </c>
      <c r="L83" s="14">
        <v>0</v>
      </c>
      <c r="M83" s="4">
        <v>0</v>
      </c>
      <c r="N83" s="14">
        <v>0</v>
      </c>
      <c r="O83" s="4">
        <v>0</v>
      </c>
      <c r="P83" s="14">
        <v>0</v>
      </c>
      <c r="Q83" s="14">
        <v>3</v>
      </c>
      <c r="R83" s="14">
        <v>0.75396129092261099</v>
      </c>
      <c r="S83" s="4">
        <v>4</v>
      </c>
      <c r="T83" s="4">
        <v>0.74318198830027904</v>
      </c>
      <c r="U83" s="4">
        <f t="shared" si="5"/>
        <v>1.3460000000000001</v>
      </c>
      <c r="V83" s="4">
        <f t="shared" si="6"/>
        <v>24</v>
      </c>
      <c r="W83" s="4"/>
      <c r="X83" s="4"/>
      <c r="Y83" s="4">
        <f t="shared" si="7"/>
        <v>1</v>
      </c>
      <c r="Z83" s="4"/>
      <c r="AA83" s="4"/>
      <c r="AB83" s="4"/>
      <c r="AC83" s="4"/>
      <c r="AD83" s="4"/>
      <c r="AE83" s="4"/>
      <c r="AF83" s="4"/>
      <c r="AG83" s="4"/>
      <c r="AH83" s="4"/>
    </row>
    <row r="84" spans="1:256" ht="15" customHeight="1">
      <c r="A84" s="4">
        <v>83</v>
      </c>
      <c r="B84" s="4">
        <v>4</v>
      </c>
      <c r="C84" s="4">
        <v>2568</v>
      </c>
      <c r="D84" s="4">
        <f t="shared" si="4"/>
        <v>642</v>
      </c>
      <c r="E84" s="4">
        <v>0</v>
      </c>
      <c r="F84" s="14">
        <v>0</v>
      </c>
      <c r="G84" s="4">
        <v>1</v>
      </c>
      <c r="H84" s="14">
        <v>0.193799227201402</v>
      </c>
      <c r="I84" s="4">
        <v>0</v>
      </c>
      <c r="J84" s="14">
        <v>0</v>
      </c>
      <c r="K84" s="4">
        <v>0</v>
      </c>
      <c r="L84" s="14">
        <v>0</v>
      </c>
      <c r="M84" s="4">
        <v>0</v>
      </c>
      <c r="N84" s="14">
        <v>0</v>
      </c>
      <c r="O84" s="4">
        <v>0</v>
      </c>
      <c r="P84" s="14">
        <v>0</v>
      </c>
      <c r="Q84" s="14">
        <v>1</v>
      </c>
      <c r="R84" s="14">
        <v>6.1112826051975502E-2</v>
      </c>
      <c r="S84" s="4">
        <v>1</v>
      </c>
      <c r="T84" s="4">
        <v>6.34526633161696E-3</v>
      </c>
      <c r="U84" s="4">
        <f t="shared" si="5"/>
        <v>9.6000000000000002E-2</v>
      </c>
      <c r="V84" s="4">
        <f t="shared" si="6"/>
        <v>550</v>
      </c>
      <c r="W84" s="4"/>
      <c r="X84" s="4"/>
      <c r="Y84" s="4">
        <f t="shared" si="7"/>
        <v>0</v>
      </c>
      <c r="Z84" s="4"/>
      <c r="AA84" s="4"/>
      <c r="AB84" s="4"/>
      <c r="AC84" s="4"/>
      <c r="AD84" s="4"/>
      <c r="AE84" s="4"/>
      <c r="AF84" s="4"/>
      <c r="AG84" s="4"/>
      <c r="AH84" s="4"/>
    </row>
    <row r="85" spans="1:256" ht="15" customHeight="1">
      <c r="A85" s="4">
        <v>84</v>
      </c>
      <c r="B85" s="4">
        <v>4</v>
      </c>
      <c r="C85" s="4">
        <v>1552</v>
      </c>
      <c r="D85" s="4">
        <f t="shared" si="4"/>
        <v>388</v>
      </c>
      <c r="E85" s="4">
        <v>0</v>
      </c>
      <c r="F85" s="14">
        <v>0</v>
      </c>
      <c r="G85" s="4">
        <v>0</v>
      </c>
      <c r="H85" s="14">
        <v>0</v>
      </c>
      <c r="I85" s="4">
        <v>0</v>
      </c>
      <c r="J85" s="14">
        <v>0</v>
      </c>
      <c r="K85" s="4">
        <v>0</v>
      </c>
      <c r="L85" s="14">
        <v>0</v>
      </c>
      <c r="M85" s="4">
        <v>0</v>
      </c>
      <c r="N85" s="14">
        <v>0</v>
      </c>
      <c r="O85" s="4">
        <v>0</v>
      </c>
      <c r="P85" s="14">
        <v>0</v>
      </c>
      <c r="Q85" s="14">
        <v>1</v>
      </c>
      <c r="R85" s="14">
        <v>6.1112826051975502E-2</v>
      </c>
      <c r="S85" s="4">
        <v>3</v>
      </c>
      <c r="T85" s="4">
        <v>0.246397869334329</v>
      </c>
      <c r="U85" s="4">
        <f t="shared" si="5"/>
        <v>0.38700000000000001</v>
      </c>
      <c r="V85" s="4">
        <f t="shared" si="6"/>
        <v>279</v>
      </c>
      <c r="W85" s="4"/>
      <c r="X85" s="4"/>
      <c r="Y85" s="4">
        <f t="shared" si="7"/>
        <v>0</v>
      </c>
      <c r="Z85" s="4"/>
      <c r="AA85" s="4"/>
      <c r="AB85" s="4"/>
      <c r="AC85" s="4"/>
      <c r="AD85" s="4"/>
      <c r="AE85" s="4"/>
      <c r="AF85" s="4"/>
      <c r="AG85" s="4"/>
      <c r="AH85" s="4"/>
    </row>
    <row r="86" spans="1:256" ht="15" customHeight="1">
      <c r="A86" s="4">
        <v>85</v>
      </c>
      <c r="B86" s="4">
        <v>4</v>
      </c>
      <c r="C86" s="4">
        <v>1415</v>
      </c>
      <c r="D86" s="4">
        <f t="shared" si="4"/>
        <v>353.75</v>
      </c>
      <c r="E86" s="4">
        <v>0</v>
      </c>
      <c r="F86" s="14">
        <v>0</v>
      </c>
      <c r="G86" s="4">
        <v>1</v>
      </c>
      <c r="H86" s="14">
        <v>0.193799227201402</v>
      </c>
      <c r="I86" s="4">
        <v>0</v>
      </c>
      <c r="J86" s="14">
        <v>0</v>
      </c>
      <c r="K86" s="4">
        <v>0</v>
      </c>
      <c r="L86" s="14">
        <v>0</v>
      </c>
      <c r="M86" s="4">
        <v>0</v>
      </c>
      <c r="N86" s="14">
        <v>0</v>
      </c>
      <c r="O86" s="4">
        <v>0</v>
      </c>
      <c r="P86" s="14">
        <v>0</v>
      </c>
      <c r="Q86" s="14">
        <v>2</v>
      </c>
      <c r="R86" s="14">
        <v>0.28325455532531901</v>
      </c>
      <c r="S86" s="4">
        <v>3</v>
      </c>
      <c r="T86" s="4">
        <v>0.246397869334329</v>
      </c>
      <c r="U86" s="4">
        <f t="shared" si="5"/>
        <v>0.625</v>
      </c>
      <c r="V86" s="4">
        <f t="shared" si="6"/>
        <v>249</v>
      </c>
      <c r="W86" s="4"/>
      <c r="X86" s="4"/>
      <c r="Y86" s="4">
        <f t="shared" si="7"/>
        <v>0</v>
      </c>
      <c r="Z86" s="4"/>
      <c r="AA86" s="4"/>
      <c r="AB86" s="4"/>
      <c r="AC86" s="4"/>
      <c r="AD86" s="4"/>
      <c r="AE86" s="4"/>
      <c r="AF86" s="4"/>
      <c r="AG86" s="4"/>
      <c r="AH86" s="4"/>
    </row>
    <row r="87" spans="1:256" s="54" customFormat="1" ht="15" customHeight="1">
      <c r="A87" s="51">
        <v>86</v>
      </c>
      <c r="B87" s="51">
        <v>4</v>
      </c>
      <c r="C87" s="51">
        <v>954</v>
      </c>
      <c r="D87" s="51">
        <f t="shared" si="4"/>
        <v>238.5</v>
      </c>
      <c r="E87" s="51">
        <v>0</v>
      </c>
      <c r="F87" s="52">
        <v>0</v>
      </c>
      <c r="G87" s="51">
        <v>1</v>
      </c>
      <c r="H87" s="52">
        <v>0.193799227201402</v>
      </c>
      <c r="I87" s="51">
        <v>0</v>
      </c>
      <c r="J87" s="52">
        <v>0</v>
      </c>
      <c r="K87" s="51">
        <v>0</v>
      </c>
      <c r="L87" s="52">
        <v>0</v>
      </c>
      <c r="M87" s="51">
        <v>1</v>
      </c>
      <c r="N87" s="52">
        <v>0.46344142552416601</v>
      </c>
      <c r="O87" s="51">
        <v>0</v>
      </c>
      <c r="P87" s="52">
        <v>0</v>
      </c>
      <c r="Q87" s="52">
        <v>2</v>
      </c>
      <c r="R87" s="52">
        <v>0.28325455532531901</v>
      </c>
      <c r="S87" s="51">
        <v>4</v>
      </c>
      <c r="T87" s="51">
        <v>0.74318198830027904</v>
      </c>
      <c r="U87" s="51">
        <f t="shared" si="5"/>
        <v>1.0860000000000001</v>
      </c>
      <c r="V87" s="51">
        <f t="shared" si="6"/>
        <v>43</v>
      </c>
      <c r="W87" s="51"/>
      <c r="X87" s="51"/>
      <c r="Y87" s="51">
        <f t="shared" si="7"/>
        <v>1</v>
      </c>
      <c r="Z87" s="51"/>
      <c r="AA87" s="51"/>
      <c r="AB87" s="51"/>
      <c r="AC87" s="51"/>
      <c r="AD87" s="51"/>
      <c r="AE87" s="51"/>
      <c r="AF87" s="51"/>
      <c r="AG87" s="55"/>
      <c r="AH87" s="51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</row>
    <row r="88" spans="1:256" ht="15" customHeight="1">
      <c r="A88" s="4">
        <v>87</v>
      </c>
      <c r="B88" s="4">
        <v>4</v>
      </c>
      <c r="C88" s="4">
        <v>1674</v>
      </c>
      <c r="D88" s="4">
        <f t="shared" si="4"/>
        <v>418.5</v>
      </c>
      <c r="E88" s="4">
        <v>0</v>
      </c>
      <c r="F88" s="14">
        <v>0</v>
      </c>
      <c r="G88" s="4">
        <v>2</v>
      </c>
      <c r="H88" s="14">
        <v>0.65671284639579197</v>
      </c>
      <c r="I88" s="4">
        <v>0</v>
      </c>
      <c r="J88" s="14">
        <v>0</v>
      </c>
      <c r="K88" s="4">
        <v>2</v>
      </c>
      <c r="L88" s="14">
        <v>0.67902725082082804</v>
      </c>
      <c r="M88" s="4">
        <v>0</v>
      </c>
      <c r="N88" s="14">
        <v>0</v>
      </c>
      <c r="O88" s="4">
        <v>0</v>
      </c>
      <c r="P88" s="14">
        <v>0</v>
      </c>
      <c r="Q88" s="14">
        <v>0</v>
      </c>
      <c r="R88" s="14">
        <v>0</v>
      </c>
      <c r="S88" s="4">
        <v>2</v>
      </c>
      <c r="T88" s="4">
        <v>5.7491184042870597E-2</v>
      </c>
      <c r="U88" s="4">
        <f t="shared" si="5"/>
        <v>9.0999999999999998E-2</v>
      </c>
      <c r="V88" s="4">
        <f t="shared" si="6"/>
        <v>554</v>
      </c>
      <c r="W88" s="4"/>
      <c r="X88" s="4"/>
      <c r="Y88" s="4">
        <f t="shared" si="7"/>
        <v>0</v>
      </c>
      <c r="Z88" s="4"/>
      <c r="AA88" s="4"/>
      <c r="AB88" s="4"/>
      <c r="AC88" s="4"/>
      <c r="AD88" s="4"/>
      <c r="AE88" s="4"/>
      <c r="AF88" s="4"/>
      <c r="AG88" s="4"/>
      <c r="AH88" s="4"/>
    </row>
    <row r="89" spans="1:256" ht="15" customHeight="1">
      <c r="A89" s="4">
        <v>88</v>
      </c>
      <c r="B89" s="4">
        <v>4</v>
      </c>
      <c r="C89" s="4">
        <v>2292</v>
      </c>
      <c r="D89" s="4">
        <f t="shared" si="4"/>
        <v>573</v>
      </c>
      <c r="E89" s="4">
        <v>0</v>
      </c>
      <c r="F89" s="14">
        <v>0</v>
      </c>
      <c r="G89" s="4">
        <v>1</v>
      </c>
      <c r="H89" s="14">
        <v>0.193799227201402</v>
      </c>
      <c r="I89" s="4">
        <v>0</v>
      </c>
      <c r="J89" s="14">
        <v>0</v>
      </c>
      <c r="K89" s="4">
        <v>0</v>
      </c>
      <c r="L89" s="14">
        <v>0</v>
      </c>
      <c r="M89" s="4">
        <v>1</v>
      </c>
      <c r="N89" s="14">
        <v>0.46344142552416601</v>
      </c>
      <c r="O89" s="4">
        <v>0</v>
      </c>
      <c r="P89" s="14">
        <v>0</v>
      </c>
      <c r="Q89" s="14">
        <v>0</v>
      </c>
      <c r="R89" s="14">
        <v>0</v>
      </c>
      <c r="S89" s="4">
        <v>1</v>
      </c>
      <c r="T89" s="4">
        <v>6.34526633161696E-3</v>
      </c>
      <c r="U89" s="4">
        <f t="shared" si="5"/>
        <v>0.01</v>
      </c>
      <c r="V89" s="4">
        <f t="shared" si="6"/>
        <v>588</v>
      </c>
      <c r="W89" s="4"/>
      <c r="X89" s="4"/>
      <c r="Y89" s="4">
        <f t="shared" si="7"/>
        <v>0</v>
      </c>
      <c r="Z89" s="4"/>
      <c r="AA89" s="4"/>
      <c r="AB89" s="4"/>
      <c r="AC89" s="4"/>
      <c r="AD89" s="4"/>
      <c r="AE89" s="4"/>
      <c r="AF89" s="4"/>
      <c r="AG89" s="4"/>
      <c r="AH89" s="4"/>
    </row>
    <row r="90" spans="1:256" ht="15" customHeight="1">
      <c r="A90" s="4">
        <v>89</v>
      </c>
      <c r="B90" s="4">
        <v>4</v>
      </c>
      <c r="C90" s="4">
        <v>2025</v>
      </c>
      <c r="D90" s="4">
        <f t="shared" si="4"/>
        <v>506.25</v>
      </c>
      <c r="E90" s="4">
        <v>0</v>
      </c>
      <c r="F90" s="14">
        <v>0</v>
      </c>
      <c r="G90" s="4">
        <v>1</v>
      </c>
      <c r="H90" s="14">
        <v>0.193799227201402</v>
      </c>
      <c r="I90" s="4">
        <v>0</v>
      </c>
      <c r="J90" s="14">
        <v>0</v>
      </c>
      <c r="K90" s="4">
        <v>0</v>
      </c>
      <c r="L90" s="14">
        <v>0</v>
      </c>
      <c r="M90" s="4">
        <v>1</v>
      </c>
      <c r="N90" s="14">
        <v>0.46344142552416601</v>
      </c>
      <c r="O90" s="4">
        <v>0</v>
      </c>
      <c r="P90" s="14">
        <v>0</v>
      </c>
      <c r="Q90" s="14">
        <v>1</v>
      </c>
      <c r="R90" s="14">
        <v>6.1112826051975502E-2</v>
      </c>
      <c r="S90" s="4">
        <v>1</v>
      </c>
      <c r="T90" s="4">
        <v>6.34526633161696E-3</v>
      </c>
      <c r="U90" s="4">
        <f t="shared" si="5"/>
        <v>0.1</v>
      </c>
      <c r="V90" s="4">
        <f t="shared" si="6"/>
        <v>549</v>
      </c>
      <c r="W90" s="4"/>
      <c r="X90" s="4"/>
      <c r="Y90" s="4">
        <f t="shared" si="7"/>
        <v>0</v>
      </c>
      <c r="Z90" s="4"/>
      <c r="AA90" s="4"/>
      <c r="AB90" s="4"/>
      <c r="AC90" s="4"/>
      <c r="AD90" s="4"/>
      <c r="AE90" s="4"/>
      <c r="AF90" s="4"/>
      <c r="AG90" s="4"/>
      <c r="AH90" s="4"/>
    </row>
    <row r="91" spans="1:256" ht="15" customHeight="1">
      <c r="A91" s="4">
        <v>90</v>
      </c>
      <c r="B91" s="4">
        <v>4</v>
      </c>
      <c r="C91" s="4">
        <v>1522</v>
      </c>
      <c r="D91" s="4">
        <f t="shared" si="4"/>
        <v>380.5</v>
      </c>
      <c r="E91" s="4">
        <v>0</v>
      </c>
      <c r="F91" s="14">
        <v>0</v>
      </c>
      <c r="G91" s="4">
        <v>0</v>
      </c>
      <c r="H91" s="14">
        <v>0</v>
      </c>
      <c r="I91" s="4">
        <v>0</v>
      </c>
      <c r="J91" s="14">
        <v>0</v>
      </c>
      <c r="K91" s="4">
        <v>0</v>
      </c>
      <c r="L91" s="14">
        <v>0</v>
      </c>
      <c r="M91" s="4">
        <v>0</v>
      </c>
      <c r="N91" s="14">
        <v>0</v>
      </c>
      <c r="O91" s="4">
        <v>0</v>
      </c>
      <c r="P91" s="14">
        <v>0</v>
      </c>
      <c r="Q91" s="14">
        <v>1</v>
      </c>
      <c r="R91" s="14">
        <v>6.1112826051975502E-2</v>
      </c>
      <c r="S91" s="4">
        <v>3</v>
      </c>
      <c r="T91" s="4">
        <v>0.246397869334329</v>
      </c>
      <c r="U91" s="4">
        <f t="shared" si="5"/>
        <v>0.38700000000000001</v>
      </c>
      <c r="V91" s="4">
        <f t="shared" si="6"/>
        <v>279</v>
      </c>
      <c r="W91" s="4"/>
      <c r="X91" s="4"/>
      <c r="Y91" s="4">
        <f t="shared" si="7"/>
        <v>0</v>
      </c>
      <c r="Z91" s="4"/>
      <c r="AA91" s="4"/>
      <c r="AB91" s="4"/>
      <c r="AC91" s="4"/>
      <c r="AD91" s="4"/>
      <c r="AE91" s="4"/>
      <c r="AF91" s="4"/>
      <c r="AG91" s="4"/>
      <c r="AH91" s="4"/>
    </row>
    <row r="92" spans="1:256" ht="15" customHeight="1">
      <c r="A92" s="4">
        <v>91</v>
      </c>
      <c r="B92" s="4">
        <v>4</v>
      </c>
      <c r="C92" s="4">
        <v>3146</v>
      </c>
      <c r="D92" s="4">
        <f t="shared" si="4"/>
        <v>786.5</v>
      </c>
      <c r="E92" s="4">
        <v>0</v>
      </c>
      <c r="F92" s="14">
        <v>0</v>
      </c>
      <c r="G92" s="4">
        <v>1</v>
      </c>
      <c r="H92" s="14">
        <v>0.193799227201402</v>
      </c>
      <c r="I92" s="4">
        <v>0</v>
      </c>
      <c r="J92" s="14">
        <v>0</v>
      </c>
      <c r="K92" s="4">
        <v>0</v>
      </c>
      <c r="L92" s="14">
        <v>0</v>
      </c>
      <c r="M92" s="4">
        <v>1</v>
      </c>
      <c r="N92" s="14">
        <v>0.46344142552416601</v>
      </c>
      <c r="O92" s="4">
        <v>0</v>
      </c>
      <c r="P92" s="14">
        <v>0</v>
      </c>
      <c r="Q92" s="14">
        <v>2</v>
      </c>
      <c r="R92" s="14">
        <v>0.28325455532531901</v>
      </c>
      <c r="S92" s="4">
        <v>2</v>
      </c>
      <c r="T92" s="4">
        <v>5.7491184042870597E-2</v>
      </c>
      <c r="U92" s="4">
        <f t="shared" si="5"/>
        <v>0.45100000000000001</v>
      </c>
      <c r="V92" s="4">
        <f t="shared" si="6"/>
        <v>272</v>
      </c>
      <c r="W92" s="4"/>
      <c r="X92" s="4"/>
      <c r="Y92" s="4">
        <f t="shared" si="7"/>
        <v>0</v>
      </c>
      <c r="Z92" s="4"/>
      <c r="AA92" s="4"/>
      <c r="AB92" s="4"/>
      <c r="AC92" s="4"/>
      <c r="AD92" s="4"/>
      <c r="AE92" s="4"/>
      <c r="AF92" s="4"/>
      <c r="AG92" s="4"/>
      <c r="AH92" s="4"/>
    </row>
    <row r="93" spans="1:256" ht="15" customHeight="1">
      <c r="A93" s="4">
        <v>92</v>
      </c>
      <c r="B93" s="4">
        <v>4</v>
      </c>
      <c r="C93" s="4">
        <v>1842</v>
      </c>
      <c r="D93" s="4">
        <f t="shared" si="4"/>
        <v>460.5</v>
      </c>
      <c r="E93" s="4">
        <v>0</v>
      </c>
      <c r="F93" s="14">
        <v>0</v>
      </c>
      <c r="G93" s="4">
        <v>0</v>
      </c>
      <c r="H93" s="14">
        <v>0</v>
      </c>
      <c r="I93" s="4">
        <v>0</v>
      </c>
      <c r="J93" s="14">
        <v>0</v>
      </c>
      <c r="K93" s="4">
        <v>1</v>
      </c>
      <c r="L93" s="14">
        <v>0.20264657432625199</v>
      </c>
      <c r="M93" s="4">
        <v>0</v>
      </c>
      <c r="N93" s="14">
        <v>0</v>
      </c>
      <c r="O93" s="4">
        <v>0</v>
      </c>
      <c r="P93" s="14">
        <v>0</v>
      </c>
      <c r="Q93" s="14">
        <v>0</v>
      </c>
      <c r="R93" s="14">
        <v>0</v>
      </c>
      <c r="S93" s="4">
        <v>2</v>
      </c>
      <c r="T93" s="4">
        <v>5.7491184042870597E-2</v>
      </c>
      <c r="U93" s="4">
        <f t="shared" si="5"/>
        <v>8.2000000000000003E-2</v>
      </c>
      <c r="V93" s="4">
        <f t="shared" si="6"/>
        <v>561</v>
      </c>
      <c r="W93" s="4"/>
      <c r="X93" s="4"/>
      <c r="Y93" s="4">
        <f t="shared" si="7"/>
        <v>0</v>
      </c>
      <c r="Z93" s="4"/>
      <c r="AA93" s="4"/>
      <c r="AB93" s="4"/>
      <c r="AC93" s="4"/>
      <c r="AD93" s="4"/>
      <c r="AE93" s="4"/>
      <c r="AF93" s="4"/>
      <c r="AG93" s="4"/>
      <c r="AH93" s="4"/>
    </row>
    <row r="94" spans="1:256" ht="15" customHeight="1">
      <c r="A94" s="4">
        <v>93</v>
      </c>
      <c r="B94" s="4">
        <v>4</v>
      </c>
      <c r="C94" s="4">
        <v>432</v>
      </c>
      <c r="D94" s="4">
        <f t="shared" si="4"/>
        <v>108</v>
      </c>
      <c r="E94" s="4">
        <v>0</v>
      </c>
      <c r="F94" s="14">
        <v>0</v>
      </c>
      <c r="G94" s="4">
        <v>2</v>
      </c>
      <c r="H94" s="14">
        <v>0.65671284639579197</v>
      </c>
      <c r="I94" s="4">
        <v>4</v>
      </c>
      <c r="J94" s="14">
        <v>5.1223557218938103</v>
      </c>
      <c r="K94" s="4">
        <v>0</v>
      </c>
      <c r="L94" s="14">
        <v>0</v>
      </c>
      <c r="M94" s="4">
        <v>0</v>
      </c>
      <c r="N94" s="14">
        <v>0</v>
      </c>
      <c r="O94" s="4">
        <v>3</v>
      </c>
      <c r="P94" s="14">
        <v>1.7714176171435101</v>
      </c>
      <c r="Q94" s="14">
        <v>3</v>
      </c>
      <c r="R94" s="14">
        <v>0.75396129092261099</v>
      </c>
      <c r="S94" s="4">
        <v>3</v>
      </c>
      <c r="T94" s="4">
        <v>0.246397869334329</v>
      </c>
      <c r="U94" s="4">
        <f t="shared" si="5"/>
        <v>1.756</v>
      </c>
      <c r="V94" s="4">
        <f t="shared" si="6"/>
        <v>13</v>
      </c>
      <c r="W94" s="4"/>
      <c r="X94" s="4"/>
      <c r="Y94" s="4">
        <f t="shared" si="7"/>
        <v>1</v>
      </c>
      <c r="Z94" s="4"/>
      <c r="AA94" s="4"/>
      <c r="AB94" s="4"/>
      <c r="AC94" s="4"/>
      <c r="AD94" s="4"/>
      <c r="AE94" s="4"/>
      <c r="AF94" s="4"/>
      <c r="AG94" s="4"/>
      <c r="AH94" s="4"/>
    </row>
    <row r="95" spans="1:256" ht="15" customHeight="1">
      <c r="A95" s="4">
        <v>94</v>
      </c>
      <c r="B95" s="4">
        <v>4</v>
      </c>
      <c r="C95" s="4">
        <v>463</v>
      </c>
      <c r="D95" s="4">
        <f t="shared" si="4"/>
        <v>115.75</v>
      </c>
      <c r="E95" s="4">
        <v>0</v>
      </c>
      <c r="F95" s="14">
        <v>0</v>
      </c>
      <c r="G95" s="4">
        <v>0</v>
      </c>
      <c r="H95" s="14">
        <v>0</v>
      </c>
      <c r="I95" s="4">
        <v>4</v>
      </c>
      <c r="J95" s="14">
        <v>5.1223557218938103</v>
      </c>
      <c r="K95" s="4">
        <v>1</v>
      </c>
      <c r="L95" s="14">
        <v>0.20264657432625199</v>
      </c>
      <c r="M95" s="4">
        <v>2</v>
      </c>
      <c r="N95" s="14">
        <v>1.2839957837682401</v>
      </c>
      <c r="O95" s="4">
        <v>0</v>
      </c>
      <c r="P95" s="14">
        <v>0</v>
      </c>
      <c r="Q95" s="14">
        <v>2</v>
      </c>
      <c r="R95" s="14">
        <v>0.28325455532531901</v>
      </c>
      <c r="S95" s="4">
        <v>2</v>
      </c>
      <c r="T95" s="4">
        <v>5.7491184042870597E-2</v>
      </c>
      <c r="U95" s="4">
        <f t="shared" si="5"/>
        <v>0.70299999999999996</v>
      </c>
      <c r="V95" s="4">
        <f t="shared" si="6"/>
        <v>198</v>
      </c>
      <c r="W95" s="4"/>
      <c r="X95" s="4"/>
      <c r="Y95" s="4">
        <f t="shared" si="7"/>
        <v>1</v>
      </c>
      <c r="Z95" s="4"/>
      <c r="AA95" s="4"/>
      <c r="AB95" s="4"/>
      <c r="AC95" s="4"/>
      <c r="AD95" s="4"/>
      <c r="AE95" s="4"/>
      <c r="AF95" s="4"/>
      <c r="AG95" s="4"/>
      <c r="AH95" s="4"/>
    </row>
    <row r="96" spans="1:256" ht="15" customHeight="1">
      <c r="A96" s="4">
        <v>95</v>
      </c>
      <c r="B96" s="4">
        <v>4</v>
      </c>
      <c r="C96" s="4">
        <v>6336</v>
      </c>
      <c r="D96" s="4">
        <f t="shared" si="4"/>
        <v>1584</v>
      </c>
      <c r="E96" s="4">
        <v>0</v>
      </c>
      <c r="F96" s="14">
        <v>0</v>
      </c>
      <c r="G96" s="4">
        <v>0</v>
      </c>
      <c r="H96" s="14">
        <v>0</v>
      </c>
      <c r="I96" s="4">
        <v>0</v>
      </c>
      <c r="J96" s="14">
        <v>0</v>
      </c>
      <c r="K96" s="4">
        <v>1</v>
      </c>
      <c r="L96" s="14">
        <v>0.20264657432625199</v>
      </c>
      <c r="M96" s="4">
        <v>0</v>
      </c>
      <c r="N96" s="14">
        <v>0</v>
      </c>
      <c r="O96" s="4">
        <v>0</v>
      </c>
      <c r="P96" s="14">
        <v>0</v>
      </c>
      <c r="Q96" s="14">
        <v>0</v>
      </c>
      <c r="R96" s="14">
        <v>0</v>
      </c>
      <c r="S96" s="4">
        <v>1</v>
      </c>
      <c r="T96" s="4">
        <v>6.34526633161696E-3</v>
      </c>
      <c r="U96" s="4">
        <f t="shared" si="5"/>
        <v>8.9999999999999993E-3</v>
      </c>
      <c r="V96" s="4">
        <f t="shared" si="6"/>
        <v>590</v>
      </c>
      <c r="W96" s="4"/>
      <c r="X96" s="4"/>
      <c r="Y96" s="4">
        <f t="shared" si="7"/>
        <v>0</v>
      </c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" customHeight="1">
      <c r="A97" s="4">
        <v>96</v>
      </c>
      <c r="B97" s="4">
        <v>4</v>
      </c>
      <c r="C97" s="4">
        <v>1416</v>
      </c>
      <c r="D97" s="4">
        <f t="shared" si="4"/>
        <v>354</v>
      </c>
      <c r="E97" s="4">
        <v>0</v>
      </c>
      <c r="F97" s="14">
        <v>0</v>
      </c>
      <c r="G97" s="4">
        <v>1</v>
      </c>
      <c r="H97" s="14">
        <v>0.193799227201402</v>
      </c>
      <c r="I97" s="4">
        <v>0</v>
      </c>
      <c r="J97" s="14">
        <v>0</v>
      </c>
      <c r="K97" s="4">
        <v>1</v>
      </c>
      <c r="L97" s="14">
        <v>0.20264657432625199</v>
      </c>
      <c r="M97" s="4">
        <v>0</v>
      </c>
      <c r="N97" s="14">
        <v>0</v>
      </c>
      <c r="O97" s="4">
        <v>0</v>
      </c>
      <c r="P97" s="14">
        <v>0</v>
      </c>
      <c r="Q97" s="14">
        <v>2</v>
      </c>
      <c r="R97" s="14">
        <v>0.28325455532531901</v>
      </c>
      <c r="S97" s="4">
        <v>2</v>
      </c>
      <c r="T97" s="4">
        <v>5.7491184042870597E-2</v>
      </c>
      <c r="U97" s="4">
        <f t="shared" si="5"/>
        <v>0.44</v>
      </c>
      <c r="V97" s="4">
        <f t="shared" si="6"/>
        <v>274</v>
      </c>
      <c r="W97" s="4"/>
      <c r="X97" s="4"/>
      <c r="Y97" s="4">
        <f t="shared" si="7"/>
        <v>0</v>
      </c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" customHeight="1">
      <c r="A98" s="4">
        <v>97</v>
      </c>
      <c r="B98" s="4">
        <v>3</v>
      </c>
      <c r="C98" s="4">
        <v>2946</v>
      </c>
      <c r="D98" s="4">
        <f t="shared" si="4"/>
        <v>982</v>
      </c>
      <c r="E98" s="4">
        <v>0</v>
      </c>
      <c r="F98" s="14">
        <v>0</v>
      </c>
      <c r="G98" s="4">
        <v>0</v>
      </c>
      <c r="H98" s="14">
        <v>0</v>
      </c>
      <c r="I98" s="4">
        <v>0</v>
      </c>
      <c r="J98" s="14">
        <v>0</v>
      </c>
      <c r="K98" s="4">
        <v>1</v>
      </c>
      <c r="L98" s="14">
        <v>0.281753714836186</v>
      </c>
      <c r="M98" s="4">
        <v>0</v>
      </c>
      <c r="N98" s="14">
        <v>0</v>
      </c>
      <c r="O98" s="4">
        <v>0</v>
      </c>
      <c r="P98" s="14">
        <v>0</v>
      </c>
      <c r="Q98" s="14">
        <v>1</v>
      </c>
      <c r="R98" s="14">
        <v>0.106919077279565</v>
      </c>
      <c r="S98" s="4">
        <v>3</v>
      </c>
      <c r="T98" s="4">
        <v>0.55714802607476399</v>
      </c>
      <c r="U98" s="4">
        <f t="shared" si="5"/>
        <v>0.755</v>
      </c>
      <c r="V98" s="4">
        <f t="shared" si="6"/>
        <v>127</v>
      </c>
      <c r="W98" s="4"/>
      <c r="X98" s="4"/>
      <c r="Y98" s="4">
        <f t="shared" si="7"/>
        <v>1</v>
      </c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" customHeight="1">
      <c r="A99" s="4">
        <v>98</v>
      </c>
      <c r="B99" s="4">
        <v>3</v>
      </c>
      <c r="C99" s="4">
        <v>726</v>
      </c>
      <c r="D99" s="4">
        <f t="shared" si="4"/>
        <v>242</v>
      </c>
      <c r="E99" s="4">
        <v>0</v>
      </c>
      <c r="F99" s="14">
        <v>0</v>
      </c>
      <c r="G99" s="4">
        <v>0</v>
      </c>
      <c r="H99" s="14">
        <v>0</v>
      </c>
      <c r="I99" s="4">
        <v>0</v>
      </c>
      <c r="J99" s="14">
        <v>0</v>
      </c>
      <c r="K99" s="4">
        <v>0</v>
      </c>
      <c r="L99" s="14">
        <v>0</v>
      </c>
      <c r="M99" s="4">
        <v>0</v>
      </c>
      <c r="N99" s="14">
        <v>0</v>
      </c>
      <c r="O99" s="4">
        <v>0</v>
      </c>
      <c r="P99" s="14">
        <v>0</v>
      </c>
      <c r="Q99" s="14">
        <v>0</v>
      </c>
      <c r="R99" s="14">
        <v>0</v>
      </c>
      <c r="S99" s="4">
        <v>1</v>
      </c>
      <c r="T99" s="4">
        <v>1.8578235749591099E-2</v>
      </c>
      <c r="U99" s="4">
        <f t="shared" si="5"/>
        <v>2.7E-2</v>
      </c>
      <c r="V99" s="4">
        <f t="shared" si="6"/>
        <v>584</v>
      </c>
      <c r="W99" s="4"/>
      <c r="X99" s="4"/>
      <c r="Y99" s="4">
        <f t="shared" si="7"/>
        <v>0</v>
      </c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" customHeight="1">
      <c r="A100" s="4">
        <v>99</v>
      </c>
      <c r="B100" s="4">
        <v>3</v>
      </c>
      <c r="C100" s="4">
        <v>929</v>
      </c>
      <c r="D100" s="4">
        <f t="shared" si="4"/>
        <v>309.66666666666669</v>
      </c>
      <c r="E100" s="4">
        <v>0</v>
      </c>
      <c r="F100" s="14">
        <v>0</v>
      </c>
      <c r="G100" s="4">
        <v>0</v>
      </c>
      <c r="H100" s="14">
        <v>0</v>
      </c>
      <c r="I100" s="4">
        <v>0</v>
      </c>
      <c r="J100" s="14">
        <v>0</v>
      </c>
      <c r="K100" s="4">
        <v>0</v>
      </c>
      <c r="L100" s="14">
        <v>0</v>
      </c>
      <c r="M100" s="4">
        <v>0</v>
      </c>
      <c r="N100" s="14">
        <v>0</v>
      </c>
      <c r="O100" s="4">
        <v>0</v>
      </c>
      <c r="P100" s="14">
        <v>0</v>
      </c>
      <c r="Q100" s="14">
        <v>1</v>
      </c>
      <c r="R100" s="14">
        <v>0.106919077279565</v>
      </c>
      <c r="S100" s="4">
        <v>1</v>
      </c>
      <c r="T100" s="4">
        <v>1.8578235749591099E-2</v>
      </c>
      <c r="U100" s="4">
        <f t="shared" si="5"/>
        <v>0.17100000000000001</v>
      </c>
      <c r="V100" s="4">
        <f t="shared" si="6"/>
        <v>544</v>
      </c>
      <c r="W100" s="4"/>
      <c r="X100" s="4"/>
      <c r="Y100" s="4">
        <f t="shared" si="7"/>
        <v>0</v>
      </c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" customHeight="1">
      <c r="A101" s="4">
        <v>100</v>
      </c>
      <c r="B101" s="4">
        <v>3</v>
      </c>
      <c r="C101" s="4">
        <v>1177</v>
      </c>
      <c r="D101" s="4">
        <f t="shared" si="4"/>
        <v>392.33333333333331</v>
      </c>
      <c r="E101" s="4">
        <v>0</v>
      </c>
      <c r="F101" s="14">
        <v>0</v>
      </c>
      <c r="G101" s="4">
        <v>1</v>
      </c>
      <c r="H101" s="14">
        <v>0.27153859934125302</v>
      </c>
      <c r="I101" s="4">
        <v>0</v>
      </c>
      <c r="J101" s="14">
        <v>0</v>
      </c>
      <c r="K101" s="4">
        <v>3</v>
      </c>
      <c r="L101" s="14">
        <v>1.9857811360503901</v>
      </c>
      <c r="M101" s="4">
        <v>0</v>
      </c>
      <c r="N101" s="14">
        <v>0</v>
      </c>
      <c r="O101" s="4">
        <v>0</v>
      </c>
      <c r="P101" s="14">
        <v>0</v>
      </c>
      <c r="Q101" s="14">
        <v>2</v>
      </c>
      <c r="R101" s="14">
        <v>0.45773321836616798</v>
      </c>
      <c r="S101" s="4">
        <v>3</v>
      </c>
      <c r="T101" s="4">
        <v>0.55714802607476399</v>
      </c>
      <c r="U101" s="4">
        <f t="shared" si="5"/>
        <v>1.2390000000000001</v>
      </c>
      <c r="V101" s="4">
        <f t="shared" si="6"/>
        <v>31</v>
      </c>
      <c r="W101" s="4"/>
      <c r="X101" s="4"/>
      <c r="Y101" s="4">
        <f t="shared" si="7"/>
        <v>2</v>
      </c>
      <c r="Z101" s="4"/>
      <c r="AA101" s="4"/>
      <c r="AB101" s="4"/>
      <c r="AC101" s="4"/>
      <c r="AD101" s="4"/>
      <c r="AE101" s="4"/>
      <c r="AF101" s="4"/>
      <c r="AG101" s="19"/>
      <c r="AH101" s="4"/>
    </row>
    <row r="102" spans="1:34" ht="15" customHeight="1">
      <c r="A102" s="4">
        <v>101</v>
      </c>
      <c r="B102" s="4">
        <v>3</v>
      </c>
      <c r="C102" s="4">
        <v>1075</v>
      </c>
      <c r="D102" s="4">
        <f t="shared" si="4"/>
        <v>358.33333333333331</v>
      </c>
      <c r="E102" s="4">
        <v>0</v>
      </c>
      <c r="F102" s="14">
        <v>0</v>
      </c>
      <c r="G102" s="4">
        <v>0</v>
      </c>
      <c r="H102" s="14">
        <v>0</v>
      </c>
      <c r="I102" s="4">
        <v>0</v>
      </c>
      <c r="J102" s="14">
        <v>0</v>
      </c>
      <c r="K102" s="4">
        <v>0</v>
      </c>
      <c r="L102" s="14">
        <v>0</v>
      </c>
      <c r="M102" s="4">
        <v>0</v>
      </c>
      <c r="N102" s="14">
        <v>0</v>
      </c>
      <c r="O102" s="4">
        <v>2</v>
      </c>
      <c r="P102" s="14">
        <v>1.1165186953194099</v>
      </c>
      <c r="Q102" s="14">
        <v>0</v>
      </c>
      <c r="R102" s="14">
        <v>0</v>
      </c>
      <c r="S102" s="4">
        <v>3</v>
      </c>
      <c r="T102" s="4">
        <v>0.55714802607476399</v>
      </c>
      <c r="U102" s="4">
        <f t="shared" si="5"/>
        <v>0.71</v>
      </c>
      <c r="V102" s="4">
        <f t="shared" si="6"/>
        <v>173</v>
      </c>
      <c r="W102" s="4"/>
      <c r="X102" s="4"/>
      <c r="Y102" s="4">
        <f t="shared" si="7"/>
        <v>1</v>
      </c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" customHeight="1">
      <c r="A103" s="4">
        <v>102</v>
      </c>
      <c r="B103" s="4">
        <v>3</v>
      </c>
      <c r="C103" s="4">
        <v>919</v>
      </c>
      <c r="D103" s="4">
        <f t="shared" si="4"/>
        <v>306.33333333333331</v>
      </c>
      <c r="E103" s="4">
        <v>0</v>
      </c>
      <c r="F103" s="14">
        <v>0</v>
      </c>
      <c r="G103" s="4">
        <v>0</v>
      </c>
      <c r="H103" s="14">
        <v>0</v>
      </c>
      <c r="I103" s="4">
        <v>1</v>
      </c>
      <c r="J103" s="14">
        <v>0.81854550615380695</v>
      </c>
      <c r="K103" s="4">
        <v>2</v>
      </c>
      <c r="L103" s="14">
        <v>0.91362087568749295</v>
      </c>
      <c r="M103" s="4">
        <v>1</v>
      </c>
      <c r="N103" s="14">
        <v>0.56703065095257299</v>
      </c>
      <c r="O103" s="4">
        <v>0</v>
      </c>
      <c r="P103" s="14">
        <v>0</v>
      </c>
      <c r="Q103" s="14">
        <v>2</v>
      </c>
      <c r="R103" s="14">
        <v>0.45773321836616798</v>
      </c>
      <c r="S103" s="4">
        <v>3</v>
      </c>
      <c r="T103" s="4">
        <v>0.55714802607476399</v>
      </c>
      <c r="U103" s="4">
        <f t="shared" si="5"/>
        <v>1.2430000000000001</v>
      </c>
      <c r="V103" s="4">
        <f t="shared" si="6"/>
        <v>30</v>
      </c>
      <c r="W103" s="4"/>
      <c r="X103" s="4"/>
      <c r="Y103" s="4">
        <f t="shared" si="7"/>
        <v>1</v>
      </c>
      <c r="Z103" s="4"/>
      <c r="AA103" s="4"/>
      <c r="AB103" s="4"/>
      <c r="AC103" s="4"/>
      <c r="AD103" s="4"/>
      <c r="AE103" s="4"/>
      <c r="AF103" s="4"/>
      <c r="AG103" s="19"/>
      <c r="AH103" s="4"/>
    </row>
    <row r="104" spans="1:34" ht="15" customHeight="1">
      <c r="A104" s="4">
        <v>103</v>
      </c>
      <c r="B104" s="4">
        <v>3</v>
      </c>
      <c r="C104" s="4">
        <v>613</v>
      </c>
      <c r="D104" s="4">
        <f t="shared" si="4"/>
        <v>204.33333333333334</v>
      </c>
      <c r="E104" s="4">
        <v>0</v>
      </c>
      <c r="F104" s="14">
        <v>0</v>
      </c>
      <c r="G104" s="4">
        <v>1</v>
      </c>
      <c r="H104" s="14">
        <v>0.27153859934125302</v>
      </c>
      <c r="I104" s="4">
        <v>0</v>
      </c>
      <c r="J104" s="14">
        <v>0</v>
      </c>
      <c r="K104" s="4">
        <v>0</v>
      </c>
      <c r="L104" s="14">
        <v>0</v>
      </c>
      <c r="M104" s="4">
        <v>1</v>
      </c>
      <c r="N104" s="14">
        <v>0.56703065095257299</v>
      </c>
      <c r="O104" s="4">
        <v>3</v>
      </c>
      <c r="P104" s="14">
        <v>2.3149745870423302</v>
      </c>
      <c r="Q104" s="14">
        <v>1</v>
      </c>
      <c r="R104" s="14">
        <v>0.106919077279565</v>
      </c>
      <c r="S104" s="4">
        <v>3</v>
      </c>
      <c r="T104" s="4">
        <v>0.55714802607476399</v>
      </c>
      <c r="U104" s="4">
        <f t="shared" si="5"/>
        <v>0.96599999999999997</v>
      </c>
      <c r="V104" s="4">
        <f t="shared" si="6"/>
        <v>48</v>
      </c>
      <c r="W104" s="4"/>
      <c r="X104" s="4"/>
      <c r="Y104" s="4">
        <f t="shared" si="7"/>
        <v>2</v>
      </c>
      <c r="Z104" s="4"/>
      <c r="AA104" s="4"/>
      <c r="AB104" s="4"/>
      <c r="AC104" s="4"/>
      <c r="AD104" s="4"/>
      <c r="AE104" s="4"/>
      <c r="AF104" s="4"/>
      <c r="AG104" s="19"/>
      <c r="AH104" s="4"/>
    </row>
    <row r="105" spans="1:34" ht="15" customHeight="1">
      <c r="A105" s="4">
        <v>104</v>
      </c>
      <c r="B105" s="4">
        <v>3</v>
      </c>
      <c r="C105" s="4">
        <v>1201</v>
      </c>
      <c r="D105" s="4">
        <f t="shared" si="4"/>
        <v>400.33333333333331</v>
      </c>
      <c r="E105" s="4">
        <v>0</v>
      </c>
      <c r="F105" s="14">
        <v>0</v>
      </c>
      <c r="G105" s="4">
        <v>1</v>
      </c>
      <c r="H105" s="14">
        <v>0.27153859934125302</v>
      </c>
      <c r="I105" s="4">
        <v>0</v>
      </c>
      <c r="J105" s="14">
        <v>0</v>
      </c>
      <c r="K105" s="4">
        <v>0</v>
      </c>
      <c r="L105" s="14">
        <v>0</v>
      </c>
      <c r="M105" s="4">
        <v>0</v>
      </c>
      <c r="N105" s="14">
        <v>0</v>
      </c>
      <c r="O105" s="4">
        <v>0</v>
      </c>
      <c r="P105" s="14">
        <v>0</v>
      </c>
      <c r="Q105" s="14">
        <v>2</v>
      </c>
      <c r="R105" s="14">
        <v>0.45773321836616798</v>
      </c>
      <c r="S105" s="4">
        <v>2</v>
      </c>
      <c r="T105" s="4">
        <v>0.141753311450525</v>
      </c>
      <c r="U105" s="4">
        <f t="shared" si="5"/>
        <v>0.69599999999999995</v>
      </c>
      <c r="V105" s="4">
        <f t="shared" si="6"/>
        <v>201</v>
      </c>
      <c r="W105" s="4"/>
      <c r="X105" s="4"/>
      <c r="Y105" s="4">
        <f t="shared" si="7"/>
        <v>0</v>
      </c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" customHeight="1">
      <c r="A106" s="4">
        <v>105</v>
      </c>
      <c r="B106" s="4">
        <v>3</v>
      </c>
      <c r="C106" s="4">
        <v>1044</v>
      </c>
      <c r="D106" s="4">
        <f t="shared" si="4"/>
        <v>348</v>
      </c>
      <c r="E106" s="4">
        <v>0</v>
      </c>
      <c r="F106" s="14">
        <v>0</v>
      </c>
      <c r="G106" s="4">
        <v>1</v>
      </c>
      <c r="H106" s="14">
        <v>0.27153859934125302</v>
      </c>
      <c r="I106" s="4">
        <v>0</v>
      </c>
      <c r="J106" s="14">
        <v>0</v>
      </c>
      <c r="K106" s="4">
        <v>1</v>
      </c>
      <c r="L106" s="14">
        <v>0.281753714836186</v>
      </c>
      <c r="M106" s="4">
        <v>0</v>
      </c>
      <c r="N106" s="14">
        <v>0</v>
      </c>
      <c r="O106" s="4">
        <v>0</v>
      </c>
      <c r="P106" s="14">
        <v>0</v>
      </c>
      <c r="Q106" s="14">
        <v>3</v>
      </c>
      <c r="R106" s="14">
        <v>1.20277568297196</v>
      </c>
      <c r="S106" s="4">
        <v>3</v>
      </c>
      <c r="T106" s="4">
        <v>0.55714802607476399</v>
      </c>
      <c r="U106" s="4">
        <f t="shared" si="5"/>
        <v>1.546</v>
      </c>
      <c r="V106" s="4">
        <f t="shared" si="6"/>
        <v>18</v>
      </c>
      <c r="W106" s="4"/>
      <c r="X106" s="4"/>
      <c r="Y106" s="4">
        <f t="shared" si="7"/>
        <v>2</v>
      </c>
      <c r="Z106" s="4"/>
      <c r="AA106" s="4"/>
      <c r="AB106" s="4"/>
      <c r="AC106" s="4"/>
      <c r="AD106" s="4"/>
      <c r="AE106" s="4"/>
      <c r="AF106" s="4"/>
      <c r="AG106" s="19"/>
      <c r="AH106" s="4"/>
    </row>
    <row r="107" spans="1:34" ht="15" customHeight="1">
      <c r="A107" s="4">
        <v>106</v>
      </c>
      <c r="B107" s="4">
        <v>3</v>
      </c>
      <c r="C107" s="4">
        <v>1737</v>
      </c>
      <c r="D107" s="4">
        <f t="shared" si="4"/>
        <v>579</v>
      </c>
      <c r="E107" s="4">
        <v>0</v>
      </c>
      <c r="F107" s="14">
        <v>0</v>
      </c>
      <c r="G107" s="4">
        <v>0</v>
      </c>
      <c r="H107" s="14">
        <v>0</v>
      </c>
      <c r="I107" s="4">
        <v>0</v>
      </c>
      <c r="J107" s="14">
        <v>0</v>
      </c>
      <c r="K107" s="4">
        <v>0</v>
      </c>
      <c r="L107" s="14">
        <v>0</v>
      </c>
      <c r="M107" s="4">
        <v>0</v>
      </c>
      <c r="N107" s="14">
        <v>0</v>
      </c>
      <c r="O107" s="4">
        <v>0</v>
      </c>
      <c r="P107" s="14">
        <v>0</v>
      </c>
      <c r="Q107" s="14">
        <v>1</v>
      </c>
      <c r="R107" s="14">
        <v>0.106919077279565</v>
      </c>
      <c r="S107" s="4">
        <v>2</v>
      </c>
      <c r="T107" s="4">
        <v>0.141753311450525</v>
      </c>
      <c r="U107" s="4">
        <f t="shared" si="5"/>
        <v>0.32</v>
      </c>
      <c r="V107" s="4">
        <f t="shared" si="6"/>
        <v>300</v>
      </c>
      <c r="W107" s="4"/>
      <c r="X107" s="4"/>
      <c r="Y107" s="4">
        <f t="shared" si="7"/>
        <v>0</v>
      </c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" customHeight="1">
      <c r="A108" s="4">
        <v>107</v>
      </c>
      <c r="B108" s="4">
        <v>3</v>
      </c>
      <c r="C108" s="4">
        <v>651</v>
      </c>
      <c r="D108" s="4">
        <f t="shared" si="4"/>
        <v>217</v>
      </c>
      <c r="E108" s="4">
        <v>0</v>
      </c>
      <c r="F108" s="14">
        <v>0</v>
      </c>
      <c r="G108" s="4">
        <v>3</v>
      </c>
      <c r="H108" s="14">
        <v>1.9454409483789401</v>
      </c>
      <c r="I108" s="4">
        <v>0</v>
      </c>
      <c r="J108" s="14">
        <v>0</v>
      </c>
      <c r="K108" s="4">
        <v>1</v>
      </c>
      <c r="L108" s="14">
        <v>0.281753714836186</v>
      </c>
      <c r="M108" s="4">
        <v>0</v>
      </c>
      <c r="N108" s="14">
        <v>0</v>
      </c>
      <c r="O108" s="4">
        <v>0</v>
      </c>
      <c r="P108" s="14">
        <v>0</v>
      </c>
      <c r="Q108" s="14">
        <v>3</v>
      </c>
      <c r="R108" s="14">
        <v>1.20277568297196</v>
      </c>
      <c r="S108" s="4">
        <v>3</v>
      </c>
      <c r="T108" s="4">
        <v>0.55714802607476399</v>
      </c>
      <c r="U108" s="4">
        <f t="shared" si="5"/>
        <v>1.7909999999999999</v>
      </c>
      <c r="V108" s="4">
        <f t="shared" si="6"/>
        <v>11</v>
      </c>
      <c r="W108" s="4"/>
      <c r="X108" s="4"/>
      <c r="Y108" s="4">
        <f t="shared" si="7"/>
        <v>3</v>
      </c>
      <c r="Z108" s="4"/>
      <c r="AA108" s="4"/>
      <c r="AB108" s="4"/>
      <c r="AC108" s="4"/>
      <c r="AD108" s="4"/>
      <c r="AE108" s="4"/>
      <c r="AF108" s="4"/>
      <c r="AG108" s="19"/>
      <c r="AH108" s="4"/>
    </row>
    <row r="109" spans="1:34" ht="15" customHeight="1">
      <c r="A109" s="4">
        <v>108</v>
      </c>
      <c r="B109" s="4">
        <v>3</v>
      </c>
      <c r="C109" s="4">
        <v>1666</v>
      </c>
      <c r="D109" s="4">
        <f t="shared" si="4"/>
        <v>555.33333333333337</v>
      </c>
      <c r="E109" s="4">
        <v>0</v>
      </c>
      <c r="F109" s="14">
        <v>0</v>
      </c>
      <c r="G109" s="4">
        <v>0</v>
      </c>
      <c r="H109" s="14">
        <v>0</v>
      </c>
      <c r="I109" s="4">
        <v>0</v>
      </c>
      <c r="J109" s="14">
        <v>0</v>
      </c>
      <c r="K109" s="4">
        <v>0</v>
      </c>
      <c r="L109" s="14">
        <v>0</v>
      </c>
      <c r="M109" s="4">
        <v>0</v>
      </c>
      <c r="N109" s="14">
        <v>0</v>
      </c>
      <c r="O109" s="4">
        <v>0</v>
      </c>
      <c r="P109" s="14">
        <v>0</v>
      </c>
      <c r="Q109" s="14">
        <v>0</v>
      </c>
      <c r="R109" s="14">
        <v>0</v>
      </c>
      <c r="S109" s="4">
        <v>2</v>
      </c>
      <c r="T109" s="4">
        <v>0.141753311450525</v>
      </c>
      <c r="U109" s="4">
        <f t="shared" si="5"/>
        <v>0.191</v>
      </c>
      <c r="V109" s="4">
        <f t="shared" si="6"/>
        <v>538</v>
      </c>
      <c r="W109" s="4"/>
      <c r="X109" s="4"/>
      <c r="Y109" s="4">
        <f t="shared" si="7"/>
        <v>0</v>
      </c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" customHeight="1">
      <c r="A110" s="4">
        <v>109</v>
      </c>
      <c r="B110" s="4">
        <v>3</v>
      </c>
      <c r="C110" s="4">
        <v>4073</v>
      </c>
      <c r="D110" s="4">
        <f t="shared" si="4"/>
        <v>1357.6666666666667</v>
      </c>
      <c r="E110" s="4">
        <v>0</v>
      </c>
      <c r="F110" s="14">
        <v>0</v>
      </c>
      <c r="G110" s="4">
        <v>1</v>
      </c>
      <c r="H110" s="14">
        <v>0.27153859934125302</v>
      </c>
      <c r="I110" s="4">
        <v>0</v>
      </c>
      <c r="J110" s="14">
        <v>0</v>
      </c>
      <c r="K110" s="4">
        <v>3</v>
      </c>
      <c r="L110" s="14">
        <v>1.9857811360503901</v>
      </c>
      <c r="M110" s="4">
        <v>0</v>
      </c>
      <c r="N110" s="14">
        <v>0</v>
      </c>
      <c r="O110" s="4">
        <v>0</v>
      </c>
      <c r="P110" s="14">
        <v>0</v>
      </c>
      <c r="Q110" s="14">
        <v>1</v>
      </c>
      <c r="R110" s="14">
        <v>0.106919077279565</v>
      </c>
      <c r="S110" s="4">
        <v>1</v>
      </c>
      <c r="T110" s="4">
        <v>1.8578235749591099E-2</v>
      </c>
      <c r="U110" s="4">
        <f t="shared" si="5"/>
        <v>0.20899999999999999</v>
      </c>
      <c r="V110" s="4">
        <f t="shared" si="6"/>
        <v>534</v>
      </c>
      <c r="W110" s="4"/>
      <c r="X110" s="4"/>
      <c r="Y110" s="4">
        <f t="shared" si="7"/>
        <v>1</v>
      </c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" customHeight="1">
      <c r="A111" s="4">
        <v>110</v>
      </c>
      <c r="B111" s="4">
        <v>3</v>
      </c>
      <c r="C111" s="4">
        <v>2224</v>
      </c>
      <c r="D111" s="4">
        <f t="shared" si="4"/>
        <v>741.33333333333337</v>
      </c>
      <c r="E111" s="4">
        <v>0</v>
      </c>
      <c r="F111" s="14">
        <v>0</v>
      </c>
      <c r="G111" s="4">
        <v>0</v>
      </c>
      <c r="H111" s="14">
        <v>0</v>
      </c>
      <c r="I111" s="4">
        <v>0</v>
      </c>
      <c r="J111" s="14">
        <v>0</v>
      </c>
      <c r="K111" s="4">
        <v>0</v>
      </c>
      <c r="L111" s="14">
        <v>0</v>
      </c>
      <c r="M111" s="4">
        <v>1</v>
      </c>
      <c r="N111" s="14">
        <v>0.56703065095257299</v>
      </c>
      <c r="O111" s="4">
        <v>0</v>
      </c>
      <c r="P111" s="14">
        <v>0</v>
      </c>
      <c r="Q111" s="14">
        <v>1</v>
      </c>
      <c r="R111" s="14">
        <v>0.106919077279565</v>
      </c>
      <c r="S111" s="4">
        <v>2</v>
      </c>
      <c r="T111" s="4">
        <v>0.141753311450525</v>
      </c>
      <c r="U111" s="4">
        <f t="shared" si="5"/>
        <v>0.33900000000000002</v>
      </c>
      <c r="V111" s="4">
        <f t="shared" si="6"/>
        <v>288</v>
      </c>
      <c r="W111" s="4"/>
      <c r="X111" s="4"/>
      <c r="Y111" s="4">
        <f t="shared" si="7"/>
        <v>0</v>
      </c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" customHeight="1">
      <c r="A112" s="4">
        <v>111</v>
      </c>
      <c r="B112" s="4">
        <v>3</v>
      </c>
      <c r="C112" s="4">
        <v>801</v>
      </c>
      <c r="D112" s="4">
        <f t="shared" si="4"/>
        <v>267</v>
      </c>
      <c r="E112" s="4">
        <v>0</v>
      </c>
      <c r="F112" s="14">
        <v>0</v>
      </c>
      <c r="G112" s="4">
        <v>0</v>
      </c>
      <c r="H112" s="14">
        <v>0</v>
      </c>
      <c r="I112" s="4">
        <v>0</v>
      </c>
      <c r="J112" s="14">
        <v>0</v>
      </c>
      <c r="K112" s="4">
        <v>0</v>
      </c>
      <c r="L112" s="14">
        <v>0</v>
      </c>
      <c r="M112" s="4">
        <v>1</v>
      </c>
      <c r="N112" s="14">
        <v>0.56703065095257299</v>
      </c>
      <c r="O112" s="4">
        <v>2</v>
      </c>
      <c r="P112" s="14">
        <v>1.1165186953194099</v>
      </c>
      <c r="Q112" s="14">
        <v>0</v>
      </c>
      <c r="R112" s="14">
        <v>0</v>
      </c>
      <c r="S112" s="4">
        <v>1</v>
      </c>
      <c r="T112" s="4">
        <v>1.8578235749591099E-2</v>
      </c>
      <c r="U112" s="4">
        <f t="shared" si="5"/>
        <v>3.1E-2</v>
      </c>
      <c r="V112" s="4">
        <f t="shared" si="6"/>
        <v>579</v>
      </c>
      <c r="W112" s="4"/>
      <c r="X112" s="4"/>
      <c r="Y112" s="4">
        <f t="shared" si="7"/>
        <v>0</v>
      </c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" customHeight="1">
      <c r="A113" s="4">
        <v>112</v>
      </c>
      <c r="B113" s="4">
        <v>3</v>
      </c>
      <c r="C113" s="4">
        <v>1429</v>
      </c>
      <c r="D113" s="4">
        <f t="shared" si="4"/>
        <v>476.33333333333331</v>
      </c>
      <c r="E113" s="4">
        <v>0</v>
      </c>
      <c r="F113" s="14">
        <v>0</v>
      </c>
      <c r="G113" s="4">
        <v>3</v>
      </c>
      <c r="H113" s="14">
        <v>1.9454409483789401</v>
      </c>
      <c r="I113" s="4">
        <v>0</v>
      </c>
      <c r="J113" s="14">
        <v>0</v>
      </c>
      <c r="K113" s="4">
        <v>0</v>
      </c>
      <c r="L113" s="14">
        <v>0</v>
      </c>
      <c r="M113" s="4">
        <v>0</v>
      </c>
      <c r="N113" s="14">
        <v>0</v>
      </c>
      <c r="O113" s="4">
        <v>0</v>
      </c>
      <c r="P113" s="14">
        <v>0</v>
      </c>
      <c r="Q113" s="14">
        <v>3</v>
      </c>
      <c r="R113" s="14">
        <v>1.20277568297196</v>
      </c>
      <c r="S113" s="4">
        <v>3</v>
      </c>
      <c r="T113" s="4">
        <v>0.55714802607476399</v>
      </c>
      <c r="U113" s="4">
        <f t="shared" si="5"/>
        <v>1.75</v>
      </c>
      <c r="V113" s="4">
        <f t="shared" si="6"/>
        <v>14</v>
      </c>
      <c r="W113" s="4"/>
      <c r="X113" s="4"/>
      <c r="Y113" s="4">
        <f t="shared" si="7"/>
        <v>3</v>
      </c>
      <c r="Z113" s="4"/>
      <c r="AA113" s="4"/>
      <c r="AB113" s="4"/>
      <c r="AC113" s="4"/>
      <c r="AD113" s="4"/>
      <c r="AE113" s="4"/>
      <c r="AF113" s="4"/>
      <c r="AG113" s="19"/>
      <c r="AH113" s="4"/>
    </row>
    <row r="114" spans="1:34" ht="15" customHeight="1">
      <c r="A114" s="4">
        <v>113</v>
      </c>
      <c r="B114" s="4">
        <v>3</v>
      </c>
      <c r="C114" s="4">
        <v>256</v>
      </c>
      <c r="D114" s="4">
        <f t="shared" si="4"/>
        <v>85.333333333333329</v>
      </c>
      <c r="E114" s="4">
        <v>0</v>
      </c>
      <c r="F114" s="14">
        <v>0</v>
      </c>
      <c r="G114" s="4">
        <v>3</v>
      </c>
      <c r="H114" s="14">
        <v>1.9454409483789401</v>
      </c>
      <c r="I114" s="4">
        <v>3</v>
      </c>
      <c r="J114" s="14">
        <v>3.8336593002231898</v>
      </c>
      <c r="K114" s="4">
        <v>0</v>
      </c>
      <c r="L114" s="14">
        <v>0</v>
      </c>
      <c r="M114" s="4">
        <v>0</v>
      </c>
      <c r="N114" s="14">
        <v>0</v>
      </c>
      <c r="O114" s="4">
        <v>3</v>
      </c>
      <c r="P114" s="14">
        <v>2.3149745870423302</v>
      </c>
      <c r="Q114" s="14">
        <v>3</v>
      </c>
      <c r="R114" s="14">
        <v>1.20277568297196</v>
      </c>
      <c r="S114" s="4">
        <v>3</v>
      </c>
      <c r="T114" s="4">
        <v>0.55714802607476399</v>
      </c>
      <c r="U114" s="4">
        <f t="shared" si="5"/>
        <v>2.65</v>
      </c>
      <c r="V114" s="4">
        <f t="shared" si="6"/>
        <v>2</v>
      </c>
      <c r="W114" s="4"/>
      <c r="X114" s="4"/>
      <c r="Y114" s="4">
        <f t="shared" si="7"/>
        <v>5</v>
      </c>
      <c r="Z114" s="4"/>
      <c r="AA114" s="4"/>
      <c r="AB114" s="4"/>
      <c r="AC114" s="4"/>
      <c r="AD114" s="4"/>
      <c r="AE114" s="4"/>
      <c r="AF114" s="4"/>
      <c r="AG114" s="19"/>
      <c r="AH114" s="4"/>
    </row>
    <row r="115" spans="1:34" ht="15" customHeight="1">
      <c r="A115" s="4">
        <v>114</v>
      </c>
      <c r="B115" s="4">
        <v>3</v>
      </c>
      <c r="C115" s="4">
        <v>630</v>
      </c>
      <c r="D115" s="4">
        <f t="shared" si="4"/>
        <v>210</v>
      </c>
      <c r="E115" s="4">
        <v>0</v>
      </c>
      <c r="F115" s="14">
        <v>0</v>
      </c>
      <c r="G115" s="4">
        <v>1</v>
      </c>
      <c r="H115" s="14">
        <v>0.27153859934125302</v>
      </c>
      <c r="I115" s="4">
        <v>0</v>
      </c>
      <c r="J115" s="14">
        <v>0</v>
      </c>
      <c r="K115" s="4">
        <v>0</v>
      </c>
      <c r="L115" s="14">
        <v>0</v>
      </c>
      <c r="M115" s="4">
        <v>0</v>
      </c>
      <c r="N115" s="14">
        <v>0</v>
      </c>
      <c r="O115" s="4">
        <v>3</v>
      </c>
      <c r="P115" s="14">
        <v>2.3149745870423302</v>
      </c>
      <c r="Q115" s="14">
        <v>0</v>
      </c>
      <c r="R115" s="14">
        <v>0</v>
      </c>
      <c r="S115" s="4">
        <v>2</v>
      </c>
      <c r="T115" s="4">
        <v>0.141753311450525</v>
      </c>
      <c r="U115" s="4">
        <f t="shared" si="5"/>
        <v>0.24099999999999999</v>
      </c>
      <c r="V115" s="4">
        <f t="shared" si="6"/>
        <v>529</v>
      </c>
      <c r="W115" s="4"/>
      <c r="X115" s="4"/>
      <c r="Y115" s="4">
        <f t="shared" si="7"/>
        <v>1</v>
      </c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" customHeight="1">
      <c r="A116" s="4">
        <v>115</v>
      </c>
      <c r="B116" s="4">
        <v>3</v>
      </c>
      <c r="C116" s="4">
        <v>1219</v>
      </c>
      <c r="D116" s="4">
        <f t="shared" si="4"/>
        <v>406.33333333333331</v>
      </c>
      <c r="E116" s="4">
        <v>0</v>
      </c>
      <c r="F116" s="14">
        <v>0</v>
      </c>
      <c r="G116" s="4">
        <v>2</v>
      </c>
      <c r="H116" s="14">
        <v>0.88909565803073898</v>
      </c>
      <c r="I116" s="4">
        <v>0</v>
      </c>
      <c r="J116" s="14">
        <v>0</v>
      </c>
      <c r="K116" s="4">
        <v>1</v>
      </c>
      <c r="L116" s="14">
        <v>0.281753714836186</v>
      </c>
      <c r="M116" s="4">
        <v>0</v>
      </c>
      <c r="N116" s="14">
        <v>0</v>
      </c>
      <c r="O116" s="4">
        <v>1</v>
      </c>
      <c r="P116" s="14">
        <v>0.36862728960935898</v>
      </c>
      <c r="Q116" s="14">
        <v>0</v>
      </c>
      <c r="R116" s="14">
        <v>0</v>
      </c>
      <c r="S116" s="4">
        <v>3</v>
      </c>
      <c r="T116" s="4">
        <v>0.55714802607476399</v>
      </c>
      <c r="U116" s="4">
        <f t="shared" si="5"/>
        <v>0.73699999999999999</v>
      </c>
      <c r="V116" s="4">
        <f t="shared" si="6"/>
        <v>148</v>
      </c>
      <c r="W116" s="4"/>
      <c r="X116" s="4"/>
      <c r="Y116" s="4">
        <f t="shared" si="7"/>
        <v>1</v>
      </c>
      <c r="Z116" s="4"/>
      <c r="AA116" s="4"/>
      <c r="AB116" s="4"/>
      <c r="AC116" s="4"/>
      <c r="AD116" s="4"/>
      <c r="AE116" s="4"/>
      <c r="AF116" s="4"/>
      <c r="AG116" s="19"/>
      <c r="AH116" s="4"/>
    </row>
    <row r="117" spans="1:34" ht="15" customHeight="1">
      <c r="A117" s="4">
        <v>116</v>
      </c>
      <c r="B117" s="4">
        <v>3</v>
      </c>
      <c r="C117" s="4">
        <v>1459</v>
      </c>
      <c r="D117" s="4">
        <f t="shared" si="4"/>
        <v>486.33333333333331</v>
      </c>
      <c r="E117" s="4">
        <v>0</v>
      </c>
      <c r="F117" s="14">
        <v>0</v>
      </c>
      <c r="G117" s="4">
        <v>0</v>
      </c>
      <c r="H117" s="14">
        <v>0</v>
      </c>
      <c r="I117" s="4">
        <v>0</v>
      </c>
      <c r="J117" s="14">
        <v>0</v>
      </c>
      <c r="K117" s="4">
        <v>0</v>
      </c>
      <c r="L117" s="14">
        <v>0</v>
      </c>
      <c r="M117" s="4">
        <v>0</v>
      </c>
      <c r="N117" s="14">
        <v>0</v>
      </c>
      <c r="O117" s="4">
        <v>0</v>
      </c>
      <c r="P117" s="14">
        <v>0</v>
      </c>
      <c r="Q117" s="14">
        <v>2</v>
      </c>
      <c r="R117" s="14">
        <v>0.45773321836616798</v>
      </c>
      <c r="S117" s="4">
        <v>2</v>
      </c>
      <c r="T117" s="4">
        <v>0.141753311450525</v>
      </c>
      <c r="U117" s="4">
        <f t="shared" si="5"/>
        <v>0.67800000000000005</v>
      </c>
      <c r="V117" s="4">
        <f t="shared" si="6"/>
        <v>203</v>
      </c>
      <c r="W117" s="4"/>
      <c r="X117" s="4"/>
      <c r="Y117" s="4">
        <f t="shared" si="7"/>
        <v>0</v>
      </c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" customHeight="1">
      <c r="A118" s="4">
        <v>117</v>
      </c>
      <c r="B118" s="4">
        <v>3</v>
      </c>
      <c r="C118" s="4">
        <v>1542</v>
      </c>
      <c r="D118" s="4">
        <f t="shared" si="4"/>
        <v>514</v>
      </c>
      <c r="E118" s="4">
        <v>0</v>
      </c>
      <c r="F118" s="14">
        <v>0</v>
      </c>
      <c r="G118" s="4">
        <v>1</v>
      </c>
      <c r="H118" s="14">
        <v>0.27153859934125302</v>
      </c>
      <c r="I118" s="4">
        <v>0</v>
      </c>
      <c r="J118" s="14">
        <v>0</v>
      </c>
      <c r="K118" s="4">
        <v>0</v>
      </c>
      <c r="L118" s="14">
        <v>0</v>
      </c>
      <c r="M118" s="4">
        <v>0</v>
      </c>
      <c r="N118" s="14">
        <v>0</v>
      </c>
      <c r="O118" s="4">
        <v>0</v>
      </c>
      <c r="P118" s="14">
        <v>0</v>
      </c>
      <c r="Q118" s="14">
        <v>0</v>
      </c>
      <c r="R118" s="14">
        <v>0</v>
      </c>
      <c r="S118" s="4">
        <v>1</v>
      </c>
      <c r="T118" s="4">
        <v>1.8578235749591099E-2</v>
      </c>
      <c r="U118" s="4">
        <f t="shared" si="5"/>
        <v>2.7E-2</v>
      </c>
      <c r="V118" s="4">
        <f t="shared" si="6"/>
        <v>584</v>
      </c>
      <c r="W118" s="4"/>
      <c r="X118" s="4"/>
      <c r="Y118" s="4">
        <f t="shared" si="7"/>
        <v>0</v>
      </c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" customHeight="1">
      <c r="A119" s="4">
        <v>118</v>
      </c>
      <c r="B119" s="4">
        <v>3</v>
      </c>
      <c r="C119" s="4">
        <v>1020</v>
      </c>
      <c r="D119" s="4">
        <f t="shared" si="4"/>
        <v>340</v>
      </c>
      <c r="E119" s="4">
        <v>0</v>
      </c>
      <c r="F119" s="14">
        <v>0</v>
      </c>
      <c r="G119" s="4">
        <v>0</v>
      </c>
      <c r="H119" s="14">
        <v>0</v>
      </c>
      <c r="I119" s="4">
        <v>0</v>
      </c>
      <c r="J119" s="14">
        <v>0</v>
      </c>
      <c r="K119" s="4">
        <v>0</v>
      </c>
      <c r="L119" s="14">
        <v>0</v>
      </c>
      <c r="M119" s="4">
        <v>1</v>
      </c>
      <c r="N119" s="14">
        <v>0.56703065095257299</v>
      </c>
      <c r="O119" s="4">
        <v>0</v>
      </c>
      <c r="P119" s="14">
        <v>0</v>
      </c>
      <c r="Q119" s="14">
        <v>1</v>
      </c>
      <c r="R119" s="14">
        <v>0.106919077279565</v>
      </c>
      <c r="S119" s="4">
        <v>1</v>
      </c>
      <c r="T119" s="4">
        <v>1.8578235749591099E-2</v>
      </c>
      <c r="U119" s="4">
        <f t="shared" si="5"/>
        <v>0.18</v>
      </c>
      <c r="V119" s="4">
        <f t="shared" si="6"/>
        <v>540</v>
      </c>
      <c r="W119" s="4"/>
      <c r="X119" s="4"/>
      <c r="Y119" s="4">
        <f t="shared" si="7"/>
        <v>0</v>
      </c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" customHeight="1">
      <c r="A120" s="4">
        <v>119</v>
      </c>
      <c r="B120" s="4">
        <v>3</v>
      </c>
      <c r="C120" s="4">
        <v>1698</v>
      </c>
      <c r="D120" s="4">
        <f t="shared" si="4"/>
        <v>566</v>
      </c>
      <c r="E120" s="4">
        <v>0</v>
      </c>
      <c r="F120" s="14">
        <v>0</v>
      </c>
      <c r="G120" s="4">
        <v>0</v>
      </c>
      <c r="H120" s="14">
        <v>0</v>
      </c>
      <c r="I120" s="4">
        <v>0</v>
      </c>
      <c r="J120" s="14">
        <v>0</v>
      </c>
      <c r="K120" s="4">
        <v>0</v>
      </c>
      <c r="L120" s="14">
        <v>0</v>
      </c>
      <c r="M120" s="4">
        <v>0</v>
      </c>
      <c r="N120" s="14">
        <v>0</v>
      </c>
      <c r="O120" s="4">
        <v>0</v>
      </c>
      <c r="P120" s="14">
        <v>0</v>
      </c>
      <c r="Q120" s="14">
        <v>2</v>
      </c>
      <c r="R120" s="14">
        <v>0.45773321836616798</v>
      </c>
      <c r="S120" s="4">
        <v>2</v>
      </c>
      <c r="T120" s="4">
        <v>0.141753311450525</v>
      </c>
      <c r="U120" s="4">
        <f t="shared" si="5"/>
        <v>0.67800000000000005</v>
      </c>
      <c r="V120" s="4">
        <f t="shared" si="6"/>
        <v>203</v>
      </c>
      <c r="W120" s="4"/>
      <c r="X120" s="4"/>
      <c r="Y120" s="4">
        <f t="shared" si="7"/>
        <v>0</v>
      </c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" customHeight="1">
      <c r="A121" s="4">
        <v>120</v>
      </c>
      <c r="B121" s="4">
        <v>3</v>
      </c>
      <c r="C121" s="4">
        <v>822</v>
      </c>
      <c r="D121" s="4">
        <f t="shared" si="4"/>
        <v>274</v>
      </c>
      <c r="E121" s="4">
        <v>0</v>
      </c>
      <c r="F121" s="14">
        <v>0</v>
      </c>
      <c r="G121" s="4">
        <v>0</v>
      </c>
      <c r="H121" s="14">
        <v>0</v>
      </c>
      <c r="I121" s="4">
        <v>0</v>
      </c>
      <c r="J121" s="14">
        <v>0</v>
      </c>
      <c r="K121" s="4">
        <v>0</v>
      </c>
      <c r="L121" s="14">
        <v>0</v>
      </c>
      <c r="M121" s="4">
        <v>2</v>
      </c>
      <c r="N121" s="14">
        <v>1.5557203689469701</v>
      </c>
      <c r="O121" s="4">
        <v>0</v>
      </c>
      <c r="P121" s="14">
        <v>0</v>
      </c>
      <c r="Q121" s="14">
        <v>1</v>
      </c>
      <c r="R121" s="14">
        <v>0.106919077279565</v>
      </c>
      <c r="S121" s="4">
        <v>3</v>
      </c>
      <c r="T121" s="4">
        <v>0.55714802607476399</v>
      </c>
      <c r="U121" s="4">
        <f t="shared" si="5"/>
        <v>0.84899999999999998</v>
      </c>
      <c r="V121" s="4">
        <f t="shared" si="6"/>
        <v>66</v>
      </c>
      <c r="W121" s="4"/>
      <c r="X121" s="4"/>
      <c r="Y121" s="4">
        <f t="shared" si="7"/>
        <v>1</v>
      </c>
      <c r="Z121" s="4"/>
      <c r="AA121" s="4"/>
      <c r="AB121" s="4"/>
      <c r="AC121" s="4"/>
      <c r="AD121" s="4"/>
      <c r="AE121" s="4"/>
      <c r="AF121" s="4"/>
      <c r="AG121" s="19"/>
      <c r="AH121" s="4"/>
    </row>
    <row r="122" spans="1:34" ht="15" customHeight="1">
      <c r="A122" s="4">
        <v>121</v>
      </c>
      <c r="B122" s="4">
        <v>3</v>
      </c>
      <c r="C122" s="4">
        <v>1851</v>
      </c>
      <c r="D122" s="4">
        <f t="shared" si="4"/>
        <v>617</v>
      </c>
      <c r="E122" s="4">
        <v>0</v>
      </c>
      <c r="F122" s="14">
        <v>0</v>
      </c>
      <c r="G122" s="4">
        <v>1</v>
      </c>
      <c r="H122" s="14">
        <v>0.27153859934125302</v>
      </c>
      <c r="I122" s="4">
        <v>0</v>
      </c>
      <c r="J122" s="14">
        <v>0</v>
      </c>
      <c r="K122" s="4">
        <v>0</v>
      </c>
      <c r="L122" s="14">
        <v>0</v>
      </c>
      <c r="M122" s="4">
        <v>1</v>
      </c>
      <c r="N122" s="14">
        <v>0.56703065095257299</v>
      </c>
      <c r="O122" s="4">
        <v>0</v>
      </c>
      <c r="P122" s="14">
        <v>0</v>
      </c>
      <c r="Q122" s="14">
        <v>2</v>
      </c>
      <c r="R122" s="14">
        <v>0.45773321836616798</v>
      </c>
      <c r="S122" s="4">
        <v>1</v>
      </c>
      <c r="T122" s="4">
        <v>1.8578235749591099E-2</v>
      </c>
      <c r="U122" s="4">
        <f t="shared" si="5"/>
        <v>0.60899999999999999</v>
      </c>
      <c r="V122" s="4">
        <f t="shared" si="6"/>
        <v>251</v>
      </c>
      <c r="W122" s="4"/>
      <c r="X122" s="4"/>
      <c r="Y122" s="4">
        <f t="shared" si="7"/>
        <v>0</v>
      </c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" customHeight="1">
      <c r="A123" s="4">
        <v>122</v>
      </c>
      <c r="B123" s="4">
        <v>3</v>
      </c>
      <c r="C123" s="4">
        <v>1725</v>
      </c>
      <c r="D123" s="4">
        <f t="shared" si="4"/>
        <v>575</v>
      </c>
      <c r="E123" s="4">
        <v>0</v>
      </c>
      <c r="F123" s="14">
        <v>0</v>
      </c>
      <c r="G123" s="4">
        <v>0</v>
      </c>
      <c r="H123" s="14">
        <v>0</v>
      </c>
      <c r="I123" s="4">
        <v>0</v>
      </c>
      <c r="J123" s="14">
        <v>0</v>
      </c>
      <c r="K123" s="4">
        <v>0</v>
      </c>
      <c r="L123" s="14">
        <v>0</v>
      </c>
      <c r="M123" s="4">
        <v>1</v>
      </c>
      <c r="N123" s="14">
        <v>0.56703065095257299</v>
      </c>
      <c r="O123" s="4">
        <v>0</v>
      </c>
      <c r="P123" s="14">
        <v>0</v>
      </c>
      <c r="Q123" s="14">
        <v>0</v>
      </c>
      <c r="R123" s="14">
        <v>0</v>
      </c>
      <c r="S123" s="4">
        <v>1</v>
      </c>
      <c r="T123" s="4">
        <v>1.8578235749591099E-2</v>
      </c>
      <c r="U123" s="4">
        <f t="shared" si="5"/>
        <v>2.8000000000000001E-2</v>
      </c>
      <c r="V123" s="4">
        <f t="shared" si="6"/>
        <v>582</v>
      </c>
      <c r="W123" s="4"/>
      <c r="X123" s="4"/>
      <c r="Y123" s="4">
        <f t="shared" si="7"/>
        <v>0</v>
      </c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" customHeight="1">
      <c r="A124" s="4">
        <v>123</v>
      </c>
      <c r="B124" s="4">
        <v>3</v>
      </c>
      <c r="C124" s="4">
        <v>1407</v>
      </c>
      <c r="D124" s="4">
        <f t="shared" si="4"/>
        <v>469</v>
      </c>
      <c r="E124" s="4">
        <v>0</v>
      </c>
      <c r="F124" s="14">
        <v>0</v>
      </c>
      <c r="G124" s="4">
        <v>0</v>
      </c>
      <c r="H124" s="14">
        <v>0</v>
      </c>
      <c r="I124" s="4">
        <v>0</v>
      </c>
      <c r="J124" s="14">
        <v>0</v>
      </c>
      <c r="K124" s="4">
        <v>0</v>
      </c>
      <c r="L124" s="14">
        <v>0</v>
      </c>
      <c r="M124" s="4">
        <v>0</v>
      </c>
      <c r="N124" s="14">
        <v>0</v>
      </c>
      <c r="O124" s="4">
        <v>0</v>
      </c>
      <c r="P124" s="14">
        <v>0</v>
      </c>
      <c r="Q124" s="14">
        <v>3</v>
      </c>
      <c r="R124" s="14">
        <v>1.20277568297196</v>
      </c>
      <c r="S124" s="4">
        <v>2</v>
      </c>
      <c r="T124" s="4">
        <v>0.141753311450525</v>
      </c>
      <c r="U124" s="4">
        <f t="shared" si="5"/>
        <v>1.2290000000000001</v>
      </c>
      <c r="V124" s="4">
        <f t="shared" si="6"/>
        <v>32</v>
      </c>
      <c r="W124" s="4"/>
      <c r="X124" s="4"/>
      <c r="Y124" s="4">
        <f t="shared" si="7"/>
        <v>1</v>
      </c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" customHeight="1">
      <c r="A125" s="4">
        <v>124</v>
      </c>
      <c r="B125" s="4">
        <v>3</v>
      </c>
      <c r="C125" s="4">
        <v>1352</v>
      </c>
      <c r="D125" s="4">
        <f t="shared" si="4"/>
        <v>450.66666666666669</v>
      </c>
      <c r="E125" s="4">
        <v>0</v>
      </c>
      <c r="F125" s="14">
        <v>0</v>
      </c>
      <c r="G125" s="4">
        <v>0</v>
      </c>
      <c r="H125" s="14">
        <v>0</v>
      </c>
      <c r="I125" s="4">
        <v>0</v>
      </c>
      <c r="J125" s="14">
        <v>0</v>
      </c>
      <c r="K125" s="4">
        <v>0</v>
      </c>
      <c r="L125" s="14">
        <v>0</v>
      </c>
      <c r="M125" s="4">
        <v>0</v>
      </c>
      <c r="N125" s="14">
        <v>0</v>
      </c>
      <c r="O125" s="4">
        <v>0</v>
      </c>
      <c r="P125" s="14">
        <v>0</v>
      </c>
      <c r="Q125" s="14">
        <v>2</v>
      </c>
      <c r="R125" s="14">
        <v>0.45773321836616798</v>
      </c>
      <c r="S125" s="4">
        <v>2</v>
      </c>
      <c r="T125" s="4">
        <v>0.141753311450525</v>
      </c>
      <c r="U125" s="4">
        <f t="shared" si="5"/>
        <v>0.67800000000000005</v>
      </c>
      <c r="V125" s="4">
        <f t="shared" si="6"/>
        <v>203</v>
      </c>
      <c r="W125" s="4"/>
      <c r="X125" s="4"/>
      <c r="Y125" s="4">
        <f t="shared" si="7"/>
        <v>0</v>
      </c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" customHeight="1">
      <c r="A126" s="4">
        <v>125</v>
      </c>
      <c r="B126" s="4">
        <v>3</v>
      </c>
      <c r="C126" s="4">
        <v>802</v>
      </c>
      <c r="D126" s="4">
        <f t="shared" si="4"/>
        <v>267.33333333333331</v>
      </c>
      <c r="E126" s="4">
        <v>0</v>
      </c>
      <c r="F126" s="14">
        <v>0</v>
      </c>
      <c r="G126" s="4">
        <v>1</v>
      </c>
      <c r="H126" s="14">
        <v>0.27153859934125302</v>
      </c>
      <c r="I126" s="4">
        <v>0</v>
      </c>
      <c r="J126" s="14">
        <v>0</v>
      </c>
      <c r="K126" s="4">
        <v>1</v>
      </c>
      <c r="L126" s="14">
        <v>0.281753714836186</v>
      </c>
      <c r="M126" s="4">
        <v>0</v>
      </c>
      <c r="N126" s="14">
        <v>0</v>
      </c>
      <c r="O126" s="4">
        <v>0</v>
      </c>
      <c r="P126" s="14">
        <v>0</v>
      </c>
      <c r="Q126" s="14">
        <v>1</v>
      </c>
      <c r="R126" s="14">
        <v>0.106919077279565</v>
      </c>
      <c r="S126" s="4">
        <v>1</v>
      </c>
      <c r="T126" s="4">
        <v>1.8578235749591099E-2</v>
      </c>
      <c r="U126" s="4">
        <f t="shared" si="5"/>
        <v>0.18</v>
      </c>
      <c r="V126" s="4">
        <f t="shared" si="6"/>
        <v>540</v>
      </c>
      <c r="W126" s="4"/>
      <c r="X126" s="4"/>
      <c r="Y126" s="4">
        <f t="shared" si="7"/>
        <v>0</v>
      </c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" customHeight="1">
      <c r="A127" s="4">
        <v>126</v>
      </c>
      <c r="B127" s="4">
        <v>3</v>
      </c>
      <c r="C127" s="4">
        <v>1522</v>
      </c>
      <c r="D127" s="4">
        <f t="shared" si="4"/>
        <v>507.33333333333331</v>
      </c>
      <c r="E127" s="4">
        <v>0</v>
      </c>
      <c r="F127" s="14">
        <v>0</v>
      </c>
      <c r="G127" s="4">
        <v>1</v>
      </c>
      <c r="H127" s="14">
        <v>0.27153859934125302</v>
      </c>
      <c r="I127" s="4">
        <v>0</v>
      </c>
      <c r="J127" s="14">
        <v>0</v>
      </c>
      <c r="K127" s="4">
        <v>0</v>
      </c>
      <c r="L127" s="14">
        <v>0</v>
      </c>
      <c r="M127" s="4">
        <v>1</v>
      </c>
      <c r="N127" s="14">
        <v>0.56703065095257299</v>
      </c>
      <c r="O127" s="4">
        <v>0</v>
      </c>
      <c r="P127" s="14">
        <v>0</v>
      </c>
      <c r="Q127" s="14">
        <v>1</v>
      </c>
      <c r="R127" s="14">
        <v>0.106919077279565</v>
      </c>
      <c r="S127" s="4">
        <v>1</v>
      </c>
      <c r="T127" s="4">
        <v>1.8578235749591099E-2</v>
      </c>
      <c r="U127" s="4">
        <f t="shared" si="5"/>
        <v>0.185</v>
      </c>
      <c r="V127" s="4">
        <f t="shared" si="6"/>
        <v>539</v>
      </c>
      <c r="W127" s="4"/>
      <c r="X127" s="4"/>
      <c r="Y127" s="4">
        <f t="shared" si="7"/>
        <v>0</v>
      </c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" customHeight="1">
      <c r="A128" s="4">
        <v>127</v>
      </c>
      <c r="B128" s="4">
        <v>3</v>
      </c>
      <c r="C128" s="4">
        <v>1676</v>
      </c>
      <c r="D128" s="4">
        <f t="shared" si="4"/>
        <v>558.66666666666663</v>
      </c>
      <c r="E128" s="4">
        <v>0</v>
      </c>
      <c r="F128" s="14">
        <v>0</v>
      </c>
      <c r="G128" s="4">
        <v>0</v>
      </c>
      <c r="H128" s="14">
        <v>0</v>
      </c>
      <c r="I128" s="4">
        <v>0</v>
      </c>
      <c r="J128" s="14">
        <v>0</v>
      </c>
      <c r="K128" s="4">
        <v>0</v>
      </c>
      <c r="L128" s="14">
        <v>0</v>
      </c>
      <c r="M128" s="4">
        <v>0</v>
      </c>
      <c r="N128" s="14">
        <v>0</v>
      </c>
      <c r="O128" s="4">
        <v>0</v>
      </c>
      <c r="P128" s="14">
        <v>0</v>
      </c>
      <c r="Q128" s="14">
        <v>2</v>
      </c>
      <c r="R128" s="14">
        <v>0.45773321836616798</v>
      </c>
      <c r="S128" s="4">
        <v>1</v>
      </c>
      <c r="T128" s="4">
        <v>1.8578235749591099E-2</v>
      </c>
      <c r="U128" s="4">
        <f t="shared" si="5"/>
        <v>0.56200000000000006</v>
      </c>
      <c r="V128" s="4">
        <f t="shared" si="6"/>
        <v>255</v>
      </c>
      <c r="W128" s="4"/>
      <c r="X128" s="4"/>
      <c r="Y128" s="4">
        <f t="shared" si="7"/>
        <v>0</v>
      </c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" customHeight="1">
      <c r="A129" s="4">
        <v>128</v>
      </c>
      <c r="B129" s="4">
        <v>3</v>
      </c>
      <c r="C129" s="4">
        <v>1422</v>
      </c>
      <c r="D129" s="4">
        <f t="shared" si="4"/>
        <v>474</v>
      </c>
      <c r="E129" s="4">
        <v>0</v>
      </c>
      <c r="F129" s="14">
        <v>0</v>
      </c>
      <c r="G129" s="4">
        <v>0</v>
      </c>
      <c r="H129" s="14">
        <v>0</v>
      </c>
      <c r="I129" s="4">
        <v>0</v>
      </c>
      <c r="J129" s="14">
        <v>0</v>
      </c>
      <c r="K129" s="4">
        <v>1</v>
      </c>
      <c r="L129" s="14">
        <v>0.281753714836186</v>
      </c>
      <c r="M129" s="4">
        <v>0</v>
      </c>
      <c r="N129" s="14">
        <v>0</v>
      </c>
      <c r="O129" s="4">
        <v>0</v>
      </c>
      <c r="P129" s="14">
        <v>0</v>
      </c>
      <c r="Q129" s="14">
        <v>2</v>
      </c>
      <c r="R129" s="14">
        <v>0.45773321836616798</v>
      </c>
      <c r="S129" s="4">
        <v>2</v>
      </c>
      <c r="T129" s="4">
        <v>0.141753311450525</v>
      </c>
      <c r="U129" s="4">
        <f t="shared" si="5"/>
        <v>0.69699999999999995</v>
      </c>
      <c r="V129" s="4">
        <f t="shared" si="6"/>
        <v>200</v>
      </c>
      <c r="W129" s="4"/>
      <c r="X129" s="4"/>
      <c r="Y129" s="4">
        <f t="shared" si="7"/>
        <v>0</v>
      </c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" customHeight="1">
      <c r="A130" s="4">
        <v>129</v>
      </c>
      <c r="B130" s="4">
        <v>3</v>
      </c>
      <c r="C130" s="4">
        <v>928</v>
      </c>
      <c r="D130" s="4">
        <f t="shared" ref="D130:D193" si="8">C130/B130</f>
        <v>309.33333333333331</v>
      </c>
      <c r="E130" s="4">
        <v>0</v>
      </c>
      <c r="F130" s="14">
        <v>0</v>
      </c>
      <c r="G130" s="4">
        <v>0</v>
      </c>
      <c r="H130" s="14">
        <v>0</v>
      </c>
      <c r="I130" s="4">
        <v>0</v>
      </c>
      <c r="J130" s="14">
        <v>0</v>
      </c>
      <c r="K130" s="4">
        <v>0</v>
      </c>
      <c r="L130" s="14">
        <v>0</v>
      </c>
      <c r="M130" s="4">
        <v>0</v>
      </c>
      <c r="N130" s="14">
        <v>0</v>
      </c>
      <c r="O130" s="4">
        <v>0</v>
      </c>
      <c r="P130" s="14">
        <v>0</v>
      </c>
      <c r="Q130" s="14">
        <v>2</v>
      </c>
      <c r="R130" s="14">
        <v>0.45773321836616798</v>
      </c>
      <c r="S130" s="4">
        <v>3</v>
      </c>
      <c r="T130" s="4">
        <v>0.55714802607476399</v>
      </c>
      <c r="U130" s="4">
        <f t="shared" ref="U130:U193" si="9">ROUND(LOG(F130+R130+T130+1,2)*(1+0.1*(H130+J130+P130+L130+N130)),3)</f>
        <v>1.0109999999999999</v>
      </c>
      <c r="V130" s="4">
        <f t="shared" ref="V130:V193" si="10">RANK(U130,$U$2:$U$594)</f>
        <v>47</v>
      </c>
      <c r="W130" s="4"/>
      <c r="X130" s="4"/>
      <c r="Y130" s="4">
        <f t="shared" si="7"/>
        <v>1</v>
      </c>
      <c r="Z130" s="4"/>
      <c r="AA130" s="4"/>
      <c r="AB130" s="4"/>
      <c r="AC130" s="4"/>
      <c r="AD130" s="4"/>
      <c r="AE130" s="4"/>
      <c r="AF130" s="4"/>
      <c r="AG130" s="19"/>
      <c r="AH130" s="4"/>
    </row>
    <row r="131" spans="1:34" ht="15" customHeight="1">
      <c r="A131" s="4">
        <v>130</v>
      </c>
      <c r="B131" s="4">
        <v>3</v>
      </c>
      <c r="C131" s="4">
        <v>1171</v>
      </c>
      <c r="D131" s="4">
        <f t="shared" si="8"/>
        <v>390.33333333333331</v>
      </c>
      <c r="E131" s="4">
        <v>0</v>
      </c>
      <c r="F131" s="14">
        <v>0</v>
      </c>
      <c r="G131" s="4">
        <v>1</v>
      </c>
      <c r="H131" s="14">
        <v>0.27153859934125302</v>
      </c>
      <c r="I131" s="4">
        <v>0</v>
      </c>
      <c r="J131" s="14">
        <v>0</v>
      </c>
      <c r="K131" s="4">
        <v>1</v>
      </c>
      <c r="L131" s="14">
        <v>0.281753714836186</v>
      </c>
      <c r="M131" s="4">
        <v>0</v>
      </c>
      <c r="N131" s="14">
        <v>0</v>
      </c>
      <c r="O131" s="4">
        <v>0</v>
      </c>
      <c r="P131" s="14">
        <v>0</v>
      </c>
      <c r="Q131" s="14">
        <v>1</v>
      </c>
      <c r="R131" s="14">
        <v>0.106919077279565</v>
      </c>
      <c r="S131" s="4">
        <v>2</v>
      </c>
      <c r="T131" s="4">
        <v>0.141753311450525</v>
      </c>
      <c r="U131" s="4">
        <f t="shared" si="9"/>
        <v>0.33800000000000002</v>
      </c>
      <c r="V131" s="4">
        <f t="shared" si="10"/>
        <v>289</v>
      </c>
      <c r="W131" s="4"/>
      <c r="X131" s="4"/>
      <c r="Y131" s="4">
        <f t="shared" ref="Y131:Y194" si="11">(IF(B131=E131,1,0)+IF(B131=G131,1,0)+IF(B131=I131,1,0)+IF(B131=K131,1,0)+IF(B131=M131,1,0)+IF(B131=O131,1,0)+IF(B131=Q131,1,0)+IF(B131=S131,1,0))</f>
        <v>0</v>
      </c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" customHeight="1">
      <c r="A132" s="4">
        <v>131</v>
      </c>
      <c r="B132" s="4">
        <v>3</v>
      </c>
      <c r="C132" s="4">
        <v>1116</v>
      </c>
      <c r="D132" s="4">
        <f t="shared" si="8"/>
        <v>372</v>
      </c>
      <c r="E132" s="4">
        <v>0</v>
      </c>
      <c r="F132" s="14">
        <v>0</v>
      </c>
      <c r="G132" s="4">
        <v>1</v>
      </c>
      <c r="H132" s="14">
        <v>0.27153859934125302</v>
      </c>
      <c r="I132" s="4">
        <v>0</v>
      </c>
      <c r="J132" s="14">
        <v>0</v>
      </c>
      <c r="K132" s="4">
        <v>1</v>
      </c>
      <c r="L132" s="14">
        <v>0.281753714836186</v>
      </c>
      <c r="M132" s="4">
        <v>0</v>
      </c>
      <c r="N132" s="14">
        <v>0</v>
      </c>
      <c r="O132" s="4">
        <v>0</v>
      </c>
      <c r="P132" s="14">
        <v>0</v>
      </c>
      <c r="Q132" s="14">
        <v>2</v>
      </c>
      <c r="R132" s="14">
        <v>0.45773321836616798</v>
      </c>
      <c r="S132" s="4">
        <v>1</v>
      </c>
      <c r="T132" s="4">
        <v>1.8578235749591099E-2</v>
      </c>
      <c r="U132" s="4">
        <f t="shared" si="9"/>
        <v>0.59299999999999997</v>
      </c>
      <c r="V132" s="4">
        <f t="shared" si="10"/>
        <v>253</v>
      </c>
      <c r="W132" s="4"/>
      <c r="X132" s="4"/>
      <c r="Y132" s="4">
        <f t="shared" si="11"/>
        <v>0</v>
      </c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" customHeight="1">
      <c r="A133" s="4">
        <v>132</v>
      </c>
      <c r="B133" s="4">
        <v>3</v>
      </c>
      <c r="C133" s="4">
        <v>997</v>
      </c>
      <c r="D133" s="4">
        <f t="shared" si="8"/>
        <v>332.33333333333331</v>
      </c>
      <c r="E133" s="4">
        <v>0</v>
      </c>
      <c r="F133" s="14">
        <v>0</v>
      </c>
      <c r="G133" s="4">
        <v>0</v>
      </c>
      <c r="H133" s="14">
        <v>0</v>
      </c>
      <c r="I133" s="4">
        <v>0</v>
      </c>
      <c r="J133" s="14">
        <v>0</v>
      </c>
      <c r="K133" s="4">
        <v>1</v>
      </c>
      <c r="L133" s="14">
        <v>0.281753714836186</v>
      </c>
      <c r="M133" s="4">
        <v>2</v>
      </c>
      <c r="N133" s="14">
        <v>1.5557203689469701</v>
      </c>
      <c r="O133" s="4">
        <v>0</v>
      </c>
      <c r="P133" s="14">
        <v>0</v>
      </c>
      <c r="Q133" s="14">
        <v>1</v>
      </c>
      <c r="R133" s="14">
        <v>0.106919077279565</v>
      </c>
      <c r="S133" s="4">
        <v>2</v>
      </c>
      <c r="T133" s="4">
        <v>0.141753311450525</v>
      </c>
      <c r="U133" s="4">
        <f t="shared" si="9"/>
        <v>0.379</v>
      </c>
      <c r="V133" s="4">
        <f t="shared" si="10"/>
        <v>283</v>
      </c>
      <c r="W133" s="4"/>
      <c r="X133" s="4"/>
      <c r="Y133" s="4">
        <f t="shared" si="11"/>
        <v>0</v>
      </c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" customHeight="1">
      <c r="A134" s="4">
        <v>133</v>
      </c>
      <c r="B134" s="4">
        <v>3</v>
      </c>
      <c r="C134" s="4">
        <v>1556</v>
      </c>
      <c r="D134" s="4">
        <f t="shared" si="8"/>
        <v>518.66666666666663</v>
      </c>
      <c r="E134" s="4">
        <v>0</v>
      </c>
      <c r="F134" s="14">
        <v>0</v>
      </c>
      <c r="G134" s="4">
        <v>0</v>
      </c>
      <c r="H134" s="14">
        <v>0</v>
      </c>
      <c r="I134" s="4">
        <v>0</v>
      </c>
      <c r="J134" s="14">
        <v>0</v>
      </c>
      <c r="K134" s="4">
        <v>0</v>
      </c>
      <c r="L134" s="14">
        <v>0</v>
      </c>
      <c r="M134" s="4">
        <v>0</v>
      </c>
      <c r="N134" s="14">
        <v>0</v>
      </c>
      <c r="O134" s="4">
        <v>0</v>
      </c>
      <c r="P134" s="14">
        <v>0</v>
      </c>
      <c r="Q134" s="14">
        <v>2</v>
      </c>
      <c r="R134" s="14">
        <v>0.45773321836616798</v>
      </c>
      <c r="S134" s="4">
        <v>2</v>
      </c>
      <c r="T134" s="4">
        <v>0.141753311450525</v>
      </c>
      <c r="U134" s="4">
        <f t="shared" si="9"/>
        <v>0.67800000000000005</v>
      </c>
      <c r="V134" s="4">
        <f t="shared" si="10"/>
        <v>203</v>
      </c>
      <c r="W134" s="4"/>
      <c r="X134" s="4"/>
      <c r="Y134" s="4">
        <f t="shared" si="11"/>
        <v>0</v>
      </c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" customHeight="1">
      <c r="A135" s="4">
        <v>134</v>
      </c>
      <c r="B135" s="4">
        <v>3</v>
      </c>
      <c r="C135" s="4">
        <v>1136</v>
      </c>
      <c r="D135" s="4">
        <f t="shared" si="8"/>
        <v>378.66666666666669</v>
      </c>
      <c r="E135" s="4">
        <v>0</v>
      </c>
      <c r="F135" s="14">
        <v>0</v>
      </c>
      <c r="G135" s="4">
        <v>0</v>
      </c>
      <c r="H135" s="14">
        <v>0</v>
      </c>
      <c r="I135" s="4">
        <v>0</v>
      </c>
      <c r="J135" s="14">
        <v>0</v>
      </c>
      <c r="K135" s="4">
        <v>1</v>
      </c>
      <c r="L135" s="14">
        <v>0.281753714836186</v>
      </c>
      <c r="M135" s="4">
        <v>0</v>
      </c>
      <c r="N135" s="14">
        <v>0</v>
      </c>
      <c r="O135" s="4">
        <v>0</v>
      </c>
      <c r="P135" s="14">
        <v>0</v>
      </c>
      <c r="Q135" s="14">
        <v>0</v>
      </c>
      <c r="R135" s="14">
        <v>0</v>
      </c>
      <c r="S135" s="4">
        <v>2</v>
      </c>
      <c r="T135" s="4">
        <v>0.141753311450525</v>
      </c>
      <c r="U135" s="4">
        <f t="shared" si="9"/>
        <v>0.19700000000000001</v>
      </c>
      <c r="V135" s="4">
        <f t="shared" si="10"/>
        <v>537</v>
      </c>
      <c r="W135" s="4"/>
      <c r="X135" s="4"/>
      <c r="Y135" s="4">
        <f t="shared" si="11"/>
        <v>0</v>
      </c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" customHeight="1">
      <c r="A136" s="4">
        <v>135</v>
      </c>
      <c r="B136" s="4">
        <v>3</v>
      </c>
      <c r="C136" s="4">
        <v>2453</v>
      </c>
      <c r="D136" s="4">
        <f t="shared" si="8"/>
        <v>817.66666666666663</v>
      </c>
      <c r="E136" s="4">
        <v>0</v>
      </c>
      <c r="F136" s="14">
        <v>0</v>
      </c>
      <c r="G136" s="4">
        <v>0</v>
      </c>
      <c r="H136" s="14">
        <v>0</v>
      </c>
      <c r="I136" s="4">
        <v>0</v>
      </c>
      <c r="J136" s="14">
        <v>0</v>
      </c>
      <c r="K136" s="4">
        <v>0</v>
      </c>
      <c r="L136" s="14">
        <v>0</v>
      </c>
      <c r="M136" s="4">
        <v>0</v>
      </c>
      <c r="N136" s="14">
        <v>0</v>
      </c>
      <c r="O136" s="4">
        <v>0</v>
      </c>
      <c r="P136" s="14">
        <v>0</v>
      </c>
      <c r="Q136" s="14">
        <v>1</v>
      </c>
      <c r="R136" s="14">
        <v>0.106919077279565</v>
      </c>
      <c r="S136" s="4">
        <v>1</v>
      </c>
      <c r="T136" s="4">
        <v>1.8578235749591099E-2</v>
      </c>
      <c r="U136" s="4">
        <f t="shared" si="9"/>
        <v>0.17100000000000001</v>
      </c>
      <c r="V136" s="4">
        <f t="shared" si="10"/>
        <v>544</v>
      </c>
      <c r="W136" s="4"/>
      <c r="X136" s="4"/>
      <c r="Y136" s="4">
        <f t="shared" si="11"/>
        <v>0</v>
      </c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" customHeight="1">
      <c r="A137" s="4">
        <v>136</v>
      </c>
      <c r="B137" s="4">
        <v>3</v>
      </c>
      <c r="C137" s="4">
        <v>1158</v>
      </c>
      <c r="D137" s="4">
        <f t="shared" si="8"/>
        <v>386</v>
      </c>
      <c r="E137" s="4">
        <v>0</v>
      </c>
      <c r="F137" s="14">
        <v>0</v>
      </c>
      <c r="G137" s="4">
        <v>0</v>
      </c>
      <c r="H137" s="14">
        <v>0</v>
      </c>
      <c r="I137" s="4">
        <v>0</v>
      </c>
      <c r="J137" s="14">
        <v>0</v>
      </c>
      <c r="K137" s="4">
        <v>1</v>
      </c>
      <c r="L137" s="14">
        <v>0.281753714836186</v>
      </c>
      <c r="M137" s="4">
        <v>1</v>
      </c>
      <c r="N137" s="14">
        <v>0.56703065095257299</v>
      </c>
      <c r="O137" s="4">
        <v>0</v>
      </c>
      <c r="P137" s="14">
        <v>0</v>
      </c>
      <c r="Q137" s="14">
        <v>0</v>
      </c>
      <c r="R137" s="14">
        <v>0</v>
      </c>
      <c r="S137" s="4">
        <v>1</v>
      </c>
      <c r="T137" s="4">
        <v>1.8578235749591099E-2</v>
      </c>
      <c r="U137" s="4">
        <f t="shared" si="9"/>
        <v>2.9000000000000001E-2</v>
      </c>
      <c r="V137" s="4">
        <f t="shared" si="10"/>
        <v>581</v>
      </c>
      <c r="W137" s="4"/>
      <c r="X137" s="4"/>
      <c r="Y137" s="4">
        <f t="shared" si="11"/>
        <v>0</v>
      </c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" customHeight="1">
      <c r="A138" s="4">
        <v>137</v>
      </c>
      <c r="B138" s="4">
        <v>3</v>
      </c>
      <c r="C138" s="4">
        <v>1117</v>
      </c>
      <c r="D138" s="4">
        <f t="shared" si="8"/>
        <v>372.33333333333331</v>
      </c>
      <c r="E138" s="4">
        <v>0</v>
      </c>
      <c r="F138" s="14">
        <v>0</v>
      </c>
      <c r="G138" s="4">
        <v>0</v>
      </c>
      <c r="H138" s="14">
        <v>0</v>
      </c>
      <c r="I138" s="4">
        <v>0</v>
      </c>
      <c r="J138" s="14">
        <v>0</v>
      </c>
      <c r="K138" s="4">
        <v>1</v>
      </c>
      <c r="L138" s="14">
        <v>0.281753714836186</v>
      </c>
      <c r="M138" s="4">
        <v>0</v>
      </c>
      <c r="N138" s="14">
        <v>0</v>
      </c>
      <c r="O138" s="4">
        <v>0</v>
      </c>
      <c r="P138" s="14">
        <v>0</v>
      </c>
      <c r="Q138" s="14">
        <v>1</v>
      </c>
      <c r="R138" s="14">
        <v>0.106919077279565</v>
      </c>
      <c r="S138" s="4">
        <v>1</v>
      </c>
      <c r="T138" s="4">
        <v>1.8578235749591099E-2</v>
      </c>
      <c r="U138" s="4">
        <f t="shared" si="9"/>
        <v>0.17499999999999999</v>
      </c>
      <c r="V138" s="4">
        <f t="shared" si="10"/>
        <v>543</v>
      </c>
      <c r="W138" s="4"/>
      <c r="X138" s="4"/>
      <c r="Y138" s="4">
        <f t="shared" si="11"/>
        <v>0</v>
      </c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" customHeight="1">
      <c r="A139" s="4">
        <v>138</v>
      </c>
      <c r="B139" s="4">
        <v>3</v>
      </c>
      <c r="C139" s="4">
        <v>1547</v>
      </c>
      <c r="D139" s="4">
        <f t="shared" si="8"/>
        <v>515.66666666666663</v>
      </c>
      <c r="E139" s="4">
        <v>0</v>
      </c>
      <c r="F139" s="14">
        <v>0</v>
      </c>
      <c r="G139" s="4">
        <v>0</v>
      </c>
      <c r="H139" s="14">
        <v>0</v>
      </c>
      <c r="I139" s="4">
        <v>0</v>
      </c>
      <c r="J139" s="14">
        <v>0</v>
      </c>
      <c r="K139" s="4">
        <v>0</v>
      </c>
      <c r="L139" s="14">
        <v>0</v>
      </c>
      <c r="M139" s="4">
        <v>0</v>
      </c>
      <c r="N139" s="14">
        <v>0</v>
      </c>
      <c r="O139" s="4">
        <v>1</v>
      </c>
      <c r="P139" s="14">
        <v>0.36862728960935898</v>
      </c>
      <c r="Q139" s="14">
        <v>0</v>
      </c>
      <c r="R139" s="14">
        <v>0</v>
      </c>
      <c r="S139" s="4">
        <v>1</v>
      </c>
      <c r="T139" s="4">
        <v>1.8578235749591099E-2</v>
      </c>
      <c r="U139" s="4">
        <f t="shared" si="9"/>
        <v>2.8000000000000001E-2</v>
      </c>
      <c r="V139" s="4">
        <f t="shared" si="10"/>
        <v>582</v>
      </c>
      <c r="W139" s="4"/>
      <c r="X139" s="4"/>
      <c r="Y139" s="4">
        <f t="shared" si="11"/>
        <v>0</v>
      </c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" customHeight="1">
      <c r="A140" s="4">
        <v>139</v>
      </c>
      <c r="B140" s="4">
        <v>2</v>
      </c>
      <c r="C140" s="4">
        <v>703</v>
      </c>
      <c r="D140" s="4">
        <f t="shared" si="8"/>
        <v>351.5</v>
      </c>
      <c r="E140" s="4">
        <v>0</v>
      </c>
      <c r="F140" s="14">
        <v>0</v>
      </c>
      <c r="G140" s="4">
        <v>0</v>
      </c>
      <c r="H140" s="14">
        <v>0</v>
      </c>
      <c r="I140" s="4">
        <v>0</v>
      </c>
      <c r="J140" s="14">
        <v>0</v>
      </c>
      <c r="K140" s="4">
        <v>0</v>
      </c>
      <c r="L140" s="14">
        <v>0</v>
      </c>
      <c r="M140" s="4">
        <v>0</v>
      </c>
      <c r="N140" s="14">
        <v>0</v>
      </c>
      <c r="O140" s="4">
        <v>0</v>
      </c>
      <c r="P140" s="14">
        <v>0</v>
      </c>
      <c r="Q140" s="14">
        <v>0</v>
      </c>
      <c r="R140" s="14">
        <v>0</v>
      </c>
      <c r="S140" s="4">
        <v>1</v>
      </c>
      <c r="T140" s="4">
        <v>5.5885103937452503E-2</v>
      </c>
      <c r="U140" s="4">
        <f t="shared" si="9"/>
        <v>7.8E-2</v>
      </c>
      <c r="V140" s="4">
        <f t="shared" si="10"/>
        <v>568</v>
      </c>
      <c r="W140" s="4"/>
      <c r="X140" s="4"/>
      <c r="Y140" s="4">
        <f t="shared" si="11"/>
        <v>0</v>
      </c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" customHeight="1">
      <c r="A141" s="4">
        <v>140</v>
      </c>
      <c r="B141" s="4">
        <v>2</v>
      </c>
      <c r="C141" s="4">
        <v>778</v>
      </c>
      <c r="D141" s="4">
        <f t="shared" si="8"/>
        <v>389</v>
      </c>
      <c r="E141" s="4">
        <v>0</v>
      </c>
      <c r="F141" s="14">
        <v>0</v>
      </c>
      <c r="G141" s="4">
        <v>0</v>
      </c>
      <c r="H141" s="14">
        <v>0</v>
      </c>
      <c r="I141" s="4">
        <v>0</v>
      </c>
      <c r="J141" s="14">
        <v>0</v>
      </c>
      <c r="K141" s="4">
        <v>0</v>
      </c>
      <c r="L141" s="14">
        <v>0</v>
      </c>
      <c r="M141" s="4">
        <v>0</v>
      </c>
      <c r="N141" s="14">
        <v>0</v>
      </c>
      <c r="O141" s="4">
        <v>0</v>
      </c>
      <c r="P141" s="14">
        <v>0</v>
      </c>
      <c r="Q141" s="14">
        <v>2</v>
      </c>
      <c r="R141" s="14">
        <v>0.80139899013057403</v>
      </c>
      <c r="S141" s="4">
        <v>2</v>
      </c>
      <c r="T141" s="4">
        <v>0.37127326915664099</v>
      </c>
      <c r="U141" s="4">
        <f t="shared" si="9"/>
        <v>1.119</v>
      </c>
      <c r="V141" s="4">
        <f t="shared" si="10"/>
        <v>36</v>
      </c>
      <c r="W141" s="4"/>
      <c r="X141" s="4"/>
      <c r="Y141" s="4">
        <f t="shared" si="11"/>
        <v>2</v>
      </c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" customHeight="1">
      <c r="A142" s="4">
        <v>141</v>
      </c>
      <c r="B142" s="4">
        <v>2</v>
      </c>
      <c r="C142" s="4">
        <v>650</v>
      </c>
      <c r="D142" s="4">
        <f t="shared" si="8"/>
        <v>325</v>
      </c>
      <c r="E142" s="4">
        <v>0</v>
      </c>
      <c r="F142" s="14">
        <v>0</v>
      </c>
      <c r="G142" s="4">
        <v>1</v>
      </c>
      <c r="H142" s="14">
        <v>0.39817216854207499</v>
      </c>
      <c r="I142" s="4">
        <v>0</v>
      </c>
      <c r="J142" s="14">
        <v>0</v>
      </c>
      <c r="K142" s="4">
        <v>0</v>
      </c>
      <c r="L142" s="14">
        <v>0</v>
      </c>
      <c r="M142" s="4">
        <v>0</v>
      </c>
      <c r="N142" s="14">
        <v>0</v>
      </c>
      <c r="O142" s="4">
        <v>0</v>
      </c>
      <c r="P142" s="14">
        <v>0</v>
      </c>
      <c r="Q142" s="14">
        <v>0</v>
      </c>
      <c r="R142" s="14">
        <v>0</v>
      </c>
      <c r="S142" s="4">
        <v>2</v>
      </c>
      <c r="T142" s="4">
        <v>0.37127326915664099</v>
      </c>
      <c r="U142" s="4">
        <f t="shared" si="9"/>
        <v>0.47399999999999998</v>
      </c>
      <c r="V142" s="4">
        <f t="shared" si="10"/>
        <v>266</v>
      </c>
      <c r="W142" s="4"/>
      <c r="X142" s="4"/>
      <c r="Y142" s="4">
        <f t="shared" si="11"/>
        <v>1</v>
      </c>
      <c r="Z142" s="4"/>
      <c r="AA142" s="4"/>
      <c r="AB142" s="4"/>
      <c r="AC142" s="4"/>
      <c r="AD142" s="4"/>
      <c r="AE142" s="4"/>
      <c r="AF142" s="4"/>
      <c r="AG142" s="19"/>
      <c r="AH142" s="4"/>
    </row>
    <row r="143" spans="1:34" ht="15" customHeight="1">
      <c r="A143" s="4">
        <v>142</v>
      </c>
      <c r="B143" s="4">
        <v>2</v>
      </c>
      <c r="C143" s="4">
        <v>833</v>
      </c>
      <c r="D143" s="4">
        <f t="shared" si="8"/>
        <v>416.5</v>
      </c>
      <c r="E143" s="4">
        <v>0</v>
      </c>
      <c r="F143" s="14">
        <v>0</v>
      </c>
      <c r="G143" s="4">
        <v>0</v>
      </c>
      <c r="H143" s="14">
        <v>0</v>
      </c>
      <c r="I143" s="4">
        <v>0</v>
      </c>
      <c r="J143" s="14">
        <v>0</v>
      </c>
      <c r="K143" s="4">
        <v>0</v>
      </c>
      <c r="L143" s="14">
        <v>0</v>
      </c>
      <c r="M143" s="4">
        <v>0</v>
      </c>
      <c r="N143" s="14">
        <v>0</v>
      </c>
      <c r="O143" s="4">
        <v>0</v>
      </c>
      <c r="P143" s="14">
        <v>0</v>
      </c>
      <c r="Q143" s="14">
        <v>0</v>
      </c>
      <c r="R143" s="14">
        <v>0</v>
      </c>
      <c r="S143" s="4">
        <v>2</v>
      </c>
      <c r="T143" s="4">
        <v>0.37127326915664099</v>
      </c>
      <c r="U143" s="4">
        <f t="shared" si="9"/>
        <v>0.45600000000000002</v>
      </c>
      <c r="V143" s="4">
        <f t="shared" si="10"/>
        <v>271</v>
      </c>
      <c r="W143" s="4"/>
      <c r="X143" s="4"/>
      <c r="Y143" s="4">
        <f t="shared" si="11"/>
        <v>1</v>
      </c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" customHeight="1">
      <c r="A144" s="4">
        <v>143</v>
      </c>
      <c r="B144" s="4">
        <v>2</v>
      </c>
      <c r="C144" s="4">
        <v>542</v>
      </c>
      <c r="D144" s="4">
        <f t="shared" si="8"/>
        <v>271</v>
      </c>
      <c r="E144" s="4">
        <v>0</v>
      </c>
      <c r="F144" s="14">
        <v>0</v>
      </c>
      <c r="G144" s="4">
        <v>1</v>
      </c>
      <c r="H144" s="14">
        <v>0.39817216854207499</v>
      </c>
      <c r="I144" s="4">
        <v>0</v>
      </c>
      <c r="J144" s="14">
        <v>0</v>
      </c>
      <c r="K144" s="4">
        <v>1</v>
      </c>
      <c r="L144" s="14">
        <v>0.40990514085872098</v>
      </c>
      <c r="M144" s="4">
        <v>1</v>
      </c>
      <c r="N144" s="14">
        <v>0.72138720414102597</v>
      </c>
      <c r="O144" s="4">
        <v>0</v>
      </c>
      <c r="P144" s="14">
        <v>0</v>
      </c>
      <c r="Q144" s="14">
        <v>0</v>
      </c>
      <c r="R144" s="14">
        <v>0</v>
      </c>
      <c r="S144" s="4">
        <v>2</v>
      </c>
      <c r="T144" s="4">
        <v>0.37127326915664099</v>
      </c>
      <c r="U144" s="4">
        <f t="shared" si="9"/>
        <v>0.52500000000000002</v>
      </c>
      <c r="V144" s="4">
        <f t="shared" si="10"/>
        <v>258</v>
      </c>
      <c r="W144" s="4"/>
      <c r="X144" s="4"/>
      <c r="Y144" s="4">
        <f t="shared" si="11"/>
        <v>1</v>
      </c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" customHeight="1">
      <c r="A145" s="4">
        <v>144</v>
      </c>
      <c r="B145" s="4">
        <v>2</v>
      </c>
      <c r="C145" s="4">
        <v>804</v>
      </c>
      <c r="D145" s="4">
        <f t="shared" si="8"/>
        <v>402</v>
      </c>
      <c r="E145" s="4">
        <v>0</v>
      </c>
      <c r="F145" s="14">
        <v>0</v>
      </c>
      <c r="G145" s="4">
        <v>0</v>
      </c>
      <c r="H145" s="14">
        <v>0</v>
      </c>
      <c r="I145" s="4">
        <v>0</v>
      </c>
      <c r="J145" s="14">
        <v>0</v>
      </c>
      <c r="K145" s="4">
        <v>0</v>
      </c>
      <c r="L145" s="14">
        <v>0</v>
      </c>
      <c r="M145" s="4">
        <v>0</v>
      </c>
      <c r="N145" s="14">
        <v>0</v>
      </c>
      <c r="O145" s="4">
        <v>0</v>
      </c>
      <c r="P145" s="14">
        <v>0</v>
      </c>
      <c r="Q145" s="14">
        <v>2</v>
      </c>
      <c r="R145" s="14">
        <v>0.80139899013057403</v>
      </c>
      <c r="S145" s="4">
        <v>2</v>
      </c>
      <c r="T145" s="4">
        <v>0.37127326915664099</v>
      </c>
      <c r="U145" s="4">
        <f t="shared" si="9"/>
        <v>1.119</v>
      </c>
      <c r="V145" s="4">
        <f t="shared" si="10"/>
        <v>36</v>
      </c>
      <c r="W145" s="4"/>
      <c r="X145" s="4"/>
      <c r="Y145" s="4">
        <f t="shared" si="11"/>
        <v>2</v>
      </c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" customHeight="1">
      <c r="A146" s="4">
        <v>145</v>
      </c>
      <c r="B146" s="4">
        <v>2</v>
      </c>
      <c r="C146" s="4">
        <v>1711</v>
      </c>
      <c r="D146" s="4">
        <f t="shared" si="8"/>
        <v>855.5</v>
      </c>
      <c r="E146" s="4">
        <v>0</v>
      </c>
      <c r="F146" s="14">
        <v>0</v>
      </c>
      <c r="G146" s="4">
        <v>0</v>
      </c>
      <c r="H146" s="14">
        <v>0</v>
      </c>
      <c r="I146" s="4">
        <v>0</v>
      </c>
      <c r="J146" s="14">
        <v>0</v>
      </c>
      <c r="K146" s="4">
        <v>0</v>
      </c>
      <c r="L146" s="14">
        <v>0</v>
      </c>
      <c r="M146" s="4">
        <v>0</v>
      </c>
      <c r="N146" s="14">
        <v>0</v>
      </c>
      <c r="O146" s="4">
        <v>0</v>
      </c>
      <c r="P146" s="14">
        <v>0</v>
      </c>
      <c r="Q146" s="14">
        <v>1</v>
      </c>
      <c r="R146" s="14">
        <v>0.195611107486417</v>
      </c>
      <c r="S146" s="4">
        <v>1</v>
      </c>
      <c r="T146" s="4">
        <v>5.5885103937452503E-2</v>
      </c>
      <c r="U146" s="4">
        <f t="shared" si="9"/>
        <v>0.32400000000000001</v>
      </c>
      <c r="V146" s="4">
        <f t="shared" si="10"/>
        <v>296</v>
      </c>
      <c r="W146" s="4"/>
      <c r="X146" s="4"/>
      <c r="Y146" s="4">
        <f t="shared" si="11"/>
        <v>0</v>
      </c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" customHeight="1">
      <c r="A147" s="4">
        <v>146</v>
      </c>
      <c r="B147" s="4">
        <v>2</v>
      </c>
      <c r="C147" s="4">
        <v>797</v>
      </c>
      <c r="D147" s="4">
        <f t="shared" si="8"/>
        <v>398.5</v>
      </c>
      <c r="E147" s="4">
        <v>0</v>
      </c>
      <c r="F147" s="14">
        <v>0</v>
      </c>
      <c r="G147" s="4">
        <v>0</v>
      </c>
      <c r="H147" s="14">
        <v>0</v>
      </c>
      <c r="I147" s="4">
        <v>0</v>
      </c>
      <c r="J147" s="14">
        <v>0</v>
      </c>
      <c r="K147" s="4">
        <v>0</v>
      </c>
      <c r="L147" s="14">
        <v>0</v>
      </c>
      <c r="M147" s="4">
        <v>1</v>
      </c>
      <c r="N147" s="14">
        <v>0.72138720414102597</v>
      </c>
      <c r="O147" s="4">
        <v>0</v>
      </c>
      <c r="P147" s="14">
        <v>0</v>
      </c>
      <c r="Q147" s="14">
        <v>1</v>
      </c>
      <c r="R147" s="14">
        <v>0.195611107486417</v>
      </c>
      <c r="S147" s="4">
        <v>2</v>
      </c>
      <c r="T147" s="4">
        <v>0.37127326915664099</v>
      </c>
      <c r="U147" s="4">
        <f t="shared" si="9"/>
        <v>0.69499999999999995</v>
      </c>
      <c r="V147" s="4">
        <f t="shared" si="10"/>
        <v>202</v>
      </c>
      <c r="W147" s="4"/>
      <c r="X147" s="4"/>
      <c r="Y147" s="4">
        <f t="shared" si="11"/>
        <v>1</v>
      </c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" customHeight="1">
      <c r="A148" s="4">
        <v>147</v>
      </c>
      <c r="B148" s="4">
        <v>2</v>
      </c>
      <c r="C148" s="4">
        <v>482</v>
      </c>
      <c r="D148" s="4">
        <f t="shared" si="8"/>
        <v>241</v>
      </c>
      <c r="E148" s="4">
        <v>0</v>
      </c>
      <c r="F148" s="14">
        <v>0</v>
      </c>
      <c r="G148" s="4">
        <v>1</v>
      </c>
      <c r="H148" s="14">
        <v>0.39817216854207499</v>
      </c>
      <c r="I148" s="4">
        <v>0</v>
      </c>
      <c r="J148" s="14">
        <v>0</v>
      </c>
      <c r="K148" s="4">
        <v>0</v>
      </c>
      <c r="L148" s="14">
        <v>0</v>
      </c>
      <c r="M148" s="4">
        <v>0</v>
      </c>
      <c r="N148" s="14">
        <v>0</v>
      </c>
      <c r="O148" s="4">
        <v>0</v>
      </c>
      <c r="P148" s="14">
        <v>0</v>
      </c>
      <c r="Q148" s="14">
        <v>1</v>
      </c>
      <c r="R148" s="14">
        <v>0.195611107486417</v>
      </c>
      <c r="S148" s="4">
        <v>2</v>
      </c>
      <c r="T148" s="4">
        <v>0.37127326915664099</v>
      </c>
      <c r="U148" s="4">
        <f t="shared" si="9"/>
        <v>0.67400000000000004</v>
      </c>
      <c r="V148" s="4">
        <f t="shared" si="10"/>
        <v>208</v>
      </c>
      <c r="W148" s="4"/>
      <c r="X148" s="4"/>
      <c r="Y148" s="4">
        <f t="shared" si="11"/>
        <v>1</v>
      </c>
      <c r="Z148" s="4"/>
      <c r="AA148" s="4"/>
      <c r="AB148" s="4"/>
      <c r="AC148" s="4"/>
      <c r="AD148" s="4"/>
      <c r="AE148" s="4"/>
      <c r="AF148" s="4"/>
      <c r="AG148" s="19"/>
      <c r="AH148" s="4"/>
    </row>
    <row r="149" spans="1:34" ht="15" customHeight="1">
      <c r="A149" s="4">
        <v>148</v>
      </c>
      <c r="B149" s="4">
        <v>2</v>
      </c>
      <c r="C149" s="4">
        <v>734</v>
      </c>
      <c r="D149" s="4">
        <f t="shared" si="8"/>
        <v>367</v>
      </c>
      <c r="E149" s="4">
        <v>0</v>
      </c>
      <c r="F149" s="14">
        <v>0</v>
      </c>
      <c r="G149" s="4">
        <v>0</v>
      </c>
      <c r="H149" s="14">
        <v>0</v>
      </c>
      <c r="I149" s="4">
        <v>0</v>
      </c>
      <c r="J149" s="14">
        <v>0</v>
      </c>
      <c r="K149" s="4">
        <v>0</v>
      </c>
      <c r="L149" s="14">
        <v>0</v>
      </c>
      <c r="M149" s="4">
        <v>0</v>
      </c>
      <c r="N149" s="14">
        <v>0</v>
      </c>
      <c r="O149" s="4">
        <v>0</v>
      </c>
      <c r="P149" s="14">
        <v>0</v>
      </c>
      <c r="Q149" s="14">
        <v>0</v>
      </c>
      <c r="R149" s="14">
        <v>0</v>
      </c>
      <c r="S149" s="4">
        <v>1</v>
      </c>
      <c r="T149" s="4">
        <v>5.5885103937452503E-2</v>
      </c>
      <c r="U149" s="4">
        <f t="shared" si="9"/>
        <v>7.8E-2</v>
      </c>
      <c r="V149" s="4">
        <f t="shared" si="10"/>
        <v>568</v>
      </c>
      <c r="W149" s="4"/>
      <c r="X149" s="4"/>
      <c r="Y149" s="4">
        <f t="shared" si="11"/>
        <v>0</v>
      </c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" customHeight="1">
      <c r="A150" s="4">
        <v>149</v>
      </c>
      <c r="B150" s="4">
        <v>2</v>
      </c>
      <c r="C150" s="4">
        <v>1428</v>
      </c>
      <c r="D150" s="4">
        <f t="shared" si="8"/>
        <v>714</v>
      </c>
      <c r="E150" s="4">
        <v>0</v>
      </c>
      <c r="F150" s="14">
        <v>0</v>
      </c>
      <c r="G150" s="4">
        <v>0</v>
      </c>
      <c r="H150" s="14">
        <v>0</v>
      </c>
      <c r="I150" s="4">
        <v>0</v>
      </c>
      <c r="J150" s="14">
        <v>0</v>
      </c>
      <c r="K150" s="4">
        <v>2</v>
      </c>
      <c r="L150" s="14">
        <v>1.3227852754765399</v>
      </c>
      <c r="M150" s="4">
        <v>0</v>
      </c>
      <c r="N150" s="14">
        <v>0</v>
      </c>
      <c r="O150" s="4">
        <v>1</v>
      </c>
      <c r="P150" s="14">
        <v>0.50755248549590304</v>
      </c>
      <c r="Q150" s="14">
        <v>1</v>
      </c>
      <c r="R150" s="14">
        <v>0.195611107486417</v>
      </c>
      <c r="S150" s="4">
        <v>2</v>
      </c>
      <c r="T150" s="4">
        <v>0.37127326915664099</v>
      </c>
      <c r="U150" s="4">
        <f t="shared" si="9"/>
        <v>0.76600000000000001</v>
      </c>
      <c r="V150" s="4">
        <f t="shared" si="10"/>
        <v>103</v>
      </c>
      <c r="W150" s="4"/>
      <c r="X150" s="4"/>
      <c r="Y150" s="4">
        <f t="shared" si="11"/>
        <v>2</v>
      </c>
      <c r="Z150" s="4"/>
      <c r="AA150" s="4"/>
      <c r="AB150" s="4"/>
      <c r="AC150" s="4"/>
      <c r="AD150" s="4"/>
      <c r="AE150" s="4"/>
      <c r="AF150" s="4"/>
      <c r="AG150" s="19"/>
      <c r="AH150" s="4"/>
    </row>
    <row r="151" spans="1:34" ht="15" customHeight="1">
      <c r="A151" s="4">
        <v>150</v>
      </c>
      <c r="B151" s="4">
        <v>2</v>
      </c>
      <c r="C151" s="4">
        <v>422</v>
      </c>
      <c r="D151" s="4">
        <f t="shared" si="8"/>
        <v>211</v>
      </c>
      <c r="E151" s="4">
        <v>0</v>
      </c>
      <c r="F151" s="14">
        <v>0</v>
      </c>
      <c r="G151" s="4">
        <v>1</v>
      </c>
      <c r="H151" s="14">
        <v>0.39817216854207499</v>
      </c>
      <c r="I151" s="4">
        <v>0</v>
      </c>
      <c r="J151" s="14">
        <v>0</v>
      </c>
      <c r="K151" s="4">
        <v>0</v>
      </c>
      <c r="L151" s="14">
        <v>0</v>
      </c>
      <c r="M151" s="4">
        <v>0</v>
      </c>
      <c r="N151" s="14">
        <v>0</v>
      </c>
      <c r="O151" s="4">
        <v>0</v>
      </c>
      <c r="P151" s="14">
        <v>0</v>
      </c>
      <c r="Q151" s="14">
        <v>0</v>
      </c>
      <c r="R151" s="14">
        <v>0</v>
      </c>
      <c r="S151" s="4">
        <v>1</v>
      </c>
      <c r="T151" s="4">
        <v>5.5885103937452503E-2</v>
      </c>
      <c r="U151" s="4">
        <f t="shared" si="9"/>
        <v>8.2000000000000003E-2</v>
      </c>
      <c r="V151" s="4">
        <f t="shared" si="10"/>
        <v>561</v>
      </c>
      <c r="W151" s="4"/>
      <c r="X151" s="4"/>
      <c r="Y151" s="4">
        <f t="shared" si="11"/>
        <v>0</v>
      </c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" customHeight="1">
      <c r="A152" s="4">
        <v>151</v>
      </c>
      <c r="B152" s="4">
        <v>2</v>
      </c>
      <c r="C152" s="4">
        <v>803</v>
      </c>
      <c r="D152" s="4">
        <f t="shared" si="8"/>
        <v>401.5</v>
      </c>
      <c r="E152" s="4">
        <v>0</v>
      </c>
      <c r="F152" s="14">
        <v>0</v>
      </c>
      <c r="G152" s="4">
        <v>1</v>
      </c>
      <c r="H152" s="14">
        <v>0.39817216854207499</v>
      </c>
      <c r="I152" s="4">
        <v>0</v>
      </c>
      <c r="J152" s="14">
        <v>0</v>
      </c>
      <c r="K152" s="4">
        <v>2</v>
      </c>
      <c r="L152" s="14">
        <v>1.3227852754765399</v>
      </c>
      <c r="M152" s="4">
        <v>0</v>
      </c>
      <c r="N152" s="14">
        <v>0</v>
      </c>
      <c r="O152" s="4">
        <v>2</v>
      </c>
      <c r="P152" s="14">
        <v>1.5418544288712399</v>
      </c>
      <c r="Q152" s="14">
        <v>2</v>
      </c>
      <c r="R152" s="14">
        <v>0.80139899013057403</v>
      </c>
      <c r="S152" s="4">
        <v>1</v>
      </c>
      <c r="T152" s="4">
        <v>5.5885103937452503E-2</v>
      </c>
      <c r="U152" s="4">
        <f t="shared" si="9"/>
        <v>1.1850000000000001</v>
      </c>
      <c r="V152" s="4">
        <f t="shared" si="10"/>
        <v>34</v>
      </c>
      <c r="W152" s="4"/>
      <c r="X152" s="4"/>
      <c r="Y152" s="4">
        <f t="shared" si="11"/>
        <v>3</v>
      </c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" customHeight="1">
      <c r="A153" s="4">
        <v>152</v>
      </c>
      <c r="B153" s="4">
        <v>2</v>
      </c>
      <c r="C153" s="4">
        <v>464</v>
      </c>
      <c r="D153" s="4">
        <f t="shared" si="8"/>
        <v>232</v>
      </c>
      <c r="E153" s="4">
        <v>0</v>
      </c>
      <c r="F153" s="14">
        <v>0</v>
      </c>
      <c r="G153" s="4">
        <v>0</v>
      </c>
      <c r="H153" s="14">
        <v>0</v>
      </c>
      <c r="I153" s="4">
        <v>0</v>
      </c>
      <c r="J153" s="14">
        <v>0</v>
      </c>
      <c r="K153" s="4">
        <v>0</v>
      </c>
      <c r="L153" s="14">
        <v>0</v>
      </c>
      <c r="M153" s="4">
        <v>0</v>
      </c>
      <c r="N153" s="14">
        <v>0</v>
      </c>
      <c r="O153" s="4">
        <v>0</v>
      </c>
      <c r="P153" s="14">
        <v>0</v>
      </c>
      <c r="Q153" s="14">
        <v>2</v>
      </c>
      <c r="R153" s="14">
        <v>0.80139899013057403</v>
      </c>
      <c r="S153" s="4">
        <v>2</v>
      </c>
      <c r="T153" s="4">
        <v>0.37127326915664099</v>
      </c>
      <c r="U153" s="4">
        <f t="shared" si="9"/>
        <v>1.119</v>
      </c>
      <c r="V153" s="4">
        <f t="shared" si="10"/>
        <v>36</v>
      </c>
      <c r="W153" s="4"/>
      <c r="X153" s="4"/>
      <c r="Y153" s="4">
        <f t="shared" si="11"/>
        <v>2</v>
      </c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" customHeight="1">
      <c r="A154" s="4">
        <v>153</v>
      </c>
      <c r="B154" s="4">
        <v>2</v>
      </c>
      <c r="C154" s="4">
        <v>630</v>
      </c>
      <c r="D154" s="4">
        <f t="shared" si="8"/>
        <v>315</v>
      </c>
      <c r="E154" s="4">
        <v>0</v>
      </c>
      <c r="F154" s="14">
        <v>0</v>
      </c>
      <c r="G154" s="4">
        <v>0</v>
      </c>
      <c r="H154" s="14">
        <v>0</v>
      </c>
      <c r="I154" s="4">
        <v>0</v>
      </c>
      <c r="J154" s="14">
        <v>0</v>
      </c>
      <c r="K154" s="4">
        <v>1</v>
      </c>
      <c r="L154" s="14">
        <v>0.40990514085872098</v>
      </c>
      <c r="M154" s="4">
        <v>0</v>
      </c>
      <c r="N154" s="14">
        <v>0</v>
      </c>
      <c r="O154" s="4">
        <v>0</v>
      </c>
      <c r="P154" s="14">
        <v>0</v>
      </c>
      <c r="Q154" s="14">
        <v>1</v>
      </c>
      <c r="R154" s="14">
        <v>0.195611107486417</v>
      </c>
      <c r="S154" s="4">
        <v>2</v>
      </c>
      <c r="T154" s="4">
        <v>0.37127326915664099</v>
      </c>
      <c r="U154" s="4">
        <f t="shared" si="9"/>
        <v>0.67400000000000004</v>
      </c>
      <c r="V154" s="4">
        <f t="shared" si="10"/>
        <v>208</v>
      </c>
      <c r="W154" s="4"/>
      <c r="X154" s="4"/>
      <c r="Y154" s="4">
        <f t="shared" si="11"/>
        <v>1</v>
      </c>
      <c r="Z154" s="4"/>
      <c r="AA154" s="4"/>
      <c r="AB154" s="4"/>
      <c r="AC154" s="4"/>
      <c r="AD154" s="4"/>
      <c r="AE154" s="4"/>
      <c r="AF154" s="4"/>
      <c r="AG154" s="19"/>
      <c r="AH154" s="4"/>
    </row>
    <row r="155" spans="1:34" ht="15" customHeight="1">
      <c r="A155" s="4">
        <v>154</v>
      </c>
      <c r="B155" s="4">
        <v>2</v>
      </c>
      <c r="C155" s="4">
        <v>234</v>
      </c>
      <c r="D155" s="4">
        <f t="shared" si="8"/>
        <v>117</v>
      </c>
      <c r="E155" s="4">
        <v>0</v>
      </c>
      <c r="F155" s="14">
        <v>0</v>
      </c>
      <c r="G155" s="4">
        <v>1</v>
      </c>
      <c r="H155" s="14">
        <v>0.39817216854207499</v>
      </c>
      <c r="I155" s="4">
        <v>2</v>
      </c>
      <c r="J155" s="14">
        <v>2.5504177836711599</v>
      </c>
      <c r="K155" s="4">
        <v>1</v>
      </c>
      <c r="L155" s="14">
        <v>0.40990514085872098</v>
      </c>
      <c r="M155" s="4">
        <v>0</v>
      </c>
      <c r="N155" s="14">
        <v>0</v>
      </c>
      <c r="O155" s="4">
        <v>0</v>
      </c>
      <c r="P155" s="14">
        <v>0</v>
      </c>
      <c r="Q155" s="14">
        <v>1</v>
      </c>
      <c r="R155" s="14">
        <v>0.195611107486417</v>
      </c>
      <c r="S155" s="4">
        <v>1</v>
      </c>
      <c r="T155" s="4">
        <v>5.5885103937452503E-2</v>
      </c>
      <c r="U155" s="4">
        <f t="shared" si="9"/>
        <v>0.432</v>
      </c>
      <c r="V155" s="4">
        <f t="shared" si="10"/>
        <v>275</v>
      </c>
      <c r="W155" s="4"/>
      <c r="X155" s="4"/>
      <c r="Y155" s="4">
        <f t="shared" si="11"/>
        <v>1</v>
      </c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" customHeight="1">
      <c r="A156" s="4">
        <v>155</v>
      </c>
      <c r="B156" s="4">
        <v>2</v>
      </c>
      <c r="C156" s="4">
        <v>327</v>
      </c>
      <c r="D156" s="4">
        <f t="shared" si="8"/>
        <v>163.5</v>
      </c>
      <c r="E156" s="4">
        <v>0</v>
      </c>
      <c r="F156" s="14">
        <v>0</v>
      </c>
      <c r="G156" s="4">
        <v>0</v>
      </c>
      <c r="H156" s="14">
        <v>0</v>
      </c>
      <c r="I156" s="4">
        <v>0</v>
      </c>
      <c r="J156" s="14">
        <v>0</v>
      </c>
      <c r="K156" s="4">
        <v>1</v>
      </c>
      <c r="L156" s="14">
        <v>0.40990514085872098</v>
      </c>
      <c r="M156" s="4">
        <v>0</v>
      </c>
      <c r="N156" s="14">
        <v>0</v>
      </c>
      <c r="O156" s="4">
        <v>0</v>
      </c>
      <c r="P156" s="14">
        <v>0</v>
      </c>
      <c r="Q156" s="14">
        <v>0</v>
      </c>
      <c r="R156" s="14">
        <v>0</v>
      </c>
      <c r="S156" s="4">
        <v>1</v>
      </c>
      <c r="T156" s="4">
        <v>5.5885103937452503E-2</v>
      </c>
      <c r="U156" s="4">
        <f t="shared" si="9"/>
        <v>8.2000000000000003E-2</v>
      </c>
      <c r="V156" s="4">
        <f t="shared" si="10"/>
        <v>561</v>
      </c>
      <c r="W156" s="4"/>
      <c r="X156" s="4"/>
      <c r="Y156" s="4">
        <f t="shared" si="11"/>
        <v>0</v>
      </c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" customHeight="1">
      <c r="A157" s="4">
        <v>156</v>
      </c>
      <c r="B157" s="4">
        <v>2</v>
      </c>
      <c r="C157" s="4">
        <v>332</v>
      </c>
      <c r="D157" s="4">
        <f t="shared" si="8"/>
        <v>166</v>
      </c>
      <c r="E157" s="4">
        <v>0</v>
      </c>
      <c r="F157" s="14">
        <v>0</v>
      </c>
      <c r="G157" s="4">
        <v>2</v>
      </c>
      <c r="H157" s="14">
        <v>1.2959333461398901</v>
      </c>
      <c r="I157" s="4">
        <v>0</v>
      </c>
      <c r="J157" s="14">
        <v>0</v>
      </c>
      <c r="K157" s="4">
        <v>0</v>
      </c>
      <c r="L157" s="14">
        <v>0</v>
      </c>
      <c r="M157" s="4">
        <v>0</v>
      </c>
      <c r="N157" s="14">
        <v>0</v>
      </c>
      <c r="O157" s="4">
        <v>2</v>
      </c>
      <c r="P157" s="14">
        <v>1.5418544288712399</v>
      </c>
      <c r="Q157" s="14">
        <v>2</v>
      </c>
      <c r="R157" s="14">
        <v>0.80139899013057403</v>
      </c>
      <c r="S157" s="4">
        <v>2</v>
      </c>
      <c r="T157" s="4">
        <v>0.37127326915664099</v>
      </c>
      <c r="U157" s="4">
        <f t="shared" si="9"/>
        <v>1.4370000000000001</v>
      </c>
      <c r="V157" s="4">
        <f t="shared" si="10"/>
        <v>20</v>
      </c>
      <c r="W157" s="4"/>
      <c r="X157" s="4"/>
      <c r="Y157" s="4">
        <f t="shared" si="11"/>
        <v>4</v>
      </c>
      <c r="Z157" s="4"/>
      <c r="AA157" s="4"/>
      <c r="AB157" s="4"/>
      <c r="AC157" s="4"/>
      <c r="AD157" s="4"/>
      <c r="AE157" s="4"/>
      <c r="AF157" s="4"/>
      <c r="AG157" s="19"/>
      <c r="AH157" s="4"/>
    </row>
    <row r="158" spans="1:34" ht="15" customHeight="1">
      <c r="A158" s="4">
        <v>157</v>
      </c>
      <c r="B158" s="4">
        <v>2</v>
      </c>
      <c r="C158" s="4">
        <v>1665</v>
      </c>
      <c r="D158" s="4">
        <f t="shared" si="8"/>
        <v>832.5</v>
      </c>
      <c r="E158" s="4">
        <v>0</v>
      </c>
      <c r="F158" s="14">
        <v>0</v>
      </c>
      <c r="G158" s="4">
        <v>2</v>
      </c>
      <c r="H158" s="14">
        <v>1.2959333461398901</v>
      </c>
      <c r="I158" s="4">
        <v>0</v>
      </c>
      <c r="J158" s="14">
        <v>0</v>
      </c>
      <c r="K158" s="4">
        <v>2</v>
      </c>
      <c r="L158" s="14">
        <v>1.3227852754765399</v>
      </c>
      <c r="M158" s="4">
        <v>0</v>
      </c>
      <c r="N158" s="14">
        <v>0</v>
      </c>
      <c r="O158" s="4">
        <v>0</v>
      </c>
      <c r="P158" s="14">
        <v>0</v>
      </c>
      <c r="Q158" s="14">
        <v>1</v>
      </c>
      <c r="R158" s="14">
        <v>0.195611107486417</v>
      </c>
      <c r="S158" s="4">
        <v>1</v>
      </c>
      <c r="T158" s="4">
        <v>5.5885103937452503E-2</v>
      </c>
      <c r="U158" s="4">
        <f t="shared" si="9"/>
        <v>0.40799999999999997</v>
      </c>
      <c r="V158" s="4">
        <f t="shared" si="10"/>
        <v>277</v>
      </c>
      <c r="W158" s="4"/>
      <c r="X158" s="4"/>
      <c r="Y158" s="4">
        <f t="shared" si="11"/>
        <v>2</v>
      </c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" customHeight="1">
      <c r="A159" s="4">
        <v>158</v>
      </c>
      <c r="B159" s="4">
        <v>2</v>
      </c>
      <c r="C159" s="4">
        <v>711</v>
      </c>
      <c r="D159" s="4">
        <f t="shared" si="8"/>
        <v>355.5</v>
      </c>
      <c r="E159" s="4">
        <v>1</v>
      </c>
      <c r="F159" s="14">
        <v>2.3867965781520999</v>
      </c>
      <c r="G159" s="4">
        <v>1</v>
      </c>
      <c r="H159" s="14">
        <v>0.39817216854207499</v>
      </c>
      <c r="I159" s="4">
        <v>0</v>
      </c>
      <c r="J159" s="14">
        <v>0</v>
      </c>
      <c r="K159" s="4">
        <v>1</v>
      </c>
      <c r="L159" s="14">
        <v>0.40990514085872098</v>
      </c>
      <c r="M159" s="4">
        <v>0</v>
      </c>
      <c r="N159" s="14">
        <v>0</v>
      </c>
      <c r="O159" s="4">
        <v>0</v>
      </c>
      <c r="P159" s="14">
        <v>0</v>
      </c>
      <c r="Q159" s="14">
        <v>1</v>
      </c>
      <c r="R159" s="14">
        <v>0.195611107486417</v>
      </c>
      <c r="S159" s="4">
        <v>2</v>
      </c>
      <c r="T159" s="4">
        <v>0.37127326915664099</v>
      </c>
      <c r="U159" s="4">
        <f t="shared" si="9"/>
        <v>2.1429999999999998</v>
      </c>
      <c r="V159" s="4">
        <f t="shared" si="10"/>
        <v>7</v>
      </c>
      <c r="W159" s="4"/>
      <c r="X159" s="4"/>
      <c r="Y159" s="4">
        <f t="shared" si="11"/>
        <v>1</v>
      </c>
      <c r="Z159" s="4"/>
      <c r="AA159" s="4"/>
      <c r="AB159" s="4"/>
      <c r="AC159" s="4"/>
      <c r="AD159" s="4"/>
      <c r="AE159" s="4"/>
      <c r="AF159" s="4"/>
      <c r="AG159" s="19"/>
      <c r="AH159" s="4"/>
    </row>
    <row r="160" spans="1:34" ht="15" customHeight="1">
      <c r="A160" s="4">
        <v>159</v>
      </c>
      <c r="B160" s="4">
        <v>2</v>
      </c>
      <c r="C160" s="4">
        <v>711</v>
      </c>
      <c r="D160" s="4">
        <f t="shared" si="8"/>
        <v>355.5</v>
      </c>
      <c r="E160" s="4">
        <v>0</v>
      </c>
      <c r="F160" s="14">
        <v>0</v>
      </c>
      <c r="G160" s="4">
        <v>0</v>
      </c>
      <c r="H160" s="14">
        <v>0</v>
      </c>
      <c r="I160" s="4">
        <v>0</v>
      </c>
      <c r="J160" s="14">
        <v>0</v>
      </c>
      <c r="K160" s="4">
        <v>0</v>
      </c>
      <c r="L160" s="14">
        <v>0</v>
      </c>
      <c r="M160" s="4">
        <v>0</v>
      </c>
      <c r="N160" s="14">
        <v>0</v>
      </c>
      <c r="O160" s="4">
        <v>0</v>
      </c>
      <c r="P160" s="14">
        <v>0</v>
      </c>
      <c r="Q160" s="14">
        <v>2</v>
      </c>
      <c r="R160" s="14">
        <v>0.80139899013057403</v>
      </c>
      <c r="S160" s="4">
        <v>2</v>
      </c>
      <c r="T160" s="4">
        <v>0.37127326915664099</v>
      </c>
      <c r="U160" s="4">
        <f t="shared" si="9"/>
        <v>1.119</v>
      </c>
      <c r="V160" s="4">
        <f t="shared" si="10"/>
        <v>36</v>
      </c>
      <c r="W160" s="4"/>
      <c r="X160" s="4"/>
      <c r="Y160" s="4">
        <f t="shared" si="11"/>
        <v>2</v>
      </c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" customHeight="1">
      <c r="A161" s="4">
        <v>160</v>
      </c>
      <c r="B161" s="4">
        <v>2</v>
      </c>
      <c r="C161" s="4">
        <v>625</v>
      </c>
      <c r="D161" s="4">
        <f t="shared" si="8"/>
        <v>312.5</v>
      </c>
      <c r="E161" s="4">
        <v>0</v>
      </c>
      <c r="F161" s="14">
        <v>0</v>
      </c>
      <c r="G161" s="4">
        <v>0</v>
      </c>
      <c r="H161" s="14">
        <v>0</v>
      </c>
      <c r="I161" s="4">
        <v>0</v>
      </c>
      <c r="J161" s="14">
        <v>0</v>
      </c>
      <c r="K161" s="4">
        <v>0</v>
      </c>
      <c r="L161" s="14">
        <v>0</v>
      </c>
      <c r="M161" s="4">
        <v>1</v>
      </c>
      <c r="N161" s="14">
        <v>0.72138720414102597</v>
      </c>
      <c r="O161" s="4">
        <v>2</v>
      </c>
      <c r="P161" s="14">
        <v>1.5418544288712399</v>
      </c>
      <c r="Q161" s="14">
        <v>0</v>
      </c>
      <c r="R161" s="14">
        <v>0</v>
      </c>
      <c r="S161" s="4">
        <v>1</v>
      </c>
      <c r="T161" s="4">
        <v>5.5885103937452503E-2</v>
      </c>
      <c r="U161" s="4">
        <f t="shared" si="9"/>
        <v>9.6000000000000002E-2</v>
      </c>
      <c r="V161" s="4">
        <f t="shared" si="10"/>
        <v>550</v>
      </c>
      <c r="W161" s="4"/>
      <c r="X161" s="4"/>
      <c r="Y161" s="4">
        <f t="shared" si="11"/>
        <v>1</v>
      </c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" customHeight="1">
      <c r="A162" s="4">
        <v>161</v>
      </c>
      <c r="B162" s="4">
        <v>2</v>
      </c>
      <c r="C162" s="4">
        <v>1169</v>
      </c>
      <c r="D162" s="4">
        <f t="shared" si="8"/>
        <v>584.5</v>
      </c>
      <c r="E162" s="4">
        <v>0</v>
      </c>
      <c r="F162" s="14">
        <v>0</v>
      </c>
      <c r="G162" s="4">
        <v>0</v>
      </c>
      <c r="H162" s="14">
        <v>0</v>
      </c>
      <c r="I162" s="4">
        <v>0</v>
      </c>
      <c r="J162" s="14">
        <v>0</v>
      </c>
      <c r="K162" s="4">
        <v>1</v>
      </c>
      <c r="L162" s="14">
        <v>0.40990514085872098</v>
      </c>
      <c r="M162" s="4">
        <v>0</v>
      </c>
      <c r="N162" s="14">
        <v>0</v>
      </c>
      <c r="O162" s="4">
        <v>0</v>
      </c>
      <c r="P162" s="14">
        <v>0</v>
      </c>
      <c r="Q162" s="14">
        <v>0</v>
      </c>
      <c r="R162" s="14">
        <v>0</v>
      </c>
      <c r="S162" s="4">
        <v>2</v>
      </c>
      <c r="T162" s="4">
        <v>0.37127326915664099</v>
      </c>
      <c r="U162" s="4">
        <f t="shared" si="9"/>
        <v>0.47399999999999998</v>
      </c>
      <c r="V162" s="4">
        <f t="shared" si="10"/>
        <v>266</v>
      </c>
      <c r="W162" s="4"/>
      <c r="X162" s="4"/>
      <c r="Y162" s="4">
        <f t="shared" si="11"/>
        <v>1</v>
      </c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" customHeight="1">
      <c r="A163" s="4">
        <v>162</v>
      </c>
      <c r="B163" s="4">
        <v>2</v>
      </c>
      <c r="C163" s="4">
        <v>580</v>
      </c>
      <c r="D163" s="4">
        <f t="shared" si="8"/>
        <v>290</v>
      </c>
      <c r="E163" s="4">
        <v>0</v>
      </c>
      <c r="F163" s="14">
        <v>0</v>
      </c>
      <c r="G163" s="4">
        <v>0</v>
      </c>
      <c r="H163" s="14">
        <v>0</v>
      </c>
      <c r="I163" s="4">
        <v>0</v>
      </c>
      <c r="J163" s="14">
        <v>0</v>
      </c>
      <c r="K163" s="4">
        <v>0</v>
      </c>
      <c r="L163" s="14">
        <v>0</v>
      </c>
      <c r="M163" s="4">
        <v>0</v>
      </c>
      <c r="N163" s="14">
        <v>0</v>
      </c>
      <c r="O163" s="4">
        <v>0</v>
      </c>
      <c r="P163" s="14">
        <v>0</v>
      </c>
      <c r="Q163" s="14">
        <v>2</v>
      </c>
      <c r="R163" s="14">
        <v>0.80139899013057403</v>
      </c>
      <c r="S163" s="4">
        <v>2</v>
      </c>
      <c r="T163" s="4">
        <v>0.37127326915664099</v>
      </c>
      <c r="U163" s="4">
        <f t="shared" si="9"/>
        <v>1.119</v>
      </c>
      <c r="V163" s="4">
        <f t="shared" si="10"/>
        <v>36</v>
      </c>
      <c r="W163" s="4"/>
      <c r="X163" s="4"/>
      <c r="Y163" s="4">
        <f t="shared" si="11"/>
        <v>2</v>
      </c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" customHeight="1">
      <c r="A164" s="4">
        <v>163</v>
      </c>
      <c r="B164" s="4">
        <v>2</v>
      </c>
      <c r="C164" s="4">
        <v>588</v>
      </c>
      <c r="D164" s="4">
        <f t="shared" si="8"/>
        <v>294</v>
      </c>
      <c r="E164" s="4">
        <v>0</v>
      </c>
      <c r="F164" s="14">
        <v>0</v>
      </c>
      <c r="G164" s="4">
        <v>1</v>
      </c>
      <c r="H164" s="14">
        <v>0.39817216854207499</v>
      </c>
      <c r="I164" s="4">
        <v>0</v>
      </c>
      <c r="J164" s="14">
        <v>0</v>
      </c>
      <c r="K164" s="4">
        <v>1</v>
      </c>
      <c r="L164" s="14">
        <v>0.40990514085872098</v>
      </c>
      <c r="M164" s="4">
        <v>0</v>
      </c>
      <c r="N164" s="14">
        <v>0</v>
      </c>
      <c r="O164" s="4">
        <v>0</v>
      </c>
      <c r="P164" s="14">
        <v>0</v>
      </c>
      <c r="Q164" s="14">
        <v>2</v>
      </c>
      <c r="R164" s="14">
        <v>0.80139899013057403</v>
      </c>
      <c r="S164" s="4">
        <v>1</v>
      </c>
      <c r="T164" s="4">
        <v>5.5885103937452503E-2</v>
      </c>
      <c r="U164" s="4">
        <f t="shared" si="9"/>
        <v>0.96499999999999997</v>
      </c>
      <c r="V164" s="4">
        <f t="shared" si="10"/>
        <v>49</v>
      </c>
      <c r="W164" s="4"/>
      <c r="X164" s="4"/>
      <c r="Y164" s="4">
        <f t="shared" si="11"/>
        <v>1</v>
      </c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" customHeight="1">
      <c r="A165" s="4">
        <v>164</v>
      </c>
      <c r="B165" s="4">
        <v>2</v>
      </c>
      <c r="C165" s="4">
        <v>1591</v>
      </c>
      <c r="D165" s="4">
        <f t="shared" si="8"/>
        <v>795.5</v>
      </c>
      <c r="E165" s="4">
        <v>0</v>
      </c>
      <c r="F165" s="14">
        <v>0</v>
      </c>
      <c r="G165" s="4">
        <v>0</v>
      </c>
      <c r="H165" s="14">
        <v>0</v>
      </c>
      <c r="I165" s="4">
        <v>0</v>
      </c>
      <c r="J165" s="14">
        <v>0</v>
      </c>
      <c r="K165" s="4">
        <v>0</v>
      </c>
      <c r="L165" s="14">
        <v>0</v>
      </c>
      <c r="M165" s="4">
        <v>0</v>
      </c>
      <c r="N165" s="14">
        <v>0</v>
      </c>
      <c r="O165" s="4">
        <v>0</v>
      </c>
      <c r="P165" s="14">
        <v>0</v>
      </c>
      <c r="Q165" s="14">
        <v>0</v>
      </c>
      <c r="R165" s="14">
        <v>0</v>
      </c>
      <c r="S165" s="4">
        <v>1</v>
      </c>
      <c r="T165" s="4">
        <v>5.5885103937452503E-2</v>
      </c>
      <c r="U165" s="4">
        <f t="shared" si="9"/>
        <v>7.8E-2</v>
      </c>
      <c r="V165" s="4">
        <f t="shared" si="10"/>
        <v>568</v>
      </c>
      <c r="W165" s="4"/>
      <c r="X165" s="4"/>
      <c r="Y165" s="4">
        <f t="shared" si="11"/>
        <v>0</v>
      </c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" customHeight="1">
      <c r="A166" s="4">
        <v>165</v>
      </c>
      <c r="B166" s="4">
        <v>2</v>
      </c>
      <c r="C166" s="4">
        <v>322</v>
      </c>
      <c r="D166" s="4">
        <f t="shared" si="8"/>
        <v>161</v>
      </c>
      <c r="E166" s="4">
        <v>0</v>
      </c>
      <c r="F166" s="14">
        <v>0</v>
      </c>
      <c r="G166" s="4">
        <v>2</v>
      </c>
      <c r="H166" s="14">
        <v>1.2959333461398901</v>
      </c>
      <c r="I166" s="4">
        <v>0</v>
      </c>
      <c r="J166" s="14">
        <v>0</v>
      </c>
      <c r="K166" s="4">
        <v>0</v>
      </c>
      <c r="L166" s="14">
        <v>0</v>
      </c>
      <c r="M166" s="4">
        <v>0</v>
      </c>
      <c r="N166" s="14">
        <v>0</v>
      </c>
      <c r="O166" s="4">
        <v>0</v>
      </c>
      <c r="P166" s="14">
        <v>0</v>
      </c>
      <c r="Q166" s="14">
        <v>1</v>
      </c>
      <c r="R166" s="14">
        <v>0.195611107486417</v>
      </c>
      <c r="S166" s="4">
        <v>2</v>
      </c>
      <c r="T166" s="4">
        <v>0.37127326915664099</v>
      </c>
      <c r="U166" s="4">
        <f t="shared" si="9"/>
        <v>0.73199999999999998</v>
      </c>
      <c r="V166" s="4">
        <f t="shared" si="10"/>
        <v>150</v>
      </c>
      <c r="W166" s="4"/>
      <c r="X166" s="4"/>
      <c r="Y166" s="4">
        <f t="shared" si="11"/>
        <v>2</v>
      </c>
      <c r="Z166" s="4"/>
      <c r="AA166" s="4"/>
      <c r="AB166" s="4"/>
      <c r="AC166" s="4"/>
      <c r="AD166" s="4"/>
      <c r="AE166" s="4"/>
      <c r="AF166" s="4"/>
      <c r="AG166" s="19"/>
      <c r="AH166" s="4"/>
    </row>
    <row r="167" spans="1:34" ht="15" customHeight="1">
      <c r="A167" s="4">
        <v>166</v>
      </c>
      <c r="B167" s="4">
        <v>2</v>
      </c>
      <c r="C167" s="4">
        <v>547</v>
      </c>
      <c r="D167" s="4">
        <f t="shared" si="8"/>
        <v>273.5</v>
      </c>
      <c r="E167" s="4">
        <v>0</v>
      </c>
      <c r="F167" s="14">
        <v>0</v>
      </c>
      <c r="G167" s="4">
        <v>1</v>
      </c>
      <c r="H167" s="14">
        <v>0.39817216854207499</v>
      </c>
      <c r="I167" s="4">
        <v>0</v>
      </c>
      <c r="J167" s="14">
        <v>0</v>
      </c>
      <c r="K167" s="4">
        <v>0</v>
      </c>
      <c r="L167" s="14">
        <v>0</v>
      </c>
      <c r="M167" s="4">
        <v>1</v>
      </c>
      <c r="N167" s="14">
        <v>0.72138720414102597</v>
      </c>
      <c r="O167" s="4">
        <v>0</v>
      </c>
      <c r="P167" s="14">
        <v>0</v>
      </c>
      <c r="Q167" s="14">
        <v>0</v>
      </c>
      <c r="R167" s="14">
        <v>0</v>
      </c>
      <c r="S167" s="4">
        <v>2</v>
      </c>
      <c r="T167" s="4">
        <v>0.37127326915664099</v>
      </c>
      <c r="U167" s="4">
        <f t="shared" si="9"/>
        <v>0.50700000000000001</v>
      </c>
      <c r="V167" s="4">
        <f t="shared" si="10"/>
        <v>261</v>
      </c>
      <c r="W167" s="4"/>
      <c r="X167" s="4"/>
      <c r="Y167" s="4">
        <f t="shared" si="11"/>
        <v>1</v>
      </c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" customHeight="1">
      <c r="A168" s="4">
        <v>167</v>
      </c>
      <c r="B168" s="4">
        <v>2</v>
      </c>
      <c r="C168" s="4">
        <v>1611</v>
      </c>
      <c r="D168" s="4">
        <f t="shared" si="8"/>
        <v>805.5</v>
      </c>
      <c r="E168" s="4">
        <v>0</v>
      </c>
      <c r="F168" s="14">
        <v>0</v>
      </c>
      <c r="G168" s="4">
        <v>0</v>
      </c>
      <c r="H168" s="14">
        <v>0</v>
      </c>
      <c r="I168" s="4">
        <v>0</v>
      </c>
      <c r="J168" s="14">
        <v>0</v>
      </c>
      <c r="K168" s="4">
        <v>0</v>
      </c>
      <c r="L168" s="14">
        <v>0</v>
      </c>
      <c r="M168" s="4">
        <v>1</v>
      </c>
      <c r="N168" s="14">
        <v>0.72138720414102597</v>
      </c>
      <c r="O168" s="4">
        <v>0</v>
      </c>
      <c r="P168" s="14">
        <v>0</v>
      </c>
      <c r="Q168" s="14">
        <v>0</v>
      </c>
      <c r="R168" s="14">
        <v>0</v>
      </c>
      <c r="S168" s="4">
        <v>2</v>
      </c>
      <c r="T168" s="4">
        <v>0.37127326915664099</v>
      </c>
      <c r="U168" s="4">
        <f t="shared" si="9"/>
        <v>0.48799999999999999</v>
      </c>
      <c r="V168" s="4">
        <f t="shared" si="10"/>
        <v>264</v>
      </c>
      <c r="W168" s="4"/>
      <c r="X168" s="4"/>
      <c r="Y168" s="4">
        <f t="shared" si="11"/>
        <v>1</v>
      </c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" customHeight="1">
      <c r="A169" s="4">
        <v>168</v>
      </c>
      <c r="B169" s="4">
        <v>2</v>
      </c>
      <c r="C169" s="4">
        <v>3025</v>
      </c>
      <c r="D169" s="4">
        <f t="shared" si="8"/>
        <v>1512.5</v>
      </c>
      <c r="E169" s="4">
        <v>0</v>
      </c>
      <c r="F169" s="14">
        <v>0</v>
      </c>
      <c r="G169" s="4">
        <v>0</v>
      </c>
      <c r="H169" s="14">
        <v>0</v>
      </c>
      <c r="I169" s="4">
        <v>0</v>
      </c>
      <c r="J169" s="14">
        <v>0</v>
      </c>
      <c r="K169" s="4">
        <v>0</v>
      </c>
      <c r="L169" s="14">
        <v>0</v>
      </c>
      <c r="M169" s="4">
        <v>0</v>
      </c>
      <c r="N169" s="14">
        <v>0</v>
      </c>
      <c r="O169" s="4">
        <v>0</v>
      </c>
      <c r="P169" s="14">
        <v>0</v>
      </c>
      <c r="Q169" s="14">
        <v>0</v>
      </c>
      <c r="R169" s="14">
        <v>0</v>
      </c>
      <c r="S169" s="4">
        <v>1</v>
      </c>
      <c r="T169" s="4">
        <v>5.5885103937452503E-2</v>
      </c>
      <c r="U169" s="4">
        <f t="shared" si="9"/>
        <v>7.8E-2</v>
      </c>
      <c r="V169" s="4">
        <f t="shared" si="10"/>
        <v>568</v>
      </c>
      <c r="W169" s="4"/>
      <c r="X169" s="4"/>
      <c r="Y169" s="4">
        <f t="shared" si="11"/>
        <v>0</v>
      </c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" customHeight="1">
      <c r="A170" s="4">
        <v>169</v>
      </c>
      <c r="B170" s="4">
        <v>2</v>
      </c>
      <c r="C170" s="4">
        <v>811</v>
      </c>
      <c r="D170" s="4">
        <f t="shared" si="8"/>
        <v>405.5</v>
      </c>
      <c r="E170" s="4">
        <v>0</v>
      </c>
      <c r="F170" s="14">
        <v>0</v>
      </c>
      <c r="G170" s="4">
        <v>1</v>
      </c>
      <c r="H170" s="14">
        <v>0.39817216854207499</v>
      </c>
      <c r="I170" s="4">
        <v>0</v>
      </c>
      <c r="J170" s="14">
        <v>0</v>
      </c>
      <c r="K170" s="4">
        <v>0</v>
      </c>
      <c r="L170" s="14">
        <v>0</v>
      </c>
      <c r="M170" s="4">
        <v>0</v>
      </c>
      <c r="N170" s="14">
        <v>0</v>
      </c>
      <c r="O170" s="4">
        <v>2</v>
      </c>
      <c r="P170" s="14">
        <v>1.5418544288712399</v>
      </c>
      <c r="Q170" s="14">
        <v>0</v>
      </c>
      <c r="R170" s="14">
        <v>0</v>
      </c>
      <c r="S170" s="4">
        <v>2</v>
      </c>
      <c r="T170" s="4">
        <v>0.37127326915664099</v>
      </c>
      <c r="U170" s="4">
        <f t="shared" si="9"/>
        <v>0.54400000000000004</v>
      </c>
      <c r="V170" s="4">
        <f t="shared" si="10"/>
        <v>257</v>
      </c>
      <c r="W170" s="4"/>
      <c r="X170" s="4"/>
      <c r="Y170" s="4">
        <f t="shared" si="11"/>
        <v>2</v>
      </c>
      <c r="Z170" s="4"/>
      <c r="AA170" s="4"/>
      <c r="AB170" s="4"/>
      <c r="AC170" s="4"/>
      <c r="AD170" s="4"/>
      <c r="AE170" s="4"/>
      <c r="AF170" s="4"/>
      <c r="AG170" s="19"/>
      <c r="AH170" s="4"/>
    </row>
    <row r="171" spans="1:34" ht="15" customHeight="1">
      <c r="A171" s="4">
        <v>170</v>
      </c>
      <c r="B171" s="4">
        <v>2</v>
      </c>
      <c r="C171" s="4">
        <v>637</v>
      </c>
      <c r="D171" s="4">
        <f t="shared" si="8"/>
        <v>318.5</v>
      </c>
      <c r="E171" s="4">
        <v>0</v>
      </c>
      <c r="F171" s="14">
        <v>0</v>
      </c>
      <c r="G171" s="4">
        <v>1</v>
      </c>
      <c r="H171" s="14">
        <v>0.39817216854207499</v>
      </c>
      <c r="I171" s="4">
        <v>0</v>
      </c>
      <c r="J171" s="14">
        <v>0</v>
      </c>
      <c r="K171" s="4">
        <v>0</v>
      </c>
      <c r="L171" s="14">
        <v>0</v>
      </c>
      <c r="M171" s="4">
        <v>0</v>
      </c>
      <c r="N171" s="14">
        <v>0</v>
      </c>
      <c r="O171" s="4">
        <v>0</v>
      </c>
      <c r="P171" s="14">
        <v>0</v>
      </c>
      <c r="Q171" s="14">
        <v>1</v>
      </c>
      <c r="R171" s="14">
        <v>0.195611107486417</v>
      </c>
      <c r="S171" s="4">
        <v>1</v>
      </c>
      <c r="T171" s="4">
        <v>5.5885103937452503E-2</v>
      </c>
      <c r="U171" s="4">
        <f t="shared" si="9"/>
        <v>0.33700000000000002</v>
      </c>
      <c r="V171" s="4">
        <f t="shared" si="10"/>
        <v>290</v>
      </c>
      <c r="W171" s="4"/>
      <c r="X171" s="4"/>
      <c r="Y171" s="4">
        <f t="shared" si="11"/>
        <v>0</v>
      </c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" customHeight="1">
      <c r="A172" s="4">
        <v>171</v>
      </c>
      <c r="B172" s="4">
        <v>2</v>
      </c>
      <c r="C172" s="4">
        <v>713</v>
      </c>
      <c r="D172" s="4">
        <f t="shared" si="8"/>
        <v>356.5</v>
      </c>
      <c r="E172" s="4">
        <v>0</v>
      </c>
      <c r="F172" s="14">
        <v>0</v>
      </c>
      <c r="G172" s="4">
        <v>0</v>
      </c>
      <c r="H172" s="14">
        <v>0</v>
      </c>
      <c r="I172" s="4">
        <v>0</v>
      </c>
      <c r="J172" s="14">
        <v>0</v>
      </c>
      <c r="K172" s="4">
        <v>0</v>
      </c>
      <c r="L172" s="14">
        <v>0</v>
      </c>
      <c r="M172" s="4">
        <v>0</v>
      </c>
      <c r="N172" s="14">
        <v>0</v>
      </c>
      <c r="O172" s="4">
        <v>1</v>
      </c>
      <c r="P172" s="14">
        <v>0.50755248549590304</v>
      </c>
      <c r="Q172" s="14">
        <v>0</v>
      </c>
      <c r="R172" s="14">
        <v>0</v>
      </c>
      <c r="S172" s="4">
        <v>1</v>
      </c>
      <c r="T172" s="4">
        <v>5.5885103937452503E-2</v>
      </c>
      <c r="U172" s="4">
        <f t="shared" si="9"/>
        <v>8.2000000000000003E-2</v>
      </c>
      <c r="V172" s="4">
        <f t="shared" si="10"/>
        <v>561</v>
      </c>
      <c r="W172" s="4"/>
      <c r="X172" s="4"/>
      <c r="Y172" s="4">
        <f t="shared" si="11"/>
        <v>0</v>
      </c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" customHeight="1">
      <c r="A173" s="4">
        <v>172</v>
      </c>
      <c r="B173" s="4">
        <v>2</v>
      </c>
      <c r="C173" s="4">
        <v>669</v>
      </c>
      <c r="D173" s="4">
        <f t="shared" si="8"/>
        <v>334.5</v>
      </c>
      <c r="E173" s="4">
        <v>0</v>
      </c>
      <c r="F173" s="14">
        <v>0</v>
      </c>
      <c r="G173" s="4">
        <v>0</v>
      </c>
      <c r="H173" s="14">
        <v>0</v>
      </c>
      <c r="I173" s="4">
        <v>0</v>
      </c>
      <c r="J173" s="14">
        <v>0</v>
      </c>
      <c r="K173" s="4">
        <v>0</v>
      </c>
      <c r="L173" s="14">
        <v>0</v>
      </c>
      <c r="M173" s="4">
        <v>0</v>
      </c>
      <c r="N173" s="14">
        <v>0</v>
      </c>
      <c r="O173" s="4">
        <v>0</v>
      </c>
      <c r="P173" s="14">
        <v>0</v>
      </c>
      <c r="Q173" s="14">
        <v>2</v>
      </c>
      <c r="R173" s="14">
        <v>0.80139899013057403</v>
      </c>
      <c r="S173" s="4">
        <v>1</v>
      </c>
      <c r="T173" s="4">
        <v>5.5885103937452503E-2</v>
      </c>
      <c r="U173" s="4">
        <f t="shared" si="9"/>
        <v>0.89300000000000002</v>
      </c>
      <c r="V173" s="4">
        <f t="shared" si="10"/>
        <v>57</v>
      </c>
      <c r="W173" s="4"/>
      <c r="X173" s="4"/>
      <c r="Y173" s="4">
        <f t="shared" si="11"/>
        <v>1</v>
      </c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" customHeight="1">
      <c r="A174" s="4">
        <v>173</v>
      </c>
      <c r="B174" s="4">
        <v>2</v>
      </c>
      <c r="C174" s="4">
        <v>864</v>
      </c>
      <c r="D174" s="4">
        <f t="shared" si="8"/>
        <v>432</v>
      </c>
      <c r="E174" s="4">
        <v>0</v>
      </c>
      <c r="F174" s="14">
        <v>0</v>
      </c>
      <c r="G174" s="4">
        <v>1</v>
      </c>
      <c r="H174" s="14">
        <v>0.39817216854207499</v>
      </c>
      <c r="I174" s="4">
        <v>0</v>
      </c>
      <c r="J174" s="14">
        <v>0</v>
      </c>
      <c r="K174" s="4">
        <v>1</v>
      </c>
      <c r="L174" s="14">
        <v>0.40990514085872098</v>
      </c>
      <c r="M174" s="4">
        <v>0</v>
      </c>
      <c r="N174" s="14">
        <v>0</v>
      </c>
      <c r="O174" s="4">
        <v>0</v>
      </c>
      <c r="P174" s="14">
        <v>0</v>
      </c>
      <c r="Q174" s="14">
        <v>2</v>
      </c>
      <c r="R174" s="14">
        <v>0.80139899013057403</v>
      </c>
      <c r="S174" s="4">
        <v>1</v>
      </c>
      <c r="T174" s="4">
        <v>5.5885103937452503E-2</v>
      </c>
      <c r="U174" s="4">
        <f t="shared" si="9"/>
        <v>0.96499999999999997</v>
      </c>
      <c r="V174" s="4">
        <f t="shared" si="10"/>
        <v>49</v>
      </c>
      <c r="W174" s="4"/>
      <c r="X174" s="4"/>
      <c r="Y174" s="4">
        <f t="shared" si="11"/>
        <v>1</v>
      </c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" customHeight="1">
      <c r="A175" s="4">
        <v>174</v>
      </c>
      <c r="B175" s="4">
        <v>2</v>
      </c>
      <c r="C175" s="4">
        <v>1122</v>
      </c>
      <c r="D175" s="4">
        <f t="shared" si="8"/>
        <v>561</v>
      </c>
      <c r="E175" s="4">
        <v>0</v>
      </c>
      <c r="F175" s="14">
        <v>0</v>
      </c>
      <c r="G175" s="4">
        <v>1</v>
      </c>
      <c r="H175" s="14">
        <v>0.39817216854207499</v>
      </c>
      <c r="I175" s="4">
        <v>0</v>
      </c>
      <c r="J175" s="14">
        <v>0</v>
      </c>
      <c r="K175" s="4">
        <v>1</v>
      </c>
      <c r="L175" s="14">
        <v>0.40990514085872098</v>
      </c>
      <c r="M175" s="4">
        <v>0</v>
      </c>
      <c r="N175" s="14">
        <v>0</v>
      </c>
      <c r="O175" s="4">
        <v>0</v>
      </c>
      <c r="P175" s="14">
        <v>0</v>
      </c>
      <c r="Q175" s="14">
        <v>0</v>
      </c>
      <c r="R175" s="14">
        <v>0</v>
      </c>
      <c r="S175" s="4">
        <v>1</v>
      </c>
      <c r="T175" s="4">
        <v>5.5885103937452503E-2</v>
      </c>
      <c r="U175" s="4">
        <f t="shared" si="9"/>
        <v>8.5000000000000006E-2</v>
      </c>
      <c r="V175" s="4">
        <f t="shared" si="10"/>
        <v>560</v>
      </c>
      <c r="W175" s="4"/>
      <c r="X175" s="4"/>
      <c r="Y175" s="4">
        <f t="shared" si="11"/>
        <v>0</v>
      </c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" customHeight="1">
      <c r="A176" s="4">
        <v>175</v>
      </c>
      <c r="B176" s="4">
        <v>2</v>
      </c>
      <c r="C176" s="4">
        <v>1007</v>
      </c>
      <c r="D176" s="4">
        <f t="shared" si="8"/>
        <v>503.5</v>
      </c>
      <c r="E176" s="4">
        <v>0</v>
      </c>
      <c r="F176" s="14">
        <v>0</v>
      </c>
      <c r="G176" s="4">
        <v>1</v>
      </c>
      <c r="H176" s="14">
        <v>0.39817216854207499</v>
      </c>
      <c r="I176" s="4">
        <v>0</v>
      </c>
      <c r="J176" s="14">
        <v>0</v>
      </c>
      <c r="K176" s="4">
        <v>2</v>
      </c>
      <c r="L176" s="14">
        <v>1.3227852754765399</v>
      </c>
      <c r="M176" s="4">
        <v>1</v>
      </c>
      <c r="N176" s="14">
        <v>0.72138720414102597</v>
      </c>
      <c r="O176" s="4">
        <v>0</v>
      </c>
      <c r="P176" s="14">
        <v>0</v>
      </c>
      <c r="Q176" s="14">
        <v>2</v>
      </c>
      <c r="R176" s="14">
        <v>0.80139899013057403</v>
      </c>
      <c r="S176" s="4">
        <v>1</v>
      </c>
      <c r="T176" s="4">
        <v>5.5885103937452503E-2</v>
      </c>
      <c r="U176" s="4">
        <f t="shared" si="9"/>
        <v>1.111</v>
      </c>
      <c r="V176" s="4">
        <f t="shared" si="10"/>
        <v>42</v>
      </c>
      <c r="W176" s="4"/>
      <c r="X176" s="4"/>
      <c r="Y176" s="4">
        <f t="shared" si="11"/>
        <v>2</v>
      </c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" customHeight="1">
      <c r="A177" s="4">
        <v>176</v>
      </c>
      <c r="B177" s="4">
        <v>2</v>
      </c>
      <c r="C177" s="4">
        <v>985</v>
      </c>
      <c r="D177" s="4">
        <f t="shared" si="8"/>
        <v>492.5</v>
      </c>
      <c r="E177" s="4">
        <v>0</v>
      </c>
      <c r="F177" s="14">
        <v>0</v>
      </c>
      <c r="G177" s="4">
        <v>0</v>
      </c>
      <c r="H177" s="14">
        <v>0</v>
      </c>
      <c r="I177" s="4">
        <v>0</v>
      </c>
      <c r="J177" s="14">
        <v>0</v>
      </c>
      <c r="K177" s="4">
        <v>1</v>
      </c>
      <c r="L177" s="14">
        <v>0.40990514085872098</v>
      </c>
      <c r="M177" s="4">
        <v>2</v>
      </c>
      <c r="N177" s="14">
        <v>2.0032822182219698</v>
      </c>
      <c r="O177" s="4">
        <v>2</v>
      </c>
      <c r="P177" s="14">
        <v>1.5418544288712399</v>
      </c>
      <c r="Q177" s="14">
        <v>1</v>
      </c>
      <c r="R177" s="14">
        <v>0.195611107486417</v>
      </c>
      <c r="S177" s="4">
        <v>2</v>
      </c>
      <c r="T177" s="4">
        <v>0.37127326915664099</v>
      </c>
      <c r="U177" s="4">
        <f t="shared" si="9"/>
        <v>0.90400000000000003</v>
      </c>
      <c r="V177" s="4">
        <f t="shared" si="10"/>
        <v>56</v>
      </c>
      <c r="W177" s="4"/>
      <c r="X177" s="4"/>
      <c r="Y177" s="4">
        <f t="shared" si="11"/>
        <v>3</v>
      </c>
      <c r="Z177" s="4"/>
      <c r="AA177" s="4"/>
      <c r="AB177" s="4"/>
      <c r="AC177" s="4"/>
      <c r="AD177" s="4"/>
      <c r="AE177" s="4"/>
      <c r="AF177" s="4"/>
      <c r="AG177" s="19"/>
      <c r="AH177" s="4"/>
    </row>
    <row r="178" spans="1:34" ht="15" customHeight="1">
      <c r="A178" s="4">
        <v>177</v>
      </c>
      <c r="B178" s="4">
        <v>2</v>
      </c>
      <c r="C178" s="4">
        <v>469</v>
      </c>
      <c r="D178" s="4">
        <f t="shared" si="8"/>
        <v>234.5</v>
      </c>
      <c r="E178" s="4">
        <v>0</v>
      </c>
      <c r="F178" s="14">
        <v>0</v>
      </c>
      <c r="G178" s="4">
        <v>0</v>
      </c>
      <c r="H178" s="14">
        <v>0</v>
      </c>
      <c r="I178" s="4">
        <v>0</v>
      </c>
      <c r="J178" s="14">
        <v>0</v>
      </c>
      <c r="K178" s="4">
        <v>2</v>
      </c>
      <c r="L178" s="14">
        <v>1.3227852754765399</v>
      </c>
      <c r="M178" s="4">
        <v>0</v>
      </c>
      <c r="N178" s="14">
        <v>0</v>
      </c>
      <c r="O178" s="4">
        <v>2</v>
      </c>
      <c r="P178" s="14">
        <v>1.5418544288712399</v>
      </c>
      <c r="Q178" s="14">
        <v>1</v>
      </c>
      <c r="R178" s="14">
        <v>0.195611107486417</v>
      </c>
      <c r="S178" s="4">
        <v>1</v>
      </c>
      <c r="T178" s="4">
        <v>5.5885103937452503E-2</v>
      </c>
      <c r="U178" s="4">
        <f t="shared" si="9"/>
        <v>0.41599999999999998</v>
      </c>
      <c r="V178" s="4">
        <f t="shared" si="10"/>
        <v>276</v>
      </c>
      <c r="W178" s="4"/>
      <c r="X178" s="4"/>
      <c r="Y178" s="4">
        <f t="shared" si="11"/>
        <v>2</v>
      </c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" customHeight="1">
      <c r="A179" s="4">
        <v>178</v>
      </c>
      <c r="B179" s="4">
        <v>2</v>
      </c>
      <c r="C179" s="4">
        <v>729</v>
      </c>
      <c r="D179" s="4">
        <f t="shared" si="8"/>
        <v>364.5</v>
      </c>
      <c r="E179" s="4">
        <v>0</v>
      </c>
      <c r="F179" s="14">
        <v>0</v>
      </c>
      <c r="G179" s="4">
        <v>0</v>
      </c>
      <c r="H179" s="14">
        <v>0</v>
      </c>
      <c r="I179" s="4">
        <v>0</v>
      </c>
      <c r="J179" s="14">
        <v>0</v>
      </c>
      <c r="K179" s="4">
        <v>0</v>
      </c>
      <c r="L179" s="14">
        <v>0</v>
      </c>
      <c r="M179" s="4">
        <v>0</v>
      </c>
      <c r="N179" s="14">
        <v>0</v>
      </c>
      <c r="O179" s="4">
        <v>0</v>
      </c>
      <c r="P179" s="14">
        <v>0</v>
      </c>
      <c r="Q179" s="14">
        <v>2</v>
      </c>
      <c r="R179" s="14">
        <v>0.80139899013057403</v>
      </c>
      <c r="S179" s="4">
        <v>2</v>
      </c>
      <c r="T179" s="4">
        <v>0.37127326915664099</v>
      </c>
      <c r="U179" s="4">
        <f t="shared" si="9"/>
        <v>1.119</v>
      </c>
      <c r="V179" s="4">
        <f t="shared" si="10"/>
        <v>36</v>
      </c>
      <c r="W179" s="4"/>
      <c r="X179" s="4"/>
      <c r="Y179" s="4">
        <f t="shared" si="11"/>
        <v>2</v>
      </c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" customHeight="1">
      <c r="A180" s="4">
        <v>179</v>
      </c>
      <c r="B180" s="4">
        <v>2</v>
      </c>
      <c r="C180" s="4">
        <v>467</v>
      </c>
      <c r="D180" s="4">
        <f t="shared" si="8"/>
        <v>233.5</v>
      </c>
      <c r="E180" s="4">
        <v>0</v>
      </c>
      <c r="F180" s="14">
        <v>0</v>
      </c>
      <c r="G180" s="4">
        <v>0</v>
      </c>
      <c r="H180" s="14">
        <v>0</v>
      </c>
      <c r="I180" s="4">
        <v>0</v>
      </c>
      <c r="J180" s="14">
        <v>0</v>
      </c>
      <c r="K180" s="4">
        <v>0</v>
      </c>
      <c r="L180" s="14">
        <v>0</v>
      </c>
      <c r="M180" s="4">
        <v>0</v>
      </c>
      <c r="N180" s="14">
        <v>0</v>
      </c>
      <c r="O180" s="4">
        <v>0</v>
      </c>
      <c r="P180" s="14">
        <v>0</v>
      </c>
      <c r="Q180" s="14">
        <v>1</v>
      </c>
      <c r="R180" s="14">
        <v>0.195611107486417</v>
      </c>
      <c r="S180" s="4">
        <v>1</v>
      </c>
      <c r="T180" s="4">
        <v>5.5885103937452503E-2</v>
      </c>
      <c r="U180" s="4">
        <f t="shared" si="9"/>
        <v>0.32400000000000001</v>
      </c>
      <c r="V180" s="4">
        <f t="shared" si="10"/>
        <v>296</v>
      </c>
      <c r="W180" s="4"/>
      <c r="X180" s="4"/>
      <c r="Y180" s="4">
        <f t="shared" si="11"/>
        <v>0</v>
      </c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" customHeight="1">
      <c r="A181" s="4">
        <v>180</v>
      </c>
      <c r="B181" s="4">
        <v>2</v>
      </c>
      <c r="C181" s="4">
        <v>791</v>
      </c>
      <c r="D181" s="4">
        <f t="shared" si="8"/>
        <v>395.5</v>
      </c>
      <c r="E181" s="4">
        <v>0</v>
      </c>
      <c r="F181" s="14">
        <v>0</v>
      </c>
      <c r="G181" s="4">
        <v>2</v>
      </c>
      <c r="H181" s="14">
        <v>1.2959333461398901</v>
      </c>
      <c r="I181" s="4">
        <v>0</v>
      </c>
      <c r="J181" s="14">
        <v>0</v>
      </c>
      <c r="K181" s="4">
        <v>0</v>
      </c>
      <c r="L181" s="14">
        <v>0</v>
      </c>
      <c r="M181" s="4">
        <v>0</v>
      </c>
      <c r="N181" s="14">
        <v>0</v>
      </c>
      <c r="O181" s="4">
        <v>0</v>
      </c>
      <c r="P181" s="14">
        <v>0</v>
      </c>
      <c r="Q181" s="14">
        <v>2</v>
      </c>
      <c r="R181" s="14">
        <v>0.80139899013057403</v>
      </c>
      <c r="S181" s="4">
        <v>2</v>
      </c>
      <c r="T181" s="4">
        <v>0.37127326915664099</v>
      </c>
      <c r="U181" s="4">
        <f t="shared" si="9"/>
        <v>1.2649999999999999</v>
      </c>
      <c r="V181" s="4">
        <f t="shared" si="10"/>
        <v>28</v>
      </c>
      <c r="W181" s="4"/>
      <c r="X181" s="4"/>
      <c r="Y181" s="4">
        <f t="shared" si="11"/>
        <v>3</v>
      </c>
      <c r="Z181" s="4"/>
      <c r="AA181" s="4"/>
      <c r="AB181" s="4"/>
      <c r="AC181" s="4"/>
      <c r="AD181" s="4"/>
      <c r="AE181" s="4"/>
      <c r="AF181" s="4"/>
      <c r="AG181" s="19"/>
      <c r="AH181" s="4"/>
    </row>
    <row r="182" spans="1:34" ht="15" customHeight="1">
      <c r="A182" s="4">
        <v>181</v>
      </c>
      <c r="B182" s="4">
        <v>2</v>
      </c>
      <c r="C182" s="4">
        <v>2800</v>
      </c>
      <c r="D182" s="4">
        <f t="shared" si="8"/>
        <v>1400</v>
      </c>
      <c r="E182" s="4">
        <v>0</v>
      </c>
      <c r="F182" s="14">
        <v>0</v>
      </c>
      <c r="G182" s="4">
        <v>1</v>
      </c>
      <c r="H182" s="14">
        <v>0.39817216854207499</v>
      </c>
      <c r="I182" s="4">
        <v>0</v>
      </c>
      <c r="J182" s="14">
        <v>0</v>
      </c>
      <c r="K182" s="4">
        <v>0</v>
      </c>
      <c r="L182" s="14">
        <v>0</v>
      </c>
      <c r="M182" s="4">
        <v>0</v>
      </c>
      <c r="N182" s="14">
        <v>0</v>
      </c>
      <c r="O182" s="4">
        <v>0</v>
      </c>
      <c r="P182" s="14">
        <v>0</v>
      </c>
      <c r="Q182" s="14">
        <v>0</v>
      </c>
      <c r="R182" s="14">
        <v>0</v>
      </c>
      <c r="S182" s="4">
        <v>1</v>
      </c>
      <c r="T182" s="4">
        <v>5.5885103937452503E-2</v>
      </c>
      <c r="U182" s="4">
        <f t="shared" si="9"/>
        <v>8.2000000000000003E-2</v>
      </c>
      <c r="V182" s="4">
        <f t="shared" si="10"/>
        <v>561</v>
      </c>
      <c r="W182" s="4"/>
      <c r="X182" s="4"/>
      <c r="Y182" s="4">
        <f t="shared" si="11"/>
        <v>0</v>
      </c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" customHeight="1">
      <c r="A183" s="4">
        <v>182</v>
      </c>
      <c r="B183" s="4">
        <v>2</v>
      </c>
      <c r="C183" s="4">
        <v>367</v>
      </c>
      <c r="D183" s="4">
        <f t="shared" si="8"/>
        <v>183.5</v>
      </c>
      <c r="E183" s="4">
        <v>0</v>
      </c>
      <c r="F183" s="14">
        <v>0</v>
      </c>
      <c r="G183" s="4">
        <v>0</v>
      </c>
      <c r="H183" s="14">
        <v>0</v>
      </c>
      <c r="I183" s="4">
        <v>0</v>
      </c>
      <c r="J183" s="14">
        <v>0</v>
      </c>
      <c r="K183" s="4">
        <v>0</v>
      </c>
      <c r="L183" s="14">
        <v>0</v>
      </c>
      <c r="M183" s="4">
        <v>1</v>
      </c>
      <c r="N183" s="14">
        <v>0.72138720414102597</v>
      </c>
      <c r="O183" s="4">
        <v>2</v>
      </c>
      <c r="P183" s="14">
        <v>1.5418544288712399</v>
      </c>
      <c r="Q183" s="14">
        <v>2</v>
      </c>
      <c r="R183" s="14">
        <v>0.80139899013057403</v>
      </c>
      <c r="S183" s="4">
        <v>2</v>
      </c>
      <c r="T183" s="4">
        <v>0.37127326915664099</v>
      </c>
      <c r="U183" s="4">
        <f t="shared" si="9"/>
        <v>1.373</v>
      </c>
      <c r="V183" s="4">
        <f t="shared" si="10"/>
        <v>22</v>
      </c>
      <c r="W183" s="4"/>
      <c r="X183" s="4"/>
      <c r="Y183" s="4">
        <f t="shared" si="11"/>
        <v>3</v>
      </c>
      <c r="Z183" s="4"/>
      <c r="AA183" s="4"/>
      <c r="AB183" s="4"/>
      <c r="AC183" s="4"/>
      <c r="AD183" s="4"/>
      <c r="AE183" s="4"/>
      <c r="AF183" s="4"/>
      <c r="AG183" s="19"/>
      <c r="AH183" s="4"/>
    </row>
    <row r="184" spans="1:34" ht="15" customHeight="1">
      <c r="A184" s="4">
        <v>183</v>
      </c>
      <c r="B184" s="4">
        <v>2</v>
      </c>
      <c r="C184" s="4">
        <v>431</v>
      </c>
      <c r="D184" s="4">
        <f t="shared" si="8"/>
        <v>215.5</v>
      </c>
      <c r="E184" s="4">
        <v>0</v>
      </c>
      <c r="F184" s="14">
        <v>0</v>
      </c>
      <c r="G184" s="4">
        <v>1</v>
      </c>
      <c r="H184" s="14">
        <v>0.39817216854207499</v>
      </c>
      <c r="I184" s="4">
        <v>0</v>
      </c>
      <c r="J184" s="14">
        <v>0</v>
      </c>
      <c r="K184" s="4">
        <v>0</v>
      </c>
      <c r="L184" s="14">
        <v>0</v>
      </c>
      <c r="M184" s="4">
        <v>0</v>
      </c>
      <c r="N184" s="14">
        <v>0</v>
      </c>
      <c r="O184" s="4">
        <v>1</v>
      </c>
      <c r="P184" s="14">
        <v>0.50755248549590304</v>
      </c>
      <c r="Q184" s="14">
        <v>1</v>
      </c>
      <c r="R184" s="14">
        <v>0.195611107486417</v>
      </c>
      <c r="S184" s="4">
        <v>0</v>
      </c>
      <c r="T184" s="4">
        <v>0</v>
      </c>
      <c r="U184" s="4">
        <f t="shared" si="9"/>
        <v>0.28100000000000003</v>
      </c>
      <c r="V184" s="4">
        <f t="shared" si="10"/>
        <v>341</v>
      </c>
      <c r="W184" s="4"/>
      <c r="X184" s="4"/>
      <c r="Y184" s="4">
        <f t="shared" si="11"/>
        <v>0</v>
      </c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" customHeight="1">
      <c r="A185" s="4">
        <v>184</v>
      </c>
      <c r="B185" s="4">
        <v>2</v>
      </c>
      <c r="C185" s="4">
        <v>699</v>
      </c>
      <c r="D185" s="4">
        <f t="shared" si="8"/>
        <v>349.5</v>
      </c>
      <c r="E185" s="4">
        <v>0</v>
      </c>
      <c r="F185" s="14">
        <v>0</v>
      </c>
      <c r="G185" s="4">
        <v>0</v>
      </c>
      <c r="H185" s="14">
        <v>0</v>
      </c>
      <c r="I185" s="4">
        <v>0</v>
      </c>
      <c r="J185" s="14">
        <v>0</v>
      </c>
      <c r="K185" s="4">
        <v>0</v>
      </c>
      <c r="L185" s="14">
        <v>0</v>
      </c>
      <c r="M185" s="4">
        <v>0</v>
      </c>
      <c r="N185" s="14">
        <v>0</v>
      </c>
      <c r="O185" s="4">
        <v>0</v>
      </c>
      <c r="P185" s="14">
        <v>0</v>
      </c>
      <c r="Q185" s="14">
        <v>0</v>
      </c>
      <c r="R185" s="14">
        <v>0</v>
      </c>
      <c r="S185" s="4">
        <v>1</v>
      </c>
      <c r="T185" s="4">
        <v>5.5885103937452503E-2</v>
      </c>
      <c r="U185" s="4">
        <f t="shared" si="9"/>
        <v>7.8E-2</v>
      </c>
      <c r="V185" s="4">
        <f t="shared" si="10"/>
        <v>568</v>
      </c>
      <c r="W185" s="4"/>
      <c r="X185" s="4"/>
      <c r="Y185" s="4">
        <f t="shared" si="11"/>
        <v>0</v>
      </c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" customHeight="1">
      <c r="A186" s="4">
        <v>185</v>
      </c>
      <c r="B186" s="4">
        <v>2</v>
      </c>
      <c r="C186" s="4">
        <v>810</v>
      </c>
      <c r="D186" s="4">
        <f t="shared" si="8"/>
        <v>405</v>
      </c>
      <c r="E186" s="4">
        <v>0</v>
      </c>
      <c r="F186" s="14">
        <v>0</v>
      </c>
      <c r="G186" s="4">
        <v>0</v>
      </c>
      <c r="H186" s="14">
        <v>0</v>
      </c>
      <c r="I186" s="4">
        <v>0</v>
      </c>
      <c r="J186" s="14">
        <v>0</v>
      </c>
      <c r="K186" s="4">
        <v>1</v>
      </c>
      <c r="L186" s="14">
        <v>0.40990514085872098</v>
      </c>
      <c r="M186" s="4">
        <v>0</v>
      </c>
      <c r="N186" s="14">
        <v>0</v>
      </c>
      <c r="O186" s="4">
        <v>1</v>
      </c>
      <c r="P186" s="14">
        <v>0.50755248549590304</v>
      </c>
      <c r="Q186" s="14">
        <v>1</v>
      </c>
      <c r="R186" s="14">
        <v>0.195611107486417</v>
      </c>
      <c r="S186" s="4">
        <v>2</v>
      </c>
      <c r="T186" s="4">
        <v>0.37127326915664099</v>
      </c>
      <c r="U186" s="4">
        <f t="shared" si="9"/>
        <v>0.70699999999999996</v>
      </c>
      <c r="V186" s="4">
        <f t="shared" si="10"/>
        <v>197</v>
      </c>
      <c r="W186" s="4"/>
      <c r="X186" s="4"/>
      <c r="Y186" s="4">
        <f t="shared" si="11"/>
        <v>1</v>
      </c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" customHeight="1">
      <c r="A187" s="4">
        <v>186</v>
      </c>
      <c r="B187" s="4">
        <v>2</v>
      </c>
      <c r="C187" s="4">
        <v>346</v>
      </c>
      <c r="D187" s="4">
        <f t="shared" si="8"/>
        <v>173</v>
      </c>
      <c r="E187" s="4">
        <v>0</v>
      </c>
      <c r="F187" s="14">
        <v>0</v>
      </c>
      <c r="G187" s="4">
        <v>0</v>
      </c>
      <c r="H187" s="14">
        <v>0</v>
      </c>
      <c r="I187" s="4">
        <v>0</v>
      </c>
      <c r="J187" s="14">
        <v>0</v>
      </c>
      <c r="K187" s="4">
        <v>0</v>
      </c>
      <c r="L187" s="14">
        <v>0</v>
      </c>
      <c r="M187" s="4">
        <v>0</v>
      </c>
      <c r="N187" s="14">
        <v>0</v>
      </c>
      <c r="O187" s="4">
        <v>2</v>
      </c>
      <c r="P187" s="14">
        <v>1.5418544288712399</v>
      </c>
      <c r="Q187" s="14">
        <v>0</v>
      </c>
      <c r="R187" s="14">
        <v>0</v>
      </c>
      <c r="S187" s="4">
        <v>1</v>
      </c>
      <c r="T187" s="4">
        <v>5.5885103937452503E-2</v>
      </c>
      <c r="U187" s="4">
        <f t="shared" si="9"/>
        <v>9.0999999999999998E-2</v>
      </c>
      <c r="V187" s="4">
        <f t="shared" si="10"/>
        <v>554</v>
      </c>
      <c r="W187" s="4"/>
      <c r="X187" s="4"/>
      <c r="Y187" s="4">
        <f t="shared" si="11"/>
        <v>1</v>
      </c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" customHeight="1">
      <c r="A188" s="4">
        <v>187</v>
      </c>
      <c r="B188" s="4">
        <v>2</v>
      </c>
      <c r="C188" s="4">
        <v>490</v>
      </c>
      <c r="D188" s="4">
        <f t="shared" si="8"/>
        <v>245</v>
      </c>
      <c r="E188" s="4">
        <v>0</v>
      </c>
      <c r="F188" s="14">
        <v>0</v>
      </c>
      <c r="G188" s="4">
        <v>0</v>
      </c>
      <c r="H188" s="14">
        <v>0</v>
      </c>
      <c r="I188" s="4">
        <v>0</v>
      </c>
      <c r="J188" s="14">
        <v>0</v>
      </c>
      <c r="K188" s="4">
        <v>0</v>
      </c>
      <c r="L188" s="14">
        <v>0</v>
      </c>
      <c r="M188" s="4">
        <v>1</v>
      </c>
      <c r="N188" s="14">
        <v>0.72138720414102597</v>
      </c>
      <c r="O188" s="4">
        <v>0</v>
      </c>
      <c r="P188" s="14">
        <v>0</v>
      </c>
      <c r="Q188" s="14">
        <v>1</v>
      </c>
      <c r="R188" s="14">
        <v>0.195611107486417</v>
      </c>
      <c r="S188" s="4">
        <v>1</v>
      </c>
      <c r="T188" s="4">
        <v>5.5885103937452503E-2</v>
      </c>
      <c r="U188" s="4">
        <f t="shared" si="9"/>
        <v>0.34699999999999998</v>
      </c>
      <c r="V188" s="4">
        <f t="shared" si="10"/>
        <v>286</v>
      </c>
      <c r="W188" s="4"/>
      <c r="X188" s="4"/>
      <c r="Y188" s="4">
        <f t="shared" si="11"/>
        <v>0</v>
      </c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" customHeight="1">
      <c r="A189" s="4">
        <v>188</v>
      </c>
      <c r="B189" s="4">
        <v>2</v>
      </c>
      <c r="C189" s="4">
        <v>964</v>
      </c>
      <c r="D189" s="4">
        <f t="shared" si="8"/>
        <v>482</v>
      </c>
      <c r="E189" s="4">
        <v>0</v>
      </c>
      <c r="F189" s="14">
        <v>0</v>
      </c>
      <c r="G189" s="4">
        <v>1</v>
      </c>
      <c r="H189" s="14">
        <v>0.39817216854207499</v>
      </c>
      <c r="I189" s="4">
        <v>0</v>
      </c>
      <c r="J189" s="14">
        <v>0</v>
      </c>
      <c r="K189" s="4">
        <v>0</v>
      </c>
      <c r="L189" s="14">
        <v>0</v>
      </c>
      <c r="M189" s="4">
        <v>0</v>
      </c>
      <c r="N189" s="14">
        <v>0</v>
      </c>
      <c r="O189" s="4">
        <v>0</v>
      </c>
      <c r="P189" s="14">
        <v>0</v>
      </c>
      <c r="Q189" s="14">
        <v>0</v>
      </c>
      <c r="R189" s="14">
        <v>0</v>
      </c>
      <c r="S189" s="4">
        <v>0</v>
      </c>
      <c r="T189" s="4">
        <v>0</v>
      </c>
      <c r="U189" s="4">
        <f t="shared" si="9"/>
        <v>0</v>
      </c>
      <c r="V189" s="4">
        <f t="shared" si="10"/>
        <v>592</v>
      </c>
      <c r="W189" s="4"/>
      <c r="X189" s="4"/>
      <c r="Y189" s="4">
        <f t="shared" si="11"/>
        <v>0</v>
      </c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" customHeight="1">
      <c r="A190" s="4">
        <v>189</v>
      </c>
      <c r="B190" s="4">
        <v>2</v>
      </c>
      <c r="C190" s="4">
        <v>323</v>
      </c>
      <c r="D190" s="4">
        <f t="shared" si="8"/>
        <v>161.5</v>
      </c>
      <c r="E190" s="4">
        <v>0</v>
      </c>
      <c r="F190" s="14">
        <v>0</v>
      </c>
      <c r="G190" s="4">
        <v>0</v>
      </c>
      <c r="H190" s="14">
        <v>0</v>
      </c>
      <c r="I190" s="4">
        <v>0</v>
      </c>
      <c r="J190" s="14">
        <v>0</v>
      </c>
      <c r="K190" s="4">
        <v>0</v>
      </c>
      <c r="L190" s="14">
        <v>0</v>
      </c>
      <c r="M190" s="4">
        <v>0</v>
      </c>
      <c r="N190" s="14">
        <v>0</v>
      </c>
      <c r="O190" s="4">
        <v>2</v>
      </c>
      <c r="P190" s="14">
        <v>1.5418544288712399</v>
      </c>
      <c r="Q190" s="14">
        <v>1</v>
      </c>
      <c r="R190" s="14">
        <v>0.195611107486417</v>
      </c>
      <c r="S190" s="4">
        <v>2</v>
      </c>
      <c r="T190" s="4">
        <v>0.37127326915664099</v>
      </c>
      <c r="U190" s="4">
        <f t="shared" si="9"/>
        <v>0.748</v>
      </c>
      <c r="V190" s="4">
        <f t="shared" si="10"/>
        <v>147</v>
      </c>
      <c r="W190" s="4"/>
      <c r="X190" s="4"/>
      <c r="Y190" s="4">
        <f t="shared" si="11"/>
        <v>2</v>
      </c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" customHeight="1">
      <c r="A191" s="4">
        <v>190</v>
      </c>
      <c r="B191" s="4">
        <v>2</v>
      </c>
      <c r="C191" s="4">
        <v>440</v>
      </c>
      <c r="D191" s="4">
        <f t="shared" si="8"/>
        <v>220</v>
      </c>
      <c r="E191" s="4">
        <v>0</v>
      </c>
      <c r="F191" s="14">
        <v>0</v>
      </c>
      <c r="G191" s="4">
        <v>2</v>
      </c>
      <c r="H191" s="14">
        <v>1.2959333461398901</v>
      </c>
      <c r="I191" s="4">
        <v>0</v>
      </c>
      <c r="J191" s="14">
        <v>0</v>
      </c>
      <c r="K191" s="4">
        <v>0</v>
      </c>
      <c r="L191" s="14">
        <v>0</v>
      </c>
      <c r="M191" s="4">
        <v>0</v>
      </c>
      <c r="N191" s="14">
        <v>0</v>
      </c>
      <c r="O191" s="4">
        <v>1</v>
      </c>
      <c r="P191" s="14">
        <v>0.50755248549590304</v>
      </c>
      <c r="Q191" s="14">
        <v>1</v>
      </c>
      <c r="R191" s="14">
        <v>0.195611107486417</v>
      </c>
      <c r="S191" s="4">
        <v>1</v>
      </c>
      <c r="T191" s="4">
        <v>5.5885103937452503E-2</v>
      </c>
      <c r="U191" s="4">
        <f t="shared" si="9"/>
        <v>0.38200000000000001</v>
      </c>
      <c r="V191" s="4">
        <f t="shared" si="10"/>
        <v>281</v>
      </c>
      <c r="W191" s="4"/>
      <c r="X191" s="4"/>
      <c r="Y191" s="4">
        <f t="shared" si="11"/>
        <v>1</v>
      </c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" customHeight="1">
      <c r="A192" s="4">
        <v>191</v>
      </c>
      <c r="B192" s="4">
        <v>2</v>
      </c>
      <c r="C192" s="4">
        <v>792</v>
      </c>
      <c r="D192" s="4">
        <f t="shared" si="8"/>
        <v>396</v>
      </c>
      <c r="E192" s="4">
        <v>0</v>
      </c>
      <c r="F192" s="14">
        <v>0</v>
      </c>
      <c r="G192" s="4">
        <v>0</v>
      </c>
      <c r="H192" s="14">
        <v>0</v>
      </c>
      <c r="I192" s="4">
        <v>0</v>
      </c>
      <c r="J192" s="14">
        <v>0</v>
      </c>
      <c r="K192" s="4">
        <v>1</v>
      </c>
      <c r="L192" s="14">
        <v>0.40990514085872098</v>
      </c>
      <c r="M192" s="4">
        <v>0</v>
      </c>
      <c r="N192" s="14">
        <v>0</v>
      </c>
      <c r="O192" s="4">
        <v>0</v>
      </c>
      <c r="P192" s="14">
        <v>0</v>
      </c>
      <c r="Q192" s="14">
        <v>0</v>
      </c>
      <c r="R192" s="14">
        <v>0</v>
      </c>
      <c r="S192" s="4">
        <v>2</v>
      </c>
      <c r="T192" s="4">
        <v>0.37127326915664099</v>
      </c>
      <c r="U192" s="4">
        <f t="shared" si="9"/>
        <v>0.47399999999999998</v>
      </c>
      <c r="V192" s="4">
        <f t="shared" si="10"/>
        <v>266</v>
      </c>
      <c r="W192" s="4"/>
      <c r="X192" s="4"/>
      <c r="Y192" s="4">
        <f t="shared" si="11"/>
        <v>1</v>
      </c>
      <c r="Z192" s="4"/>
      <c r="AA192" s="4"/>
      <c r="AB192" s="4"/>
      <c r="AC192" s="4"/>
      <c r="AD192" s="4"/>
      <c r="AE192" s="4"/>
      <c r="AF192" s="4"/>
      <c r="AG192" s="19"/>
      <c r="AH192" s="4"/>
    </row>
    <row r="193" spans="1:34" ht="15" customHeight="1">
      <c r="A193" s="4">
        <v>192</v>
      </c>
      <c r="B193" s="4">
        <v>2</v>
      </c>
      <c r="C193" s="4">
        <v>542</v>
      </c>
      <c r="D193" s="4">
        <f t="shared" si="8"/>
        <v>271</v>
      </c>
      <c r="E193" s="4">
        <v>0</v>
      </c>
      <c r="F193" s="14">
        <v>0</v>
      </c>
      <c r="G193" s="4">
        <v>1</v>
      </c>
      <c r="H193" s="14">
        <v>0.39817216854207499</v>
      </c>
      <c r="I193" s="4">
        <v>0</v>
      </c>
      <c r="J193" s="14">
        <v>0</v>
      </c>
      <c r="K193" s="4">
        <v>2</v>
      </c>
      <c r="L193" s="14">
        <v>1.3227852754765399</v>
      </c>
      <c r="M193" s="4">
        <v>0</v>
      </c>
      <c r="N193" s="14">
        <v>0</v>
      </c>
      <c r="O193" s="4">
        <v>1</v>
      </c>
      <c r="P193" s="14">
        <v>0.50755248549590304</v>
      </c>
      <c r="Q193" s="14">
        <v>0</v>
      </c>
      <c r="R193" s="14">
        <v>0</v>
      </c>
      <c r="S193" s="4">
        <v>1</v>
      </c>
      <c r="T193" s="4">
        <v>5.5885103937452503E-2</v>
      </c>
      <c r="U193" s="4">
        <f t="shared" si="9"/>
        <v>9.6000000000000002E-2</v>
      </c>
      <c r="V193" s="4">
        <f t="shared" si="10"/>
        <v>550</v>
      </c>
      <c r="W193" s="4"/>
      <c r="X193" s="4"/>
      <c r="Y193" s="4">
        <f t="shared" si="11"/>
        <v>1</v>
      </c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" customHeight="1">
      <c r="A194" s="4">
        <v>193</v>
      </c>
      <c r="B194" s="4">
        <v>2</v>
      </c>
      <c r="C194" s="4">
        <v>776</v>
      </c>
      <c r="D194" s="4">
        <f t="shared" ref="D194:D257" si="12">C194/B194</f>
        <v>388</v>
      </c>
      <c r="E194" s="4">
        <v>0</v>
      </c>
      <c r="F194" s="14">
        <v>0</v>
      </c>
      <c r="G194" s="4">
        <v>0</v>
      </c>
      <c r="H194" s="14">
        <v>0</v>
      </c>
      <c r="I194" s="4">
        <v>0</v>
      </c>
      <c r="J194" s="14">
        <v>0</v>
      </c>
      <c r="K194" s="4">
        <v>0</v>
      </c>
      <c r="L194" s="14">
        <v>0</v>
      </c>
      <c r="M194" s="4">
        <v>0</v>
      </c>
      <c r="N194" s="14">
        <v>0</v>
      </c>
      <c r="O194" s="4">
        <v>0</v>
      </c>
      <c r="P194" s="14">
        <v>0</v>
      </c>
      <c r="Q194" s="14">
        <v>1</v>
      </c>
      <c r="R194" s="14">
        <v>0.195611107486417</v>
      </c>
      <c r="S194" s="4">
        <v>1</v>
      </c>
      <c r="T194" s="4">
        <v>5.5885103937452503E-2</v>
      </c>
      <c r="U194" s="4">
        <f t="shared" ref="U194:U257" si="13">ROUND(LOG(F194+R194+T194+1,2)*(1+0.1*(H194+J194+P194+L194+N194)),3)</f>
        <v>0.32400000000000001</v>
      </c>
      <c r="V194" s="4">
        <f t="shared" ref="V194:V257" si="14">RANK(U194,$U$2:$U$594)</f>
        <v>296</v>
      </c>
      <c r="W194" s="4"/>
      <c r="X194" s="4"/>
      <c r="Y194" s="4">
        <f t="shared" si="11"/>
        <v>0</v>
      </c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" customHeight="1">
      <c r="A195" s="4">
        <v>194</v>
      </c>
      <c r="B195" s="4">
        <v>2</v>
      </c>
      <c r="C195" s="4">
        <v>576</v>
      </c>
      <c r="D195" s="4">
        <f t="shared" si="12"/>
        <v>288</v>
      </c>
      <c r="E195" s="4">
        <v>0</v>
      </c>
      <c r="F195" s="14">
        <v>0</v>
      </c>
      <c r="G195" s="4">
        <v>0</v>
      </c>
      <c r="H195" s="14">
        <v>0</v>
      </c>
      <c r="I195" s="4">
        <v>0</v>
      </c>
      <c r="J195" s="14">
        <v>0</v>
      </c>
      <c r="K195" s="4">
        <v>0</v>
      </c>
      <c r="L195" s="14">
        <v>0</v>
      </c>
      <c r="M195" s="4">
        <v>0</v>
      </c>
      <c r="N195" s="14">
        <v>0</v>
      </c>
      <c r="O195" s="4">
        <v>0</v>
      </c>
      <c r="P195" s="14">
        <v>0</v>
      </c>
      <c r="Q195" s="14">
        <v>1</v>
      </c>
      <c r="R195" s="14">
        <v>0.195611107486417</v>
      </c>
      <c r="S195" s="4">
        <v>2</v>
      </c>
      <c r="T195" s="4">
        <v>0.37127326915664099</v>
      </c>
      <c r="U195" s="4">
        <f t="shared" si="13"/>
        <v>0.64800000000000002</v>
      </c>
      <c r="V195" s="4">
        <f t="shared" si="14"/>
        <v>247</v>
      </c>
      <c r="W195" s="4"/>
      <c r="X195" s="4"/>
      <c r="Y195" s="4">
        <f t="shared" ref="Y195:Y258" si="15">(IF(B195=E195,1,0)+IF(B195=G195,1,0)+IF(B195=I195,1,0)+IF(B195=K195,1,0)+IF(B195=M195,1,0)+IF(B195=O195,1,0)+IF(B195=Q195,1,0)+IF(B195=S195,1,0))</f>
        <v>1</v>
      </c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" customHeight="1">
      <c r="A196" s="4">
        <v>195</v>
      </c>
      <c r="B196" s="4">
        <v>2</v>
      </c>
      <c r="C196" s="4">
        <v>278</v>
      </c>
      <c r="D196" s="4">
        <f t="shared" si="12"/>
        <v>139</v>
      </c>
      <c r="E196" s="4">
        <v>0</v>
      </c>
      <c r="F196" s="14">
        <v>0</v>
      </c>
      <c r="G196" s="4">
        <v>0</v>
      </c>
      <c r="H196" s="14">
        <v>0</v>
      </c>
      <c r="I196" s="4">
        <v>0</v>
      </c>
      <c r="J196" s="14">
        <v>0</v>
      </c>
      <c r="K196" s="4">
        <v>0</v>
      </c>
      <c r="L196" s="14">
        <v>0</v>
      </c>
      <c r="M196" s="4">
        <v>1</v>
      </c>
      <c r="N196" s="14">
        <v>0.72138720414102597</v>
      </c>
      <c r="O196" s="4">
        <v>2</v>
      </c>
      <c r="P196" s="14">
        <v>1.5418544288712399</v>
      </c>
      <c r="Q196" s="14">
        <v>1</v>
      </c>
      <c r="R196" s="14">
        <v>0.195611107486417</v>
      </c>
      <c r="S196" s="4">
        <v>2</v>
      </c>
      <c r="T196" s="4">
        <v>0.37127326915664099</v>
      </c>
      <c r="U196" s="4">
        <f t="shared" si="13"/>
        <v>0.79500000000000004</v>
      </c>
      <c r="V196" s="4">
        <f t="shared" si="14"/>
        <v>94</v>
      </c>
      <c r="W196" s="4"/>
      <c r="X196" s="4"/>
      <c r="Y196" s="4">
        <f t="shared" si="15"/>
        <v>2</v>
      </c>
      <c r="Z196" s="4"/>
      <c r="AA196" s="4"/>
      <c r="AB196" s="4"/>
      <c r="AC196" s="4"/>
      <c r="AD196" s="4"/>
      <c r="AE196" s="4"/>
      <c r="AF196" s="4"/>
      <c r="AG196" s="19"/>
      <c r="AH196" s="4"/>
    </row>
    <row r="197" spans="1:34" ht="15" customHeight="1">
      <c r="A197" s="4">
        <v>196</v>
      </c>
      <c r="B197" s="4">
        <v>2</v>
      </c>
      <c r="C197" s="4">
        <v>687</v>
      </c>
      <c r="D197" s="4">
        <f t="shared" si="12"/>
        <v>343.5</v>
      </c>
      <c r="E197" s="4">
        <v>0</v>
      </c>
      <c r="F197" s="14">
        <v>0</v>
      </c>
      <c r="G197" s="4">
        <v>0</v>
      </c>
      <c r="H197" s="14">
        <v>0</v>
      </c>
      <c r="I197" s="4">
        <v>0</v>
      </c>
      <c r="J197" s="14">
        <v>0</v>
      </c>
      <c r="K197" s="4">
        <v>0</v>
      </c>
      <c r="L197" s="14">
        <v>0</v>
      </c>
      <c r="M197" s="4">
        <v>1</v>
      </c>
      <c r="N197" s="14">
        <v>0.72138720414102597</v>
      </c>
      <c r="O197" s="4">
        <v>0</v>
      </c>
      <c r="P197" s="14">
        <v>0</v>
      </c>
      <c r="Q197" s="14">
        <v>2</v>
      </c>
      <c r="R197" s="14">
        <v>0.80139899013057403</v>
      </c>
      <c r="S197" s="4">
        <v>1</v>
      </c>
      <c r="T197" s="4">
        <v>5.5885103937452503E-2</v>
      </c>
      <c r="U197" s="4">
        <f t="shared" si="13"/>
        <v>0.95799999999999996</v>
      </c>
      <c r="V197" s="4">
        <f t="shared" si="14"/>
        <v>51</v>
      </c>
      <c r="W197" s="4"/>
      <c r="X197" s="4"/>
      <c r="Y197" s="4">
        <f t="shared" si="15"/>
        <v>1</v>
      </c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" customHeight="1">
      <c r="A198" s="4">
        <v>197</v>
      </c>
      <c r="B198" s="4">
        <v>2</v>
      </c>
      <c r="C198" s="4">
        <v>397</v>
      </c>
      <c r="D198" s="4">
        <f t="shared" si="12"/>
        <v>198.5</v>
      </c>
      <c r="E198" s="4">
        <v>0</v>
      </c>
      <c r="F198" s="14">
        <v>0</v>
      </c>
      <c r="G198" s="4">
        <v>2</v>
      </c>
      <c r="H198" s="14">
        <v>1.2959333461398901</v>
      </c>
      <c r="I198" s="4">
        <v>0</v>
      </c>
      <c r="J198" s="14">
        <v>0</v>
      </c>
      <c r="K198" s="4">
        <v>0</v>
      </c>
      <c r="L198" s="14">
        <v>0</v>
      </c>
      <c r="M198" s="4">
        <v>0</v>
      </c>
      <c r="N198" s="14">
        <v>0</v>
      </c>
      <c r="O198" s="4">
        <v>1</v>
      </c>
      <c r="P198" s="14">
        <v>0.50755248549590304</v>
      </c>
      <c r="Q198" s="14">
        <v>1</v>
      </c>
      <c r="R198" s="14">
        <v>0.195611107486417</v>
      </c>
      <c r="S198" s="4">
        <v>1</v>
      </c>
      <c r="T198" s="4">
        <v>5.5885103937452503E-2</v>
      </c>
      <c r="U198" s="4">
        <f t="shared" si="13"/>
        <v>0.38200000000000001</v>
      </c>
      <c r="V198" s="4">
        <f t="shared" si="14"/>
        <v>281</v>
      </c>
      <c r="W198" s="4"/>
      <c r="X198" s="4"/>
      <c r="Y198" s="4">
        <f t="shared" si="15"/>
        <v>1</v>
      </c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" customHeight="1">
      <c r="A199" s="4">
        <v>198</v>
      </c>
      <c r="B199" s="4">
        <v>2</v>
      </c>
      <c r="C199" s="4">
        <v>1031</v>
      </c>
      <c r="D199" s="4">
        <f t="shared" si="12"/>
        <v>515.5</v>
      </c>
      <c r="E199" s="4">
        <v>0</v>
      </c>
      <c r="F199" s="14">
        <v>0</v>
      </c>
      <c r="G199" s="4">
        <v>0</v>
      </c>
      <c r="H199" s="14">
        <v>0</v>
      </c>
      <c r="I199" s="4">
        <v>0</v>
      </c>
      <c r="J199" s="14">
        <v>0</v>
      </c>
      <c r="K199" s="4">
        <v>0</v>
      </c>
      <c r="L199" s="14">
        <v>0</v>
      </c>
      <c r="M199" s="4">
        <v>0</v>
      </c>
      <c r="N199" s="14">
        <v>0</v>
      </c>
      <c r="O199" s="4">
        <v>0</v>
      </c>
      <c r="P199" s="14">
        <v>0</v>
      </c>
      <c r="Q199" s="14">
        <v>1</v>
      </c>
      <c r="R199" s="14">
        <v>0.195611107486417</v>
      </c>
      <c r="S199" s="4">
        <v>1</v>
      </c>
      <c r="T199" s="4">
        <v>5.5885103937452503E-2</v>
      </c>
      <c r="U199" s="4">
        <f t="shared" si="13"/>
        <v>0.32400000000000001</v>
      </c>
      <c r="V199" s="4">
        <f t="shared" si="14"/>
        <v>296</v>
      </c>
      <c r="W199" s="4"/>
      <c r="X199" s="4"/>
      <c r="Y199" s="4">
        <f t="shared" si="15"/>
        <v>0</v>
      </c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" customHeight="1">
      <c r="A200" s="4">
        <v>199</v>
      </c>
      <c r="B200" s="4">
        <v>2</v>
      </c>
      <c r="C200" s="4">
        <v>968</v>
      </c>
      <c r="D200" s="4">
        <f t="shared" si="12"/>
        <v>484</v>
      </c>
      <c r="E200" s="4">
        <v>0</v>
      </c>
      <c r="F200" s="14">
        <v>0</v>
      </c>
      <c r="G200" s="4">
        <v>0</v>
      </c>
      <c r="H200" s="14">
        <v>0</v>
      </c>
      <c r="I200" s="4">
        <v>0</v>
      </c>
      <c r="J200" s="14">
        <v>0</v>
      </c>
      <c r="K200" s="4">
        <v>1</v>
      </c>
      <c r="L200" s="14">
        <v>0.40990514085872098</v>
      </c>
      <c r="M200" s="4">
        <v>0</v>
      </c>
      <c r="N200" s="14">
        <v>0</v>
      </c>
      <c r="O200" s="4">
        <v>0</v>
      </c>
      <c r="P200" s="14">
        <v>0</v>
      </c>
      <c r="Q200" s="14">
        <v>1</v>
      </c>
      <c r="R200" s="14">
        <v>0.195611107486417</v>
      </c>
      <c r="S200" s="4">
        <v>1</v>
      </c>
      <c r="T200" s="4">
        <v>5.5885103937452503E-2</v>
      </c>
      <c r="U200" s="4">
        <f t="shared" si="13"/>
        <v>0.33700000000000002</v>
      </c>
      <c r="V200" s="4">
        <f t="shared" si="14"/>
        <v>290</v>
      </c>
      <c r="W200" s="4"/>
      <c r="X200" s="4"/>
      <c r="Y200" s="4">
        <f t="shared" si="15"/>
        <v>0</v>
      </c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" customHeight="1">
      <c r="A201" s="4">
        <v>200</v>
      </c>
      <c r="B201" s="4">
        <v>2</v>
      </c>
      <c r="C201" s="4">
        <v>977</v>
      </c>
      <c r="D201" s="4">
        <f t="shared" si="12"/>
        <v>488.5</v>
      </c>
      <c r="E201" s="4">
        <v>0</v>
      </c>
      <c r="F201" s="14">
        <v>0</v>
      </c>
      <c r="G201" s="4">
        <v>1</v>
      </c>
      <c r="H201" s="14">
        <v>0.39817216854207499</v>
      </c>
      <c r="I201" s="4">
        <v>0</v>
      </c>
      <c r="J201" s="14">
        <v>0</v>
      </c>
      <c r="K201" s="4">
        <v>0</v>
      </c>
      <c r="L201" s="14">
        <v>0</v>
      </c>
      <c r="M201" s="4">
        <v>0</v>
      </c>
      <c r="N201" s="14">
        <v>0</v>
      </c>
      <c r="O201" s="4">
        <v>0</v>
      </c>
      <c r="P201" s="14">
        <v>0</v>
      </c>
      <c r="Q201" s="14">
        <v>1</v>
      </c>
      <c r="R201" s="14">
        <v>0.195611107486417</v>
      </c>
      <c r="S201" s="4">
        <v>1</v>
      </c>
      <c r="T201" s="4">
        <v>5.5885103937452503E-2</v>
      </c>
      <c r="U201" s="4">
        <f t="shared" si="13"/>
        <v>0.33700000000000002</v>
      </c>
      <c r="V201" s="4">
        <f t="shared" si="14"/>
        <v>290</v>
      </c>
      <c r="W201" s="4"/>
      <c r="X201" s="4"/>
      <c r="Y201" s="4">
        <f t="shared" si="15"/>
        <v>0</v>
      </c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" customHeight="1">
      <c r="A202" s="4">
        <v>201</v>
      </c>
      <c r="B202" s="4">
        <v>2</v>
      </c>
      <c r="C202" s="4">
        <v>476</v>
      </c>
      <c r="D202" s="4">
        <f t="shared" si="12"/>
        <v>238</v>
      </c>
      <c r="E202" s="4">
        <v>0</v>
      </c>
      <c r="F202" s="14">
        <v>0</v>
      </c>
      <c r="G202" s="4">
        <v>2</v>
      </c>
      <c r="H202" s="14">
        <v>1.2959333461398901</v>
      </c>
      <c r="I202" s="4">
        <v>0</v>
      </c>
      <c r="J202" s="14">
        <v>0</v>
      </c>
      <c r="K202" s="4">
        <v>0</v>
      </c>
      <c r="L202" s="14">
        <v>0</v>
      </c>
      <c r="M202" s="4">
        <v>0</v>
      </c>
      <c r="N202" s="14">
        <v>0</v>
      </c>
      <c r="O202" s="4">
        <v>0</v>
      </c>
      <c r="P202" s="14">
        <v>0</v>
      </c>
      <c r="Q202" s="14">
        <v>2</v>
      </c>
      <c r="R202" s="14">
        <v>0.80139899013057403</v>
      </c>
      <c r="S202" s="4">
        <v>2</v>
      </c>
      <c r="T202" s="4">
        <v>0.37127326915664099</v>
      </c>
      <c r="U202" s="4">
        <f t="shared" si="13"/>
        <v>1.2649999999999999</v>
      </c>
      <c r="V202" s="4">
        <f t="shared" si="14"/>
        <v>28</v>
      </c>
      <c r="W202" s="4"/>
      <c r="X202" s="4"/>
      <c r="Y202" s="4">
        <f t="shared" si="15"/>
        <v>3</v>
      </c>
      <c r="Z202" s="4"/>
      <c r="AA202" s="4"/>
      <c r="AB202" s="4"/>
      <c r="AC202" s="4"/>
      <c r="AD202" s="4"/>
      <c r="AE202" s="4"/>
      <c r="AF202" s="4"/>
      <c r="AG202" s="19"/>
      <c r="AH202" s="4"/>
    </row>
    <row r="203" spans="1:34" ht="15" customHeight="1">
      <c r="A203" s="4">
        <v>202</v>
      </c>
      <c r="B203" s="4">
        <v>2</v>
      </c>
      <c r="C203" s="4">
        <v>997</v>
      </c>
      <c r="D203" s="4">
        <f t="shared" si="12"/>
        <v>498.5</v>
      </c>
      <c r="E203" s="4">
        <v>0</v>
      </c>
      <c r="F203" s="14">
        <v>0</v>
      </c>
      <c r="G203" s="4">
        <v>1</v>
      </c>
      <c r="H203" s="14">
        <v>0.39817216854207499</v>
      </c>
      <c r="I203" s="4">
        <v>0</v>
      </c>
      <c r="J203" s="14">
        <v>0</v>
      </c>
      <c r="K203" s="4">
        <v>0</v>
      </c>
      <c r="L203" s="14">
        <v>0</v>
      </c>
      <c r="M203" s="4">
        <v>0</v>
      </c>
      <c r="N203" s="14">
        <v>0</v>
      </c>
      <c r="O203" s="4">
        <v>0</v>
      </c>
      <c r="P203" s="14">
        <v>0</v>
      </c>
      <c r="Q203" s="14">
        <v>0</v>
      </c>
      <c r="R203" s="14">
        <v>0</v>
      </c>
      <c r="S203" s="4">
        <v>1</v>
      </c>
      <c r="T203" s="4">
        <v>5.5885103937452503E-2</v>
      </c>
      <c r="U203" s="4">
        <f t="shared" si="13"/>
        <v>8.2000000000000003E-2</v>
      </c>
      <c r="V203" s="4">
        <f t="shared" si="14"/>
        <v>561</v>
      </c>
      <c r="W203" s="4"/>
      <c r="X203" s="4"/>
      <c r="Y203" s="4">
        <f t="shared" si="15"/>
        <v>0</v>
      </c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" customHeight="1">
      <c r="A204" s="4">
        <v>203</v>
      </c>
      <c r="B204" s="4">
        <v>2</v>
      </c>
      <c r="C204" s="4">
        <v>955</v>
      </c>
      <c r="D204" s="4">
        <f t="shared" si="12"/>
        <v>477.5</v>
      </c>
      <c r="E204" s="4">
        <v>0</v>
      </c>
      <c r="F204" s="14">
        <v>0</v>
      </c>
      <c r="G204" s="4">
        <v>0</v>
      </c>
      <c r="H204" s="14">
        <v>0</v>
      </c>
      <c r="I204" s="4">
        <v>0</v>
      </c>
      <c r="J204" s="14">
        <v>0</v>
      </c>
      <c r="K204" s="4">
        <v>0</v>
      </c>
      <c r="L204" s="14">
        <v>0</v>
      </c>
      <c r="M204" s="4">
        <v>0</v>
      </c>
      <c r="N204" s="14">
        <v>0</v>
      </c>
      <c r="O204" s="4">
        <v>0</v>
      </c>
      <c r="P204" s="14">
        <v>0</v>
      </c>
      <c r="Q204" s="14">
        <v>2</v>
      </c>
      <c r="R204" s="14">
        <v>0.80139899013057403</v>
      </c>
      <c r="S204" s="4">
        <v>1</v>
      </c>
      <c r="T204" s="4">
        <v>5.5885103937452503E-2</v>
      </c>
      <c r="U204" s="4">
        <f t="shared" si="13"/>
        <v>0.89300000000000002</v>
      </c>
      <c r="V204" s="4">
        <f t="shared" si="14"/>
        <v>57</v>
      </c>
      <c r="W204" s="4"/>
      <c r="X204" s="4"/>
      <c r="Y204" s="4">
        <f t="shared" si="15"/>
        <v>1</v>
      </c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" customHeight="1">
      <c r="A205" s="4">
        <v>204</v>
      </c>
      <c r="B205" s="4">
        <v>2</v>
      </c>
      <c r="C205" s="4">
        <v>538</v>
      </c>
      <c r="D205" s="4">
        <f t="shared" si="12"/>
        <v>269</v>
      </c>
      <c r="E205" s="4">
        <v>0</v>
      </c>
      <c r="F205" s="14">
        <v>0</v>
      </c>
      <c r="G205" s="4">
        <v>0</v>
      </c>
      <c r="H205" s="14">
        <v>0</v>
      </c>
      <c r="I205" s="4">
        <v>0</v>
      </c>
      <c r="J205" s="14">
        <v>0</v>
      </c>
      <c r="K205" s="4">
        <v>0</v>
      </c>
      <c r="L205" s="14">
        <v>0</v>
      </c>
      <c r="M205" s="4">
        <v>2</v>
      </c>
      <c r="N205" s="14">
        <v>2.0032822182219698</v>
      </c>
      <c r="O205" s="4">
        <v>0</v>
      </c>
      <c r="P205" s="14">
        <v>0</v>
      </c>
      <c r="Q205" s="14">
        <v>0</v>
      </c>
      <c r="R205" s="14">
        <v>0</v>
      </c>
      <c r="S205" s="4">
        <v>1</v>
      </c>
      <c r="T205" s="4">
        <v>5.5885103937452503E-2</v>
      </c>
      <c r="U205" s="4">
        <f t="shared" si="13"/>
        <v>9.4E-2</v>
      </c>
      <c r="V205" s="4">
        <f t="shared" si="14"/>
        <v>553</v>
      </c>
      <c r="W205" s="4"/>
      <c r="X205" s="4"/>
      <c r="Y205" s="4">
        <f t="shared" si="15"/>
        <v>1</v>
      </c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" customHeight="1">
      <c r="A206" s="4">
        <v>205</v>
      </c>
      <c r="B206" s="4">
        <v>2</v>
      </c>
      <c r="C206" s="4">
        <v>1533</v>
      </c>
      <c r="D206" s="4">
        <f t="shared" si="12"/>
        <v>766.5</v>
      </c>
      <c r="E206" s="4">
        <v>0</v>
      </c>
      <c r="F206" s="14">
        <v>0</v>
      </c>
      <c r="G206" s="4">
        <v>0</v>
      </c>
      <c r="H206" s="14">
        <v>0</v>
      </c>
      <c r="I206" s="4">
        <v>0</v>
      </c>
      <c r="J206" s="14">
        <v>0</v>
      </c>
      <c r="K206" s="4">
        <v>2</v>
      </c>
      <c r="L206" s="14">
        <v>1.3227852754765399</v>
      </c>
      <c r="M206" s="4">
        <v>0</v>
      </c>
      <c r="N206" s="14">
        <v>0</v>
      </c>
      <c r="O206" s="4">
        <v>0</v>
      </c>
      <c r="P206" s="14">
        <v>0</v>
      </c>
      <c r="Q206" s="14">
        <v>0</v>
      </c>
      <c r="R206" s="14">
        <v>0</v>
      </c>
      <c r="S206" s="4">
        <v>1</v>
      </c>
      <c r="T206" s="4">
        <v>5.5885103937452503E-2</v>
      </c>
      <c r="U206" s="4">
        <f t="shared" si="13"/>
        <v>8.8999999999999996E-2</v>
      </c>
      <c r="V206" s="4">
        <f t="shared" si="14"/>
        <v>556</v>
      </c>
      <c r="W206" s="4"/>
      <c r="X206" s="4"/>
      <c r="Y206" s="4">
        <f t="shared" si="15"/>
        <v>1</v>
      </c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" customHeight="1">
      <c r="A207" s="4">
        <v>206</v>
      </c>
      <c r="B207" s="4">
        <v>1</v>
      </c>
      <c r="C207" s="4">
        <v>58</v>
      </c>
      <c r="D207" s="4">
        <f t="shared" si="12"/>
        <v>58</v>
      </c>
      <c r="E207" s="4">
        <v>0</v>
      </c>
      <c r="F207" s="14">
        <v>0</v>
      </c>
      <c r="G207" s="4">
        <v>0</v>
      </c>
      <c r="H207" s="14">
        <v>0</v>
      </c>
      <c r="I207" s="4">
        <v>0</v>
      </c>
      <c r="J207" s="14">
        <v>0</v>
      </c>
      <c r="K207" s="4">
        <v>0</v>
      </c>
      <c r="L207" s="14">
        <v>0</v>
      </c>
      <c r="M207" s="4">
        <v>0</v>
      </c>
      <c r="N207" s="14">
        <v>0</v>
      </c>
      <c r="O207" s="4">
        <v>0</v>
      </c>
      <c r="P207" s="14">
        <v>0</v>
      </c>
      <c r="Q207" s="14">
        <v>0</v>
      </c>
      <c r="R207" s="14">
        <v>0</v>
      </c>
      <c r="S207" s="4">
        <v>1</v>
      </c>
      <c r="T207" s="4">
        <v>0.18555728202892299</v>
      </c>
      <c r="U207" s="4">
        <f t="shared" si="13"/>
        <v>0.246</v>
      </c>
      <c r="V207" s="4">
        <f t="shared" si="14"/>
        <v>467</v>
      </c>
      <c r="W207" s="4"/>
      <c r="X207" s="4"/>
      <c r="Y207" s="4">
        <f t="shared" si="15"/>
        <v>1</v>
      </c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" customHeight="1">
      <c r="A208" s="4">
        <v>207</v>
      </c>
      <c r="B208" s="4">
        <v>1</v>
      </c>
      <c r="C208" s="4">
        <v>260</v>
      </c>
      <c r="D208" s="4">
        <f t="shared" si="12"/>
        <v>260</v>
      </c>
      <c r="E208" s="4">
        <v>0</v>
      </c>
      <c r="F208" s="14">
        <v>0</v>
      </c>
      <c r="G208" s="4">
        <v>1</v>
      </c>
      <c r="H208" s="14">
        <v>0.64745437052207699</v>
      </c>
      <c r="I208" s="4">
        <v>0</v>
      </c>
      <c r="J208" s="14">
        <v>0</v>
      </c>
      <c r="K208" s="4">
        <v>0</v>
      </c>
      <c r="L208" s="14">
        <v>0</v>
      </c>
      <c r="M208" s="4">
        <v>0</v>
      </c>
      <c r="N208" s="14">
        <v>0</v>
      </c>
      <c r="O208" s="4">
        <v>0</v>
      </c>
      <c r="P208" s="14">
        <v>0</v>
      </c>
      <c r="Q208" s="14">
        <v>0</v>
      </c>
      <c r="R208" s="14">
        <v>0</v>
      </c>
      <c r="S208" s="4">
        <v>1</v>
      </c>
      <c r="T208" s="4">
        <v>0.18555728202892299</v>
      </c>
      <c r="U208" s="4">
        <f t="shared" si="13"/>
        <v>0.26100000000000001</v>
      </c>
      <c r="V208" s="4">
        <f t="shared" si="14"/>
        <v>457</v>
      </c>
      <c r="W208" s="4"/>
      <c r="X208" s="4"/>
      <c r="Y208" s="4">
        <f t="shared" si="15"/>
        <v>2</v>
      </c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" customHeight="1">
      <c r="A209" s="4">
        <v>208</v>
      </c>
      <c r="B209" s="4">
        <v>1</v>
      </c>
      <c r="C209" s="4">
        <v>266</v>
      </c>
      <c r="D209" s="4">
        <f t="shared" si="12"/>
        <v>266</v>
      </c>
      <c r="E209" s="4">
        <v>0</v>
      </c>
      <c r="F209" s="14">
        <v>0</v>
      </c>
      <c r="G209" s="4">
        <v>0</v>
      </c>
      <c r="H209" s="14">
        <v>0</v>
      </c>
      <c r="I209" s="4">
        <v>0</v>
      </c>
      <c r="J209" s="14">
        <v>0</v>
      </c>
      <c r="K209" s="4">
        <v>0</v>
      </c>
      <c r="L209" s="14">
        <v>0</v>
      </c>
      <c r="M209" s="4">
        <v>0</v>
      </c>
      <c r="N209" s="14">
        <v>0</v>
      </c>
      <c r="O209" s="4">
        <v>1</v>
      </c>
      <c r="P209" s="14">
        <v>0.77019865996776204</v>
      </c>
      <c r="Q209" s="14">
        <v>0</v>
      </c>
      <c r="R209" s="14">
        <v>0</v>
      </c>
      <c r="S209" s="4">
        <v>1</v>
      </c>
      <c r="T209" s="4">
        <v>0.18555728202892299</v>
      </c>
      <c r="U209" s="4">
        <f t="shared" si="13"/>
        <v>0.26400000000000001</v>
      </c>
      <c r="V209" s="4">
        <f t="shared" si="14"/>
        <v>405</v>
      </c>
      <c r="W209" s="4"/>
      <c r="X209" s="4"/>
      <c r="Y209" s="4">
        <f t="shared" si="15"/>
        <v>2</v>
      </c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" customHeight="1">
      <c r="A210" s="4">
        <v>209</v>
      </c>
      <c r="B210" s="4">
        <v>1</v>
      </c>
      <c r="C210" s="4">
        <v>221</v>
      </c>
      <c r="D210" s="4">
        <f t="shared" si="12"/>
        <v>221</v>
      </c>
      <c r="E210" s="4">
        <v>0</v>
      </c>
      <c r="F210" s="14">
        <v>0</v>
      </c>
      <c r="G210" s="4">
        <v>1</v>
      </c>
      <c r="H210" s="14">
        <v>0.64745437052207699</v>
      </c>
      <c r="I210" s="4">
        <v>0</v>
      </c>
      <c r="J210" s="14">
        <v>0</v>
      </c>
      <c r="K210" s="4">
        <v>0</v>
      </c>
      <c r="L210" s="14">
        <v>0</v>
      </c>
      <c r="M210" s="4">
        <v>0</v>
      </c>
      <c r="N210" s="14">
        <v>0</v>
      </c>
      <c r="O210" s="4">
        <v>0</v>
      </c>
      <c r="P210" s="14">
        <v>0</v>
      </c>
      <c r="Q210" s="14">
        <v>0</v>
      </c>
      <c r="R210" s="14">
        <v>0</v>
      </c>
      <c r="S210" s="4">
        <v>1</v>
      </c>
      <c r="T210" s="4">
        <v>0.18555728202892299</v>
      </c>
      <c r="U210" s="4">
        <f t="shared" si="13"/>
        <v>0.26100000000000001</v>
      </c>
      <c r="V210" s="4">
        <f t="shared" si="14"/>
        <v>457</v>
      </c>
      <c r="W210" s="4"/>
      <c r="X210" s="4"/>
      <c r="Y210" s="4">
        <f t="shared" si="15"/>
        <v>2</v>
      </c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" customHeight="1">
      <c r="A211" s="4">
        <v>210</v>
      </c>
      <c r="B211" s="4">
        <v>1</v>
      </c>
      <c r="C211" s="4">
        <v>254</v>
      </c>
      <c r="D211" s="4">
        <f t="shared" si="12"/>
        <v>254</v>
      </c>
      <c r="E211" s="4">
        <v>0</v>
      </c>
      <c r="F211" s="14">
        <v>0</v>
      </c>
      <c r="G211" s="4">
        <v>0</v>
      </c>
      <c r="H211" s="14">
        <v>0</v>
      </c>
      <c r="I211" s="4">
        <v>0</v>
      </c>
      <c r="J211" s="14">
        <v>0</v>
      </c>
      <c r="K211" s="4">
        <v>1</v>
      </c>
      <c r="L211" s="14">
        <v>0.66085953342168502</v>
      </c>
      <c r="M211" s="4">
        <v>1</v>
      </c>
      <c r="N211" s="14">
        <v>1.0002973763615399</v>
      </c>
      <c r="O211" s="4">
        <v>1</v>
      </c>
      <c r="P211" s="14">
        <v>0.77019865996776204</v>
      </c>
      <c r="Q211" s="14">
        <v>1</v>
      </c>
      <c r="R211" s="14">
        <v>0.40047411284576301</v>
      </c>
      <c r="S211" s="4">
        <v>1</v>
      </c>
      <c r="T211" s="4">
        <v>0.18555728202892299</v>
      </c>
      <c r="U211" s="4">
        <f t="shared" si="13"/>
        <v>0.82699999999999996</v>
      </c>
      <c r="V211" s="4">
        <f t="shared" si="14"/>
        <v>77</v>
      </c>
      <c r="W211" s="4"/>
      <c r="X211" s="4"/>
      <c r="Y211" s="4">
        <f t="shared" si="15"/>
        <v>5</v>
      </c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" customHeight="1">
      <c r="A212" s="4">
        <v>211</v>
      </c>
      <c r="B212" s="4">
        <v>1</v>
      </c>
      <c r="C212" s="4">
        <v>240</v>
      </c>
      <c r="D212" s="4">
        <f t="shared" si="12"/>
        <v>240</v>
      </c>
      <c r="E212" s="4">
        <v>0</v>
      </c>
      <c r="F212" s="14">
        <v>0</v>
      </c>
      <c r="G212" s="4">
        <v>1</v>
      </c>
      <c r="H212" s="14">
        <v>0.64745437052207699</v>
      </c>
      <c r="I212" s="4">
        <v>0</v>
      </c>
      <c r="J212" s="14">
        <v>0</v>
      </c>
      <c r="K212" s="4">
        <v>0</v>
      </c>
      <c r="L212" s="14">
        <v>0</v>
      </c>
      <c r="M212" s="4">
        <v>0</v>
      </c>
      <c r="N212" s="14">
        <v>0</v>
      </c>
      <c r="O212" s="4">
        <v>1</v>
      </c>
      <c r="P212" s="14">
        <v>0.77019865996776204</v>
      </c>
      <c r="Q212" s="14">
        <v>0</v>
      </c>
      <c r="R212" s="14">
        <v>0</v>
      </c>
      <c r="S212" s="4">
        <v>1</v>
      </c>
      <c r="T212" s="4">
        <v>0.18555728202892299</v>
      </c>
      <c r="U212" s="4">
        <f t="shared" si="13"/>
        <v>0.28000000000000003</v>
      </c>
      <c r="V212" s="4">
        <f t="shared" si="14"/>
        <v>368</v>
      </c>
      <c r="W212" s="4"/>
      <c r="X212" s="4"/>
      <c r="Y212" s="4">
        <f t="shared" si="15"/>
        <v>3</v>
      </c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" customHeight="1">
      <c r="A213" s="4">
        <v>212</v>
      </c>
      <c r="B213" s="4">
        <v>1</v>
      </c>
      <c r="C213" s="4">
        <v>266</v>
      </c>
      <c r="D213" s="4">
        <f t="shared" si="12"/>
        <v>266</v>
      </c>
      <c r="E213" s="4">
        <v>0</v>
      </c>
      <c r="F213" s="14">
        <v>0</v>
      </c>
      <c r="G213" s="4">
        <v>0</v>
      </c>
      <c r="H213" s="14">
        <v>0</v>
      </c>
      <c r="I213" s="4">
        <v>0</v>
      </c>
      <c r="J213" s="14">
        <v>0</v>
      </c>
      <c r="K213" s="4">
        <v>0</v>
      </c>
      <c r="L213" s="14">
        <v>0</v>
      </c>
      <c r="M213" s="4">
        <v>0</v>
      </c>
      <c r="N213" s="14">
        <v>0</v>
      </c>
      <c r="O213" s="4">
        <v>0</v>
      </c>
      <c r="P213" s="14">
        <v>0</v>
      </c>
      <c r="Q213" s="14">
        <v>0</v>
      </c>
      <c r="R213" s="14">
        <v>0</v>
      </c>
      <c r="S213" s="4">
        <v>1</v>
      </c>
      <c r="T213" s="4">
        <v>0.18555728202892299</v>
      </c>
      <c r="U213" s="4">
        <f t="shared" si="13"/>
        <v>0.246</v>
      </c>
      <c r="V213" s="4">
        <f t="shared" si="14"/>
        <v>467</v>
      </c>
      <c r="W213" s="4"/>
      <c r="X213" s="4"/>
      <c r="Y213" s="4">
        <f t="shared" si="15"/>
        <v>1</v>
      </c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" customHeight="1">
      <c r="A214" s="4">
        <v>213</v>
      </c>
      <c r="B214" s="4">
        <v>1</v>
      </c>
      <c r="C214" s="4">
        <v>231</v>
      </c>
      <c r="D214" s="4">
        <f t="shared" si="12"/>
        <v>231</v>
      </c>
      <c r="E214" s="4">
        <v>0</v>
      </c>
      <c r="F214" s="14">
        <v>0</v>
      </c>
      <c r="G214" s="4">
        <v>0</v>
      </c>
      <c r="H214" s="14">
        <v>0</v>
      </c>
      <c r="I214" s="4">
        <v>0</v>
      </c>
      <c r="J214" s="14">
        <v>0</v>
      </c>
      <c r="K214" s="4">
        <v>1</v>
      </c>
      <c r="L214" s="14">
        <v>0.66085953342168502</v>
      </c>
      <c r="M214" s="4">
        <v>0</v>
      </c>
      <c r="N214" s="14">
        <v>0</v>
      </c>
      <c r="O214" s="4">
        <v>1</v>
      </c>
      <c r="P214" s="14">
        <v>0.77019865996776204</v>
      </c>
      <c r="Q214" s="14">
        <v>0</v>
      </c>
      <c r="R214" s="14">
        <v>0</v>
      </c>
      <c r="S214" s="4">
        <v>1</v>
      </c>
      <c r="T214" s="4">
        <v>0.18555728202892299</v>
      </c>
      <c r="U214" s="4">
        <f t="shared" si="13"/>
        <v>0.28100000000000003</v>
      </c>
      <c r="V214" s="4">
        <f t="shared" si="14"/>
        <v>341</v>
      </c>
      <c r="W214" s="4"/>
      <c r="X214" s="4"/>
      <c r="Y214" s="4">
        <f t="shared" si="15"/>
        <v>3</v>
      </c>
      <c r="Z214" s="4"/>
      <c r="AA214" s="4"/>
      <c r="AB214" s="4"/>
      <c r="AC214" s="4"/>
      <c r="AD214" s="4"/>
      <c r="AE214" s="4"/>
      <c r="AF214" s="4"/>
      <c r="AG214" s="19"/>
      <c r="AH214" s="4"/>
    </row>
    <row r="215" spans="1:34" ht="15" customHeight="1">
      <c r="A215" s="4">
        <v>214</v>
      </c>
      <c r="B215" s="4">
        <v>1</v>
      </c>
      <c r="C215" s="4">
        <v>92</v>
      </c>
      <c r="D215" s="4">
        <f t="shared" si="12"/>
        <v>92</v>
      </c>
      <c r="E215" s="4">
        <v>0</v>
      </c>
      <c r="F215" s="14">
        <v>0</v>
      </c>
      <c r="G215" s="4">
        <v>0</v>
      </c>
      <c r="H215" s="14">
        <v>0</v>
      </c>
      <c r="I215" s="4">
        <v>0</v>
      </c>
      <c r="J215" s="14">
        <v>0</v>
      </c>
      <c r="K215" s="4">
        <v>0</v>
      </c>
      <c r="L215" s="14">
        <v>0</v>
      </c>
      <c r="M215" s="4">
        <v>0</v>
      </c>
      <c r="N215" s="14">
        <v>0</v>
      </c>
      <c r="O215" s="4">
        <v>0</v>
      </c>
      <c r="P215" s="14">
        <v>0</v>
      </c>
      <c r="Q215" s="14">
        <v>0</v>
      </c>
      <c r="R215" s="14">
        <v>0</v>
      </c>
      <c r="S215" s="4">
        <v>1</v>
      </c>
      <c r="T215" s="4">
        <v>0.18555728202892299</v>
      </c>
      <c r="U215" s="4">
        <f t="shared" si="13"/>
        <v>0.246</v>
      </c>
      <c r="V215" s="4">
        <f t="shared" si="14"/>
        <v>467</v>
      </c>
      <c r="W215" s="4"/>
      <c r="X215" s="4"/>
      <c r="Y215" s="4">
        <f t="shared" si="15"/>
        <v>1</v>
      </c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" customHeight="1">
      <c r="A216" s="4">
        <v>215</v>
      </c>
      <c r="B216" s="4">
        <v>1</v>
      </c>
      <c r="C216" s="4">
        <v>232</v>
      </c>
      <c r="D216" s="4">
        <f t="shared" si="12"/>
        <v>232</v>
      </c>
      <c r="E216" s="4">
        <v>0</v>
      </c>
      <c r="F216" s="14">
        <v>0</v>
      </c>
      <c r="G216" s="4">
        <v>1</v>
      </c>
      <c r="H216" s="14">
        <v>0.64745437052207699</v>
      </c>
      <c r="I216" s="4">
        <v>0</v>
      </c>
      <c r="J216" s="14">
        <v>0</v>
      </c>
      <c r="K216" s="4">
        <v>1</v>
      </c>
      <c r="L216" s="14">
        <v>0.66085953342168502</v>
      </c>
      <c r="M216" s="4">
        <v>0</v>
      </c>
      <c r="N216" s="14">
        <v>0</v>
      </c>
      <c r="O216" s="4">
        <v>0</v>
      </c>
      <c r="P216" s="14">
        <v>0</v>
      </c>
      <c r="Q216" s="14">
        <v>0</v>
      </c>
      <c r="R216" s="14">
        <v>0</v>
      </c>
      <c r="S216" s="4">
        <v>1</v>
      </c>
      <c r="T216" s="4">
        <v>0.18555728202892299</v>
      </c>
      <c r="U216" s="4">
        <f t="shared" si="13"/>
        <v>0.27800000000000002</v>
      </c>
      <c r="V216" s="4">
        <f t="shared" si="14"/>
        <v>384</v>
      </c>
      <c r="W216" s="4"/>
      <c r="X216" s="4"/>
      <c r="Y216" s="4">
        <f t="shared" si="15"/>
        <v>3</v>
      </c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" customHeight="1">
      <c r="A217" s="4">
        <v>216</v>
      </c>
      <c r="B217" s="4">
        <v>1</v>
      </c>
      <c r="C217" s="4">
        <v>97</v>
      </c>
      <c r="D217" s="4">
        <f t="shared" si="12"/>
        <v>97</v>
      </c>
      <c r="E217" s="4">
        <v>0</v>
      </c>
      <c r="F217" s="14">
        <v>0</v>
      </c>
      <c r="G217" s="4">
        <v>0</v>
      </c>
      <c r="H217" s="14">
        <v>0</v>
      </c>
      <c r="I217" s="4">
        <v>0</v>
      </c>
      <c r="J217" s="14">
        <v>0</v>
      </c>
      <c r="K217" s="4">
        <v>1</v>
      </c>
      <c r="L217" s="14">
        <v>0.66085953342168502</v>
      </c>
      <c r="M217" s="4">
        <v>0</v>
      </c>
      <c r="N217" s="14">
        <v>0</v>
      </c>
      <c r="O217" s="4">
        <v>1</v>
      </c>
      <c r="P217" s="14">
        <v>0.77019865996776204</v>
      </c>
      <c r="Q217" s="14">
        <v>0</v>
      </c>
      <c r="R217" s="14">
        <v>0</v>
      </c>
      <c r="S217" s="4">
        <v>1</v>
      </c>
      <c r="T217" s="4">
        <v>0.18555728202892299</v>
      </c>
      <c r="U217" s="4">
        <f t="shared" si="13"/>
        <v>0.28100000000000003</v>
      </c>
      <c r="V217" s="4">
        <f t="shared" si="14"/>
        <v>341</v>
      </c>
      <c r="W217" s="4"/>
      <c r="X217" s="4"/>
      <c r="Y217" s="4">
        <f t="shared" si="15"/>
        <v>3</v>
      </c>
      <c r="Z217" s="4"/>
      <c r="AA217" s="4"/>
      <c r="AB217" s="4"/>
      <c r="AC217" s="4"/>
      <c r="AD217" s="4"/>
      <c r="AE217" s="4"/>
      <c r="AF217" s="4"/>
      <c r="AG217" s="19"/>
      <c r="AH217" s="4"/>
    </row>
    <row r="218" spans="1:34" ht="15" customHeight="1">
      <c r="A218" s="4">
        <v>217</v>
      </c>
      <c r="B218" s="4">
        <v>1</v>
      </c>
      <c r="C218" s="4">
        <v>131</v>
      </c>
      <c r="D218" s="4">
        <f t="shared" si="12"/>
        <v>131</v>
      </c>
      <c r="E218" s="4">
        <v>0</v>
      </c>
      <c r="F218" s="14">
        <v>0</v>
      </c>
      <c r="G218" s="4">
        <v>0</v>
      </c>
      <c r="H218" s="14">
        <v>0</v>
      </c>
      <c r="I218" s="4">
        <v>1</v>
      </c>
      <c r="J218" s="14">
        <v>1.2725556160834299</v>
      </c>
      <c r="K218" s="4">
        <v>0</v>
      </c>
      <c r="L218" s="14">
        <v>0</v>
      </c>
      <c r="M218" s="4">
        <v>0</v>
      </c>
      <c r="N218" s="14">
        <v>0</v>
      </c>
      <c r="O218" s="4">
        <v>1</v>
      </c>
      <c r="P218" s="14">
        <v>0.77019865996776204</v>
      </c>
      <c r="Q218" s="14">
        <v>0</v>
      </c>
      <c r="R218" s="14">
        <v>0</v>
      </c>
      <c r="S218" s="4">
        <v>1</v>
      </c>
      <c r="T218" s="4">
        <v>0.18555728202892299</v>
      </c>
      <c r="U218" s="4">
        <f t="shared" si="13"/>
        <v>0.29599999999999999</v>
      </c>
      <c r="V218" s="4">
        <f t="shared" si="14"/>
        <v>324</v>
      </c>
      <c r="W218" s="4"/>
      <c r="X218" s="4"/>
      <c r="Y218" s="4">
        <f t="shared" si="15"/>
        <v>3</v>
      </c>
      <c r="Z218" s="4"/>
      <c r="AA218" s="4"/>
      <c r="AB218" s="4"/>
      <c r="AC218" s="4"/>
      <c r="AD218" s="4"/>
      <c r="AE218" s="4"/>
      <c r="AF218" s="4"/>
      <c r="AG218" s="19"/>
      <c r="AH218" s="4"/>
    </row>
    <row r="219" spans="1:34" ht="15" customHeight="1">
      <c r="A219" s="4">
        <v>218</v>
      </c>
      <c r="B219" s="4">
        <v>1</v>
      </c>
      <c r="C219" s="4">
        <v>240</v>
      </c>
      <c r="D219" s="4">
        <f t="shared" si="12"/>
        <v>240</v>
      </c>
      <c r="E219" s="4">
        <v>0</v>
      </c>
      <c r="F219" s="14">
        <v>0</v>
      </c>
      <c r="G219" s="4">
        <v>1</v>
      </c>
      <c r="H219" s="14">
        <v>0.64745437052207699</v>
      </c>
      <c r="I219" s="4">
        <v>0</v>
      </c>
      <c r="J219" s="14">
        <v>0</v>
      </c>
      <c r="K219" s="4">
        <v>1</v>
      </c>
      <c r="L219" s="14">
        <v>0.66085953342168502</v>
      </c>
      <c r="M219" s="4">
        <v>0</v>
      </c>
      <c r="N219" s="14">
        <v>0</v>
      </c>
      <c r="O219" s="4">
        <v>0</v>
      </c>
      <c r="P219" s="14">
        <v>0</v>
      </c>
      <c r="Q219" s="14">
        <v>1</v>
      </c>
      <c r="R219" s="14">
        <v>0.40047411284576301</v>
      </c>
      <c r="S219" s="4">
        <v>1</v>
      </c>
      <c r="T219" s="4">
        <v>0.18555728202892299</v>
      </c>
      <c r="U219" s="4">
        <f t="shared" si="13"/>
        <v>0.752</v>
      </c>
      <c r="V219" s="4">
        <f t="shared" si="14"/>
        <v>128</v>
      </c>
      <c r="W219" s="4"/>
      <c r="X219" s="4"/>
      <c r="Y219" s="4">
        <f t="shared" si="15"/>
        <v>4</v>
      </c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" customHeight="1">
      <c r="A220" s="4">
        <v>219</v>
      </c>
      <c r="B220" s="4">
        <v>1</v>
      </c>
      <c r="C220" s="4">
        <v>137</v>
      </c>
      <c r="D220" s="4">
        <f t="shared" si="12"/>
        <v>137</v>
      </c>
      <c r="E220" s="4">
        <v>0</v>
      </c>
      <c r="F220" s="14">
        <v>0</v>
      </c>
      <c r="G220" s="4">
        <v>0</v>
      </c>
      <c r="H220" s="14">
        <v>0</v>
      </c>
      <c r="I220" s="4">
        <v>1</v>
      </c>
      <c r="J220" s="14">
        <v>1.2725556160834299</v>
      </c>
      <c r="K220" s="4">
        <v>0</v>
      </c>
      <c r="L220" s="14">
        <v>0</v>
      </c>
      <c r="M220" s="4">
        <v>0</v>
      </c>
      <c r="N220" s="14">
        <v>0</v>
      </c>
      <c r="O220" s="4">
        <v>0</v>
      </c>
      <c r="P220" s="14">
        <v>0</v>
      </c>
      <c r="Q220" s="14">
        <v>0</v>
      </c>
      <c r="R220" s="14">
        <v>0</v>
      </c>
      <c r="S220" s="4">
        <v>1</v>
      </c>
      <c r="T220" s="4">
        <v>0.18555728202892299</v>
      </c>
      <c r="U220" s="4">
        <f t="shared" si="13"/>
        <v>0.27700000000000002</v>
      </c>
      <c r="V220" s="4">
        <f t="shared" si="14"/>
        <v>391</v>
      </c>
      <c r="W220" s="4"/>
      <c r="X220" s="4"/>
      <c r="Y220" s="4">
        <f t="shared" si="15"/>
        <v>2</v>
      </c>
      <c r="Z220" s="4"/>
      <c r="AA220" s="4"/>
      <c r="AB220" s="4"/>
      <c r="AC220" s="4"/>
      <c r="AD220" s="4"/>
      <c r="AE220" s="4"/>
      <c r="AF220" s="4"/>
      <c r="AG220" s="19"/>
      <c r="AH220" s="4"/>
    </row>
    <row r="221" spans="1:34" ht="15" customHeight="1">
      <c r="A221" s="4">
        <v>220</v>
      </c>
      <c r="B221" s="4">
        <v>1</v>
      </c>
      <c r="C221" s="4">
        <v>350</v>
      </c>
      <c r="D221" s="4">
        <f t="shared" si="12"/>
        <v>350</v>
      </c>
      <c r="E221" s="4">
        <v>0</v>
      </c>
      <c r="F221" s="14">
        <v>0</v>
      </c>
      <c r="G221" s="4">
        <v>0</v>
      </c>
      <c r="H221" s="14">
        <v>0</v>
      </c>
      <c r="I221" s="4">
        <v>0</v>
      </c>
      <c r="J221" s="14">
        <v>0</v>
      </c>
      <c r="K221" s="4">
        <v>1</v>
      </c>
      <c r="L221" s="14">
        <v>0.66085953342168502</v>
      </c>
      <c r="M221" s="4">
        <v>0</v>
      </c>
      <c r="N221" s="14">
        <v>0</v>
      </c>
      <c r="O221" s="4">
        <v>0</v>
      </c>
      <c r="P221" s="14">
        <v>0</v>
      </c>
      <c r="Q221" s="14">
        <v>0</v>
      </c>
      <c r="R221" s="14">
        <v>0</v>
      </c>
      <c r="S221" s="4">
        <v>1</v>
      </c>
      <c r="T221" s="4">
        <v>0.18555728202892299</v>
      </c>
      <c r="U221" s="4">
        <f t="shared" si="13"/>
        <v>0.26200000000000001</v>
      </c>
      <c r="V221" s="4">
        <f t="shared" si="14"/>
        <v>435</v>
      </c>
      <c r="W221" s="4"/>
      <c r="X221" s="4"/>
      <c r="Y221" s="4">
        <f t="shared" si="15"/>
        <v>2</v>
      </c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" customHeight="1">
      <c r="A222" s="4">
        <v>221</v>
      </c>
      <c r="B222" s="4">
        <v>1</v>
      </c>
      <c r="C222" s="4">
        <v>185</v>
      </c>
      <c r="D222" s="4">
        <f t="shared" si="12"/>
        <v>185</v>
      </c>
      <c r="E222" s="4">
        <v>0</v>
      </c>
      <c r="F222" s="14">
        <v>0</v>
      </c>
      <c r="G222" s="4">
        <v>0</v>
      </c>
      <c r="H222" s="14">
        <v>0</v>
      </c>
      <c r="I222" s="4">
        <v>0</v>
      </c>
      <c r="J222" s="14">
        <v>0</v>
      </c>
      <c r="K222" s="4">
        <v>0</v>
      </c>
      <c r="L222" s="14">
        <v>0</v>
      </c>
      <c r="M222" s="4">
        <v>0</v>
      </c>
      <c r="N222" s="14">
        <v>0</v>
      </c>
      <c r="O222" s="4">
        <v>1</v>
      </c>
      <c r="P222" s="14">
        <v>0.77019865996776204</v>
      </c>
      <c r="Q222" s="14">
        <v>0</v>
      </c>
      <c r="R222" s="14">
        <v>0</v>
      </c>
      <c r="S222" s="4">
        <v>1</v>
      </c>
      <c r="T222" s="4">
        <v>0.18555728202892299</v>
      </c>
      <c r="U222" s="4">
        <f t="shared" si="13"/>
        <v>0.26400000000000001</v>
      </c>
      <c r="V222" s="4">
        <f t="shared" si="14"/>
        <v>405</v>
      </c>
      <c r="W222" s="4"/>
      <c r="X222" s="4"/>
      <c r="Y222" s="4">
        <f t="shared" si="15"/>
        <v>2</v>
      </c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" customHeight="1">
      <c r="A223" s="4">
        <v>222</v>
      </c>
      <c r="B223" s="4">
        <v>1</v>
      </c>
      <c r="C223" s="4">
        <v>255</v>
      </c>
      <c r="D223" s="4">
        <f t="shared" si="12"/>
        <v>255</v>
      </c>
      <c r="E223" s="4">
        <v>0</v>
      </c>
      <c r="F223" s="14">
        <v>0</v>
      </c>
      <c r="G223" s="4">
        <v>0</v>
      </c>
      <c r="H223" s="14">
        <v>0</v>
      </c>
      <c r="I223" s="4">
        <v>0</v>
      </c>
      <c r="J223" s="14">
        <v>0</v>
      </c>
      <c r="K223" s="4">
        <v>0</v>
      </c>
      <c r="L223" s="14">
        <v>0</v>
      </c>
      <c r="M223" s="4">
        <v>0</v>
      </c>
      <c r="N223" s="14">
        <v>0</v>
      </c>
      <c r="O223" s="4">
        <v>0</v>
      </c>
      <c r="P223" s="14">
        <v>0</v>
      </c>
      <c r="Q223" s="14">
        <v>1</v>
      </c>
      <c r="R223" s="14">
        <v>0.40047411284576301</v>
      </c>
      <c r="S223" s="4">
        <v>1</v>
      </c>
      <c r="T223" s="4">
        <v>0.18555728202892299</v>
      </c>
      <c r="U223" s="4">
        <f t="shared" si="13"/>
        <v>0.66500000000000004</v>
      </c>
      <c r="V223" s="4">
        <f t="shared" si="14"/>
        <v>210</v>
      </c>
      <c r="W223" s="4"/>
      <c r="X223" s="4"/>
      <c r="Y223" s="4">
        <f t="shared" si="15"/>
        <v>2</v>
      </c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" customHeight="1">
      <c r="A224" s="4">
        <v>223</v>
      </c>
      <c r="B224" s="4">
        <v>1</v>
      </c>
      <c r="C224" s="4">
        <v>265</v>
      </c>
      <c r="D224" s="4">
        <f t="shared" si="12"/>
        <v>265</v>
      </c>
      <c r="E224" s="4">
        <v>0</v>
      </c>
      <c r="F224" s="14">
        <v>0</v>
      </c>
      <c r="G224" s="4">
        <v>0</v>
      </c>
      <c r="H224" s="14">
        <v>0</v>
      </c>
      <c r="I224" s="4">
        <v>0</v>
      </c>
      <c r="J224" s="14">
        <v>0</v>
      </c>
      <c r="K224" s="4">
        <v>0</v>
      </c>
      <c r="L224" s="14">
        <v>0</v>
      </c>
      <c r="M224" s="4">
        <v>0</v>
      </c>
      <c r="N224" s="14">
        <v>0</v>
      </c>
      <c r="O224" s="4">
        <v>0</v>
      </c>
      <c r="P224" s="14">
        <v>0</v>
      </c>
      <c r="Q224" s="14">
        <v>0</v>
      </c>
      <c r="R224" s="14">
        <v>0</v>
      </c>
      <c r="S224" s="4">
        <v>1</v>
      </c>
      <c r="T224" s="4">
        <v>0.18555728202892299</v>
      </c>
      <c r="U224" s="4">
        <f t="shared" si="13"/>
        <v>0.246</v>
      </c>
      <c r="V224" s="4">
        <f t="shared" si="14"/>
        <v>467</v>
      </c>
      <c r="W224" s="4"/>
      <c r="X224" s="4"/>
      <c r="Y224" s="4">
        <f t="shared" si="15"/>
        <v>1</v>
      </c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" customHeight="1">
      <c r="A225" s="4">
        <v>224</v>
      </c>
      <c r="B225" s="4">
        <v>1</v>
      </c>
      <c r="C225" s="4">
        <v>385</v>
      </c>
      <c r="D225" s="4">
        <f t="shared" si="12"/>
        <v>385</v>
      </c>
      <c r="E225" s="4">
        <v>0</v>
      </c>
      <c r="F225" s="14">
        <v>0</v>
      </c>
      <c r="G225" s="4">
        <v>0</v>
      </c>
      <c r="H225" s="14">
        <v>0</v>
      </c>
      <c r="I225" s="4">
        <v>0</v>
      </c>
      <c r="J225" s="14">
        <v>0</v>
      </c>
      <c r="K225" s="4">
        <v>0</v>
      </c>
      <c r="L225" s="14">
        <v>0</v>
      </c>
      <c r="M225" s="4">
        <v>0</v>
      </c>
      <c r="N225" s="14">
        <v>0</v>
      </c>
      <c r="O225" s="4">
        <v>0</v>
      </c>
      <c r="P225" s="14">
        <v>0</v>
      </c>
      <c r="Q225" s="14">
        <v>1</v>
      </c>
      <c r="R225" s="14">
        <v>0.40047411284576301</v>
      </c>
      <c r="S225" s="4">
        <v>1</v>
      </c>
      <c r="T225" s="4">
        <v>0.18555728202892299</v>
      </c>
      <c r="U225" s="4">
        <f t="shared" si="13"/>
        <v>0.66500000000000004</v>
      </c>
      <c r="V225" s="4">
        <f t="shared" si="14"/>
        <v>210</v>
      </c>
      <c r="W225" s="4"/>
      <c r="X225" s="4"/>
      <c r="Y225" s="4">
        <f t="shared" si="15"/>
        <v>2</v>
      </c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" customHeight="1">
      <c r="A226" s="4">
        <v>225</v>
      </c>
      <c r="B226" s="4">
        <v>1</v>
      </c>
      <c r="C226" s="4">
        <v>147</v>
      </c>
      <c r="D226" s="4">
        <f t="shared" si="12"/>
        <v>147</v>
      </c>
      <c r="E226" s="4">
        <v>0</v>
      </c>
      <c r="F226" s="14">
        <v>0</v>
      </c>
      <c r="G226" s="4">
        <v>0</v>
      </c>
      <c r="H226" s="14">
        <v>0</v>
      </c>
      <c r="I226" s="4">
        <v>0</v>
      </c>
      <c r="J226" s="14">
        <v>0</v>
      </c>
      <c r="K226" s="4">
        <v>1</v>
      </c>
      <c r="L226" s="14">
        <v>0.66085953342168502</v>
      </c>
      <c r="M226" s="4">
        <v>0</v>
      </c>
      <c r="N226" s="14">
        <v>0</v>
      </c>
      <c r="O226" s="4">
        <v>1</v>
      </c>
      <c r="P226" s="14">
        <v>0.77019865996776204</v>
      </c>
      <c r="Q226" s="14">
        <v>0</v>
      </c>
      <c r="R226" s="14">
        <v>0</v>
      </c>
      <c r="S226" s="4">
        <v>1</v>
      </c>
      <c r="T226" s="4">
        <v>0.18555728202892299</v>
      </c>
      <c r="U226" s="4">
        <f t="shared" si="13"/>
        <v>0.28100000000000003</v>
      </c>
      <c r="V226" s="4">
        <f t="shared" si="14"/>
        <v>341</v>
      </c>
      <c r="W226" s="4"/>
      <c r="X226" s="4"/>
      <c r="Y226" s="4">
        <f t="shared" si="15"/>
        <v>3</v>
      </c>
      <c r="Z226" s="4"/>
      <c r="AA226" s="4"/>
      <c r="AB226" s="4"/>
      <c r="AC226" s="4"/>
      <c r="AD226" s="4"/>
      <c r="AE226" s="4"/>
      <c r="AF226" s="4"/>
      <c r="AG226" s="19"/>
      <c r="AH226" s="4"/>
    </row>
    <row r="227" spans="1:34" ht="15" customHeight="1">
      <c r="A227" s="4">
        <v>226</v>
      </c>
      <c r="B227" s="4">
        <v>1</v>
      </c>
      <c r="C227" s="4">
        <v>229</v>
      </c>
      <c r="D227" s="4">
        <f t="shared" si="12"/>
        <v>229</v>
      </c>
      <c r="E227" s="4">
        <v>0</v>
      </c>
      <c r="F227" s="14">
        <v>0</v>
      </c>
      <c r="G227" s="4">
        <v>0</v>
      </c>
      <c r="H227" s="14">
        <v>0</v>
      </c>
      <c r="I227" s="4">
        <v>0</v>
      </c>
      <c r="J227" s="14">
        <v>0</v>
      </c>
      <c r="K227" s="4">
        <v>0</v>
      </c>
      <c r="L227" s="14">
        <v>0</v>
      </c>
      <c r="M227" s="4">
        <v>0</v>
      </c>
      <c r="N227" s="14">
        <v>0</v>
      </c>
      <c r="O227" s="4">
        <v>1</v>
      </c>
      <c r="P227" s="14">
        <v>0.77019865996776204</v>
      </c>
      <c r="Q227" s="14">
        <v>0</v>
      </c>
      <c r="R227" s="14">
        <v>0</v>
      </c>
      <c r="S227" s="4">
        <v>1</v>
      </c>
      <c r="T227" s="4">
        <v>0.18555728202892299</v>
      </c>
      <c r="U227" s="4">
        <f t="shared" si="13"/>
        <v>0.26400000000000001</v>
      </c>
      <c r="V227" s="4">
        <f t="shared" si="14"/>
        <v>405</v>
      </c>
      <c r="W227" s="4"/>
      <c r="X227" s="4"/>
      <c r="Y227" s="4">
        <f t="shared" si="15"/>
        <v>2</v>
      </c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" customHeight="1">
      <c r="A228" s="4">
        <v>227</v>
      </c>
      <c r="B228" s="4">
        <v>1</v>
      </c>
      <c r="C228" s="4">
        <v>240</v>
      </c>
      <c r="D228" s="4">
        <f t="shared" si="12"/>
        <v>240</v>
      </c>
      <c r="E228" s="4">
        <v>0</v>
      </c>
      <c r="F228" s="14">
        <v>0</v>
      </c>
      <c r="G228" s="4">
        <v>0</v>
      </c>
      <c r="H228" s="14">
        <v>0</v>
      </c>
      <c r="I228" s="4">
        <v>0</v>
      </c>
      <c r="J228" s="14">
        <v>0</v>
      </c>
      <c r="K228" s="4">
        <v>0</v>
      </c>
      <c r="L228" s="14">
        <v>0</v>
      </c>
      <c r="M228" s="4">
        <v>0</v>
      </c>
      <c r="N228" s="14">
        <v>0</v>
      </c>
      <c r="O228" s="4">
        <v>1</v>
      </c>
      <c r="P228" s="14">
        <v>0.77019865996776204</v>
      </c>
      <c r="Q228" s="14">
        <v>1</v>
      </c>
      <c r="R228" s="14">
        <v>0.40047411284576301</v>
      </c>
      <c r="S228" s="4">
        <v>1</v>
      </c>
      <c r="T228" s="4">
        <v>0.18555728202892299</v>
      </c>
      <c r="U228" s="4">
        <f t="shared" si="13"/>
        <v>0.71699999999999997</v>
      </c>
      <c r="V228" s="4">
        <f t="shared" si="14"/>
        <v>153</v>
      </c>
      <c r="W228" s="4"/>
      <c r="X228" s="4"/>
      <c r="Y228" s="4">
        <f t="shared" si="15"/>
        <v>3</v>
      </c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" customHeight="1">
      <c r="A229" s="4">
        <v>228</v>
      </c>
      <c r="B229" s="4">
        <v>1</v>
      </c>
      <c r="C229" s="4">
        <v>366</v>
      </c>
      <c r="D229" s="4">
        <f t="shared" si="12"/>
        <v>366</v>
      </c>
      <c r="E229" s="4">
        <v>0</v>
      </c>
      <c r="F229" s="14">
        <v>0</v>
      </c>
      <c r="G229" s="4">
        <v>1</v>
      </c>
      <c r="H229" s="14">
        <v>0.64745437052207699</v>
      </c>
      <c r="I229" s="4">
        <v>0</v>
      </c>
      <c r="J229" s="14">
        <v>0</v>
      </c>
      <c r="K229" s="4">
        <v>1</v>
      </c>
      <c r="L229" s="14">
        <v>0.66085953342168502</v>
      </c>
      <c r="M229" s="4">
        <v>0</v>
      </c>
      <c r="N229" s="14">
        <v>0</v>
      </c>
      <c r="O229" s="4">
        <v>1</v>
      </c>
      <c r="P229" s="14">
        <v>0.77019865996776204</v>
      </c>
      <c r="Q229" s="14">
        <v>0</v>
      </c>
      <c r="R229" s="14">
        <v>0</v>
      </c>
      <c r="S229" s="4">
        <v>1</v>
      </c>
      <c r="T229" s="4">
        <v>0.18555728202892299</v>
      </c>
      <c r="U229" s="4">
        <f t="shared" si="13"/>
        <v>0.29699999999999999</v>
      </c>
      <c r="V229" s="4">
        <f t="shared" si="14"/>
        <v>316</v>
      </c>
      <c r="W229" s="4"/>
      <c r="X229" s="4"/>
      <c r="Y229" s="4">
        <f t="shared" si="15"/>
        <v>4</v>
      </c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" customHeight="1">
      <c r="A230" s="4">
        <v>229</v>
      </c>
      <c r="B230" s="4">
        <v>1</v>
      </c>
      <c r="C230" s="4">
        <v>485</v>
      </c>
      <c r="D230" s="4">
        <f t="shared" si="12"/>
        <v>485</v>
      </c>
      <c r="E230" s="4">
        <v>0</v>
      </c>
      <c r="F230" s="14">
        <v>0</v>
      </c>
      <c r="G230" s="4">
        <v>1</v>
      </c>
      <c r="H230" s="14">
        <v>0.64745437052207699</v>
      </c>
      <c r="I230" s="4">
        <v>0</v>
      </c>
      <c r="J230" s="14">
        <v>0</v>
      </c>
      <c r="K230" s="4">
        <v>0</v>
      </c>
      <c r="L230" s="14">
        <v>0</v>
      </c>
      <c r="M230" s="4">
        <v>0</v>
      </c>
      <c r="N230" s="14">
        <v>0</v>
      </c>
      <c r="O230" s="4">
        <v>0</v>
      </c>
      <c r="P230" s="14">
        <v>0</v>
      </c>
      <c r="Q230" s="14">
        <v>0</v>
      </c>
      <c r="R230" s="14">
        <v>0</v>
      </c>
      <c r="S230" s="4">
        <v>1</v>
      </c>
      <c r="T230" s="4">
        <v>0.18555728202892299</v>
      </c>
      <c r="U230" s="4">
        <f t="shared" si="13"/>
        <v>0.26100000000000001</v>
      </c>
      <c r="V230" s="4">
        <f t="shared" si="14"/>
        <v>457</v>
      </c>
      <c r="W230" s="4"/>
      <c r="X230" s="4"/>
      <c r="Y230" s="4">
        <f t="shared" si="15"/>
        <v>2</v>
      </c>
      <c r="Z230" s="4"/>
      <c r="AA230" s="4"/>
      <c r="AB230" s="4"/>
      <c r="AC230" s="4"/>
      <c r="AD230" s="4"/>
      <c r="AE230" s="4"/>
      <c r="AF230" s="4"/>
      <c r="AG230" s="19"/>
      <c r="AH230" s="4"/>
    </row>
    <row r="231" spans="1:34" ht="15" customHeight="1">
      <c r="A231" s="4">
        <v>230</v>
      </c>
      <c r="B231" s="4">
        <v>1</v>
      </c>
      <c r="C231" s="4">
        <v>186</v>
      </c>
      <c r="D231" s="4">
        <f t="shared" si="12"/>
        <v>186</v>
      </c>
      <c r="E231" s="4">
        <v>0</v>
      </c>
      <c r="F231" s="14">
        <v>0</v>
      </c>
      <c r="G231" s="4">
        <v>1</v>
      </c>
      <c r="H231" s="14">
        <v>0.64745437052207699</v>
      </c>
      <c r="I231" s="4">
        <v>0</v>
      </c>
      <c r="J231" s="14">
        <v>0</v>
      </c>
      <c r="K231" s="4">
        <v>1</v>
      </c>
      <c r="L231" s="14">
        <v>0.66085953342168502</v>
      </c>
      <c r="M231" s="4">
        <v>0</v>
      </c>
      <c r="N231" s="14">
        <v>0</v>
      </c>
      <c r="O231" s="4">
        <v>1</v>
      </c>
      <c r="P231" s="14">
        <v>0.77019865996776204</v>
      </c>
      <c r="Q231" s="14">
        <v>1</v>
      </c>
      <c r="R231" s="14">
        <v>0.40047411284576301</v>
      </c>
      <c r="S231" s="4">
        <v>1</v>
      </c>
      <c r="T231" s="4">
        <v>0.18555728202892299</v>
      </c>
      <c r="U231" s="4">
        <f t="shared" si="13"/>
        <v>0.80400000000000005</v>
      </c>
      <c r="V231" s="4">
        <f t="shared" si="14"/>
        <v>82</v>
      </c>
      <c r="W231" s="4"/>
      <c r="X231" s="4"/>
      <c r="Y231" s="4">
        <f t="shared" si="15"/>
        <v>5</v>
      </c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" customHeight="1">
      <c r="A232" s="4">
        <v>231</v>
      </c>
      <c r="B232" s="4">
        <v>1</v>
      </c>
      <c r="C232" s="4">
        <v>389</v>
      </c>
      <c r="D232" s="4">
        <f t="shared" si="12"/>
        <v>389</v>
      </c>
      <c r="E232" s="4">
        <v>0</v>
      </c>
      <c r="F232" s="14">
        <v>0</v>
      </c>
      <c r="G232" s="4">
        <v>0</v>
      </c>
      <c r="H232" s="14">
        <v>0</v>
      </c>
      <c r="I232" s="4">
        <v>0</v>
      </c>
      <c r="J232" s="14">
        <v>0</v>
      </c>
      <c r="K232" s="4">
        <v>0</v>
      </c>
      <c r="L232" s="14">
        <v>0</v>
      </c>
      <c r="M232" s="4">
        <v>0</v>
      </c>
      <c r="N232" s="14">
        <v>0</v>
      </c>
      <c r="O232" s="4">
        <v>0</v>
      </c>
      <c r="P232" s="14">
        <v>0</v>
      </c>
      <c r="Q232" s="14">
        <v>0</v>
      </c>
      <c r="R232" s="14">
        <v>0</v>
      </c>
      <c r="S232" s="4">
        <v>1</v>
      </c>
      <c r="T232" s="4">
        <v>0.18555728202892299</v>
      </c>
      <c r="U232" s="4">
        <f t="shared" si="13"/>
        <v>0.246</v>
      </c>
      <c r="V232" s="4">
        <f t="shared" si="14"/>
        <v>467</v>
      </c>
      <c r="W232" s="4"/>
      <c r="X232" s="4"/>
      <c r="Y232" s="4">
        <f t="shared" si="15"/>
        <v>1</v>
      </c>
      <c r="Z232" s="4"/>
      <c r="AA232" s="4"/>
      <c r="AB232" s="4"/>
      <c r="AC232" s="4"/>
      <c r="AD232" s="4"/>
      <c r="AE232" s="4"/>
      <c r="AF232" s="4"/>
      <c r="AG232" s="19"/>
      <c r="AH232" s="4"/>
    </row>
    <row r="233" spans="1:34" ht="15" customHeight="1">
      <c r="A233" s="4">
        <v>232</v>
      </c>
      <c r="B233" s="4">
        <v>1</v>
      </c>
      <c r="C233" s="4">
        <v>927</v>
      </c>
      <c r="D233" s="4">
        <f t="shared" si="12"/>
        <v>927</v>
      </c>
      <c r="E233" s="4">
        <v>0</v>
      </c>
      <c r="F233" s="14">
        <v>0</v>
      </c>
      <c r="G233" s="4">
        <v>0</v>
      </c>
      <c r="H233" s="14">
        <v>0</v>
      </c>
      <c r="I233" s="4">
        <v>0</v>
      </c>
      <c r="J233" s="14">
        <v>0</v>
      </c>
      <c r="K233" s="4">
        <v>0</v>
      </c>
      <c r="L233" s="14">
        <v>0</v>
      </c>
      <c r="M233" s="4">
        <v>0</v>
      </c>
      <c r="N233" s="14">
        <v>0</v>
      </c>
      <c r="O233" s="4">
        <v>0</v>
      </c>
      <c r="P233" s="14">
        <v>0</v>
      </c>
      <c r="Q233" s="14">
        <v>1</v>
      </c>
      <c r="R233" s="14">
        <v>0.40047411284576301</v>
      </c>
      <c r="S233" s="4">
        <v>1</v>
      </c>
      <c r="T233" s="4">
        <v>0.18555728202892299</v>
      </c>
      <c r="U233" s="4">
        <f t="shared" si="13"/>
        <v>0.66500000000000004</v>
      </c>
      <c r="V233" s="4">
        <f t="shared" si="14"/>
        <v>210</v>
      </c>
      <c r="W233" s="4"/>
      <c r="X233" s="4"/>
      <c r="Y233" s="4">
        <f t="shared" si="15"/>
        <v>2</v>
      </c>
      <c r="Z233" s="4"/>
      <c r="AA233" s="4"/>
      <c r="AB233" s="4"/>
      <c r="AC233" s="4"/>
      <c r="AD233" s="4"/>
      <c r="AE233" s="4"/>
      <c r="AF233" s="4"/>
      <c r="AG233" s="19"/>
      <c r="AH233" s="4"/>
    </row>
    <row r="234" spans="1:34" ht="15" customHeight="1">
      <c r="A234" s="4">
        <v>233</v>
      </c>
      <c r="B234" s="4">
        <v>1</v>
      </c>
      <c r="C234" s="4">
        <v>605</v>
      </c>
      <c r="D234" s="4">
        <f t="shared" si="12"/>
        <v>605</v>
      </c>
      <c r="E234" s="4">
        <v>0</v>
      </c>
      <c r="F234" s="14">
        <v>0</v>
      </c>
      <c r="G234" s="4">
        <v>0</v>
      </c>
      <c r="H234" s="14">
        <v>0</v>
      </c>
      <c r="I234" s="4">
        <v>0</v>
      </c>
      <c r="J234" s="14">
        <v>0</v>
      </c>
      <c r="K234" s="4">
        <v>1</v>
      </c>
      <c r="L234" s="14">
        <v>0.66085953342168502</v>
      </c>
      <c r="M234" s="4">
        <v>0</v>
      </c>
      <c r="N234" s="14">
        <v>0</v>
      </c>
      <c r="O234" s="4">
        <v>1</v>
      </c>
      <c r="P234" s="14">
        <v>0.77019865996776204</v>
      </c>
      <c r="Q234" s="14">
        <v>1</v>
      </c>
      <c r="R234" s="14">
        <v>0.40047411284576301</v>
      </c>
      <c r="S234" s="4">
        <v>1</v>
      </c>
      <c r="T234" s="4">
        <v>0.18555728202892299</v>
      </c>
      <c r="U234" s="4">
        <f t="shared" si="13"/>
        <v>0.76100000000000001</v>
      </c>
      <c r="V234" s="4">
        <f t="shared" si="14"/>
        <v>105</v>
      </c>
      <c r="W234" s="4"/>
      <c r="X234" s="4"/>
      <c r="Y234" s="4">
        <f t="shared" si="15"/>
        <v>4</v>
      </c>
      <c r="Z234" s="4"/>
      <c r="AA234" s="4"/>
      <c r="AB234" s="4"/>
      <c r="AC234" s="4"/>
      <c r="AD234" s="4"/>
      <c r="AE234" s="4"/>
      <c r="AF234" s="4"/>
      <c r="AG234" s="19"/>
      <c r="AH234" s="4"/>
    </row>
    <row r="235" spans="1:34" ht="15" customHeight="1">
      <c r="A235" s="4">
        <v>234</v>
      </c>
      <c r="B235" s="4">
        <v>1</v>
      </c>
      <c r="C235" s="4">
        <v>365</v>
      </c>
      <c r="D235" s="4">
        <f t="shared" si="12"/>
        <v>365</v>
      </c>
      <c r="E235" s="4">
        <v>0</v>
      </c>
      <c r="F235" s="14">
        <v>0</v>
      </c>
      <c r="G235" s="4">
        <v>0</v>
      </c>
      <c r="H235" s="14">
        <v>0</v>
      </c>
      <c r="I235" s="4">
        <v>0</v>
      </c>
      <c r="J235" s="14">
        <v>0</v>
      </c>
      <c r="K235" s="4">
        <v>1</v>
      </c>
      <c r="L235" s="14">
        <v>0.66085953342168502</v>
      </c>
      <c r="M235" s="4">
        <v>0</v>
      </c>
      <c r="N235" s="14">
        <v>0</v>
      </c>
      <c r="O235" s="4">
        <v>0</v>
      </c>
      <c r="P235" s="14">
        <v>0</v>
      </c>
      <c r="Q235" s="14">
        <v>1</v>
      </c>
      <c r="R235" s="14">
        <v>0.40047411284576301</v>
      </c>
      <c r="S235" s="4">
        <v>1</v>
      </c>
      <c r="T235" s="4">
        <v>0.18555728202892299</v>
      </c>
      <c r="U235" s="4">
        <f t="shared" si="13"/>
        <v>0.70899999999999996</v>
      </c>
      <c r="V235" s="4">
        <f t="shared" si="14"/>
        <v>174</v>
      </c>
      <c r="W235" s="4"/>
      <c r="X235" s="4"/>
      <c r="Y235" s="4">
        <f t="shared" si="15"/>
        <v>3</v>
      </c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" customHeight="1">
      <c r="A236" s="4">
        <v>235</v>
      </c>
      <c r="B236" s="4">
        <v>1</v>
      </c>
      <c r="C236" s="4">
        <v>458</v>
      </c>
      <c r="D236" s="4">
        <f t="shared" si="12"/>
        <v>458</v>
      </c>
      <c r="E236" s="4">
        <v>0</v>
      </c>
      <c r="F236" s="14">
        <v>0</v>
      </c>
      <c r="G236" s="4">
        <v>0</v>
      </c>
      <c r="H236" s="14">
        <v>0</v>
      </c>
      <c r="I236" s="4">
        <v>0</v>
      </c>
      <c r="J236" s="14">
        <v>0</v>
      </c>
      <c r="K236" s="4">
        <v>1</v>
      </c>
      <c r="L236" s="14">
        <v>0.66085953342168502</v>
      </c>
      <c r="M236" s="4">
        <v>0</v>
      </c>
      <c r="N236" s="14">
        <v>0</v>
      </c>
      <c r="O236" s="4">
        <v>1</v>
      </c>
      <c r="P236" s="14">
        <v>0.77019865996776204</v>
      </c>
      <c r="Q236" s="14">
        <v>0</v>
      </c>
      <c r="R236" s="14">
        <v>0</v>
      </c>
      <c r="S236" s="4">
        <v>1</v>
      </c>
      <c r="T236" s="4">
        <v>0.18555728202892299</v>
      </c>
      <c r="U236" s="4">
        <f t="shared" si="13"/>
        <v>0.28100000000000003</v>
      </c>
      <c r="V236" s="4">
        <f t="shared" si="14"/>
        <v>341</v>
      </c>
      <c r="W236" s="4"/>
      <c r="X236" s="4"/>
      <c r="Y236" s="4">
        <f t="shared" si="15"/>
        <v>3</v>
      </c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" customHeight="1">
      <c r="A237" s="4">
        <v>236</v>
      </c>
      <c r="B237" s="4">
        <v>1</v>
      </c>
      <c r="C237" s="4">
        <v>518</v>
      </c>
      <c r="D237" s="4">
        <f t="shared" si="12"/>
        <v>518</v>
      </c>
      <c r="E237" s="4">
        <v>0</v>
      </c>
      <c r="F237" s="14">
        <v>0</v>
      </c>
      <c r="G237" s="4">
        <v>1</v>
      </c>
      <c r="H237" s="14">
        <v>0.64745437052207699</v>
      </c>
      <c r="I237" s="4">
        <v>0</v>
      </c>
      <c r="J237" s="14">
        <v>0</v>
      </c>
      <c r="K237" s="4">
        <v>1</v>
      </c>
      <c r="L237" s="14">
        <v>0.66085953342168502</v>
      </c>
      <c r="M237" s="4">
        <v>0</v>
      </c>
      <c r="N237" s="14">
        <v>0</v>
      </c>
      <c r="O237" s="4">
        <v>0</v>
      </c>
      <c r="P237" s="14">
        <v>0</v>
      </c>
      <c r="Q237" s="14">
        <v>0</v>
      </c>
      <c r="R237" s="14">
        <v>0</v>
      </c>
      <c r="S237" s="4">
        <v>1</v>
      </c>
      <c r="T237" s="4">
        <v>0.18555728202892299</v>
      </c>
      <c r="U237" s="4">
        <f t="shared" si="13"/>
        <v>0.27800000000000002</v>
      </c>
      <c r="V237" s="4">
        <f t="shared" si="14"/>
        <v>384</v>
      </c>
      <c r="W237" s="4"/>
      <c r="X237" s="4"/>
      <c r="Y237" s="4">
        <f t="shared" si="15"/>
        <v>3</v>
      </c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" customHeight="1">
      <c r="A238" s="4">
        <v>237</v>
      </c>
      <c r="B238" s="4">
        <v>1</v>
      </c>
      <c r="C238" s="4">
        <v>435</v>
      </c>
      <c r="D238" s="4">
        <f t="shared" si="12"/>
        <v>435</v>
      </c>
      <c r="E238" s="4">
        <v>0</v>
      </c>
      <c r="F238" s="14">
        <v>0</v>
      </c>
      <c r="G238" s="4">
        <v>1</v>
      </c>
      <c r="H238" s="14">
        <v>0.64745437052207699</v>
      </c>
      <c r="I238" s="4">
        <v>0</v>
      </c>
      <c r="J238" s="14">
        <v>0</v>
      </c>
      <c r="K238" s="4">
        <v>1</v>
      </c>
      <c r="L238" s="14">
        <v>0.66085953342168502</v>
      </c>
      <c r="M238" s="4">
        <v>0</v>
      </c>
      <c r="N238" s="14">
        <v>0</v>
      </c>
      <c r="O238" s="4">
        <v>1</v>
      </c>
      <c r="P238" s="14">
        <v>0.77019865996776204</v>
      </c>
      <c r="Q238" s="14">
        <v>0</v>
      </c>
      <c r="R238" s="14">
        <v>0</v>
      </c>
      <c r="S238" s="4">
        <v>1</v>
      </c>
      <c r="T238" s="4">
        <v>0.18555728202892299</v>
      </c>
      <c r="U238" s="4">
        <f t="shared" si="13"/>
        <v>0.29699999999999999</v>
      </c>
      <c r="V238" s="4">
        <f t="shared" si="14"/>
        <v>316</v>
      </c>
      <c r="W238" s="4"/>
      <c r="X238" s="4"/>
      <c r="Y238" s="4">
        <f t="shared" si="15"/>
        <v>4</v>
      </c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" customHeight="1">
      <c r="A239" s="4">
        <v>238</v>
      </c>
      <c r="B239" s="4">
        <v>1</v>
      </c>
      <c r="C239" s="4">
        <v>170</v>
      </c>
      <c r="D239" s="4">
        <f t="shared" si="12"/>
        <v>170</v>
      </c>
      <c r="E239" s="4">
        <v>0</v>
      </c>
      <c r="F239" s="14">
        <v>0</v>
      </c>
      <c r="G239" s="4">
        <v>1</v>
      </c>
      <c r="H239" s="14">
        <v>0.64745437052207699</v>
      </c>
      <c r="I239" s="4">
        <v>0</v>
      </c>
      <c r="J239" s="14">
        <v>0</v>
      </c>
      <c r="K239" s="4">
        <v>0</v>
      </c>
      <c r="L239" s="14">
        <v>0</v>
      </c>
      <c r="M239" s="4">
        <v>0</v>
      </c>
      <c r="N239" s="14">
        <v>0</v>
      </c>
      <c r="O239" s="4">
        <v>1</v>
      </c>
      <c r="P239" s="14">
        <v>0.77019865996776204</v>
      </c>
      <c r="Q239" s="14">
        <v>0</v>
      </c>
      <c r="R239" s="14">
        <v>0</v>
      </c>
      <c r="S239" s="4">
        <v>1</v>
      </c>
      <c r="T239" s="4">
        <v>0.18555728202892299</v>
      </c>
      <c r="U239" s="4">
        <f t="shared" si="13"/>
        <v>0.28000000000000003</v>
      </c>
      <c r="V239" s="4">
        <f t="shared" si="14"/>
        <v>368</v>
      </c>
      <c r="W239" s="4"/>
      <c r="X239" s="4"/>
      <c r="Y239" s="4">
        <f t="shared" si="15"/>
        <v>3</v>
      </c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" customHeight="1">
      <c r="A240" s="4">
        <v>239</v>
      </c>
      <c r="B240" s="4">
        <v>1</v>
      </c>
      <c r="C240" s="4">
        <v>667</v>
      </c>
      <c r="D240" s="4">
        <f t="shared" si="12"/>
        <v>667</v>
      </c>
      <c r="E240" s="4">
        <v>0</v>
      </c>
      <c r="F240" s="14">
        <v>0</v>
      </c>
      <c r="G240" s="4">
        <v>0</v>
      </c>
      <c r="H240" s="14">
        <v>0</v>
      </c>
      <c r="I240" s="4">
        <v>0</v>
      </c>
      <c r="J240" s="14">
        <v>0</v>
      </c>
      <c r="K240" s="4">
        <v>0</v>
      </c>
      <c r="L240" s="14">
        <v>0</v>
      </c>
      <c r="M240" s="4">
        <v>1</v>
      </c>
      <c r="N240" s="14">
        <v>1.0002973763615399</v>
      </c>
      <c r="O240" s="4">
        <v>0</v>
      </c>
      <c r="P240" s="14">
        <v>0</v>
      </c>
      <c r="Q240" s="14">
        <v>1</v>
      </c>
      <c r="R240" s="14">
        <v>0.40047411284576301</v>
      </c>
      <c r="S240" s="4">
        <v>1</v>
      </c>
      <c r="T240" s="4">
        <v>0.18555728202892299</v>
      </c>
      <c r="U240" s="4">
        <f t="shared" si="13"/>
        <v>0.73199999999999998</v>
      </c>
      <c r="V240" s="4">
        <f t="shared" si="14"/>
        <v>150</v>
      </c>
      <c r="W240" s="4"/>
      <c r="X240" s="4"/>
      <c r="Y240" s="4">
        <f t="shared" si="15"/>
        <v>3</v>
      </c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" customHeight="1">
      <c r="A241" s="4">
        <v>240</v>
      </c>
      <c r="B241" s="4">
        <v>1</v>
      </c>
      <c r="C241" s="4">
        <v>259</v>
      </c>
      <c r="D241" s="4">
        <f t="shared" si="12"/>
        <v>259</v>
      </c>
      <c r="E241" s="4">
        <v>0</v>
      </c>
      <c r="F241" s="14">
        <v>0</v>
      </c>
      <c r="G241" s="4">
        <v>0</v>
      </c>
      <c r="H241" s="14">
        <v>0</v>
      </c>
      <c r="I241" s="4">
        <v>0</v>
      </c>
      <c r="J241" s="14">
        <v>0</v>
      </c>
      <c r="K241" s="4">
        <v>1</v>
      </c>
      <c r="L241" s="14">
        <v>0.66085953342168502</v>
      </c>
      <c r="M241" s="4">
        <v>0</v>
      </c>
      <c r="N241" s="14">
        <v>0</v>
      </c>
      <c r="O241" s="4">
        <v>1</v>
      </c>
      <c r="P241" s="14">
        <v>0.77019865996776204</v>
      </c>
      <c r="Q241" s="14">
        <v>0</v>
      </c>
      <c r="R241" s="14">
        <v>0</v>
      </c>
      <c r="S241" s="4">
        <v>1</v>
      </c>
      <c r="T241" s="4">
        <v>0.18555728202892299</v>
      </c>
      <c r="U241" s="4">
        <f t="shared" si="13"/>
        <v>0.28100000000000003</v>
      </c>
      <c r="V241" s="4">
        <f t="shared" si="14"/>
        <v>341</v>
      </c>
      <c r="W241" s="4"/>
      <c r="X241" s="4"/>
      <c r="Y241" s="4">
        <f t="shared" si="15"/>
        <v>3</v>
      </c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" customHeight="1">
      <c r="A242" s="4">
        <v>241</v>
      </c>
      <c r="B242" s="4">
        <v>1</v>
      </c>
      <c r="C242" s="4">
        <v>381</v>
      </c>
      <c r="D242" s="4">
        <f t="shared" si="12"/>
        <v>381</v>
      </c>
      <c r="E242" s="4">
        <v>0</v>
      </c>
      <c r="F242" s="14">
        <v>0</v>
      </c>
      <c r="G242" s="4">
        <v>0</v>
      </c>
      <c r="H242" s="14">
        <v>0</v>
      </c>
      <c r="I242" s="4">
        <v>0</v>
      </c>
      <c r="J242" s="14">
        <v>0</v>
      </c>
      <c r="K242" s="4">
        <v>1</v>
      </c>
      <c r="L242" s="14">
        <v>0.66085953342168502</v>
      </c>
      <c r="M242" s="4">
        <v>0</v>
      </c>
      <c r="N242" s="14">
        <v>0</v>
      </c>
      <c r="O242" s="4">
        <v>1</v>
      </c>
      <c r="P242" s="14">
        <v>0.77019865996776204</v>
      </c>
      <c r="Q242" s="14">
        <v>1</v>
      </c>
      <c r="R242" s="14">
        <v>0.40047411284576301</v>
      </c>
      <c r="S242" s="4">
        <v>1</v>
      </c>
      <c r="T242" s="4">
        <v>0.18555728202892299</v>
      </c>
      <c r="U242" s="4">
        <f t="shared" si="13"/>
        <v>0.76100000000000001</v>
      </c>
      <c r="V242" s="4">
        <f t="shared" si="14"/>
        <v>105</v>
      </c>
      <c r="W242" s="4"/>
      <c r="X242" s="4"/>
      <c r="Y242" s="4">
        <f t="shared" si="15"/>
        <v>4</v>
      </c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" customHeight="1">
      <c r="A243" s="4">
        <v>242</v>
      </c>
      <c r="B243" s="4">
        <v>1</v>
      </c>
      <c r="C243" s="4">
        <v>53</v>
      </c>
      <c r="D243" s="4">
        <f t="shared" si="12"/>
        <v>53</v>
      </c>
      <c r="E243" s="4">
        <v>0</v>
      </c>
      <c r="F243" s="14">
        <v>0</v>
      </c>
      <c r="G243" s="4">
        <v>0</v>
      </c>
      <c r="H243" s="14">
        <v>0</v>
      </c>
      <c r="I243" s="4">
        <v>1</v>
      </c>
      <c r="J243" s="14">
        <v>1.2725556160834299</v>
      </c>
      <c r="K243" s="4">
        <v>0</v>
      </c>
      <c r="L243" s="14">
        <v>0</v>
      </c>
      <c r="M243" s="4">
        <v>0</v>
      </c>
      <c r="N243" s="14">
        <v>0</v>
      </c>
      <c r="O243" s="4">
        <v>1</v>
      </c>
      <c r="P243" s="14">
        <v>0.77019865996776204</v>
      </c>
      <c r="Q243" s="14">
        <v>1</v>
      </c>
      <c r="R243" s="14">
        <v>0.40047411284576301</v>
      </c>
      <c r="S243" s="4">
        <v>1</v>
      </c>
      <c r="T243" s="4">
        <v>0.18555728202892299</v>
      </c>
      <c r="U243" s="4">
        <f t="shared" si="13"/>
        <v>0.80100000000000005</v>
      </c>
      <c r="V243" s="4">
        <f t="shared" si="14"/>
        <v>90</v>
      </c>
      <c r="W243" s="4"/>
      <c r="X243" s="4"/>
      <c r="Y243" s="4">
        <f t="shared" si="15"/>
        <v>4</v>
      </c>
      <c r="Z243" s="4"/>
      <c r="AA243" s="4"/>
      <c r="AB243" s="4"/>
      <c r="AC243" s="4"/>
      <c r="AD243" s="4"/>
      <c r="AE243" s="4"/>
      <c r="AF243" s="4"/>
      <c r="AG243" s="19"/>
      <c r="AH243" s="4"/>
    </row>
    <row r="244" spans="1:34" ht="15" customHeight="1">
      <c r="A244" s="4">
        <v>243</v>
      </c>
      <c r="B244" s="4">
        <v>1</v>
      </c>
      <c r="C244" s="4">
        <v>63</v>
      </c>
      <c r="D244" s="4">
        <f t="shared" si="12"/>
        <v>63</v>
      </c>
      <c r="E244" s="4">
        <v>0</v>
      </c>
      <c r="F244" s="14">
        <v>0</v>
      </c>
      <c r="G244" s="4">
        <v>1</v>
      </c>
      <c r="H244" s="14">
        <v>0.64745437052207699</v>
      </c>
      <c r="I244" s="4">
        <v>1</v>
      </c>
      <c r="J244" s="14">
        <v>1.2725556160834299</v>
      </c>
      <c r="K244" s="4">
        <v>0</v>
      </c>
      <c r="L244" s="14">
        <v>0</v>
      </c>
      <c r="M244" s="4">
        <v>1</v>
      </c>
      <c r="N244" s="14">
        <v>1.0002973763615399</v>
      </c>
      <c r="O244" s="4">
        <v>1</v>
      </c>
      <c r="P244" s="14">
        <v>0.77019865996776204</v>
      </c>
      <c r="Q244" s="14">
        <v>1</v>
      </c>
      <c r="R244" s="14">
        <v>0.40047411284576301</v>
      </c>
      <c r="S244" s="4">
        <v>1</v>
      </c>
      <c r="T244" s="4">
        <v>0.18555728202892299</v>
      </c>
      <c r="U244" s="4">
        <f t="shared" si="13"/>
        <v>0.91100000000000003</v>
      </c>
      <c r="V244" s="4">
        <f t="shared" si="14"/>
        <v>55</v>
      </c>
      <c r="W244" s="4"/>
      <c r="X244" s="4"/>
      <c r="Y244" s="4">
        <f t="shared" si="15"/>
        <v>6</v>
      </c>
      <c r="Z244" s="4"/>
      <c r="AA244" s="4"/>
      <c r="AB244" s="4"/>
      <c r="AC244" s="4"/>
      <c r="AD244" s="4"/>
      <c r="AE244" s="4"/>
      <c r="AF244" s="4"/>
      <c r="AG244" s="19"/>
      <c r="AH244" s="4"/>
    </row>
    <row r="245" spans="1:34" ht="15" customHeight="1">
      <c r="A245" s="4">
        <v>244</v>
      </c>
      <c r="B245" s="4">
        <v>1</v>
      </c>
      <c r="C245" s="4">
        <v>302</v>
      </c>
      <c r="D245" s="4">
        <f t="shared" si="12"/>
        <v>302</v>
      </c>
      <c r="E245" s="4">
        <v>0</v>
      </c>
      <c r="F245" s="14">
        <v>0</v>
      </c>
      <c r="G245" s="4">
        <v>0</v>
      </c>
      <c r="H245" s="14">
        <v>0</v>
      </c>
      <c r="I245" s="4">
        <v>0</v>
      </c>
      <c r="J245" s="14">
        <v>0</v>
      </c>
      <c r="K245" s="4">
        <v>0</v>
      </c>
      <c r="L245" s="14">
        <v>0</v>
      </c>
      <c r="M245" s="4">
        <v>1</v>
      </c>
      <c r="N245" s="14">
        <v>1.0002973763615399</v>
      </c>
      <c r="O245" s="4">
        <v>0</v>
      </c>
      <c r="P245" s="14">
        <v>0</v>
      </c>
      <c r="Q245" s="14">
        <v>0</v>
      </c>
      <c r="R245" s="14">
        <v>0</v>
      </c>
      <c r="S245" s="4">
        <v>1</v>
      </c>
      <c r="T245" s="4">
        <v>0.18555728202892299</v>
      </c>
      <c r="U245" s="4">
        <f t="shared" si="13"/>
        <v>0.27</v>
      </c>
      <c r="V245" s="4">
        <f t="shared" si="14"/>
        <v>397</v>
      </c>
      <c r="W245" s="4"/>
      <c r="X245" s="4"/>
      <c r="Y245" s="4">
        <f t="shared" si="15"/>
        <v>2</v>
      </c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" customHeight="1">
      <c r="A246" s="4">
        <v>245</v>
      </c>
      <c r="B246" s="4">
        <v>1</v>
      </c>
      <c r="C246" s="4">
        <v>219</v>
      </c>
      <c r="D246" s="4">
        <f t="shared" si="12"/>
        <v>219</v>
      </c>
      <c r="E246" s="4">
        <v>0</v>
      </c>
      <c r="F246" s="14">
        <v>0</v>
      </c>
      <c r="G246" s="4">
        <v>0</v>
      </c>
      <c r="H246" s="14">
        <v>0</v>
      </c>
      <c r="I246" s="4">
        <v>0</v>
      </c>
      <c r="J246" s="14">
        <v>0</v>
      </c>
      <c r="K246" s="4">
        <v>1</v>
      </c>
      <c r="L246" s="14">
        <v>0.66085953342168502</v>
      </c>
      <c r="M246" s="4">
        <v>0</v>
      </c>
      <c r="N246" s="14">
        <v>0</v>
      </c>
      <c r="O246" s="4">
        <v>0</v>
      </c>
      <c r="P246" s="14">
        <v>0</v>
      </c>
      <c r="Q246" s="14">
        <v>0</v>
      </c>
      <c r="R246" s="14">
        <v>0</v>
      </c>
      <c r="S246" s="4">
        <v>1</v>
      </c>
      <c r="T246" s="4">
        <v>0.18555728202892299</v>
      </c>
      <c r="U246" s="4">
        <f t="shared" si="13"/>
        <v>0.26200000000000001</v>
      </c>
      <c r="V246" s="4">
        <f t="shared" si="14"/>
        <v>435</v>
      </c>
      <c r="W246" s="4"/>
      <c r="X246" s="4"/>
      <c r="Y246" s="4">
        <f t="shared" si="15"/>
        <v>2</v>
      </c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" customHeight="1">
      <c r="A247" s="4">
        <v>246</v>
      </c>
      <c r="B247" s="4">
        <v>1</v>
      </c>
      <c r="C247" s="4">
        <v>212</v>
      </c>
      <c r="D247" s="4">
        <f t="shared" si="12"/>
        <v>212</v>
      </c>
      <c r="E247" s="4">
        <v>0</v>
      </c>
      <c r="F247" s="14">
        <v>0</v>
      </c>
      <c r="G247" s="4">
        <v>0</v>
      </c>
      <c r="H247" s="14">
        <v>0</v>
      </c>
      <c r="I247" s="4">
        <v>0</v>
      </c>
      <c r="J247" s="14">
        <v>0</v>
      </c>
      <c r="K247" s="4">
        <v>0</v>
      </c>
      <c r="L247" s="14">
        <v>0</v>
      </c>
      <c r="M247" s="4">
        <v>0</v>
      </c>
      <c r="N247" s="14">
        <v>0</v>
      </c>
      <c r="O247" s="4">
        <v>0</v>
      </c>
      <c r="P247" s="14">
        <v>0</v>
      </c>
      <c r="Q247" s="14">
        <v>0</v>
      </c>
      <c r="R247" s="14">
        <v>0</v>
      </c>
      <c r="S247" s="4">
        <v>1</v>
      </c>
      <c r="T247" s="4">
        <v>0.18555728202892299</v>
      </c>
      <c r="U247" s="4">
        <f t="shared" si="13"/>
        <v>0.246</v>
      </c>
      <c r="V247" s="4">
        <f t="shared" si="14"/>
        <v>467</v>
      </c>
      <c r="W247" s="4"/>
      <c r="X247" s="4"/>
      <c r="Y247" s="4">
        <f t="shared" si="15"/>
        <v>1</v>
      </c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" customHeight="1">
      <c r="A248" s="4">
        <v>247</v>
      </c>
      <c r="B248" s="4">
        <v>1</v>
      </c>
      <c r="C248" s="4">
        <v>61</v>
      </c>
      <c r="D248" s="4">
        <f t="shared" si="12"/>
        <v>61</v>
      </c>
      <c r="E248" s="4">
        <v>0</v>
      </c>
      <c r="F248" s="14">
        <v>0</v>
      </c>
      <c r="G248" s="4">
        <v>1</v>
      </c>
      <c r="H248" s="14">
        <v>0.64745437052207699</v>
      </c>
      <c r="I248" s="4">
        <v>1</v>
      </c>
      <c r="J248" s="14">
        <v>1.2725556160834299</v>
      </c>
      <c r="K248" s="4">
        <v>0</v>
      </c>
      <c r="L248" s="14">
        <v>0</v>
      </c>
      <c r="M248" s="4">
        <v>0</v>
      </c>
      <c r="N248" s="14">
        <v>0</v>
      </c>
      <c r="O248" s="4">
        <v>0</v>
      </c>
      <c r="P248" s="14">
        <v>0</v>
      </c>
      <c r="Q248" s="14">
        <v>0</v>
      </c>
      <c r="R248" s="14">
        <v>0</v>
      </c>
      <c r="S248" s="4">
        <v>1</v>
      </c>
      <c r="T248" s="4">
        <v>0.18555728202892299</v>
      </c>
      <c r="U248" s="4">
        <f t="shared" si="13"/>
        <v>0.29299999999999998</v>
      </c>
      <c r="V248" s="4">
        <f t="shared" si="14"/>
        <v>329</v>
      </c>
      <c r="W248" s="4"/>
      <c r="X248" s="4"/>
      <c r="Y248" s="4">
        <f t="shared" si="15"/>
        <v>3</v>
      </c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" customHeight="1">
      <c r="A249" s="4">
        <v>248</v>
      </c>
      <c r="B249" s="4">
        <v>1</v>
      </c>
      <c r="C249" s="4">
        <v>360</v>
      </c>
      <c r="D249" s="4">
        <f t="shared" si="12"/>
        <v>360</v>
      </c>
      <c r="E249" s="4">
        <v>0</v>
      </c>
      <c r="F249" s="14">
        <v>0</v>
      </c>
      <c r="G249" s="4">
        <v>0</v>
      </c>
      <c r="H249" s="14">
        <v>0</v>
      </c>
      <c r="I249" s="4">
        <v>0</v>
      </c>
      <c r="J249" s="14">
        <v>0</v>
      </c>
      <c r="K249" s="4">
        <v>1</v>
      </c>
      <c r="L249" s="14">
        <v>0.66085953342168502</v>
      </c>
      <c r="M249" s="4">
        <v>0</v>
      </c>
      <c r="N249" s="14">
        <v>0</v>
      </c>
      <c r="O249" s="4">
        <v>0</v>
      </c>
      <c r="P249" s="14">
        <v>0</v>
      </c>
      <c r="Q249" s="14">
        <v>0</v>
      </c>
      <c r="R249" s="14">
        <v>0</v>
      </c>
      <c r="S249" s="4">
        <v>1</v>
      </c>
      <c r="T249" s="4">
        <v>0.18555728202892299</v>
      </c>
      <c r="U249" s="4">
        <f t="shared" si="13"/>
        <v>0.26200000000000001</v>
      </c>
      <c r="V249" s="4">
        <f t="shared" si="14"/>
        <v>435</v>
      </c>
      <c r="W249" s="4"/>
      <c r="X249" s="4"/>
      <c r="Y249" s="4">
        <f t="shared" si="15"/>
        <v>2</v>
      </c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" customHeight="1">
      <c r="A250" s="4">
        <v>249</v>
      </c>
      <c r="B250" s="4">
        <v>1</v>
      </c>
      <c r="C250" s="4">
        <v>157</v>
      </c>
      <c r="D250" s="4">
        <f t="shared" si="12"/>
        <v>157</v>
      </c>
      <c r="E250" s="4">
        <v>0</v>
      </c>
      <c r="F250" s="14">
        <v>0</v>
      </c>
      <c r="G250" s="4">
        <v>0</v>
      </c>
      <c r="H250" s="14">
        <v>0</v>
      </c>
      <c r="I250" s="4">
        <v>0</v>
      </c>
      <c r="J250" s="14">
        <v>0</v>
      </c>
      <c r="K250" s="4">
        <v>0</v>
      </c>
      <c r="L250" s="14">
        <v>0</v>
      </c>
      <c r="M250" s="4">
        <v>0</v>
      </c>
      <c r="N250" s="14">
        <v>0</v>
      </c>
      <c r="O250" s="4">
        <v>1</v>
      </c>
      <c r="P250" s="14">
        <v>0.77019865996776204</v>
      </c>
      <c r="Q250" s="14">
        <v>1</v>
      </c>
      <c r="R250" s="14">
        <v>0.40047411284576301</v>
      </c>
      <c r="S250" s="4">
        <v>1</v>
      </c>
      <c r="T250" s="4">
        <v>0.18555728202892299</v>
      </c>
      <c r="U250" s="4">
        <f t="shared" si="13"/>
        <v>0.71699999999999997</v>
      </c>
      <c r="V250" s="4">
        <f t="shared" si="14"/>
        <v>153</v>
      </c>
      <c r="W250" s="4"/>
      <c r="X250" s="4"/>
      <c r="Y250" s="4">
        <f t="shared" si="15"/>
        <v>3</v>
      </c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" customHeight="1">
      <c r="A251" s="4">
        <v>250</v>
      </c>
      <c r="B251" s="4">
        <v>1</v>
      </c>
      <c r="C251" s="4">
        <v>457</v>
      </c>
      <c r="D251" s="4">
        <f t="shared" si="12"/>
        <v>457</v>
      </c>
      <c r="E251" s="4">
        <v>0</v>
      </c>
      <c r="F251" s="14">
        <v>0</v>
      </c>
      <c r="G251" s="4">
        <v>1</v>
      </c>
      <c r="H251" s="14">
        <v>0.64745437052207699</v>
      </c>
      <c r="I251" s="4">
        <v>0</v>
      </c>
      <c r="J251" s="14">
        <v>0</v>
      </c>
      <c r="K251" s="4">
        <v>1</v>
      </c>
      <c r="L251" s="14">
        <v>0.66085953342168502</v>
      </c>
      <c r="M251" s="4">
        <v>0</v>
      </c>
      <c r="N251" s="14">
        <v>0</v>
      </c>
      <c r="O251" s="4">
        <v>0</v>
      </c>
      <c r="P251" s="14">
        <v>0</v>
      </c>
      <c r="Q251" s="14">
        <v>1</v>
      </c>
      <c r="R251" s="14">
        <v>0.40047411284576301</v>
      </c>
      <c r="S251" s="4">
        <v>1</v>
      </c>
      <c r="T251" s="4">
        <v>0.18555728202892299</v>
      </c>
      <c r="U251" s="4">
        <f t="shared" si="13"/>
        <v>0.752</v>
      </c>
      <c r="V251" s="4">
        <f t="shared" si="14"/>
        <v>128</v>
      </c>
      <c r="W251" s="4"/>
      <c r="X251" s="4"/>
      <c r="Y251" s="4">
        <f t="shared" si="15"/>
        <v>4</v>
      </c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" customHeight="1">
      <c r="A252" s="4">
        <v>251</v>
      </c>
      <c r="B252" s="4">
        <v>1</v>
      </c>
      <c r="C252" s="4">
        <v>251</v>
      </c>
      <c r="D252" s="4">
        <f t="shared" si="12"/>
        <v>251</v>
      </c>
      <c r="E252" s="4">
        <v>0</v>
      </c>
      <c r="F252" s="14">
        <v>0</v>
      </c>
      <c r="G252" s="4">
        <v>0</v>
      </c>
      <c r="H252" s="14">
        <v>0</v>
      </c>
      <c r="I252" s="4">
        <v>0</v>
      </c>
      <c r="J252" s="14">
        <v>0</v>
      </c>
      <c r="K252" s="4">
        <v>0</v>
      </c>
      <c r="L252" s="14">
        <v>0</v>
      </c>
      <c r="M252" s="4">
        <v>0</v>
      </c>
      <c r="N252" s="14">
        <v>0</v>
      </c>
      <c r="O252" s="4">
        <v>0</v>
      </c>
      <c r="P252" s="14">
        <v>0</v>
      </c>
      <c r="Q252" s="14">
        <v>0</v>
      </c>
      <c r="R252" s="14">
        <v>0</v>
      </c>
      <c r="S252" s="4">
        <v>1</v>
      </c>
      <c r="T252" s="4">
        <v>0.18555728202892299</v>
      </c>
      <c r="U252" s="4">
        <f t="shared" si="13"/>
        <v>0.246</v>
      </c>
      <c r="V252" s="4">
        <f t="shared" si="14"/>
        <v>467</v>
      </c>
      <c r="W252" s="4"/>
      <c r="X252" s="4"/>
      <c r="Y252" s="4">
        <f t="shared" si="15"/>
        <v>1</v>
      </c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" customHeight="1">
      <c r="A253" s="4">
        <v>252</v>
      </c>
      <c r="B253" s="4">
        <v>1</v>
      </c>
      <c r="C253" s="4">
        <v>100</v>
      </c>
      <c r="D253" s="4">
        <f t="shared" si="12"/>
        <v>100</v>
      </c>
      <c r="E253" s="4">
        <v>0</v>
      </c>
      <c r="F253" s="14">
        <v>0</v>
      </c>
      <c r="G253" s="4">
        <v>0</v>
      </c>
      <c r="H253" s="14">
        <v>0</v>
      </c>
      <c r="I253" s="4">
        <v>1</v>
      </c>
      <c r="J253" s="14">
        <v>1.2725556160834299</v>
      </c>
      <c r="K253" s="4">
        <v>0</v>
      </c>
      <c r="L253" s="14">
        <v>0</v>
      </c>
      <c r="M253" s="4">
        <v>1</v>
      </c>
      <c r="N253" s="14">
        <v>1.0002973763615399</v>
      </c>
      <c r="O253" s="4">
        <v>0</v>
      </c>
      <c r="P253" s="14">
        <v>0</v>
      </c>
      <c r="Q253" s="14">
        <v>1</v>
      </c>
      <c r="R253" s="14">
        <v>0.40047411284576301</v>
      </c>
      <c r="S253" s="4">
        <v>1</v>
      </c>
      <c r="T253" s="4">
        <v>0.18555728202892299</v>
      </c>
      <c r="U253" s="4">
        <f t="shared" si="13"/>
        <v>0.81699999999999995</v>
      </c>
      <c r="V253" s="4">
        <f t="shared" si="14"/>
        <v>79</v>
      </c>
      <c r="W253" s="4"/>
      <c r="X253" s="4"/>
      <c r="Y253" s="4">
        <f t="shared" si="15"/>
        <v>4</v>
      </c>
      <c r="Z253" s="4"/>
      <c r="AA253" s="4"/>
      <c r="AB253" s="4"/>
      <c r="AC253" s="4"/>
      <c r="AD253" s="4"/>
      <c r="AE253" s="4"/>
      <c r="AF253" s="4"/>
      <c r="AG253" s="19"/>
      <c r="AH253" s="4"/>
    </row>
    <row r="254" spans="1:34" ht="15" customHeight="1">
      <c r="A254" s="4">
        <v>253</v>
      </c>
      <c r="B254" s="4">
        <v>1</v>
      </c>
      <c r="C254" s="4">
        <v>244</v>
      </c>
      <c r="D254" s="4">
        <f t="shared" si="12"/>
        <v>244</v>
      </c>
      <c r="E254" s="4">
        <v>0</v>
      </c>
      <c r="F254" s="14">
        <v>0</v>
      </c>
      <c r="G254" s="4">
        <v>1</v>
      </c>
      <c r="H254" s="14">
        <v>0.64745437052207699</v>
      </c>
      <c r="I254" s="4">
        <v>0</v>
      </c>
      <c r="J254" s="14">
        <v>0</v>
      </c>
      <c r="K254" s="4">
        <v>0</v>
      </c>
      <c r="L254" s="14">
        <v>0</v>
      </c>
      <c r="M254" s="4">
        <v>0</v>
      </c>
      <c r="N254" s="14">
        <v>0</v>
      </c>
      <c r="O254" s="4">
        <v>1</v>
      </c>
      <c r="P254" s="14">
        <v>0.77019865996776204</v>
      </c>
      <c r="Q254" s="14">
        <v>0</v>
      </c>
      <c r="R254" s="14">
        <v>0</v>
      </c>
      <c r="S254" s="4">
        <v>1</v>
      </c>
      <c r="T254" s="4">
        <v>0.18555728202892299</v>
      </c>
      <c r="U254" s="4">
        <f t="shared" si="13"/>
        <v>0.28000000000000003</v>
      </c>
      <c r="V254" s="4">
        <f t="shared" si="14"/>
        <v>368</v>
      </c>
      <c r="W254" s="4"/>
      <c r="X254" s="4"/>
      <c r="Y254" s="4">
        <f t="shared" si="15"/>
        <v>3</v>
      </c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" customHeight="1">
      <c r="A255" s="4">
        <v>254</v>
      </c>
      <c r="B255" s="4">
        <v>1</v>
      </c>
      <c r="C255" s="4">
        <v>134</v>
      </c>
      <c r="D255" s="4">
        <f t="shared" si="12"/>
        <v>134</v>
      </c>
      <c r="E255" s="4">
        <v>0</v>
      </c>
      <c r="F255" s="14">
        <v>0</v>
      </c>
      <c r="G255" s="4">
        <v>1</v>
      </c>
      <c r="H255" s="14">
        <v>0.64745437052207699</v>
      </c>
      <c r="I255" s="4">
        <v>1</v>
      </c>
      <c r="J255" s="14">
        <v>1.2725556160834299</v>
      </c>
      <c r="K255" s="4">
        <v>0</v>
      </c>
      <c r="L255" s="14">
        <v>0</v>
      </c>
      <c r="M255" s="4">
        <v>0</v>
      </c>
      <c r="N255" s="14">
        <v>0</v>
      </c>
      <c r="O255" s="4">
        <v>1</v>
      </c>
      <c r="P255" s="14">
        <v>0.77019865996776204</v>
      </c>
      <c r="Q255" s="14">
        <v>1</v>
      </c>
      <c r="R255" s="14">
        <v>0.40047411284576301</v>
      </c>
      <c r="S255" s="4">
        <v>1</v>
      </c>
      <c r="T255" s="4">
        <v>0.18555728202892299</v>
      </c>
      <c r="U255" s="4">
        <f t="shared" si="13"/>
        <v>0.84399999999999997</v>
      </c>
      <c r="V255" s="4">
        <f t="shared" si="14"/>
        <v>67</v>
      </c>
      <c r="W255" s="4"/>
      <c r="X255" s="4"/>
      <c r="Y255" s="4">
        <f t="shared" si="15"/>
        <v>5</v>
      </c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" customHeight="1">
      <c r="A256" s="4">
        <v>255</v>
      </c>
      <c r="B256" s="4">
        <v>1</v>
      </c>
      <c r="C256" s="4">
        <v>591</v>
      </c>
      <c r="D256" s="4">
        <f t="shared" si="12"/>
        <v>591</v>
      </c>
      <c r="E256" s="4">
        <v>0</v>
      </c>
      <c r="F256" s="14">
        <v>0</v>
      </c>
      <c r="G256" s="4">
        <v>0</v>
      </c>
      <c r="H256" s="14">
        <v>0</v>
      </c>
      <c r="I256" s="4">
        <v>0</v>
      </c>
      <c r="J256" s="14">
        <v>0</v>
      </c>
      <c r="K256" s="4">
        <v>0</v>
      </c>
      <c r="L256" s="14">
        <v>0</v>
      </c>
      <c r="M256" s="4">
        <v>0</v>
      </c>
      <c r="N256" s="14">
        <v>0</v>
      </c>
      <c r="O256" s="4">
        <v>0</v>
      </c>
      <c r="P256" s="14">
        <v>0</v>
      </c>
      <c r="Q256" s="14">
        <v>0</v>
      </c>
      <c r="R256" s="14">
        <v>0</v>
      </c>
      <c r="S256" s="4">
        <v>1</v>
      </c>
      <c r="T256" s="4">
        <v>0.18555728202892299</v>
      </c>
      <c r="U256" s="4">
        <f t="shared" si="13"/>
        <v>0.246</v>
      </c>
      <c r="V256" s="4">
        <f t="shared" si="14"/>
        <v>467</v>
      </c>
      <c r="W256" s="4"/>
      <c r="X256" s="4"/>
      <c r="Y256" s="4">
        <f t="shared" si="15"/>
        <v>1</v>
      </c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" customHeight="1">
      <c r="A257" s="4">
        <v>256</v>
      </c>
      <c r="B257" s="4">
        <v>1</v>
      </c>
      <c r="C257" s="4">
        <v>164</v>
      </c>
      <c r="D257" s="4">
        <f t="shared" si="12"/>
        <v>164</v>
      </c>
      <c r="E257" s="4">
        <v>0</v>
      </c>
      <c r="F257" s="14">
        <v>0</v>
      </c>
      <c r="G257" s="4">
        <v>0</v>
      </c>
      <c r="H257" s="14">
        <v>0</v>
      </c>
      <c r="I257" s="4">
        <v>0</v>
      </c>
      <c r="J257" s="14">
        <v>0</v>
      </c>
      <c r="K257" s="4">
        <v>1</v>
      </c>
      <c r="L257" s="14">
        <v>0.66085953342168502</v>
      </c>
      <c r="M257" s="4">
        <v>0</v>
      </c>
      <c r="N257" s="14">
        <v>0</v>
      </c>
      <c r="O257" s="4">
        <v>0</v>
      </c>
      <c r="P257" s="14">
        <v>0</v>
      </c>
      <c r="Q257" s="14">
        <v>1</v>
      </c>
      <c r="R257" s="14">
        <v>0.40047411284576301</v>
      </c>
      <c r="S257" s="4">
        <v>1</v>
      </c>
      <c r="T257" s="4">
        <v>0.18555728202892299</v>
      </c>
      <c r="U257" s="4">
        <f t="shared" si="13"/>
        <v>0.70899999999999996</v>
      </c>
      <c r="V257" s="4">
        <f t="shared" si="14"/>
        <v>174</v>
      </c>
      <c r="W257" s="4"/>
      <c r="X257" s="4"/>
      <c r="Y257" s="4">
        <f t="shared" si="15"/>
        <v>3</v>
      </c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" customHeight="1">
      <c r="A258" s="4">
        <v>257</v>
      </c>
      <c r="B258" s="4">
        <v>1</v>
      </c>
      <c r="C258" s="4">
        <v>395</v>
      </c>
      <c r="D258" s="4">
        <f t="shared" ref="D258:D321" si="16">C258/B258</f>
        <v>395</v>
      </c>
      <c r="E258" s="4">
        <v>0</v>
      </c>
      <c r="F258" s="14">
        <v>0</v>
      </c>
      <c r="G258" s="4">
        <v>0</v>
      </c>
      <c r="H258" s="14">
        <v>0</v>
      </c>
      <c r="I258" s="4">
        <v>0</v>
      </c>
      <c r="J258" s="14">
        <v>0</v>
      </c>
      <c r="K258" s="4">
        <v>0</v>
      </c>
      <c r="L258" s="14">
        <v>0</v>
      </c>
      <c r="M258" s="4">
        <v>0</v>
      </c>
      <c r="N258" s="14">
        <v>0</v>
      </c>
      <c r="O258" s="4">
        <v>0</v>
      </c>
      <c r="P258" s="14">
        <v>0</v>
      </c>
      <c r="Q258" s="14">
        <v>0</v>
      </c>
      <c r="R258" s="14">
        <v>0</v>
      </c>
      <c r="S258" s="4">
        <v>1</v>
      </c>
      <c r="T258" s="4">
        <v>0.18555728202892299</v>
      </c>
      <c r="U258" s="4">
        <f t="shared" ref="U258:U321" si="17">ROUND(LOG(F258+R258+T258+1,2)*(1+0.1*(H258+J258+P258+L258+N258)),3)</f>
        <v>0.246</v>
      </c>
      <c r="V258" s="4">
        <f t="shared" ref="V258:V321" si="18">RANK(U258,$U$2:$U$594)</f>
        <v>467</v>
      </c>
      <c r="W258" s="4"/>
      <c r="X258" s="4"/>
      <c r="Y258" s="4">
        <f t="shared" si="15"/>
        <v>1</v>
      </c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" customHeight="1">
      <c r="A259" s="4">
        <v>258</v>
      </c>
      <c r="B259" s="4">
        <v>1</v>
      </c>
      <c r="C259" s="4">
        <v>149</v>
      </c>
      <c r="D259" s="4">
        <f t="shared" si="16"/>
        <v>149</v>
      </c>
      <c r="E259" s="4">
        <v>0</v>
      </c>
      <c r="F259" s="14">
        <v>0</v>
      </c>
      <c r="G259" s="4">
        <v>1</v>
      </c>
      <c r="H259" s="14">
        <v>0.64745437052207699</v>
      </c>
      <c r="I259" s="4">
        <v>1</v>
      </c>
      <c r="J259" s="14">
        <v>1.2725556160834299</v>
      </c>
      <c r="K259" s="4">
        <v>1</v>
      </c>
      <c r="L259" s="14">
        <v>0.66085953342168502</v>
      </c>
      <c r="M259" s="4">
        <v>0</v>
      </c>
      <c r="N259" s="14">
        <v>0</v>
      </c>
      <c r="O259" s="4">
        <v>0</v>
      </c>
      <c r="P259" s="14">
        <v>0</v>
      </c>
      <c r="Q259" s="14">
        <v>0</v>
      </c>
      <c r="R259" s="14">
        <v>0</v>
      </c>
      <c r="S259" s="4">
        <v>1</v>
      </c>
      <c r="T259" s="4">
        <v>0.18555728202892299</v>
      </c>
      <c r="U259" s="4">
        <f t="shared" si="17"/>
        <v>0.309</v>
      </c>
      <c r="V259" s="4">
        <f t="shared" si="18"/>
        <v>309</v>
      </c>
      <c r="W259" s="4"/>
      <c r="X259" s="4"/>
      <c r="Y259" s="4">
        <f t="shared" ref="Y259:Y322" si="19">(IF(B259=E259,1,0)+IF(B259=G259,1,0)+IF(B259=I259,1,0)+IF(B259=K259,1,0)+IF(B259=M259,1,0)+IF(B259=O259,1,0)+IF(B259=Q259,1,0)+IF(B259=S259,1,0))</f>
        <v>4</v>
      </c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" customHeight="1">
      <c r="A260" s="4">
        <v>259</v>
      </c>
      <c r="B260" s="4">
        <v>1</v>
      </c>
      <c r="C260" s="4">
        <v>79</v>
      </c>
      <c r="D260" s="4">
        <f t="shared" si="16"/>
        <v>79</v>
      </c>
      <c r="E260" s="4">
        <v>0</v>
      </c>
      <c r="F260" s="14">
        <v>0</v>
      </c>
      <c r="G260" s="4">
        <v>1</v>
      </c>
      <c r="H260" s="14">
        <v>0.64745437052207699</v>
      </c>
      <c r="I260" s="4">
        <v>1</v>
      </c>
      <c r="J260" s="14">
        <v>1.2725556160834299</v>
      </c>
      <c r="K260" s="4">
        <v>0</v>
      </c>
      <c r="L260" s="14">
        <v>0</v>
      </c>
      <c r="M260" s="4">
        <v>0</v>
      </c>
      <c r="N260" s="14">
        <v>0</v>
      </c>
      <c r="O260" s="4">
        <v>1</v>
      </c>
      <c r="P260" s="14">
        <v>0.77019865996776204</v>
      </c>
      <c r="Q260" s="14">
        <v>0</v>
      </c>
      <c r="R260" s="14">
        <v>0</v>
      </c>
      <c r="S260" s="4">
        <v>1</v>
      </c>
      <c r="T260" s="4">
        <v>0.18555728202892299</v>
      </c>
      <c r="U260" s="4">
        <f t="shared" si="17"/>
        <v>0.312</v>
      </c>
      <c r="V260" s="4">
        <f t="shared" si="18"/>
        <v>303</v>
      </c>
      <c r="W260" s="4"/>
      <c r="X260" s="4"/>
      <c r="Y260" s="4">
        <f t="shared" si="19"/>
        <v>4</v>
      </c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" customHeight="1">
      <c r="A261" s="4">
        <v>260</v>
      </c>
      <c r="B261" s="4">
        <v>1</v>
      </c>
      <c r="C261" s="4">
        <v>79</v>
      </c>
      <c r="D261" s="4">
        <f t="shared" si="16"/>
        <v>79</v>
      </c>
      <c r="E261" s="4">
        <v>0</v>
      </c>
      <c r="F261" s="14">
        <v>0</v>
      </c>
      <c r="G261" s="4">
        <v>1</v>
      </c>
      <c r="H261" s="14">
        <v>0.64745437052207699</v>
      </c>
      <c r="I261" s="4">
        <v>1</v>
      </c>
      <c r="J261" s="14">
        <v>1.2725556160834299</v>
      </c>
      <c r="K261" s="4">
        <v>0</v>
      </c>
      <c r="L261" s="14">
        <v>0</v>
      </c>
      <c r="M261" s="4">
        <v>0</v>
      </c>
      <c r="N261" s="14">
        <v>0</v>
      </c>
      <c r="O261" s="4">
        <v>1</v>
      </c>
      <c r="P261" s="14">
        <v>0.77019865996776204</v>
      </c>
      <c r="Q261" s="14">
        <v>1</v>
      </c>
      <c r="R261" s="14">
        <v>0.40047411284576301</v>
      </c>
      <c r="S261" s="4">
        <v>1</v>
      </c>
      <c r="T261" s="4">
        <v>0.18555728202892299</v>
      </c>
      <c r="U261" s="4">
        <f t="shared" si="17"/>
        <v>0.84399999999999997</v>
      </c>
      <c r="V261" s="4">
        <f t="shared" si="18"/>
        <v>67</v>
      </c>
      <c r="W261" s="4"/>
      <c r="X261" s="4"/>
      <c r="Y261" s="4">
        <f t="shared" si="19"/>
        <v>5</v>
      </c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" customHeight="1">
      <c r="A262" s="4">
        <v>261</v>
      </c>
      <c r="B262" s="4">
        <v>1</v>
      </c>
      <c r="C262" s="4">
        <v>142</v>
      </c>
      <c r="D262" s="4">
        <f t="shared" si="16"/>
        <v>142</v>
      </c>
      <c r="E262" s="4">
        <v>0</v>
      </c>
      <c r="F262" s="14">
        <v>0</v>
      </c>
      <c r="G262" s="4">
        <v>0</v>
      </c>
      <c r="H262" s="14">
        <v>0</v>
      </c>
      <c r="I262" s="4">
        <v>1</v>
      </c>
      <c r="J262" s="14">
        <v>1.2725556160834299</v>
      </c>
      <c r="K262" s="4">
        <v>1</v>
      </c>
      <c r="L262" s="14">
        <v>0.66085953342168502</v>
      </c>
      <c r="M262" s="4">
        <v>0</v>
      </c>
      <c r="N262" s="14">
        <v>0</v>
      </c>
      <c r="O262" s="4">
        <v>1</v>
      </c>
      <c r="P262" s="14">
        <v>0.77019865996776204</v>
      </c>
      <c r="Q262" s="14">
        <v>0</v>
      </c>
      <c r="R262" s="14">
        <v>0</v>
      </c>
      <c r="S262" s="4">
        <v>1</v>
      </c>
      <c r="T262" s="4">
        <v>0.18555728202892299</v>
      </c>
      <c r="U262" s="4">
        <f t="shared" si="17"/>
        <v>0.312</v>
      </c>
      <c r="V262" s="4">
        <f t="shared" si="18"/>
        <v>303</v>
      </c>
      <c r="W262" s="4"/>
      <c r="X262" s="4"/>
      <c r="Y262" s="4">
        <f t="shared" si="19"/>
        <v>4</v>
      </c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" customHeight="1">
      <c r="A263" s="4">
        <v>262</v>
      </c>
      <c r="B263" s="4">
        <v>1</v>
      </c>
      <c r="C263" s="4">
        <v>255</v>
      </c>
      <c r="D263" s="4">
        <f t="shared" si="16"/>
        <v>255</v>
      </c>
      <c r="E263" s="4">
        <v>0</v>
      </c>
      <c r="F263" s="14">
        <v>0</v>
      </c>
      <c r="G263" s="4">
        <v>0</v>
      </c>
      <c r="H263" s="14">
        <v>0</v>
      </c>
      <c r="I263" s="4">
        <v>0</v>
      </c>
      <c r="J263" s="14">
        <v>0</v>
      </c>
      <c r="K263" s="4">
        <v>0</v>
      </c>
      <c r="L263" s="14">
        <v>0</v>
      </c>
      <c r="M263" s="4">
        <v>0</v>
      </c>
      <c r="N263" s="14">
        <v>0</v>
      </c>
      <c r="O263" s="4">
        <v>0</v>
      </c>
      <c r="P263" s="14">
        <v>0</v>
      </c>
      <c r="Q263" s="14">
        <v>0</v>
      </c>
      <c r="R263" s="14">
        <v>0</v>
      </c>
      <c r="S263" s="4">
        <v>1</v>
      </c>
      <c r="T263" s="4">
        <v>0.18555728202892299</v>
      </c>
      <c r="U263" s="4">
        <f t="shared" si="17"/>
        <v>0.246</v>
      </c>
      <c r="V263" s="4">
        <f t="shared" si="18"/>
        <v>467</v>
      </c>
      <c r="W263" s="4"/>
      <c r="X263" s="4"/>
      <c r="Y263" s="4">
        <f t="shared" si="19"/>
        <v>1</v>
      </c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" customHeight="1">
      <c r="A264" s="4">
        <v>263</v>
      </c>
      <c r="B264" s="4">
        <v>1</v>
      </c>
      <c r="C264" s="4">
        <v>286</v>
      </c>
      <c r="D264" s="4">
        <f t="shared" si="16"/>
        <v>286</v>
      </c>
      <c r="E264" s="4">
        <v>0</v>
      </c>
      <c r="F264" s="14">
        <v>0</v>
      </c>
      <c r="G264" s="4">
        <v>0</v>
      </c>
      <c r="H264" s="14">
        <v>0</v>
      </c>
      <c r="I264" s="4">
        <v>0</v>
      </c>
      <c r="J264" s="14">
        <v>0</v>
      </c>
      <c r="K264" s="4">
        <v>0</v>
      </c>
      <c r="L264" s="14">
        <v>0</v>
      </c>
      <c r="M264" s="4">
        <v>0</v>
      </c>
      <c r="N264" s="14">
        <v>0</v>
      </c>
      <c r="O264" s="4">
        <v>0</v>
      </c>
      <c r="P264" s="14">
        <v>0</v>
      </c>
      <c r="Q264" s="14">
        <v>1</v>
      </c>
      <c r="R264" s="14">
        <v>0.40047411284576301</v>
      </c>
      <c r="S264" s="4">
        <v>1</v>
      </c>
      <c r="T264" s="4">
        <v>0.18555728202892299</v>
      </c>
      <c r="U264" s="4">
        <f t="shared" si="17"/>
        <v>0.66500000000000004</v>
      </c>
      <c r="V264" s="4">
        <f t="shared" si="18"/>
        <v>210</v>
      </c>
      <c r="W264" s="4"/>
      <c r="X264" s="4"/>
      <c r="Y264" s="4">
        <f t="shared" si="19"/>
        <v>2</v>
      </c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" customHeight="1">
      <c r="A265" s="4">
        <v>264</v>
      </c>
      <c r="B265" s="4">
        <v>1</v>
      </c>
      <c r="C265" s="4">
        <v>522</v>
      </c>
      <c r="D265" s="4">
        <f t="shared" si="16"/>
        <v>522</v>
      </c>
      <c r="E265" s="4">
        <v>0</v>
      </c>
      <c r="F265" s="14">
        <v>0</v>
      </c>
      <c r="G265" s="4">
        <v>0</v>
      </c>
      <c r="H265" s="14">
        <v>0</v>
      </c>
      <c r="I265" s="4">
        <v>0</v>
      </c>
      <c r="J265" s="14">
        <v>0</v>
      </c>
      <c r="K265" s="4">
        <v>1</v>
      </c>
      <c r="L265" s="14">
        <v>0.66085953342168502</v>
      </c>
      <c r="M265" s="4">
        <v>0</v>
      </c>
      <c r="N265" s="14">
        <v>0</v>
      </c>
      <c r="O265" s="4">
        <v>1</v>
      </c>
      <c r="P265" s="14">
        <v>0.77019865996776204</v>
      </c>
      <c r="Q265" s="14">
        <v>1</v>
      </c>
      <c r="R265" s="14">
        <v>0.40047411284576301</v>
      </c>
      <c r="S265" s="4">
        <v>1</v>
      </c>
      <c r="T265" s="4">
        <v>0.18555728202892299</v>
      </c>
      <c r="U265" s="4">
        <f t="shared" si="17"/>
        <v>0.76100000000000001</v>
      </c>
      <c r="V265" s="4">
        <f t="shared" si="18"/>
        <v>105</v>
      </c>
      <c r="W265" s="4"/>
      <c r="X265" s="4"/>
      <c r="Y265" s="4">
        <f t="shared" si="19"/>
        <v>4</v>
      </c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" customHeight="1">
      <c r="A266" s="4">
        <v>265</v>
      </c>
      <c r="B266" s="4">
        <v>1</v>
      </c>
      <c r="C266" s="4">
        <v>261</v>
      </c>
      <c r="D266" s="4">
        <f t="shared" si="16"/>
        <v>261</v>
      </c>
      <c r="E266" s="4">
        <v>0</v>
      </c>
      <c r="F266" s="14">
        <v>0</v>
      </c>
      <c r="G266" s="4">
        <v>1</v>
      </c>
      <c r="H266" s="14">
        <v>0.64745437052207699</v>
      </c>
      <c r="I266" s="4">
        <v>0</v>
      </c>
      <c r="J266" s="14">
        <v>0</v>
      </c>
      <c r="K266" s="4">
        <v>1</v>
      </c>
      <c r="L266" s="14">
        <v>0.66085953342168502</v>
      </c>
      <c r="M266" s="4">
        <v>0</v>
      </c>
      <c r="N266" s="14">
        <v>0</v>
      </c>
      <c r="O266" s="4">
        <v>1</v>
      </c>
      <c r="P266" s="14">
        <v>0.77019865996776204</v>
      </c>
      <c r="Q266" s="14">
        <v>1</v>
      </c>
      <c r="R266" s="14">
        <v>0.40047411284576301</v>
      </c>
      <c r="S266" s="4">
        <v>1</v>
      </c>
      <c r="T266" s="4">
        <v>0.18555728202892299</v>
      </c>
      <c r="U266" s="4">
        <f t="shared" si="17"/>
        <v>0.80400000000000005</v>
      </c>
      <c r="V266" s="4">
        <f t="shared" si="18"/>
        <v>82</v>
      </c>
      <c r="W266" s="4"/>
      <c r="X266" s="4"/>
      <c r="Y266" s="4">
        <f t="shared" si="19"/>
        <v>5</v>
      </c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" customHeight="1">
      <c r="A267" s="4">
        <v>266</v>
      </c>
      <c r="B267" s="4">
        <v>1</v>
      </c>
      <c r="C267" s="4">
        <v>99</v>
      </c>
      <c r="D267" s="4">
        <f t="shared" si="16"/>
        <v>99</v>
      </c>
      <c r="E267" s="4">
        <v>0</v>
      </c>
      <c r="F267" s="14">
        <v>0</v>
      </c>
      <c r="G267" s="4">
        <v>0</v>
      </c>
      <c r="H267" s="14">
        <v>0</v>
      </c>
      <c r="I267" s="4">
        <v>0</v>
      </c>
      <c r="J267" s="14">
        <v>0</v>
      </c>
      <c r="K267" s="4">
        <v>0</v>
      </c>
      <c r="L267" s="14">
        <v>0</v>
      </c>
      <c r="M267" s="4">
        <v>0</v>
      </c>
      <c r="N267" s="14">
        <v>0</v>
      </c>
      <c r="O267" s="4">
        <v>0</v>
      </c>
      <c r="P267" s="14">
        <v>0</v>
      </c>
      <c r="Q267" s="14">
        <v>0</v>
      </c>
      <c r="R267" s="14">
        <v>0</v>
      </c>
      <c r="S267" s="4">
        <v>1</v>
      </c>
      <c r="T267" s="4">
        <v>0.18555728202892299</v>
      </c>
      <c r="U267" s="4">
        <f t="shared" si="17"/>
        <v>0.246</v>
      </c>
      <c r="V267" s="4">
        <f t="shared" si="18"/>
        <v>467</v>
      </c>
      <c r="W267" s="4"/>
      <c r="X267" s="4"/>
      <c r="Y267" s="4">
        <f t="shared" si="19"/>
        <v>1</v>
      </c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" customHeight="1">
      <c r="A268" s="4">
        <v>267</v>
      </c>
      <c r="B268" s="4">
        <v>1</v>
      </c>
      <c r="C268" s="4">
        <v>111</v>
      </c>
      <c r="D268" s="4">
        <f t="shared" si="16"/>
        <v>111</v>
      </c>
      <c r="E268" s="4">
        <v>0</v>
      </c>
      <c r="F268" s="14">
        <v>0</v>
      </c>
      <c r="G268" s="4">
        <v>0</v>
      </c>
      <c r="H268" s="14">
        <v>0</v>
      </c>
      <c r="I268" s="4">
        <v>0</v>
      </c>
      <c r="J268" s="14">
        <v>0</v>
      </c>
      <c r="K268" s="4">
        <v>1</v>
      </c>
      <c r="L268" s="14">
        <v>0.66085953342168502</v>
      </c>
      <c r="M268" s="4">
        <v>0</v>
      </c>
      <c r="N268" s="14">
        <v>0</v>
      </c>
      <c r="O268" s="4">
        <v>0</v>
      </c>
      <c r="P268" s="14">
        <v>0</v>
      </c>
      <c r="Q268" s="14">
        <v>1</v>
      </c>
      <c r="R268" s="14">
        <v>0.40047411284576301</v>
      </c>
      <c r="S268" s="4">
        <v>1</v>
      </c>
      <c r="T268" s="4">
        <v>0.18555728202892299</v>
      </c>
      <c r="U268" s="4">
        <f t="shared" si="17"/>
        <v>0.70899999999999996</v>
      </c>
      <c r="V268" s="4">
        <f t="shared" si="18"/>
        <v>174</v>
      </c>
      <c r="W268" s="4"/>
      <c r="X268" s="4"/>
      <c r="Y268" s="4">
        <f t="shared" si="19"/>
        <v>3</v>
      </c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" customHeight="1">
      <c r="A269" s="4">
        <v>268</v>
      </c>
      <c r="B269" s="4">
        <v>1</v>
      </c>
      <c r="C269" s="4">
        <v>174</v>
      </c>
      <c r="D269" s="4">
        <f t="shared" si="16"/>
        <v>174</v>
      </c>
      <c r="E269" s="4">
        <v>0</v>
      </c>
      <c r="F269" s="14">
        <v>0</v>
      </c>
      <c r="G269" s="4">
        <v>0</v>
      </c>
      <c r="H269" s="14">
        <v>0</v>
      </c>
      <c r="I269" s="4">
        <v>0</v>
      </c>
      <c r="J269" s="14">
        <v>0</v>
      </c>
      <c r="K269" s="4">
        <v>1</v>
      </c>
      <c r="L269" s="14">
        <v>0.66085953342168502</v>
      </c>
      <c r="M269" s="4">
        <v>0</v>
      </c>
      <c r="N269" s="14">
        <v>0</v>
      </c>
      <c r="O269" s="4">
        <v>1</v>
      </c>
      <c r="P269" s="14">
        <v>0.77019865996776204</v>
      </c>
      <c r="Q269" s="14">
        <v>0</v>
      </c>
      <c r="R269" s="14">
        <v>0</v>
      </c>
      <c r="S269" s="4">
        <v>1</v>
      </c>
      <c r="T269" s="4">
        <v>0.18555728202892299</v>
      </c>
      <c r="U269" s="4">
        <f t="shared" si="17"/>
        <v>0.28100000000000003</v>
      </c>
      <c r="V269" s="4">
        <f t="shared" si="18"/>
        <v>341</v>
      </c>
      <c r="W269" s="4"/>
      <c r="X269" s="4"/>
      <c r="Y269" s="4">
        <f t="shared" si="19"/>
        <v>3</v>
      </c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" customHeight="1">
      <c r="A270" s="4">
        <v>269</v>
      </c>
      <c r="B270" s="4">
        <v>1</v>
      </c>
      <c r="C270" s="4">
        <v>662</v>
      </c>
      <c r="D270" s="4">
        <f t="shared" si="16"/>
        <v>662</v>
      </c>
      <c r="E270" s="4">
        <v>0</v>
      </c>
      <c r="F270" s="14">
        <v>0</v>
      </c>
      <c r="G270" s="4">
        <v>0</v>
      </c>
      <c r="H270" s="14">
        <v>0</v>
      </c>
      <c r="I270" s="4">
        <v>0</v>
      </c>
      <c r="J270" s="14">
        <v>0</v>
      </c>
      <c r="K270" s="4">
        <v>1</v>
      </c>
      <c r="L270" s="14">
        <v>0.66085953342168502</v>
      </c>
      <c r="M270" s="4">
        <v>0</v>
      </c>
      <c r="N270" s="14">
        <v>0</v>
      </c>
      <c r="O270" s="4">
        <v>0</v>
      </c>
      <c r="P270" s="14">
        <v>0</v>
      </c>
      <c r="Q270" s="14">
        <v>0</v>
      </c>
      <c r="R270" s="14">
        <v>0</v>
      </c>
      <c r="S270" s="4">
        <v>1</v>
      </c>
      <c r="T270" s="4">
        <v>0.18555728202892299</v>
      </c>
      <c r="U270" s="4">
        <f t="shared" si="17"/>
        <v>0.26200000000000001</v>
      </c>
      <c r="V270" s="4">
        <f t="shared" si="18"/>
        <v>435</v>
      </c>
      <c r="W270" s="4"/>
      <c r="X270" s="4"/>
      <c r="Y270" s="4">
        <f t="shared" si="19"/>
        <v>2</v>
      </c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" customHeight="1">
      <c r="A271" s="4">
        <v>270</v>
      </c>
      <c r="B271" s="4">
        <v>1</v>
      </c>
      <c r="C271" s="4">
        <v>800</v>
      </c>
      <c r="D271" s="4">
        <f t="shared" si="16"/>
        <v>800</v>
      </c>
      <c r="E271" s="4">
        <v>0</v>
      </c>
      <c r="F271" s="14">
        <v>0</v>
      </c>
      <c r="G271" s="4">
        <v>0</v>
      </c>
      <c r="H271" s="14">
        <v>0</v>
      </c>
      <c r="I271" s="4">
        <v>0</v>
      </c>
      <c r="J271" s="14">
        <v>0</v>
      </c>
      <c r="K271" s="4">
        <v>0</v>
      </c>
      <c r="L271" s="14">
        <v>0</v>
      </c>
      <c r="M271" s="4">
        <v>0</v>
      </c>
      <c r="N271" s="14">
        <v>0</v>
      </c>
      <c r="O271" s="4">
        <v>0</v>
      </c>
      <c r="P271" s="14">
        <v>0</v>
      </c>
      <c r="Q271" s="14">
        <v>1</v>
      </c>
      <c r="R271" s="14">
        <v>0.40047411284576301</v>
      </c>
      <c r="S271" s="4">
        <v>1</v>
      </c>
      <c r="T271" s="4">
        <v>0.18555728202892299</v>
      </c>
      <c r="U271" s="4">
        <f t="shared" si="17"/>
        <v>0.66500000000000004</v>
      </c>
      <c r="V271" s="4">
        <f t="shared" si="18"/>
        <v>210</v>
      </c>
      <c r="W271" s="4"/>
      <c r="X271" s="4"/>
      <c r="Y271" s="4">
        <f t="shared" si="19"/>
        <v>2</v>
      </c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" customHeight="1">
      <c r="A272" s="4">
        <v>271</v>
      </c>
      <c r="B272" s="4">
        <v>1</v>
      </c>
      <c r="C272" s="4">
        <v>710</v>
      </c>
      <c r="D272" s="4">
        <f t="shared" si="16"/>
        <v>710</v>
      </c>
      <c r="E272" s="4">
        <v>0</v>
      </c>
      <c r="F272" s="14">
        <v>0</v>
      </c>
      <c r="G272" s="4">
        <v>0</v>
      </c>
      <c r="H272" s="14">
        <v>0</v>
      </c>
      <c r="I272" s="4">
        <v>0</v>
      </c>
      <c r="J272" s="14">
        <v>0</v>
      </c>
      <c r="K272" s="4">
        <v>0</v>
      </c>
      <c r="L272" s="14">
        <v>0</v>
      </c>
      <c r="M272" s="4">
        <v>0</v>
      </c>
      <c r="N272" s="14">
        <v>0</v>
      </c>
      <c r="O272" s="4">
        <v>0</v>
      </c>
      <c r="P272" s="14">
        <v>0</v>
      </c>
      <c r="Q272" s="14">
        <v>1</v>
      </c>
      <c r="R272" s="14">
        <v>0.40047411284576301</v>
      </c>
      <c r="S272" s="4">
        <v>1</v>
      </c>
      <c r="T272" s="4">
        <v>0.18555728202892299</v>
      </c>
      <c r="U272" s="4">
        <f t="shared" si="17"/>
        <v>0.66500000000000004</v>
      </c>
      <c r="V272" s="4">
        <f t="shared" si="18"/>
        <v>210</v>
      </c>
      <c r="W272" s="4"/>
      <c r="X272" s="4"/>
      <c r="Y272" s="4">
        <f t="shared" si="19"/>
        <v>2</v>
      </c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" customHeight="1">
      <c r="A273" s="4">
        <v>272</v>
      </c>
      <c r="B273" s="4">
        <v>1</v>
      </c>
      <c r="C273" s="4">
        <v>197</v>
      </c>
      <c r="D273" s="4">
        <f t="shared" si="16"/>
        <v>197</v>
      </c>
      <c r="E273" s="4">
        <v>0</v>
      </c>
      <c r="F273" s="14">
        <v>0</v>
      </c>
      <c r="G273" s="4">
        <v>0</v>
      </c>
      <c r="H273" s="14">
        <v>0</v>
      </c>
      <c r="I273" s="4">
        <v>0</v>
      </c>
      <c r="J273" s="14">
        <v>0</v>
      </c>
      <c r="K273" s="4">
        <v>0</v>
      </c>
      <c r="L273" s="14">
        <v>0</v>
      </c>
      <c r="M273" s="4">
        <v>0</v>
      </c>
      <c r="N273" s="14">
        <v>0</v>
      </c>
      <c r="O273" s="4">
        <v>1</v>
      </c>
      <c r="P273" s="14">
        <v>0.77019865996776204</v>
      </c>
      <c r="Q273" s="14">
        <v>0</v>
      </c>
      <c r="R273" s="14">
        <v>0</v>
      </c>
      <c r="S273" s="4">
        <v>1</v>
      </c>
      <c r="T273" s="4">
        <v>0.18555728202892299</v>
      </c>
      <c r="U273" s="4">
        <f t="shared" si="17"/>
        <v>0.26400000000000001</v>
      </c>
      <c r="V273" s="4">
        <f t="shared" si="18"/>
        <v>405</v>
      </c>
      <c r="W273" s="4"/>
      <c r="X273" s="4"/>
      <c r="Y273" s="4">
        <f t="shared" si="19"/>
        <v>2</v>
      </c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" customHeight="1">
      <c r="A274" s="4">
        <v>273</v>
      </c>
      <c r="B274" s="4">
        <v>1</v>
      </c>
      <c r="C274" s="4">
        <v>64</v>
      </c>
      <c r="D274" s="4">
        <f t="shared" si="16"/>
        <v>64</v>
      </c>
      <c r="E274" s="4">
        <v>0</v>
      </c>
      <c r="F274" s="14">
        <v>0</v>
      </c>
      <c r="G274" s="4">
        <v>0</v>
      </c>
      <c r="H274" s="14">
        <v>0</v>
      </c>
      <c r="I274" s="4">
        <v>0</v>
      </c>
      <c r="J274" s="14">
        <v>0</v>
      </c>
      <c r="K274" s="4">
        <v>0</v>
      </c>
      <c r="L274" s="14">
        <v>0</v>
      </c>
      <c r="M274" s="4">
        <v>0</v>
      </c>
      <c r="N274" s="14">
        <v>0</v>
      </c>
      <c r="O274" s="4">
        <v>0</v>
      </c>
      <c r="P274" s="14">
        <v>0</v>
      </c>
      <c r="Q274" s="14">
        <v>0</v>
      </c>
      <c r="R274" s="14">
        <v>0</v>
      </c>
      <c r="S274" s="4">
        <v>1</v>
      </c>
      <c r="T274" s="4">
        <v>0.18555728202892299</v>
      </c>
      <c r="U274" s="4">
        <f t="shared" si="17"/>
        <v>0.246</v>
      </c>
      <c r="V274" s="4">
        <f t="shared" si="18"/>
        <v>467</v>
      </c>
      <c r="W274" s="4"/>
      <c r="X274" s="4"/>
      <c r="Y274" s="4">
        <f t="shared" si="19"/>
        <v>1</v>
      </c>
      <c r="Z274" s="4"/>
      <c r="AA274" s="4"/>
      <c r="AB274" s="4"/>
      <c r="AC274" s="4"/>
      <c r="AD274" s="4"/>
      <c r="AE274" s="4"/>
      <c r="AF274" s="4"/>
      <c r="AG274" s="19"/>
      <c r="AH274" s="4"/>
    </row>
    <row r="275" spans="1:34" ht="15" customHeight="1">
      <c r="A275" s="4">
        <v>274</v>
      </c>
      <c r="B275" s="4">
        <v>1</v>
      </c>
      <c r="C275" s="4">
        <v>143</v>
      </c>
      <c r="D275" s="4">
        <f t="shared" si="16"/>
        <v>143</v>
      </c>
      <c r="E275" s="4">
        <v>0</v>
      </c>
      <c r="F275" s="14">
        <v>0</v>
      </c>
      <c r="G275" s="4">
        <v>0</v>
      </c>
      <c r="H275" s="14">
        <v>0</v>
      </c>
      <c r="I275" s="4">
        <v>1</v>
      </c>
      <c r="J275" s="14">
        <v>1.2725556160834299</v>
      </c>
      <c r="K275" s="4">
        <v>0</v>
      </c>
      <c r="L275" s="14">
        <v>0</v>
      </c>
      <c r="M275" s="4">
        <v>0</v>
      </c>
      <c r="N275" s="14">
        <v>0</v>
      </c>
      <c r="O275" s="4">
        <v>0</v>
      </c>
      <c r="P275" s="14">
        <v>0</v>
      </c>
      <c r="Q275" s="14">
        <v>0</v>
      </c>
      <c r="R275" s="14">
        <v>0</v>
      </c>
      <c r="S275" s="4">
        <v>1</v>
      </c>
      <c r="T275" s="4">
        <v>0.18555728202892299</v>
      </c>
      <c r="U275" s="4">
        <f t="shared" si="17"/>
        <v>0.27700000000000002</v>
      </c>
      <c r="V275" s="4">
        <f t="shared" si="18"/>
        <v>391</v>
      </c>
      <c r="W275" s="4"/>
      <c r="X275" s="4"/>
      <c r="Y275" s="4">
        <f t="shared" si="19"/>
        <v>2</v>
      </c>
      <c r="Z275" s="4"/>
      <c r="AA275" s="4"/>
      <c r="AB275" s="4"/>
      <c r="AC275" s="4"/>
      <c r="AD275" s="4"/>
      <c r="AE275" s="4"/>
      <c r="AF275" s="4"/>
      <c r="AG275" s="19"/>
      <c r="AH275" s="4"/>
    </row>
    <row r="276" spans="1:34" ht="15" customHeight="1">
      <c r="A276" s="4">
        <v>275</v>
      </c>
      <c r="B276" s="4">
        <v>1</v>
      </c>
      <c r="C276" s="4">
        <v>243</v>
      </c>
      <c r="D276" s="4">
        <f t="shared" si="16"/>
        <v>243</v>
      </c>
      <c r="E276" s="4">
        <v>0</v>
      </c>
      <c r="F276" s="14">
        <v>0</v>
      </c>
      <c r="G276" s="4">
        <v>1</v>
      </c>
      <c r="H276" s="14">
        <v>0.64745437052207699</v>
      </c>
      <c r="I276" s="4">
        <v>0</v>
      </c>
      <c r="J276" s="14">
        <v>0</v>
      </c>
      <c r="K276" s="4">
        <v>0</v>
      </c>
      <c r="L276" s="14">
        <v>0</v>
      </c>
      <c r="M276" s="4">
        <v>0</v>
      </c>
      <c r="N276" s="14">
        <v>0</v>
      </c>
      <c r="O276" s="4">
        <v>0</v>
      </c>
      <c r="P276" s="14">
        <v>0</v>
      </c>
      <c r="Q276" s="14">
        <v>1</v>
      </c>
      <c r="R276" s="14">
        <v>0.40047411284576301</v>
      </c>
      <c r="S276" s="4">
        <v>1</v>
      </c>
      <c r="T276" s="4">
        <v>0.18555728202892299</v>
      </c>
      <c r="U276" s="4">
        <f t="shared" si="17"/>
        <v>0.70899999999999996</v>
      </c>
      <c r="V276" s="4">
        <f t="shared" si="18"/>
        <v>174</v>
      </c>
      <c r="W276" s="4"/>
      <c r="X276" s="4"/>
      <c r="Y276" s="4">
        <f t="shared" si="19"/>
        <v>3</v>
      </c>
      <c r="Z276" s="4"/>
      <c r="AA276" s="4"/>
      <c r="AB276" s="4"/>
      <c r="AC276" s="4"/>
      <c r="AD276" s="4"/>
      <c r="AE276" s="4"/>
      <c r="AF276" s="4"/>
      <c r="AG276" s="19"/>
      <c r="AH276" s="4"/>
    </row>
    <row r="277" spans="1:34" ht="15" customHeight="1">
      <c r="A277" s="4">
        <v>276</v>
      </c>
      <c r="B277" s="4">
        <v>1</v>
      </c>
      <c r="C277" s="4">
        <v>612</v>
      </c>
      <c r="D277" s="4">
        <f t="shared" si="16"/>
        <v>612</v>
      </c>
      <c r="E277" s="4">
        <v>0</v>
      </c>
      <c r="F277" s="14">
        <v>0</v>
      </c>
      <c r="G277" s="4">
        <v>1</v>
      </c>
      <c r="H277" s="14">
        <v>0.64745437052207699</v>
      </c>
      <c r="I277" s="4">
        <v>0</v>
      </c>
      <c r="J277" s="14">
        <v>0</v>
      </c>
      <c r="K277" s="4">
        <v>1</v>
      </c>
      <c r="L277" s="14">
        <v>0.66085953342168502</v>
      </c>
      <c r="M277" s="4">
        <v>0</v>
      </c>
      <c r="N277" s="14">
        <v>0</v>
      </c>
      <c r="O277" s="4">
        <v>0</v>
      </c>
      <c r="P277" s="14">
        <v>0</v>
      </c>
      <c r="Q277" s="14">
        <v>1</v>
      </c>
      <c r="R277" s="14">
        <v>0.40047411284576301</v>
      </c>
      <c r="S277" s="4">
        <v>1</v>
      </c>
      <c r="T277" s="4">
        <v>0.18555728202892299</v>
      </c>
      <c r="U277" s="4">
        <f t="shared" si="17"/>
        <v>0.752</v>
      </c>
      <c r="V277" s="4">
        <f t="shared" si="18"/>
        <v>128</v>
      </c>
      <c r="W277" s="4"/>
      <c r="X277" s="4"/>
      <c r="Y277" s="4">
        <f t="shared" si="19"/>
        <v>4</v>
      </c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" customHeight="1">
      <c r="A278" s="4">
        <v>277</v>
      </c>
      <c r="B278" s="4">
        <v>1</v>
      </c>
      <c r="C278" s="4">
        <v>85</v>
      </c>
      <c r="D278" s="4">
        <f t="shared" si="16"/>
        <v>85</v>
      </c>
      <c r="E278" s="4">
        <v>0</v>
      </c>
      <c r="F278" s="14">
        <v>0</v>
      </c>
      <c r="G278" s="4">
        <v>0</v>
      </c>
      <c r="H278" s="14">
        <v>0</v>
      </c>
      <c r="I278" s="4">
        <v>0</v>
      </c>
      <c r="J278" s="14">
        <v>0</v>
      </c>
      <c r="K278" s="4">
        <v>0</v>
      </c>
      <c r="L278" s="14">
        <v>0</v>
      </c>
      <c r="M278" s="4">
        <v>0</v>
      </c>
      <c r="N278" s="14">
        <v>0</v>
      </c>
      <c r="O278" s="4">
        <v>1</v>
      </c>
      <c r="P278" s="14">
        <v>0.77019865996776204</v>
      </c>
      <c r="Q278" s="14">
        <v>0</v>
      </c>
      <c r="R278" s="14">
        <v>0</v>
      </c>
      <c r="S278" s="4">
        <v>1</v>
      </c>
      <c r="T278" s="4">
        <v>0.18555728202892299</v>
      </c>
      <c r="U278" s="4">
        <f t="shared" si="17"/>
        <v>0.26400000000000001</v>
      </c>
      <c r="V278" s="4">
        <f t="shared" si="18"/>
        <v>405</v>
      </c>
      <c r="W278" s="4"/>
      <c r="X278" s="4"/>
      <c r="Y278" s="4">
        <f t="shared" si="19"/>
        <v>2</v>
      </c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" customHeight="1">
      <c r="A279" s="4">
        <v>278</v>
      </c>
      <c r="B279" s="4">
        <v>1</v>
      </c>
      <c r="C279" s="4">
        <v>57</v>
      </c>
      <c r="D279" s="4">
        <f t="shared" si="16"/>
        <v>57</v>
      </c>
      <c r="E279" s="4">
        <v>0</v>
      </c>
      <c r="F279" s="14">
        <v>0</v>
      </c>
      <c r="G279" s="4">
        <v>0</v>
      </c>
      <c r="H279" s="14">
        <v>0</v>
      </c>
      <c r="I279" s="4">
        <v>0</v>
      </c>
      <c r="J279" s="14">
        <v>0</v>
      </c>
      <c r="K279" s="4">
        <v>0</v>
      </c>
      <c r="L279" s="14">
        <v>0</v>
      </c>
      <c r="M279" s="4">
        <v>0</v>
      </c>
      <c r="N279" s="14">
        <v>0</v>
      </c>
      <c r="O279" s="4">
        <v>1</v>
      </c>
      <c r="P279" s="14">
        <v>0.77019865996776204</v>
      </c>
      <c r="Q279" s="14">
        <v>0</v>
      </c>
      <c r="R279" s="14">
        <v>0</v>
      </c>
      <c r="S279" s="4">
        <v>1</v>
      </c>
      <c r="T279" s="4">
        <v>0.18555728202892299</v>
      </c>
      <c r="U279" s="4">
        <f t="shared" si="17"/>
        <v>0.26400000000000001</v>
      </c>
      <c r="V279" s="4">
        <f t="shared" si="18"/>
        <v>405</v>
      </c>
      <c r="W279" s="4"/>
      <c r="X279" s="4"/>
      <c r="Y279" s="4">
        <f t="shared" si="19"/>
        <v>2</v>
      </c>
      <c r="Z279" s="4"/>
      <c r="AA279" s="4"/>
      <c r="AB279" s="4"/>
      <c r="AC279" s="4"/>
      <c r="AD279" s="4"/>
      <c r="AE279" s="4"/>
      <c r="AF279" s="4"/>
      <c r="AG279" s="19"/>
      <c r="AH279" s="4"/>
    </row>
    <row r="280" spans="1:34" ht="15" customHeight="1">
      <c r="A280" s="4">
        <v>279</v>
      </c>
      <c r="B280" s="4">
        <v>1</v>
      </c>
      <c r="C280" s="4">
        <v>264</v>
      </c>
      <c r="D280" s="4">
        <f t="shared" si="16"/>
        <v>264</v>
      </c>
      <c r="E280" s="4">
        <v>0</v>
      </c>
      <c r="F280" s="14">
        <v>0</v>
      </c>
      <c r="G280" s="4">
        <v>0</v>
      </c>
      <c r="H280" s="14">
        <v>0</v>
      </c>
      <c r="I280" s="4">
        <v>0</v>
      </c>
      <c r="J280" s="14">
        <v>0</v>
      </c>
      <c r="K280" s="4">
        <v>1</v>
      </c>
      <c r="L280" s="14">
        <v>0.66085953342168502</v>
      </c>
      <c r="M280" s="4">
        <v>0</v>
      </c>
      <c r="N280" s="14">
        <v>0</v>
      </c>
      <c r="O280" s="4">
        <v>1</v>
      </c>
      <c r="P280" s="14">
        <v>0.77019865996776204</v>
      </c>
      <c r="Q280" s="14">
        <v>1</v>
      </c>
      <c r="R280" s="14">
        <v>0.40047411284576301</v>
      </c>
      <c r="S280" s="4">
        <v>1</v>
      </c>
      <c r="T280" s="4">
        <v>0.18555728202892299</v>
      </c>
      <c r="U280" s="4">
        <f t="shared" si="17"/>
        <v>0.76100000000000001</v>
      </c>
      <c r="V280" s="4">
        <f t="shared" si="18"/>
        <v>105</v>
      </c>
      <c r="W280" s="4"/>
      <c r="X280" s="4"/>
      <c r="Y280" s="4">
        <f t="shared" si="19"/>
        <v>4</v>
      </c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" customHeight="1">
      <c r="A281" s="4">
        <v>280</v>
      </c>
      <c r="B281" s="4">
        <v>1</v>
      </c>
      <c r="C281" s="4">
        <v>226</v>
      </c>
      <c r="D281" s="4">
        <f t="shared" si="16"/>
        <v>226</v>
      </c>
      <c r="E281" s="4">
        <v>0</v>
      </c>
      <c r="F281" s="14">
        <v>0</v>
      </c>
      <c r="G281" s="4">
        <v>0</v>
      </c>
      <c r="H281" s="14">
        <v>0</v>
      </c>
      <c r="I281" s="4">
        <v>0</v>
      </c>
      <c r="J281" s="14">
        <v>0</v>
      </c>
      <c r="K281" s="4">
        <v>1</v>
      </c>
      <c r="L281" s="14">
        <v>0.66085953342168502</v>
      </c>
      <c r="M281" s="4">
        <v>0</v>
      </c>
      <c r="N281" s="14">
        <v>0</v>
      </c>
      <c r="O281" s="4">
        <v>1</v>
      </c>
      <c r="P281" s="14">
        <v>0.77019865996776204</v>
      </c>
      <c r="Q281" s="14">
        <v>1</v>
      </c>
      <c r="R281" s="14">
        <v>0.40047411284576301</v>
      </c>
      <c r="S281" s="4">
        <v>1</v>
      </c>
      <c r="T281" s="4">
        <v>0.18555728202892299</v>
      </c>
      <c r="U281" s="4">
        <f t="shared" si="17"/>
        <v>0.76100000000000001</v>
      </c>
      <c r="V281" s="4">
        <f t="shared" si="18"/>
        <v>105</v>
      </c>
      <c r="W281" s="4"/>
      <c r="X281" s="4"/>
      <c r="Y281" s="4">
        <f t="shared" si="19"/>
        <v>4</v>
      </c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" customHeight="1">
      <c r="A282" s="4">
        <v>281</v>
      </c>
      <c r="B282" s="4">
        <v>1</v>
      </c>
      <c r="C282" s="4">
        <v>391</v>
      </c>
      <c r="D282" s="4">
        <f t="shared" si="16"/>
        <v>391</v>
      </c>
      <c r="E282" s="4">
        <v>0</v>
      </c>
      <c r="F282" s="14">
        <v>0</v>
      </c>
      <c r="G282" s="4">
        <v>0</v>
      </c>
      <c r="H282" s="14">
        <v>0</v>
      </c>
      <c r="I282" s="4">
        <v>0</v>
      </c>
      <c r="J282" s="14">
        <v>0</v>
      </c>
      <c r="K282" s="4">
        <v>1</v>
      </c>
      <c r="L282" s="14">
        <v>0.66085953342168502</v>
      </c>
      <c r="M282" s="4">
        <v>0</v>
      </c>
      <c r="N282" s="14">
        <v>0</v>
      </c>
      <c r="O282" s="4">
        <v>1</v>
      </c>
      <c r="P282" s="14">
        <v>0.77019865996776204</v>
      </c>
      <c r="Q282" s="14">
        <v>0</v>
      </c>
      <c r="R282" s="14">
        <v>0</v>
      </c>
      <c r="S282" s="4">
        <v>1</v>
      </c>
      <c r="T282" s="4">
        <v>0.18555728202892299</v>
      </c>
      <c r="U282" s="4">
        <f t="shared" si="17"/>
        <v>0.28100000000000003</v>
      </c>
      <c r="V282" s="4">
        <f t="shared" si="18"/>
        <v>341</v>
      </c>
      <c r="W282" s="4"/>
      <c r="X282" s="4"/>
      <c r="Y282" s="4">
        <f t="shared" si="19"/>
        <v>3</v>
      </c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" customHeight="1">
      <c r="A283" s="4">
        <v>282</v>
      </c>
      <c r="B283" s="4">
        <v>1</v>
      </c>
      <c r="C283" s="4">
        <v>1490</v>
      </c>
      <c r="D283" s="4">
        <f t="shared" si="16"/>
        <v>1490</v>
      </c>
      <c r="E283" s="4">
        <v>0</v>
      </c>
      <c r="F283" s="14">
        <v>0</v>
      </c>
      <c r="G283" s="4">
        <v>0</v>
      </c>
      <c r="H283" s="14">
        <v>0</v>
      </c>
      <c r="I283" s="4">
        <v>0</v>
      </c>
      <c r="J283" s="14">
        <v>0</v>
      </c>
      <c r="K283" s="4">
        <v>0</v>
      </c>
      <c r="L283" s="14">
        <v>0</v>
      </c>
      <c r="M283" s="4">
        <v>0</v>
      </c>
      <c r="N283" s="14">
        <v>0</v>
      </c>
      <c r="O283" s="4">
        <v>0</v>
      </c>
      <c r="P283" s="14">
        <v>0</v>
      </c>
      <c r="Q283" s="14">
        <v>1</v>
      </c>
      <c r="R283" s="14">
        <v>0.40047411284576301</v>
      </c>
      <c r="S283" s="4">
        <v>1</v>
      </c>
      <c r="T283" s="4">
        <v>0.18555728202892299</v>
      </c>
      <c r="U283" s="4">
        <f t="shared" si="17"/>
        <v>0.66500000000000004</v>
      </c>
      <c r="V283" s="4">
        <f t="shared" si="18"/>
        <v>210</v>
      </c>
      <c r="W283" s="4"/>
      <c r="X283" s="4"/>
      <c r="Y283" s="4">
        <f t="shared" si="19"/>
        <v>2</v>
      </c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" customHeight="1">
      <c r="A284" s="4">
        <v>283</v>
      </c>
      <c r="B284" s="4">
        <v>1</v>
      </c>
      <c r="C284" s="4">
        <v>353</v>
      </c>
      <c r="D284" s="4">
        <f t="shared" si="16"/>
        <v>353</v>
      </c>
      <c r="E284" s="4">
        <v>0</v>
      </c>
      <c r="F284" s="14">
        <v>0</v>
      </c>
      <c r="G284" s="4">
        <v>0</v>
      </c>
      <c r="H284" s="14">
        <v>0</v>
      </c>
      <c r="I284" s="4">
        <v>0</v>
      </c>
      <c r="J284" s="14">
        <v>0</v>
      </c>
      <c r="K284" s="4">
        <v>0</v>
      </c>
      <c r="L284" s="14">
        <v>0</v>
      </c>
      <c r="M284" s="4">
        <v>0</v>
      </c>
      <c r="N284" s="14">
        <v>0</v>
      </c>
      <c r="O284" s="4">
        <v>0</v>
      </c>
      <c r="P284" s="14">
        <v>0</v>
      </c>
      <c r="Q284" s="14">
        <v>1</v>
      </c>
      <c r="R284" s="14">
        <v>0.40047411284576301</v>
      </c>
      <c r="S284" s="4">
        <v>1</v>
      </c>
      <c r="T284" s="4">
        <v>0.18555728202892299</v>
      </c>
      <c r="U284" s="4">
        <f t="shared" si="17"/>
        <v>0.66500000000000004</v>
      </c>
      <c r="V284" s="4">
        <f t="shared" si="18"/>
        <v>210</v>
      </c>
      <c r="W284" s="4"/>
      <c r="X284" s="4"/>
      <c r="Y284" s="4">
        <f t="shared" si="19"/>
        <v>2</v>
      </c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" customHeight="1">
      <c r="A285" s="4">
        <v>284</v>
      </c>
      <c r="B285" s="4">
        <v>1</v>
      </c>
      <c r="C285" s="4">
        <v>177</v>
      </c>
      <c r="D285" s="4">
        <f t="shared" si="16"/>
        <v>177</v>
      </c>
      <c r="E285" s="4">
        <v>0</v>
      </c>
      <c r="F285" s="14">
        <v>0</v>
      </c>
      <c r="G285" s="4">
        <v>0</v>
      </c>
      <c r="H285" s="14">
        <v>0</v>
      </c>
      <c r="I285" s="4">
        <v>0</v>
      </c>
      <c r="J285" s="14">
        <v>0</v>
      </c>
      <c r="K285" s="4">
        <v>0</v>
      </c>
      <c r="L285" s="14">
        <v>0</v>
      </c>
      <c r="M285" s="4">
        <v>0</v>
      </c>
      <c r="N285" s="14">
        <v>0</v>
      </c>
      <c r="O285" s="4">
        <v>0</v>
      </c>
      <c r="P285" s="14">
        <v>0</v>
      </c>
      <c r="Q285" s="14">
        <v>0</v>
      </c>
      <c r="R285" s="14">
        <v>0</v>
      </c>
      <c r="S285" s="4">
        <v>1</v>
      </c>
      <c r="T285" s="4">
        <v>0.18555728202892299</v>
      </c>
      <c r="U285" s="4">
        <f t="shared" si="17"/>
        <v>0.246</v>
      </c>
      <c r="V285" s="4">
        <f t="shared" si="18"/>
        <v>467</v>
      </c>
      <c r="W285" s="4"/>
      <c r="X285" s="4"/>
      <c r="Y285" s="4">
        <f t="shared" si="19"/>
        <v>1</v>
      </c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" customHeight="1">
      <c r="A286" s="4">
        <v>285</v>
      </c>
      <c r="B286" s="4">
        <v>1</v>
      </c>
      <c r="C286" s="4">
        <v>343</v>
      </c>
      <c r="D286" s="4">
        <f t="shared" si="16"/>
        <v>343</v>
      </c>
      <c r="E286" s="4">
        <v>0</v>
      </c>
      <c r="F286" s="14">
        <v>0</v>
      </c>
      <c r="G286" s="4">
        <v>0</v>
      </c>
      <c r="H286" s="14">
        <v>0</v>
      </c>
      <c r="I286" s="4">
        <v>0</v>
      </c>
      <c r="J286" s="14">
        <v>0</v>
      </c>
      <c r="K286" s="4">
        <v>0</v>
      </c>
      <c r="L286" s="14">
        <v>0</v>
      </c>
      <c r="M286" s="4">
        <v>0</v>
      </c>
      <c r="N286" s="14">
        <v>0</v>
      </c>
      <c r="O286" s="4">
        <v>0</v>
      </c>
      <c r="P286" s="14">
        <v>0</v>
      </c>
      <c r="Q286" s="14">
        <v>0</v>
      </c>
      <c r="R286" s="14">
        <v>0</v>
      </c>
      <c r="S286" s="4">
        <v>1</v>
      </c>
      <c r="T286" s="4">
        <v>0.18555728202892299</v>
      </c>
      <c r="U286" s="4">
        <f t="shared" si="17"/>
        <v>0.246</v>
      </c>
      <c r="V286" s="4">
        <f t="shared" si="18"/>
        <v>467</v>
      </c>
      <c r="W286" s="4"/>
      <c r="X286" s="4"/>
      <c r="Y286" s="4">
        <f t="shared" si="19"/>
        <v>1</v>
      </c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" customHeight="1">
      <c r="A287" s="4">
        <v>286</v>
      </c>
      <c r="B287" s="4">
        <v>1</v>
      </c>
      <c r="C287" s="4">
        <v>66</v>
      </c>
      <c r="D287" s="4">
        <f t="shared" si="16"/>
        <v>66</v>
      </c>
      <c r="E287" s="4">
        <v>0</v>
      </c>
      <c r="F287" s="14">
        <v>0</v>
      </c>
      <c r="G287" s="4">
        <v>1</v>
      </c>
      <c r="H287" s="14">
        <v>0.64745437052207699</v>
      </c>
      <c r="I287" s="4">
        <v>1</v>
      </c>
      <c r="J287" s="14">
        <v>1.2725556160834299</v>
      </c>
      <c r="K287" s="4">
        <v>0</v>
      </c>
      <c r="L287" s="14">
        <v>0</v>
      </c>
      <c r="M287" s="4">
        <v>0</v>
      </c>
      <c r="N287" s="14">
        <v>0</v>
      </c>
      <c r="O287" s="4">
        <v>1</v>
      </c>
      <c r="P287" s="14">
        <v>0.77019865996776204</v>
      </c>
      <c r="Q287" s="14">
        <v>0</v>
      </c>
      <c r="R287" s="14">
        <v>0</v>
      </c>
      <c r="S287" s="4">
        <v>1</v>
      </c>
      <c r="T287" s="4">
        <v>0.18555728202892299</v>
      </c>
      <c r="U287" s="4">
        <f t="shared" si="17"/>
        <v>0.312</v>
      </c>
      <c r="V287" s="4">
        <f t="shared" si="18"/>
        <v>303</v>
      </c>
      <c r="W287" s="4"/>
      <c r="X287" s="4"/>
      <c r="Y287" s="4">
        <f t="shared" si="19"/>
        <v>4</v>
      </c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" customHeight="1">
      <c r="A288" s="4">
        <v>287</v>
      </c>
      <c r="B288" s="4">
        <v>1</v>
      </c>
      <c r="C288" s="4">
        <v>233</v>
      </c>
      <c r="D288" s="4">
        <f t="shared" si="16"/>
        <v>233</v>
      </c>
      <c r="E288" s="4">
        <v>0</v>
      </c>
      <c r="F288" s="14">
        <v>0</v>
      </c>
      <c r="G288" s="4">
        <v>0</v>
      </c>
      <c r="H288" s="14">
        <v>0</v>
      </c>
      <c r="I288" s="4">
        <v>0</v>
      </c>
      <c r="J288" s="14">
        <v>0</v>
      </c>
      <c r="K288" s="4">
        <v>1</v>
      </c>
      <c r="L288" s="14">
        <v>0.66085953342168502</v>
      </c>
      <c r="M288" s="4">
        <v>1</v>
      </c>
      <c r="N288" s="14">
        <v>1.0002973763615399</v>
      </c>
      <c r="O288" s="4">
        <v>1</v>
      </c>
      <c r="P288" s="14">
        <v>0.77019865996776204</v>
      </c>
      <c r="Q288" s="14">
        <v>0</v>
      </c>
      <c r="R288" s="14">
        <v>0</v>
      </c>
      <c r="S288" s="4">
        <v>1</v>
      </c>
      <c r="T288" s="4">
        <v>0.18555728202892299</v>
      </c>
      <c r="U288" s="4">
        <f t="shared" si="17"/>
        <v>0.30499999999999999</v>
      </c>
      <c r="V288" s="4">
        <f t="shared" si="18"/>
        <v>310</v>
      </c>
      <c r="W288" s="4"/>
      <c r="X288" s="4"/>
      <c r="Y288" s="4">
        <f t="shared" si="19"/>
        <v>4</v>
      </c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" customHeight="1">
      <c r="A289" s="4">
        <v>288</v>
      </c>
      <c r="B289" s="4">
        <v>1</v>
      </c>
      <c r="C289" s="4">
        <v>176</v>
      </c>
      <c r="D289" s="4">
        <f t="shared" si="16"/>
        <v>176</v>
      </c>
      <c r="E289" s="4">
        <v>0</v>
      </c>
      <c r="F289" s="14">
        <v>0</v>
      </c>
      <c r="G289" s="4">
        <v>0</v>
      </c>
      <c r="H289" s="14">
        <v>0</v>
      </c>
      <c r="I289" s="4">
        <v>0</v>
      </c>
      <c r="J289" s="14">
        <v>0</v>
      </c>
      <c r="K289" s="4">
        <v>0</v>
      </c>
      <c r="L289" s="14">
        <v>0</v>
      </c>
      <c r="M289" s="4">
        <v>1</v>
      </c>
      <c r="N289" s="14">
        <v>1.0002973763615399</v>
      </c>
      <c r="O289" s="4">
        <v>1</v>
      </c>
      <c r="P289" s="14">
        <v>0.77019865996776204</v>
      </c>
      <c r="Q289" s="14">
        <v>1</v>
      </c>
      <c r="R289" s="14">
        <v>0.40047411284576301</v>
      </c>
      <c r="S289" s="4">
        <v>1</v>
      </c>
      <c r="T289" s="4">
        <v>0.18555728202892299</v>
      </c>
      <c r="U289" s="4">
        <f t="shared" si="17"/>
        <v>0.78300000000000003</v>
      </c>
      <c r="V289" s="4">
        <f t="shared" si="18"/>
        <v>100</v>
      </c>
      <c r="W289" s="4"/>
      <c r="X289" s="4"/>
      <c r="Y289" s="4">
        <f t="shared" si="19"/>
        <v>4</v>
      </c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" customHeight="1">
      <c r="A290" s="4">
        <v>289</v>
      </c>
      <c r="B290" s="4">
        <v>1</v>
      </c>
      <c r="C290" s="4">
        <v>179</v>
      </c>
      <c r="D290" s="4">
        <f t="shared" si="16"/>
        <v>179</v>
      </c>
      <c r="E290" s="4">
        <v>0</v>
      </c>
      <c r="F290" s="14">
        <v>0</v>
      </c>
      <c r="G290" s="4">
        <v>1</v>
      </c>
      <c r="H290" s="14">
        <v>0.64745437052207699</v>
      </c>
      <c r="I290" s="4">
        <v>0</v>
      </c>
      <c r="J290" s="14">
        <v>0</v>
      </c>
      <c r="K290" s="4">
        <v>0</v>
      </c>
      <c r="L290" s="14">
        <v>0</v>
      </c>
      <c r="M290" s="4">
        <v>0</v>
      </c>
      <c r="N290" s="14">
        <v>0</v>
      </c>
      <c r="O290" s="4">
        <v>1</v>
      </c>
      <c r="P290" s="14">
        <v>0.77019865996776204</v>
      </c>
      <c r="Q290" s="14">
        <v>0</v>
      </c>
      <c r="R290" s="14">
        <v>0</v>
      </c>
      <c r="S290" s="4">
        <v>1</v>
      </c>
      <c r="T290" s="4">
        <v>0.18555728202892299</v>
      </c>
      <c r="U290" s="4">
        <f t="shared" si="17"/>
        <v>0.28000000000000003</v>
      </c>
      <c r="V290" s="4">
        <f t="shared" si="18"/>
        <v>368</v>
      </c>
      <c r="W290" s="4"/>
      <c r="X290" s="4"/>
      <c r="Y290" s="4">
        <f t="shared" si="19"/>
        <v>3</v>
      </c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" customHeight="1">
      <c r="A291" s="4">
        <v>290</v>
      </c>
      <c r="B291" s="4">
        <v>1</v>
      </c>
      <c r="C291" s="4">
        <v>270</v>
      </c>
      <c r="D291" s="4">
        <f t="shared" si="16"/>
        <v>270</v>
      </c>
      <c r="E291" s="4">
        <v>0</v>
      </c>
      <c r="F291" s="14">
        <v>0</v>
      </c>
      <c r="G291" s="4">
        <v>0</v>
      </c>
      <c r="H291" s="14">
        <v>0</v>
      </c>
      <c r="I291" s="4">
        <v>0</v>
      </c>
      <c r="J291" s="14">
        <v>0</v>
      </c>
      <c r="K291" s="4">
        <v>0</v>
      </c>
      <c r="L291" s="14">
        <v>0</v>
      </c>
      <c r="M291" s="4">
        <v>0</v>
      </c>
      <c r="N291" s="14">
        <v>0</v>
      </c>
      <c r="O291" s="4">
        <v>0</v>
      </c>
      <c r="P291" s="14">
        <v>0</v>
      </c>
      <c r="Q291" s="14">
        <v>0</v>
      </c>
      <c r="R291" s="14">
        <v>0</v>
      </c>
      <c r="S291" s="4">
        <v>1</v>
      </c>
      <c r="T291" s="4">
        <v>0.18555728202892299</v>
      </c>
      <c r="U291" s="4">
        <f t="shared" si="17"/>
        <v>0.246</v>
      </c>
      <c r="V291" s="4">
        <f t="shared" si="18"/>
        <v>467</v>
      </c>
      <c r="W291" s="4"/>
      <c r="X291" s="4"/>
      <c r="Y291" s="4">
        <f t="shared" si="19"/>
        <v>1</v>
      </c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" customHeight="1">
      <c r="A292" s="4">
        <v>291</v>
      </c>
      <c r="B292" s="4">
        <v>1</v>
      </c>
      <c r="C292" s="4">
        <v>403</v>
      </c>
      <c r="D292" s="4">
        <f t="shared" si="16"/>
        <v>403</v>
      </c>
      <c r="E292" s="4">
        <v>0</v>
      </c>
      <c r="F292" s="14">
        <v>0</v>
      </c>
      <c r="G292" s="4">
        <v>1</v>
      </c>
      <c r="H292" s="14">
        <v>0.64745437052207699</v>
      </c>
      <c r="I292" s="4">
        <v>0</v>
      </c>
      <c r="J292" s="14">
        <v>0</v>
      </c>
      <c r="K292" s="4">
        <v>0</v>
      </c>
      <c r="L292" s="14">
        <v>0</v>
      </c>
      <c r="M292" s="4">
        <v>0</v>
      </c>
      <c r="N292" s="14">
        <v>0</v>
      </c>
      <c r="O292" s="4">
        <v>1</v>
      </c>
      <c r="P292" s="14">
        <v>0.77019865996776204</v>
      </c>
      <c r="Q292" s="14">
        <v>0</v>
      </c>
      <c r="R292" s="14">
        <v>0</v>
      </c>
      <c r="S292" s="4">
        <v>1</v>
      </c>
      <c r="T292" s="4">
        <v>0.18555728202892299</v>
      </c>
      <c r="U292" s="4">
        <f t="shared" si="17"/>
        <v>0.28000000000000003</v>
      </c>
      <c r="V292" s="4">
        <f t="shared" si="18"/>
        <v>368</v>
      </c>
      <c r="W292" s="4"/>
      <c r="X292" s="4"/>
      <c r="Y292" s="4">
        <f t="shared" si="19"/>
        <v>3</v>
      </c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" customHeight="1">
      <c r="A293" s="4">
        <v>292</v>
      </c>
      <c r="B293" s="4">
        <v>1</v>
      </c>
      <c r="C293" s="4">
        <v>229</v>
      </c>
      <c r="D293" s="4">
        <f t="shared" si="16"/>
        <v>229</v>
      </c>
      <c r="E293" s="4">
        <v>0</v>
      </c>
      <c r="F293" s="14">
        <v>0</v>
      </c>
      <c r="G293" s="4">
        <v>0</v>
      </c>
      <c r="H293" s="14">
        <v>0</v>
      </c>
      <c r="I293" s="4">
        <v>0</v>
      </c>
      <c r="J293" s="14">
        <v>0</v>
      </c>
      <c r="K293" s="4">
        <v>1</v>
      </c>
      <c r="L293" s="14">
        <v>0.66085953342168502</v>
      </c>
      <c r="M293" s="4">
        <v>0</v>
      </c>
      <c r="N293" s="14">
        <v>0</v>
      </c>
      <c r="O293" s="4">
        <v>0</v>
      </c>
      <c r="P293" s="14">
        <v>0</v>
      </c>
      <c r="Q293" s="14">
        <v>0</v>
      </c>
      <c r="R293" s="14">
        <v>0</v>
      </c>
      <c r="S293" s="4">
        <v>1</v>
      </c>
      <c r="T293" s="4">
        <v>0.18555728202892299</v>
      </c>
      <c r="U293" s="4">
        <f t="shared" si="17"/>
        <v>0.26200000000000001</v>
      </c>
      <c r="V293" s="4">
        <f t="shared" si="18"/>
        <v>435</v>
      </c>
      <c r="W293" s="4"/>
      <c r="X293" s="4"/>
      <c r="Y293" s="4">
        <f t="shared" si="19"/>
        <v>2</v>
      </c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" customHeight="1">
      <c r="A294" s="4">
        <v>293</v>
      </c>
      <c r="B294" s="4">
        <v>1</v>
      </c>
      <c r="C294" s="4">
        <v>271</v>
      </c>
      <c r="D294" s="4">
        <f t="shared" si="16"/>
        <v>271</v>
      </c>
      <c r="E294" s="4">
        <v>0</v>
      </c>
      <c r="F294" s="14">
        <v>0</v>
      </c>
      <c r="G294" s="4">
        <v>0</v>
      </c>
      <c r="H294" s="14">
        <v>0</v>
      </c>
      <c r="I294" s="4">
        <v>0</v>
      </c>
      <c r="J294" s="14">
        <v>0</v>
      </c>
      <c r="K294" s="4">
        <v>1</v>
      </c>
      <c r="L294" s="14">
        <v>0.66085953342168502</v>
      </c>
      <c r="M294" s="4">
        <v>0</v>
      </c>
      <c r="N294" s="14">
        <v>0</v>
      </c>
      <c r="O294" s="4">
        <v>0</v>
      </c>
      <c r="P294" s="14">
        <v>0</v>
      </c>
      <c r="Q294" s="14">
        <v>1</v>
      </c>
      <c r="R294" s="14">
        <v>0.40047411284576301</v>
      </c>
      <c r="S294" s="4">
        <v>1</v>
      </c>
      <c r="T294" s="4">
        <v>0.18555728202892299</v>
      </c>
      <c r="U294" s="4">
        <f t="shared" si="17"/>
        <v>0.70899999999999996</v>
      </c>
      <c r="V294" s="4">
        <f t="shared" si="18"/>
        <v>174</v>
      </c>
      <c r="W294" s="4"/>
      <c r="X294" s="4"/>
      <c r="Y294" s="4">
        <f t="shared" si="19"/>
        <v>3</v>
      </c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" customHeight="1">
      <c r="A295" s="4">
        <v>294</v>
      </c>
      <c r="B295" s="4">
        <v>1</v>
      </c>
      <c r="C295" s="4">
        <v>428</v>
      </c>
      <c r="D295" s="4">
        <f t="shared" si="16"/>
        <v>428</v>
      </c>
      <c r="E295" s="4">
        <v>0</v>
      </c>
      <c r="F295" s="14">
        <v>0</v>
      </c>
      <c r="G295" s="4">
        <v>0</v>
      </c>
      <c r="H295" s="14">
        <v>0</v>
      </c>
      <c r="I295" s="4">
        <v>0</v>
      </c>
      <c r="J295" s="14">
        <v>0</v>
      </c>
      <c r="K295" s="4">
        <v>0</v>
      </c>
      <c r="L295" s="14">
        <v>0</v>
      </c>
      <c r="M295" s="4">
        <v>0</v>
      </c>
      <c r="N295" s="14">
        <v>0</v>
      </c>
      <c r="O295" s="4">
        <v>0</v>
      </c>
      <c r="P295" s="14">
        <v>0</v>
      </c>
      <c r="Q295" s="14">
        <v>1</v>
      </c>
      <c r="R295" s="14">
        <v>0.40047411284576301</v>
      </c>
      <c r="S295" s="4">
        <v>1</v>
      </c>
      <c r="T295" s="4">
        <v>0.18555728202892299</v>
      </c>
      <c r="U295" s="4">
        <f t="shared" si="17"/>
        <v>0.66500000000000004</v>
      </c>
      <c r="V295" s="4">
        <f t="shared" si="18"/>
        <v>210</v>
      </c>
      <c r="W295" s="4"/>
      <c r="X295" s="4"/>
      <c r="Y295" s="4">
        <f t="shared" si="19"/>
        <v>2</v>
      </c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" customHeight="1">
      <c r="A296" s="4">
        <v>295</v>
      </c>
      <c r="B296" s="4">
        <v>1</v>
      </c>
      <c r="C296" s="4">
        <v>58</v>
      </c>
      <c r="D296" s="4">
        <f t="shared" si="16"/>
        <v>58</v>
      </c>
      <c r="E296" s="4">
        <v>0</v>
      </c>
      <c r="F296" s="14">
        <v>0</v>
      </c>
      <c r="G296" s="4">
        <v>0</v>
      </c>
      <c r="H296" s="14">
        <v>0</v>
      </c>
      <c r="I296" s="4">
        <v>1</v>
      </c>
      <c r="J296" s="14">
        <v>1.2725556160834299</v>
      </c>
      <c r="K296" s="4">
        <v>0</v>
      </c>
      <c r="L296" s="14">
        <v>0</v>
      </c>
      <c r="M296" s="4">
        <v>0</v>
      </c>
      <c r="N296" s="14">
        <v>0</v>
      </c>
      <c r="O296" s="4">
        <v>0</v>
      </c>
      <c r="P296" s="14">
        <v>0</v>
      </c>
      <c r="Q296" s="14">
        <v>1</v>
      </c>
      <c r="R296" s="14">
        <v>0.40047411284576301</v>
      </c>
      <c r="S296" s="4">
        <v>1</v>
      </c>
      <c r="T296" s="4">
        <v>0.18555728202892299</v>
      </c>
      <c r="U296" s="4">
        <f t="shared" si="17"/>
        <v>0.75</v>
      </c>
      <c r="V296" s="4">
        <f t="shared" si="18"/>
        <v>134</v>
      </c>
      <c r="W296" s="4"/>
      <c r="X296" s="4"/>
      <c r="Y296" s="4">
        <f t="shared" si="19"/>
        <v>3</v>
      </c>
      <c r="Z296" s="4"/>
      <c r="AA296" s="4"/>
      <c r="AB296" s="4"/>
      <c r="AC296" s="4"/>
      <c r="AD296" s="4"/>
      <c r="AE296" s="4"/>
      <c r="AF296" s="4"/>
      <c r="AG296" s="19"/>
      <c r="AH296" s="4"/>
    </row>
    <row r="297" spans="1:34" ht="15" customHeight="1">
      <c r="A297" s="4">
        <v>296</v>
      </c>
      <c r="B297" s="4">
        <v>1</v>
      </c>
      <c r="C297" s="4">
        <v>307</v>
      </c>
      <c r="D297" s="4">
        <f t="shared" si="16"/>
        <v>307</v>
      </c>
      <c r="E297" s="4">
        <v>0</v>
      </c>
      <c r="F297" s="14">
        <v>0</v>
      </c>
      <c r="G297" s="4">
        <v>0</v>
      </c>
      <c r="H297" s="14">
        <v>0</v>
      </c>
      <c r="I297" s="4">
        <v>0</v>
      </c>
      <c r="J297" s="14">
        <v>0</v>
      </c>
      <c r="K297" s="4">
        <v>0</v>
      </c>
      <c r="L297" s="14">
        <v>0</v>
      </c>
      <c r="M297" s="4">
        <v>0</v>
      </c>
      <c r="N297" s="14">
        <v>0</v>
      </c>
      <c r="O297" s="4">
        <v>1</v>
      </c>
      <c r="P297" s="14">
        <v>0.77019865996776204</v>
      </c>
      <c r="Q297" s="14">
        <v>0</v>
      </c>
      <c r="R297" s="14">
        <v>0</v>
      </c>
      <c r="S297" s="4">
        <v>1</v>
      </c>
      <c r="T297" s="4">
        <v>0.18555728202892299</v>
      </c>
      <c r="U297" s="4">
        <f t="shared" si="17"/>
        <v>0.26400000000000001</v>
      </c>
      <c r="V297" s="4">
        <f t="shared" si="18"/>
        <v>405</v>
      </c>
      <c r="W297" s="4"/>
      <c r="X297" s="4"/>
      <c r="Y297" s="4">
        <f t="shared" si="19"/>
        <v>2</v>
      </c>
      <c r="Z297" s="4"/>
      <c r="AA297" s="4"/>
      <c r="AB297" s="4"/>
      <c r="AC297" s="4"/>
      <c r="AD297" s="4"/>
      <c r="AE297" s="4"/>
      <c r="AF297" s="4"/>
      <c r="AG297" s="19"/>
      <c r="AH297" s="4"/>
    </row>
    <row r="298" spans="1:34" ht="15" customHeight="1">
      <c r="A298" s="4">
        <v>297</v>
      </c>
      <c r="B298" s="4">
        <v>1</v>
      </c>
      <c r="C298" s="4">
        <v>273</v>
      </c>
      <c r="D298" s="4">
        <f t="shared" si="16"/>
        <v>273</v>
      </c>
      <c r="E298" s="4">
        <v>0</v>
      </c>
      <c r="F298" s="14">
        <v>0</v>
      </c>
      <c r="G298" s="4">
        <v>0</v>
      </c>
      <c r="H298" s="14">
        <v>0</v>
      </c>
      <c r="I298" s="4">
        <v>0</v>
      </c>
      <c r="J298" s="14">
        <v>0</v>
      </c>
      <c r="K298" s="4">
        <v>1</v>
      </c>
      <c r="L298" s="14">
        <v>0.66085953342168502</v>
      </c>
      <c r="M298" s="4">
        <v>0</v>
      </c>
      <c r="N298" s="14">
        <v>0</v>
      </c>
      <c r="O298" s="4">
        <v>1</v>
      </c>
      <c r="P298" s="14">
        <v>0.77019865996776204</v>
      </c>
      <c r="Q298" s="14">
        <v>0</v>
      </c>
      <c r="R298" s="14">
        <v>0</v>
      </c>
      <c r="S298" s="4">
        <v>1</v>
      </c>
      <c r="T298" s="4">
        <v>0.18555728202892299</v>
      </c>
      <c r="U298" s="4">
        <f t="shared" si="17"/>
        <v>0.28100000000000003</v>
      </c>
      <c r="V298" s="4">
        <f t="shared" si="18"/>
        <v>341</v>
      </c>
      <c r="W298" s="4"/>
      <c r="X298" s="4"/>
      <c r="Y298" s="4">
        <f t="shared" si="19"/>
        <v>3</v>
      </c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" customHeight="1">
      <c r="A299" s="4">
        <v>298</v>
      </c>
      <c r="B299" s="4">
        <v>1</v>
      </c>
      <c r="C299" s="4">
        <v>220</v>
      </c>
      <c r="D299" s="4">
        <f t="shared" si="16"/>
        <v>220</v>
      </c>
      <c r="E299" s="4">
        <v>0</v>
      </c>
      <c r="F299" s="14">
        <v>0</v>
      </c>
      <c r="G299" s="4">
        <v>0</v>
      </c>
      <c r="H299" s="14">
        <v>0</v>
      </c>
      <c r="I299" s="4">
        <v>0</v>
      </c>
      <c r="J299" s="14">
        <v>0</v>
      </c>
      <c r="K299" s="4">
        <v>1</v>
      </c>
      <c r="L299" s="14">
        <v>0.66085953342168502</v>
      </c>
      <c r="M299" s="4">
        <v>0</v>
      </c>
      <c r="N299" s="14">
        <v>0</v>
      </c>
      <c r="O299" s="4">
        <v>1</v>
      </c>
      <c r="P299" s="14">
        <v>0.77019865996776204</v>
      </c>
      <c r="Q299" s="14">
        <v>1</v>
      </c>
      <c r="R299" s="14">
        <v>0.40047411284576301</v>
      </c>
      <c r="S299" s="4">
        <v>1</v>
      </c>
      <c r="T299" s="4">
        <v>0.18555728202892299</v>
      </c>
      <c r="U299" s="4">
        <f t="shared" si="17"/>
        <v>0.76100000000000001</v>
      </c>
      <c r="V299" s="4">
        <f t="shared" si="18"/>
        <v>105</v>
      </c>
      <c r="W299" s="4"/>
      <c r="X299" s="4"/>
      <c r="Y299" s="4">
        <f t="shared" si="19"/>
        <v>4</v>
      </c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" customHeight="1">
      <c r="A300" s="4">
        <v>299</v>
      </c>
      <c r="B300" s="4">
        <v>1</v>
      </c>
      <c r="C300" s="4">
        <v>203</v>
      </c>
      <c r="D300" s="4">
        <f t="shared" si="16"/>
        <v>203</v>
      </c>
      <c r="E300" s="4">
        <v>0</v>
      </c>
      <c r="F300" s="14">
        <v>0</v>
      </c>
      <c r="G300" s="4">
        <v>0</v>
      </c>
      <c r="H300" s="14">
        <v>0</v>
      </c>
      <c r="I300" s="4">
        <v>0</v>
      </c>
      <c r="J300" s="14">
        <v>0</v>
      </c>
      <c r="K300" s="4">
        <v>0</v>
      </c>
      <c r="L300" s="14">
        <v>0</v>
      </c>
      <c r="M300" s="4">
        <v>0</v>
      </c>
      <c r="N300" s="14">
        <v>0</v>
      </c>
      <c r="O300" s="4">
        <v>1</v>
      </c>
      <c r="P300" s="14">
        <v>0.77019865996776204</v>
      </c>
      <c r="Q300" s="14">
        <v>0</v>
      </c>
      <c r="R300" s="14">
        <v>0</v>
      </c>
      <c r="S300" s="4">
        <v>1</v>
      </c>
      <c r="T300" s="4">
        <v>0.18555728202892299</v>
      </c>
      <c r="U300" s="4">
        <f t="shared" si="17"/>
        <v>0.26400000000000001</v>
      </c>
      <c r="V300" s="4">
        <f t="shared" si="18"/>
        <v>405</v>
      </c>
      <c r="W300" s="4"/>
      <c r="X300" s="4"/>
      <c r="Y300" s="4">
        <f t="shared" si="19"/>
        <v>2</v>
      </c>
      <c r="Z300" s="4"/>
      <c r="AA300" s="4"/>
      <c r="AB300" s="4"/>
      <c r="AC300" s="4"/>
      <c r="AD300" s="4"/>
      <c r="AE300" s="4"/>
      <c r="AF300" s="4"/>
      <c r="AG300" s="19"/>
      <c r="AH300" s="4"/>
    </row>
    <row r="301" spans="1:34" ht="15" customHeight="1">
      <c r="A301" s="4">
        <v>300</v>
      </c>
      <c r="B301" s="4">
        <v>1</v>
      </c>
      <c r="C301" s="4">
        <v>50</v>
      </c>
      <c r="D301" s="4">
        <f t="shared" si="16"/>
        <v>50</v>
      </c>
      <c r="E301" s="4">
        <v>0</v>
      </c>
      <c r="F301" s="14">
        <v>0</v>
      </c>
      <c r="G301" s="4">
        <v>1</v>
      </c>
      <c r="H301" s="14">
        <v>0.64745437052207699</v>
      </c>
      <c r="I301" s="4">
        <v>1</v>
      </c>
      <c r="J301" s="14">
        <v>1.2725556160834299</v>
      </c>
      <c r="K301" s="4">
        <v>0</v>
      </c>
      <c r="L301" s="14">
        <v>0</v>
      </c>
      <c r="M301" s="4">
        <v>0</v>
      </c>
      <c r="N301" s="14">
        <v>0</v>
      </c>
      <c r="O301" s="4">
        <v>0</v>
      </c>
      <c r="P301" s="14">
        <v>0</v>
      </c>
      <c r="Q301" s="14">
        <v>0</v>
      </c>
      <c r="R301" s="14">
        <v>0</v>
      </c>
      <c r="S301" s="4">
        <v>1</v>
      </c>
      <c r="T301" s="4">
        <v>0.18555728202892299</v>
      </c>
      <c r="U301" s="4">
        <f t="shared" si="17"/>
        <v>0.29299999999999998</v>
      </c>
      <c r="V301" s="4">
        <f t="shared" si="18"/>
        <v>329</v>
      </c>
      <c r="W301" s="4"/>
      <c r="X301" s="4"/>
      <c r="Y301" s="4">
        <f t="shared" si="19"/>
        <v>3</v>
      </c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" customHeight="1">
      <c r="A302" s="4">
        <v>301</v>
      </c>
      <c r="B302" s="4">
        <v>1</v>
      </c>
      <c r="C302" s="4">
        <v>68</v>
      </c>
      <c r="D302" s="4">
        <f t="shared" si="16"/>
        <v>68</v>
      </c>
      <c r="E302" s="4">
        <v>0</v>
      </c>
      <c r="F302" s="14">
        <v>0</v>
      </c>
      <c r="G302" s="4">
        <v>1</v>
      </c>
      <c r="H302" s="14">
        <v>0.64745437052207699</v>
      </c>
      <c r="I302" s="4">
        <v>1</v>
      </c>
      <c r="J302" s="14">
        <v>1.2725556160834299</v>
      </c>
      <c r="K302" s="4">
        <v>0</v>
      </c>
      <c r="L302" s="14">
        <v>0</v>
      </c>
      <c r="M302" s="4">
        <v>0</v>
      </c>
      <c r="N302" s="14">
        <v>0</v>
      </c>
      <c r="O302" s="4">
        <v>0</v>
      </c>
      <c r="P302" s="14">
        <v>0</v>
      </c>
      <c r="Q302" s="14">
        <v>1</v>
      </c>
      <c r="R302" s="14">
        <v>0.40047411284576301</v>
      </c>
      <c r="S302" s="4">
        <v>1</v>
      </c>
      <c r="T302" s="4">
        <v>0.18555728202892299</v>
      </c>
      <c r="U302" s="4">
        <f t="shared" si="17"/>
        <v>0.79300000000000004</v>
      </c>
      <c r="V302" s="4">
        <f t="shared" si="18"/>
        <v>95</v>
      </c>
      <c r="W302" s="4"/>
      <c r="X302" s="4"/>
      <c r="Y302" s="4">
        <f t="shared" si="19"/>
        <v>4</v>
      </c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" customHeight="1">
      <c r="A303" s="4">
        <v>302</v>
      </c>
      <c r="B303" s="4">
        <v>1</v>
      </c>
      <c r="C303" s="4">
        <v>481</v>
      </c>
      <c r="D303" s="4">
        <f t="shared" si="16"/>
        <v>481</v>
      </c>
      <c r="E303" s="4">
        <v>0</v>
      </c>
      <c r="F303" s="14">
        <v>0</v>
      </c>
      <c r="G303" s="4">
        <v>0</v>
      </c>
      <c r="H303" s="14">
        <v>0</v>
      </c>
      <c r="I303" s="4">
        <v>0</v>
      </c>
      <c r="J303" s="14">
        <v>0</v>
      </c>
      <c r="K303" s="4">
        <v>0</v>
      </c>
      <c r="L303" s="14">
        <v>0</v>
      </c>
      <c r="M303" s="4">
        <v>0</v>
      </c>
      <c r="N303" s="14">
        <v>0</v>
      </c>
      <c r="O303" s="4">
        <v>0</v>
      </c>
      <c r="P303" s="14">
        <v>0</v>
      </c>
      <c r="Q303" s="14">
        <v>0</v>
      </c>
      <c r="R303" s="14">
        <v>0</v>
      </c>
      <c r="S303" s="4">
        <v>1</v>
      </c>
      <c r="T303" s="4">
        <v>0.18555728202892299</v>
      </c>
      <c r="U303" s="4">
        <f t="shared" si="17"/>
        <v>0.246</v>
      </c>
      <c r="V303" s="4">
        <f t="shared" si="18"/>
        <v>467</v>
      </c>
      <c r="W303" s="4"/>
      <c r="X303" s="4"/>
      <c r="Y303" s="4">
        <f t="shared" si="19"/>
        <v>1</v>
      </c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" customHeight="1">
      <c r="A304" s="4">
        <v>303</v>
      </c>
      <c r="B304" s="4">
        <v>1</v>
      </c>
      <c r="C304" s="4">
        <v>354</v>
      </c>
      <c r="D304" s="4">
        <f t="shared" si="16"/>
        <v>354</v>
      </c>
      <c r="E304" s="4">
        <v>0</v>
      </c>
      <c r="F304" s="14">
        <v>0</v>
      </c>
      <c r="G304" s="4">
        <v>0</v>
      </c>
      <c r="H304" s="14">
        <v>0</v>
      </c>
      <c r="I304" s="4">
        <v>0</v>
      </c>
      <c r="J304" s="14">
        <v>0</v>
      </c>
      <c r="K304" s="4">
        <v>1</v>
      </c>
      <c r="L304" s="14">
        <v>0.66085953342168502</v>
      </c>
      <c r="M304" s="4">
        <v>0</v>
      </c>
      <c r="N304" s="14">
        <v>0</v>
      </c>
      <c r="O304" s="4">
        <v>0</v>
      </c>
      <c r="P304" s="14">
        <v>0</v>
      </c>
      <c r="Q304" s="14">
        <v>1</v>
      </c>
      <c r="R304" s="14">
        <v>0.40047411284576301</v>
      </c>
      <c r="S304" s="4">
        <v>1</v>
      </c>
      <c r="T304" s="4">
        <v>0.18555728202892299</v>
      </c>
      <c r="U304" s="4">
        <f t="shared" si="17"/>
        <v>0.70899999999999996</v>
      </c>
      <c r="V304" s="4">
        <f t="shared" si="18"/>
        <v>174</v>
      </c>
      <c r="W304" s="4"/>
      <c r="X304" s="4"/>
      <c r="Y304" s="4">
        <f t="shared" si="19"/>
        <v>3</v>
      </c>
      <c r="Z304" s="4"/>
      <c r="AA304" s="4"/>
      <c r="AB304" s="4"/>
      <c r="AC304" s="4"/>
      <c r="AD304" s="4"/>
      <c r="AE304" s="4"/>
      <c r="AF304" s="4"/>
      <c r="AG304" s="19"/>
      <c r="AH304" s="4"/>
    </row>
    <row r="305" spans="1:34" ht="15" customHeight="1">
      <c r="A305" s="4">
        <v>304</v>
      </c>
      <c r="B305" s="4">
        <v>1</v>
      </c>
      <c r="C305" s="4">
        <v>63</v>
      </c>
      <c r="D305" s="4">
        <f t="shared" si="16"/>
        <v>63</v>
      </c>
      <c r="E305" s="4">
        <v>0</v>
      </c>
      <c r="F305" s="14">
        <v>0</v>
      </c>
      <c r="G305" s="4">
        <v>0</v>
      </c>
      <c r="H305" s="14">
        <v>0</v>
      </c>
      <c r="I305" s="4">
        <v>1</v>
      </c>
      <c r="J305" s="14">
        <v>1.2725556160834299</v>
      </c>
      <c r="K305" s="4">
        <v>0</v>
      </c>
      <c r="L305" s="14">
        <v>0</v>
      </c>
      <c r="M305" s="4">
        <v>1</v>
      </c>
      <c r="N305" s="14">
        <v>1.0002973763615399</v>
      </c>
      <c r="O305" s="4">
        <v>1</v>
      </c>
      <c r="P305" s="14">
        <v>0.77019865996776204</v>
      </c>
      <c r="Q305" s="14">
        <v>1</v>
      </c>
      <c r="R305" s="14">
        <v>0.40047411284576301</v>
      </c>
      <c r="S305" s="4">
        <v>1</v>
      </c>
      <c r="T305" s="4">
        <v>0.18555728202892299</v>
      </c>
      <c r="U305" s="4">
        <f t="shared" si="17"/>
        <v>0.86799999999999999</v>
      </c>
      <c r="V305" s="4">
        <f t="shared" si="18"/>
        <v>62</v>
      </c>
      <c r="W305" s="4"/>
      <c r="X305" s="4"/>
      <c r="Y305" s="4">
        <f t="shared" si="19"/>
        <v>5</v>
      </c>
      <c r="Z305" s="4"/>
      <c r="AA305" s="4"/>
      <c r="AB305" s="4"/>
      <c r="AC305" s="4"/>
      <c r="AD305" s="4"/>
      <c r="AE305" s="4"/>
      <c r="AF305" s="4"/>
      <c r="AG305" s="19"/>
      <c r="AH305" s="4"/>
    </row>
    <row r="306" spans="1:34" ht="15" customHeight="1">
      <c r="A306" s="4">
        <v>305</v>
      </c>
      <c r="B306" s="4">
        <v>1</v>
      </c>
      <c r="C306" s="4">
        <v>421</v>
      </c>
      <c r="D306" s="4">
        <f t="shared" si="16"/>
        <v>421</v>
      </c>
      <c r="E306" s="4">
        <v>0</v>
      </c>
      <c r="F306" s="14">
        <v>0</v>
      </c>
      <c r="G306" s="4">
        <v>0</v>
      </c>
      <c r="H306" s="14">
        <v>0</v>
      </c>
      <c r="I306" s="4">
        <v>0</v>
      </c>
      <c r="J306" s="14">
        <v>0</v>
      </c>
      <c r="K306" s="4">
        <v>0</v>
      </c>
      <c r="L306" s="14">
        <v>0</v>
      </c>
      <c r="M306" s="4">
        <v>0</v>
      </c>
      <c r="N306" s="14">
        <v>0</v>
      </c>
      <c r="O306" s="4">
        <v>0</v>
      </c>
      <c r="P306" s="14">
        <v>0</v>
      </c>
      <c r="Q306" s="14">
        <v>1</v>
      </c>
      <c r="R306" s="14">
        <v>0.40047411284576301</v>
      </c>
      <c r="S306" s="4">
        <v>1</v>
      </c>
      <c r="T306" s="4">
        <v>0.18555728202892299</v>
      </c>
      <c r="U306" s="4">
        <f t="shared" si="17"/>
        <v>0.66500000000000004</v>
      </c>
      <c r="V306" s="4">
        <f t="shared" si="18"/>
        <v>210</v>
      </c>
      <c r="W306" s="4"/>
      <c r="X306" s="4"/>
      <c r="Y306" s="4">
        <f t="shared" si="19"/>
        <v>2</v>
      </c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" customHeight="1">
      <c r="A307" s="4">
        <v>306</v>
      </c>
      <c r="B307" s="4">
        <v>1</v>
      </c>
      <c r="C307" s="4">
        <v>436</v>
      </c>
      <c r="D307" s="4">
        <f t="shared" si="16"/>
        <v>436</v>
      </c>
      <c r="E307" s="4">
        <v>0</v>
      </c>
      <c r="F307" s="14">
        <v>0</v>
      </c>
      <c r="G307" s="4">
        <v>0</v>
      </c>
      <c r="H307" s="14">
        <v>0</v>
      </c>
      <c r="I307" s="4">
        <v>0</v>
      </c>
      <c r="J307" s="14">
        <v>0</v>
      </c>
      <c r="K307" s="4">
        <v>0</v>
      </c>
      <c r="L307" s="14">
        <v>0</v>
      </c>
      <c r="M307" s="4">
        <v>0</v>
      </c>
      <c r="N307" s="14">
        <v>0</v>
      </c>
      <c r="O307" s="4">
        <v>0</v>
      </c>
      <c r="P307" s="14">
        <v>0</v>
      </c>
      <c r="Q307" s="14">
        <v>1</v>
      </c>
      <c r="R307" s="14">
        <v>0.40047411284576301</v>
      </c>
      <c r="S307" s="4">
        <v>1</v>
      </c>
      <c r="T307" s="4">
        <v>0.18555728202892299</v>
      </c>
      <c r="U307" s="4">
        <f t="shared" si="17"/>
        <v>0.66500000000000004</v>
      </c>
      <c r="V307" s="4">
        <f t="shared" si="18"/>
        <v>210</v>
      </c>
      <c r="W307" s="4"/>
      <c r="X307" s="4"/>
      <c r="Y307" s="4">
        <f t="shared" si="19"/>
        <v>2</v>
      </c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" customHeight="1">
      <c r="A308" s="4">
        <v>307</v>
      </c>
      <c r="B308" s="4">
        <v>1</v>
      </c>
      <c r="C308" s="4">
        <v>559</v>
      </c>
      <c r="D308" s="4">
        <f t="shared" si="16"/>
        <v>559</v>
      </c>
      <c r="E308" s="4">
        <v>0</v>
      </c>
      <c r="F308" s="14">
        <v>0</v>
      </c>
      <c r="G308" s="4">
        <v>0</v>
      </c>
      <c r="H308" s="14">
        <v>0</v>
      </c>
      <c r="I308" s="4">
        <v>0</v>
      </c>
      <c r="J308" s="14">
        <v>0</v>
      </c>
      <c r="K308" s="4">
        <v>1</v>
      </c>
      <c r="L308" s="14">
        <v>0.66085953342168502</v>
      </c>
      <c r="M308" s="4">
        <v>0</v>
      </c>
      <c r="N308" s="14">
        <v>0</v>
      </c>
      <c r="O308" s="4">
        <v>1</v>
      </c>
      <c r="P308" s="14">
        <v>0.77019865996776204</v>
      </c>
      <c r="Q308" s="14">
        <v>0</v>
      </c>
      <c r="R308" s="14">
        <v>0</v>
      </c>
      <c r="S308" s="4">
        <v>1</v>
      </c>
      <c r="T308" s="4">
        <v>0.18555728202892299</v>
      </c>
      <c r="U308" s="4">
        <f t="shared" si="17"/>
        <v>0.28100000000000003</v>
      </c>
      <c r="V308" s="4">
        <f t="shared" si="18"/>
        <v>341</v>
      </c>
      <c r="W308" s="4"/>
      <c r="X308" s="4"/>
      <c r="Y308" s="4">
        <f t="shared" si="19"/>
        <v>3</v>
      </c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" customHeight="1">
      <c r="A309" s="4">
        <v>308</v>
      </c>
      <c r="B309" s="4">
        <v>1</v>
      </c>
      <c r="C309" s="4">
        <v>290</v>
      </c>
      <c r="D309" s="4">
        <f t="shared" si="16"/>
        <v>290</v>
      </c>
      <c r="E309" s="4">
        <v>0</v>
      </c>
      <c r="F309" s="14">
        <v>0</v>
      </c>
      <c r="G309" s="4">
        <v>0</v>
      </c>
      <c r="H309" s="14">
        <v>0</v>
      </c>
      <c r="I309" s="4">
        <v>0</v>
      </c>
      <c r="J309" s="14">
        <v>0</v>
      </c>
      <c r="K309" s="4">
        <v>1</v>
      </c>
      <c r="L309" s="14">
        <v>0.66085953342168502</v>
      </c>
      <c r="M309" s="4">
        <v>0</v>
      </c>
      <c r="N309" s="14">
        <v>0</v>
      </c>
      <c r="O309" s="4">
        <v>1</v>
      </c>
      <c r="P309" s="14">
        <v>0.77019865996776204</v>
      </c>
      <c r="Q309" s="14">
        <v>0</v>
      </c>
      <c r="R309" s="14">
        <v>0</v>
      </c>
      <c r="S309" s="4">
        <v>1</v>
      </c>
      <c r="T309" s="4">
        <v>0.18555728202892299</v>
      </c>
      <c r="U309" s="4">
        <f t="shared" si="17"/>
        <v>0.28100000000000003</v>
      </c>
      <c r="V309" s="4">
        <f t="shared" si="18"/>
        <v>341</v>
      </c>
      <c r="W309" s="4"/>
      <c r="X309" s="4"/>
      <c r="Y309" s="4">
        <f t="shared" si="19"/>
        <v>3</v>
      </c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" customHeight="1">
      <c r="A310" s="4">
        <v>309</v>
      </c>
      <c r="B310" s="4">
        <v>1</v>
      </c>
      <c r="C310" s="4">
        <v>149</v>
      </c>
      <c r="D310" s="4">
        <f t="shared" si="16"/>
        <v>149</v>
      </c>
      <c r="E310" s="4">
        <v>0</v>
      </c>
      <c r="F310" s="14">
        <v>0</v>
      </c>
      <c r="G310" s="4">
        <v>0</v>
      </c>
      <c r="H310" s="14">
        <v>0</v>
      </c>
      <c r="I310" s="4">
        <v>0</v>
      </c>
      <c r="J310" s="14">
        <v>0</v>
      </c>
      <c r="K310" s="4">
        <v>1</v>
      </c>
      <c r="L310" s="14">
        <v>0.66085953342168502</v>
      </c>
      <c r="M310" s="4">
        <v>0</v>
      </c>
      <c r="N310" s="14">
        <v>0</v>
      </c>
      <c r="O310" s="4">
        <v>0</v>
      </c>
      <c r="P310" s="14">
        <v>0</v>
      </c>
      <c r="Q310" s="14">
        <v>1</v>
      </c>
      <c r="R310" s="14">
        <v>0.40047411284576301</v>
      </c>
      <c r="S310" s="4">
        <v>1</v>
      </c>
      <c r="T310" s="4">
        <v>0.18555728202892299</v>
      </c>
      <c r="U310" s="4">
        <f t="shared" si="17"/>
        <v>0.70899999999999996</v>
      </c>
      <c r="V310" s="4">
        <f t="shared" si="18"/>
        <v>174</v>
      </c>
      <c r="W310" s="4"/>
      <c r="X310" s="4"/>
      <c r="Y310" s="4">
        <f t="shared" si="19"/>
        <v>3</v>
      </c>
      <c r="Z310" s="4"/>
      <c r="AA310" s="4"/>
      <c r="AB310" s="4"/>
      <c r="AC310" s="4"/>
      <c r="AD310" s="4"/>
      <c r="AE310" s="4"/>
      <c r="AF310" s="4"/>
      <c r="AG310" s="19"/>
      <c r="AH310" s="4"/>
    </row>
    <row r="311" spans="1:34" ht="15" customHeight="1">
      <c r="A311" s="4">
        <v>310</v>
      </c>
      <c r="B311" s="4">
        <v>1</v>
      </c>
      <c r="C311" s="4">
        <v>430</v>
      </c>
      <c r="D311" s="4">
        <f t="shared" si="16"/>
        <v>430</v>
      </c>
      <c r="E311" s="4">
        <v>0</v>
      </c>
      <c r="F311" s="14">
        <v>0</v>
      </c>
      <c r="G311" s="4">
        <v>1</v>
      </c>
      <c r="H311" s="14">
        <v>0.64745437052207699</v>
      </c>
      <c r="I311" s="4">
        <v>0</v>
      </c>
      <c r="J311" s="14">
        <v>0</v>
      </c>
      <c r="K311" s="4">
        <v>0</v>
      </c>
      <c r="L311" s="14">
        <v>0</v>
      </c>
      <c r="M311" s="4">
        <v>0</v>
      </c>
      <c r="N311" s="14">
        <v>0</v>
      </c>
      <c r="O311" s="4">
        <v>0</v>
      </c>
      <c r="P311" s="14">
        <v>0</v>
      </c>
      <c r="Q311" s="14">
        <v>1</v>
      </c>
      <c r="R311" s="14">
        <v>0.40047411284576301</v>
      </c>
      <c r="S311" s="4">
        <v>1</v>
      </c>
      <c r="T311" s="4">
        <v>0.18555728202892299</v>
      </c>
      <c r="U311" s="4">
        <f t="shared" si="17"/>
        <v>0.70899999999999996</v>
      </c>
      <c r="V311" s="4">
        <f t="shared" si="18"/>
        <v>174</v>
      </c>
      <c r="W311" s="4"/>
      <c r="X311" s="4"/>
      <c r="Y311" s="4">
        <f t="shared" si="19"/>
        <v>3</v>
      </c>
      <c r="Z311" s="4"/>
      <c r="AA311" s="4"/>
      <c r="AB311" s="4"/>
      <c r="AC311" s="4"/>
      <c r="AD311" s="4"/>
      <c r="AE311" s="4"/>
      <c r="AF311" s="4"/>
      <c r="AG311" s="19"/>
      <c r="AH311" s="4"/>
    </row>
    <row r="312" spans="1:34" ht="15" customHeight="1">
      <c r="A312" s="4">
        <v>311</v>
      </c>
      <c r="B312" s="4">
        <v>1</v>
      </c>
      <c r="C312" s="4">
        <v>189</v>
      </c>
      <c r="D312" s="4">
        <f t="shared" si="16"/>
        <v>189</v>
      </c>
      <c r="E312" s="4">
        <v>0</v>
      </c>
      <c r="F312" s="14">
        <v>0</v>
      </c>
      <c r="G312" s="4">
        <v>0</v>
      </c>
      <c r="H312" s="14">
        <v>0</v>
      </c>
      <c r="I312" s="4">
        <v>0</v>
      </c>
      <c r="J312" s="14">
        <v>0</v>
      </c>
      <c r="K312" s="4">
        <v>0</v>
      </c>
      <c r="L312" s="14">
        <v>0</v>
      </c>
      <c r="M312" s="4">
        <v>1</v>
      </c>
      <c r="N312" s="14">
        <v>1.0002973763615399</v>
      </c>
      <c r="O312" s="4">
        <v>1</v>
      </c>
      <c r="P312" s="14">
        <v>0.77019865996776204</v>
      </c>
      <c r="Q312" s="14">
        <v>0</v>
      </c>
      <c r="R312" s="14">
        <v>0</v>
      </c>
      <c r="S312" s="4">
        <v>1</v>
      </c>
      <c r="T312" s="4">
        <v>0.18555728202892299</v>
      </c>
      <c r="U312" s="4">
        <f t="shared" si="17"/>
        <v>0.28899999999999998</v>
      </c>
      <c r="V312" s="4">
        <f t="shared" si="18"/>
        <v>334</v>
      </c>
      <c r="W312" s="4"/>
      <c r="X312" s="4"/>
      <c r="Y312" s="4">
        <f t="shared" si="19"/>
        <v>3</v>
      </c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" customHeight="1">
      <c r="A313" s="4">
        <v>312</v>
      </c>
      <c r="B313" s="4">
        <v>1</v>
      </c>
      <c r="C313" s="4">
        <v>54</v>
      </c>
      <c r="D313" s="4">
        <f t="shared" si="16"/>
        <v>54</v>
      </c>
      <c r="E313" s="4">
        <v>0</v>
      </c>
      <c r="F313" s="14">
        <v>0</v>
      </c>
      <c r="G313" s="4">
        <v>1</v>
      </c>
      <c r="H313" s="14">
        <v>0.64745437052207699</v>
      </c>
      <c r="I313" s="4">
        <v>1</v>
      </c>
      <c r="J313" s="14">
        <v>1.2725556160834299</v>
      </c>
      <c r="K313" s="4">
        <v>0</v>
      </c>
      <c r="L313" s="14">
        <v>0</v>
      </c>
      <c r="M313" s="4">
        <v>0</v>
      </c>
      <c r="N313" s="14">
        <v>0</v>
      </c>
      <c r="O313" s="4">
        <v>0</v>
      </c>
      <c r="P313" s="14">
        <v>0</v>
      </c>
      <c r="Q313" s="14">
        <v>1</v>
      </c>
      <c r="R313" s="14">
        <v>0.40047411284576301</v>
      </c>
      <c r="S313" s="4">
        <v>1</v>
      </c>
      <c r="T313" s="4">
        <v>0.18555728202892299</v>
      </c>
      <c r="U313" s="4">
        <f t="shared" si="17"/>
        <v>0.79300000000000004</v>
      </c>
      <c r="V313" s="4">
        <f t="shared" si="18"/>
        <v>95</v>
      </c>
      <c r="W313" s="4"/>
      <c r="X313" s="4"/>
      <c r="Y313" s="4">
        <f t="shared" si="19"/>
        <v>4</v>
      </c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" customHeight="1">
      <c r="A314" s="4">
        <v>313</v>
      </c>
      <c r="B314" s="4">
        <v>1</v>
      </c>
      <c r="C314" s="4">
        <v>820</v>
      </c>
      <c r="D314" s="4">
        <f t="shared" si="16"/>
        <v>820</v>
      </c>
      <c r="E314" s="4">
        <v>0</v>
      </c>
      <c r="F314" s="14">
        <v>0</v>
      </c>
      <c r="G314" s="4">
        <v>0</v>
      </c>
      <c r="H314" s="14">
        <v>0</v>
      </c>
      <c r="I314" s="4">
        <v>0</v>
      </c>
      <c r="J314" s="14">
        <v>0</v>
      </c>
      <c r="K314" s="4">
        <v>0</v>
      </c>
      <c r="L314" s="14">
        <v>0</v>
      </c>
      <c r="M314" s="4">
        <v>0</v>
      </c>
      <c r="N314" s="14">
        <v>0</v>
      </c>
      <c r="O314" s="4">
        <v>0</v>
      </c>
      <c r="P314" s="14">
        <v>0</v>
      </c>
      <c r="Q314" s="14">
        <v>1</v>
      </c>
      <c r="R314" s="14">
        <v>0.40047411284576301</v>
      </c>
      <c r="S314" s="4">
        <v>1</v>
      </c>
      <c r="T314" s="4">
        <v>0.18555728202892299</v>
      </c>
      <c r="U314" s="4">
        <f t="shared" si="17"/>
        <v>0.66500000000000004</v>
      </c>
      <c r="V314" s="4">
        <f t="shared" si="18"/>
        <v>210</v>
      </c>
      <c r="W314" s="4"/>
      <c r="X314" s="4"/>
      <c r="Y314" s="4">
        <f t="shared" si="19"/>
        <v>2</v>
      </c>
      <c r="Z314" s="4"/>
      <c r="AA314" s="4"/>
      <c r="AB314" s="4"/>
      <c r="AC314" s="4"/>
      <c r="AD314" s="4"/>
      <c r="AE314" s="4"/>
      <c r="AF314" s="4"/>
      <c r="AG314" s="19"/>
      <c r="AH314" s="4"/>
    </row>
    <row r="315" spans="1:34" ht="15" customHeight="1">
      <c r="A315" s="4">
        <v>314</v>
      </c>
      <c r="B315" s="4">
        <v>1</v>
      </c>
      <c r="C315" s="4">
        <v>376</v>
      </c>
      <c r="D315" s="4">
        <f t="shared" si="16"/>
        <v>376</v>
      </c>
      <c r="E315" s="4">
        <v>0</v>
      </c>
      <c r="F315" s="14">
        <v>0</v>
      </c>
      <c r="G315" s="4">
        <v>0</v>
      </c>
      <c r="H315" s="14">
        <v>0</v>
      </c>
      <c r="I315" s="4">
        <v>0</v>
      </c>
      <c r="J315" s="14">
        <v>0</v>
      </c>
      <c r="K315" s="4">
        <v>0</v>
      </c>
      <c r="L315" s="14">
        <v>0</v>
      </c>
      <c r="M315" s="4">
        <v>0</v>
      </c>
      <c r="N315" s="14">
        <v>0</v>
      </c>
      <c r="O315" s="4">
        <v>0</v>
      </c>
      <c r="P315" s="14">
        <v>0</v>
      </c>
      <c r="Q315" s="14">
        <v>0</v>
      </c>
      <c r="R315" s="14">
        <v>0</v>
      </c>
      <c r="S315" s="4">
        <v>1</v>
      </c>
      <c r="T315" s="4">
        <v>0.18555728202892299</v>
      </c>
      <c r="U315" s="4">
        <f t="shared" si="17"/>
        <v>0.246</v>
      </c>
      <c r="V315" s="4">
        <f t="shared" si="18"/>
        <v>467</v>
      </c>
      <c r="W315" s="4"/>
      <c r="X315" s="4"/>
      <c r="Y315" s="4">
        <f t="shared" si="19"/>
        <v>1</v>
      </c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" customHeight="1">
      <c r="A316" s="4">
        <v>315</v>
      </c>
      <c r="B316" s="4">
        <v>1</v>
      </c>
      <c r="C316" s="4">
        <v>149</v>
      </c>
      <c r="D316" s="4">
        <f t="shared" si="16"/>
        <v>149</v>
      </c>
      <c r="E316" s="4">
        <v>0</v>
      </c>
      <c r="F316" s="14">
        <v>0</v>
      </c>
      <c r="G316" s="4">
        <v>1</v>
      </c>
      <c r="H316" s="14">
        <v>0.64745437052207699</v>
      </c>
      <c r="I316" s="4">
        <v>0</v>
      </c>
      <c r="J316" s="14">
        <v>0</v>
      </c>
      <c r="K316" s="4">
        <v>1</v>
      </c>
      <c r="L316" s="14">
        <v>0.66085953342168502</v>
      </c>
      <c r="M316" s="4">
        <v>1</v>
      </c>
      <c r="N316" s="14">
        <v>1.0002973763615399</v>
      </c>
      <c r="O316" s="4">
        <v>1</v>
      </c>
      <c r="P316" s="14">
        <v>0.77019865996776204</v>
      </c>
      <c r="Q316" s="14">
        <v>1</v>
      </c>
      <c r="R316" s="14">
        <v>0.40047411284576301</v>
      </c>
      <c r="S316" s="4">
        <v>1</v>
      </c>
      <c r="T316" s="4">
        <v>0.18555728202892299</v>
      </c>
      <c r="U316" s="4">
        <f t="shared" si="17"/>
        <v>0.87</v>
      </c>
      <c r="V316" s="4">
        <f t="shared" si="18"/>
        <v>59</v>
      </c>
      <c r="W316" s="4"/>
      <c r="X316" s="4"/>
      <c r="Y316" s="4">
        <f t="shared" si="19"/>
        <v>6</v>
      </c>
      <c r="Z316" s="4"/>
      <c r="AA316" s="4"/>
      <c r="AB316" s="4"/>
      <c r="AC316" s="4"/>
      <c r="AD316" s="4"/>
      <c r="AE316" s="4"/>
      <c r="AF316" s="4"/>
      <c r="AG316" s="19"/>
      <c r="AH316" s="4"/>
    </row>
    <row r="317" spans="1:34" ht="15" customHeight="1">
      <c r="A317" s="4">
        <v>316</v>
      </c>
      <c r="B317" s="4">
        <v>1</v>
      </c>
      <c r="C317" s="4">
        <v>67</v>
      </c>
      <c r="D317" s="4">
        <f t="shared" si="16"/>
        <v>67</v>
      </c>
      <c r="E317" s="4">
        <v>0</v>
      </c>
      <c r="F317" s="14">
        <v>0</v>
      </c>
      <c r="G317" s="4">
        <v>0</v>
      </c>
      <c r="H317" s="14">
        <v>0</v>
      </c>
      <c r="I317" s="4">
        <v>1</v>
      </c>
      <c r="J317" s="14">
        <v>1.2725556160834299</v>
      </c>
      <c r="K317" s="4">
        <v>0</v>
      </c>
      <c r="L317" s="14">
        <v>0</v>
      </c>
      <c r="M317" s="4">
        <v>0</v>
      </c>
      <c r="N317" s="14">
        <v>0</v>
      </c>
      <c r="O317" s="4">
        <v>0</v>
      </c>
      <c r="P317" s="14">
        <v>0</v>
      </c>
      <c r="Q317" s="14">
        <v>1</v>
      </c>
      <c r="R317" s="14">
        <v>0.40047411284576301</v>
      </c>
      <c r="S317" s="4">
        <v>1</v>
      </c>
      <c r="T317" s="4">
        <v>0.18555728202892299</v>
      </c>
      <c r="U317" s="4">
        <f t="shared" si="17"/>
        <v>0.75</v>
      </c>
      <c r="V317" s="4">
        <f t="shared" si="18"/>
        <v>134</v>
      </c>
      <c r="W317" s="4"/>
      <c r="X317" s="4"/>
      <c r="Y317" s="4">
        <f t="shared" si="19"/>
        <v>3</v>
      </c>
      <c r="Z317" s="4"/>
      <c r="AA317" s="4"/>
      <c r="AB317" s="4"/>
      <c r="AC317" s="4"/>
      <c r="AD317" s="4"/>
      <c r="AE317" s="4"/>
      <c r="AF317" s="4"/>
      <c r="AG317" s="19"/>
      <c r="AH317" s="4"/>
    </row>
    <row r="318" spans="1:34" ht="15" customHeight="1">
      <c r="A318" s="4">
        <v>317</v>
      </c>
      <c r="B318" s="4">
        <v>1</v>
      </c>
      <c r="C318" s="4">
        <v>500</v>
      </c>
      <c r="D318" s="4">
        <f t="shared" si="16"/>
        <v>500</v>
      </c>
      <c r="E318" s="4">
        <v>0</v>
      </c>
      <c r="F318" s="14">
        <v>0</v>
      </c>
      <c r="G318" s="4">
        <v>1</v>
      </c>
      <c r="H318" s="14">
        <v>0.64745437052207699</v>
      </c>
      <c r="I318" s="4">
        <v>0</v>
      </c>
      <c r="J318" s="14">
        <v>0</v>
      </c>
      <c r="K318" s="4">
        <v>1</v>
      </c>
      <c r="L318" s="14">
        <v>0.66085953342168502</v>
      </c>
      <c r="M318" s="4">
        <v>0</v>
      </c>
      <c r="N318" s="14">
        <v>0</v>
      </c>
      <c r="O318" s="4">
        <v>0</v>
      </c>
      <c r="P318" s="14">
        <v>0</v>
      </c>
      <c r="Q318" s="14">
        <v>1</v>
      </c>
      <c r="R318" s="14">
        <v>0.40047411284576301</v>
      </c>
      <c r="S318" s="4">
        <v>1</v>
      </c>
      <c r="T318" s="4">
        <v>0.18555728202892299</v>
      </c>
      <c r="U318" s="4">
        <f t="shared" si="17"/>
        <v>0.752</v>
      </c>
      <c r="V318" s="4">
        <f t="shared" si="18"/>
        <v>128</v>
      </c>
      <c r="W318" s="4"/>
      <c r="X318" s="4"/>
      <c r="Y318" s="4">
        <f t="shared" si="19"/>
        <v>4</v>
      </c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" customHeight="1">
      <c r="A319" s="4">
        <v>318</v>
      </c>
      <c r="B319" s="4">
        <v>1</v>
      </c>
      <c r="C319" s="4">
        <v>238</v>
      </c>
      <c r="D319" s="4">
        <f t="shared" si="16"/>
        <v>238</v>
      </c>
      <c r="E319" s="4">
        <v>0</v>
      </c>
      <c r="F319" s="14">
        <v>0</v>
      </c>
      <c r="G319" s="4">
        <v>1</v>
      </c>
      <c r="H319" s="14">
        <v>0.64745437052207699</v>
      </c>
      <c r="I319" s="4">
        <v>0</v>
      </c>
      <c r="J319" s="14">
        <v>0</v>
      </c>
      <c r="K319" s="4">
        <v>0</v>
      </c>
      <c r="L319" s="14">
        <v>0</v>
      </c>
      <c r="M319" s="4">
        <v>1</v>
      </c>
      <c r="N319" s="14">
        <v>1.0002973763615399</v>
      </c>
      <c r="O319" s="4">
        <v>0</v>
      </c>
      <c r="P319" s="14">
        <v>0</v>
      </c>
      <c r="Q319" s="14">
        <v>1</v>
      </c>
      <c r="R319" s="14">
        <v>0.40047411284576301</v>
      </c>
      <c r="S319" s="4">
        <v>1</v>
      </c>
      <c r="T319" s="4">
        <v>0.18555728202892299</v>
      </c>
      <c r="U319" s="4">
        <f t="shared" si="17"/>
        <v>0.77500000000000002</v>
      </c>
      <c r="V319" s="4">
        <f t="shared" si="18"/>
        <v>102</v>
      </c>
      <c r="W319" s="4"/>
      <c r="X319" s="4"/>
      <c r="Y319" s="4">
        <f t="shared" si="19"/>
        <v>4</v>
      </c>
      <c r="Z319" s="4"/>
      <c r="AA319" s="4"/>
      <c r="AB319" s="4"/>
      <c r="AC319" s="4"/>
      <c r="AD319" s="4"/>
      <c r="AE319" s="4"/>
      <c r="AF319" s="4"/>
      <c r="AG319" s="19"/>
      <c r="AH319" s="4"/>
    </row>
    <row r="320" spans="1:34" ht="15" customHeight="1">
      <c r="A320" s="4">
        <v>319</v>
      </c>
      <c r="B320" s="4">
        <v>1</v>
      </c>
      <c r="C320" s="4">
        <v>153</v>
      </c>
      <c r="D320" s="4">
        <f t="shared" si="16"/>
        <v>153</v>
      </c>
      <c r="E320" s="4">
        <v>0</v>
      </c>
      <c r="F320" s="14">
        <v>0</v>
      </c>
      <c r="G320" s="4">
        <v>0</v>
      </c>
      <c r="H320" s="14">
        <v>0</v>
      </c>
      <c r="I320" s="4">
        <v>0</v>
      </c>
      <c r="J320" s="14">
        <v>0</v>
      </c>
      <c r="K320" s="4">
        <v>1</v>
      </c>
      <c r="L320" s="14">
        <v>0.66085953342168502</v>
      </c>
      <c r="M320" s="4">
        <v>0</v>
      </c>
      <c r="N320" s="14">
        <v>0</v>
      </c>
      <c r="O320" s="4">
        <v>0</v>
      </c>
      <c r="P320" s="14">
        <v>0</v>
      </c>
      <c r="Q320" s="14">
        <v>0</v>
      </c>
      <c r="R320" s="14">
        <v>0</v>
      </c>
      <c r="S320" s="4">
        <v>1</v>
      </c>
      <c r="T320" s="4">
        <v>0.18555728202892299</v>
      </c>
      <c r="U320" s="4">
        <f t="shared" si="17"/>
        <v>0.26200000000000001</v>
      </c>
      <c r="V320" s="4">
        <f t="shared" si="18"/>
        <v>435</v>
      </c>
      <c r="W320" s="4"/>
      <c r="X320" s="4"/>
      <c r="Y320" s="4">
        <f t="shared" si="19"/>
        <v>2</v>
      </c>
      <c r="Z320" s="4"/>
      <c r="AA320" s="4"/>
      <c r="AB320" s="4"/>
      <c r="AC320" s="4"/>
      <c r="AD320" s="4"/>
      <c r="AE320" s="4"/>
      <c r="AF320" s="4"/>
      <c r="AG320" s="19"/>
      <c r="AH320" s="4"/>
    </row>
    <row r="321" spans="1:34" ht="15" customHeight="1">
      <c r="A321" s="4">
        <v>320</v>
      </c>
      <c r="B321" s="4">
        <v>1</v>
      </c>
      <c r="C321" s="4">
        <v>315</v>
      </c>
      <c r="D321" s="4">
        <f t="shared" si="16"/>
        <v>315</v>
      </c>
      <c r="E321" s="4">
        <v>0</v>
      </c>
      <c r="F321" s="14">
        <v>0</v>
      </c>
      <c r="G321" s="4">
        <v>0</v>
      </c>
      <c r="H321" s="14">
        <v>0</v>
      </c>
      <c r="I321" s="4">
        <v>0</v>
      </c>
      <c r="J321" s="14">
        <v>0</v>
      </c>
      <c r="K321" s="4">
        <v>1</v>
      </c>
      <c r="L321" s="14">
        <v>0.66085953342168502</v>
      </c>
      <c r="M321" s="4">
        <v>0</v>
      </c>
      <c r="N321" s="14">
        <v>0</v>
      </c>
      <c r="O321" s="4">
        <v>0</v>
      </c>
      <c r="P321" s="14">
        <v>0</v>
      </c>
      <c r="Q321" s="14">
        <v>1</v>
      </c>
      <c r="R321" s="14">
        <v>0.40047411284576301</v>
      </c>
      <c r="S321" s="4">
        <v>1</v>
      </c>
      <c r="T321" s="4">
        <v>0.18555728202892299</v>
      </c>
      <c r="U321" s="4">
        <f t="shared" si="17"/>
        <v>0.70899999999999996</v>
      </c>
      <c r="V321" s="4">
        <f t="shared" si="18"/>
        <v>174</v>
      </c>
      <c r="W321" s="4"/>
      <c r="X321" s="4"/>
      <c r="Y321" s="4">
        <f t="shared" si="19"/>
        <v>3</v>
      </c>
      <c r="Z321" s="4"/>
      <c r="AA321" s="4"/>
      <c r="AB321" s="4"/>
      <c r="AC321" s="4"/>
      <c r="AD321" s="4"/>
      <c r="AE321" s="4"/>
      <c r="AF321" s="4"/>
      <c r="AG321" s="19"/>
      <c r="AH321" s="4"/>
    </row>
    <row r="322" spans="1:34" ht="15" customHeight="1">
      <c r="A322" s="4">
        <v>321</v>
      </c>
      <c r="B322" s="4">
        <v>1</v>
      </c>
      <c r="C322" s="4">
        <v>178</v>
      </c>
      <c r="D322" s="4">
        <f t="shared" ref="D322:D385" si="20">C322/B322</f>
        <v>178</v>
      </c>
      <c r="E322" s="4">
        <v>0</v>
      </c>
      <c r="F322" s="14">
        <v>0</v>
      </c>
      <c r="G322" s="4">
        <v>0</v>
      </c>
      <c r="H322" s="14">
        <v>0</v>
      </c>
      <c r="I322" s="4">
        <v>0</v>
      </c>
      <c r="J322" s="14">
        <v>0</v>
      </c>
      <c r="K322" s="4">
        <v>0</v>
      </c>
      <c r="L322" s="14">
        <v>0</v>
      </c>
      <c r="M322" s="4">
        <v>0</v>
      </c>
      <c r="N322" s="14">
        <v>0</v>
      </c>
      <c r="O322" s="4">
        <v>0</v>
      </c>
      <c r="P322" s="14">
        <v>0</v>
      </c>
      <c r="Q322" s="14">
        <v>1</v>
      </c>
      <c r="R322" s="14">
        <v>0.40047411284576301</v>
      </c>
      <c r="S322" s="4">
        <v>1</v>
      </c>
      <c r="T322" s="4">
        <v>0.18555728202892299</v>
      </c>
      <c r="U322" s="4">
        <f t="shared" ref="U322:U385" si="21">ROUND(LOG(F322+R322+T322+1,2)*(1+0.1*(H322+J322+P322+L322+N322)),3)</f>
        <v>0.66500000000000004</v>
      </c>
      <c r="V322" s="4">
        <f t="shared" ref="V322:V385" si="22">RANK(U322,$U$2:$U$594)</f>
        <v>210</v>
      </c>
      <c r="W322" s="4"/>
      <c r="X322" s="4"/>
      <c r="Y322" s="4">
        <f t="shared" si="19"/>
        <v>2</v>
      </c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" customHeight="1">
      <c r="A323" s="4">
        <v>322</v>
      </c>
      <c r="B323" s="4">
        <v>1</v>
      </c>
      <c r="C323" s="4">
        <v>164</v>
      </c>
      <c r="D323" s="4">
        <f t="shared" si="20"/>
        <v>164</v>
      </c>
      <c r="E323" s="4">
        <v>0</v>
      </c>
      <c r="F323" s="14">
        <v>0</v>
      </c>
      <c r="G323" s="4">
        <v>0</v>
      </c>
      <c r="H323" s="14">
        <v>0</v>
      </c>
      <c r="I323" s="4">
        <v>0</v>
      </c>
      <c r="J323" s="14">
        <v>0</v>
      </c>
      <c r="K323" s="4">
        <v>0</v>
      </c>
      <c r="L323" s="14">
        <v>0</v>
      </c>
      <c r="M323" s="4">
        <v>0</v>
      </c>
      <c r="N323" s="14">
        <v>0</v>
      </c>
      <c r="O323" s="4">
        <v>1</v>
      </c>
      <c r="P323" s="14">
        <v>0.77019865996776204</v>
      </c>
      <c r="Q323" s="14">
        <v>1</v>
      </c>
      <c r="R323" s="14">
        <v>0.40047411284576301</v>
      </c>
      <c r="S323" s="4">
        <v>1</v>
      </c>
      <c r="T323" s="4">
        <v>0.18555728202892299</v>
      </c>
      <c r="U323" s="4">
        <f t="shared" si="21"/>
        <v>0.71699999999999997</v>
      </c>
      <c r="V323" s="4">
        <f t="shared" si="22"/>
        <v>153</v>
      </c>
      <c r="W323" s="4"/>
      <c r="X323" s="4"/>
      <c r="Y323" s="4">
        <f t="shared" ref="Y323:Y386" si="23">(IF(B323=E323,1,0)+IF(B323=G323,1,0)+IF(B323=I323,1,0)+IF(B323=K323,1,0)+IF(B323=M323,1,0)+IF(B323=O323,1,0)+IF(B323=Q323,1,0)+IF(B323=S323,1,0))</f>
        <v>3</v>
      </c>
      <c r="Z323" s="4"/>
      <c r="AA323" s="4"/>
      <c r="AB323" s="4"/>
      <c r="AC323" s="4"/>
      <c r="AD323" s="4"/>
      <c r="AE323" s="4"/>
      <c r="AF323" s="4"/>
      <c r="AG323" s="19"/>
      <c r="AH323" s="4"/>
    </row>
    <row r="324" spans="1:34" ht="15" customHeight="1">
      <c r="A324" s="4">
        <v>323</v>
      </c>
      <c r="B324" s="4">
        <v>1</v>
      </c>
      <c r="C324" s="4">
        <v>101</v>
      </c>
      <c r="D324" s="4">
        <f t="shared" si="20"/>
        <v>101</v>
      </c>
      <c r="E324" s="4">
        <v>0</v>
      </c>
      <c r="F324" s="14">
        <v>0</v>
      </c>
      <c r="G324" s="4">
        <v>0</v>
      </c>
      <c r="H324" s="14">
        <v>0</v>
      </c>
      <c r="I324" s="4">
        <v>0</v>
      </c>
      <c r="J324" s="14">
        <v>0</v>
      </c>
      <c r="K324" s="4">
        <v>0</v>
      </c>
      <c r="L324" s="14">
        <v>0</v>
      </c>
      <c r="M324" s="4">
        <v>0</v>
      </c>
      <c r="N324" s="14">
        <v>0</v>
      </c>
      <c r="O324" s="4">
        <v>1</v>
      </c>
      <c r="P324" s="14">
        <v>0.77019865996776204</v>
      </c>
      <c r="Q324" s="14">
        <v>1</v>
      </c>
      <c r="R324" s="14">
        <v>0.40047411284576301</v>
      </c>
      <c r="S324" s="4">
        <v>1</v>
      </c>
      <c r="T324" s="4">
        <v>0.18555728202892299</v>
      </c>
      <c r="U324" s="4">
        <f t="shared" si="21"/>
        <v>0.71699999999999997</v>
      </c>
      <c r="V324" s="4">
        <f t="shared" si="22"/>
        <v>153</v>
      </c>
      <c r="W324" s="4"/>
      <c r="X324" s="4"/>
      <c r="Y324" s="4">
        <f t="shared" si="23"/>
        <v>3</v>
      </c>
      <c r="Z324" s="4"/>
      <c r="AA324" s="4"/>
      <c r="AB324" s="4"/>
      <c r="AC324" s="4"/>
      <c r="AD324" s="4"/>
      <c r="AE324" s="4"/>
      <c r="AF324" s="4"/>
      <c r="AG324" s="19"/>
      <c r="AH324" s="4"/>
    </row>
    <row r="325" spans="1:34" ht="15" customHeight="1">
      <c r="A325" s="4">
        <v>324</v>
      </c>
      <c r="B325" s="4">
        <v>1</v>
      </c>
      <c r="C325" s="4">
        <v>182</v>
      </c>
      <c r="D325" s="4">
        <f t="shared" si="20"/>
        <v>182</v>
      </c>
      <c r="E325" s="4">
        <v>0</v>
      </c>
      <c r="F325" s="14">
        <v>0</v>
      </c>
      <c r="G325" s="4">
        <v>1</v>
      </c>
      <c r="H325" s="14">
        <v>0.64745437052207699</v>
      </c>
      <c r="I325" s="4">
        <v>0</v>
      </c>
      <c r="J325" s="14">
        <v>0</v>
      </c>
      <c r="K325" s="4">
        <v>0</v>
      </c>
      <c r="L325" s="14">
        <v>0</v>
      </c>
      <c r="M325" s="4">
        <v>0</v>
      </c>
      <c r="N325" s="14">
        <v>0</v>
      </c>
      <c r="O325" s="4">
        <v>0</v>
      </c>
      <c r="P325" s="14">
        <v>0</v>
      </c>
      <c r="Q325" s="14">
        <v>1</v>
      </c>
      <c r="R325" s="14">
        <v>0.40047411284576301</v>
      </c>
      <c r="S325" s="4">
        <v>1</v>
      </c>
      <c r="T325" s="4">
        <v>0.18555728202892299</v>
      </c>
      <c r="U325" s="4">
        <f t="shared" si="21"/>
        <v>0.70899999999999996</v>
      </c>
      <c r="V325" s="4">
        <f t="shared" si="22"/>
        <v>174</v>
      </c>
      <c r="W325" s="4"/>
      <c r="X325" s="4"/>
      <c r="Y325" s="4">
        <f t="shared" si="23"/>
        <v>3</v>
      </c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" customHeight="1">
      <c r="A326" s="4">
        <v>325</v>
      </c>
      <c r="B326" s="4">
        <v>1</v>
      </c>
      <c r="C326" s="4">
        <v>609</v>
      </c>
      <c r="D326" s="4">
        <f t="shared" si="20"/>
        <v>609</v>
      </c>
      <c r="E326" s="4">
        <v>0</v>
      </c>
      <c r="F326" s="14">
        <v>0</v>
      </c>
      <c r="G326" s="4">
        <v>0</v>
      </c>
      <c r="H326" s="14">
        <v>0</v>
      </c>
      <c r="I326" s="4">
        <v>0</v>
      </c>
      <c r="J326" s="14">
        <v>0</v>
      </c>
      <c r="K326" s="4">
        <v>0</v>
      </c>
      <c r="L326" s="14">
        <v>0</v>
      </c>
      <c r="M326" s="4">
        <v>0</v>
      </c>
      <c r="N326" s="14">
        <v>0</v>
      </c>
      <c r="O326" s="4">
        <v>0</v>
      </c>
      <c r="P326" s="14">
        <v>0</v>
      </c>
      <c r="Q326" s="14">
        <v>1</v>
      </c>
      <c r="R326" s="14">
        <v>0.40047411284576301</v>
      </c>
      <c r="S326" s="4">
        <v>1</v>
      </c>
      <c r="T326" s="4">
        <v>0.18555728202892299</v>
      </c>
      <c r="U326" s="4">
        <f t="shared" si="21"/>
        <v>0.66500000000000004</v>
      </c>
      <c r="V326" s="4">
        <f t="shared" si="22"/>
        <v>210</v>
      </c>
      <c r="W326" s="4"/>
      <c r="X326" s="4"/>
      <c r="Y326" s="4">
        <f t="shared" si="23"/>
        <v>2</v>
      </c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" customHeight="1">
      <c r="A327" s="4">
        <v>326</v>
      </c>
      <c r="B327" s="4">
        <v>1</v>
      </c>
      <c r="C327" s="4">
        <v>542</v>
      </c>
      <c r="D327" s="4">
        <f t="shared" si="20"/>
        <v>542</v>
      </c>
      <c r="E327" s="4">
        <v>0</v>
      </c>
      <c r="F327" s="14">
        <v>0</v>
      </c>
      <c r="G327" s="4">
        <v>1</v>
      </c>
      <c r="H327" s="14">
        <v>0.64745437052207699</v>
      </c>
      <c r="I327" s="4">
        <v>0</v>
      </c>
      <c r="J327" s="14">
        <v>0</v>
      </c>
      <c r="K327" s="4">
        <v>0</v>
      </c>
      <c r="L327" s="14">
        <v>0</v>
      </c>
      <c r="M327" s="4">
        <v>0</v>
      </c>
      <c r="N327" s="14">
        <v>0</v>
      </c>
      <c r="O327" s="4">
        <v>0</v>
      </c>
      <c r="P327" s="14">
        <v>0</v>
      </c>
      <c r="Q327" s="14">
        <v>1</v>
      </c>
      <c r="R327" s="14">
        <v>0.40047411284576301</v>
      </c>
      <c r="S327" s="4">
        <v>1</v>
      </c>
      <c r="T327" s="4">
        <v>0.18555728202892299</v>
      </c>
      <c r="U327" s="4">
        <f t="shared" si="21"/>
        <v>0.70899999999999996</v>
      </c>
      <c r="V327" s="4">
        <f t="shared" si="22"/>
        <v>174</v>
      </c>
      <c r="W327" s="4"/>
      <c r="X327" s="4"/>
      <c r="Y327" s="4">
        <f t="shared" si="23"/>
        <v>3</v>
      </c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" customHeight="1">
      <c r="A328" s="4">
        <v>327</v>
      </c>
      <c r="B328" s="4">
        <v>1</v>
      </c>
      <c r="C328" s="4">
        <v>137</v>
      </c>
      <c r="D328" s="4">
        <f t="shared" si="20"/>
        <v>137</v>
      </c>
      <c r="E328" s="4">
        <v>0</v>
      </c>
      <c r="F328" s="14">
        <v>0</v>
      </c>
      <c r="G328" s="4">
        <v>0</v>
      </c>
      <c r="H328" s="14">
        <v>0</v>
      </c>
      <c r="I328" s="4">
        <v>0</v>
      </c>
      <c r="J328" s="14">
        <v>0</v>
      </c>
      <c r="K328" s="4">
        <v>0</v>
      </c>
      <c r="L328" s="14">
        <v>0</v>
      </c>
      <c r="M328" s="4">
        <v>0</v>
      </c>
      <c r="N328" s="14">
        <v>0</v>
      </c>
      <c r="O328" s="4">
        <v>0</v>
      </c>
      <c r="P328" s="14">
        <v>0</v>
      </c>
      <c r="Q328" s="14">
        <v>0</v>
      </c>
      <c r="R328" s="14">
        <v>0</v>
      </c>
      <c r="S328" s="4">
        <v>1</v>
      </c>
      <c r="T328" s="4">
        <v>0.18555728202892299</v>
      </c>
      <c r="U328" s="4">
        <f t="shared" si="21"/>
        <v>0.246</v>
      </c>
      <c r="V328" s="4">
        <f t="shared" si="22"/>
        <v>467</v>
      </c>
      <c r="W328" s="4"/>
      <c r="X328" s="4"/>
      <c r="Y328" s="4">
        <f t="shared" si="23"/>
        <v>1</v>
      </c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" customHeight="1">
      <c r="A329" s="4">
        <v>328</v>
      </c>
      <c r="B329" s="4">
        <v>1</v>
      </c>
      <c r="C329" s="4">
        <v>470</v>
      </c>
      <c r="D329" s="4">
        <f t="shared" si="20"/>
        <v>470</v>
      </c>
      <c r="E329" s="4">
        <v>0</v>
      </c>
      <c r="F329" s="14">
        <v>0</v>
      </c>
      <c r="G329" s="4">
        <v>1</v>
      </c>
      <c r="H329" s="14">
        <v>0.64745437052207699</v>
      </c>
      <c r="I329" s="4">
        <v>0</v>
      </c>
      <c r="J329" s="14">
        <v>0</v>
      </c>
      <c r="K329" s="4">
        <v>1</v>
      </c>
      <c r="L329" s="14">
        <v>0.66085953342168502</v>
      </c>
      <c r="M329" s="4">
        <v>0</v>
      </c>
      <c r="N329" s="14">
        <v>0</v>
      </c>
      <c r="O329" s="4">
        <v>1</v>
      </c>
      <c r="P329" s="14">
        <v>0.77019865996776204</v>
      </c>
      <c r="Q329" s="14">
        <v>1</v>
      </c>
      <c r="R329" s="14">
        <v>0.40047411284576301</v>
      </c>
      <c r="S329" s="4">
        <v>1</v>
      </c>
      <c r="T329" s="4">
        <v>0.18555728202892299</v>
      </c>
      <c r="U329" s="4">
        <f t="shared" si="21"/>
        <v>0.80400000000000005</v>
      </c>
      <c r="V329" s="4">
        <f t="shared" si="22"/>
        <v>82</v>
      </c>
      <c r="W329" s="4"/>
      <c r="X329" s="4"/>
      <c r="Y329" s="4">
        <f t="shared" si="23"/>
        <v>5</v>
      </c>
      <c r="Z329" s="4"/>
      <c r="AA329" s="4"/>
      <c r="AB329" s="4"/>
      <c r="AC329" s="4"/>
      <c r="AD329" s="4"/>
      <c r="AE329" s="4"/>
      <c r="AF329" s="4"/>
      <c r="AG329" s="19"/>
      <c r="AH329" s="4"/>
    </row>
    <row r="330" spans="1:34" ht="15" customHeight="1">
      <c r="A330" s="4">
        <v>329</v>
      </c>
      <c r="B330" s="4">
        <v>1</v>
      </c>
      <c r="C330" s="4">
        <v>337</v>
      </c>
      <c r="D330" s="4">
        <f t="shared" si="20"/>
        <v>337</v>
      </c>
      <c r="E330" s="4">
        <v>0</v>
      </c>
      <c r="F330" s="14">
        <v>0</v>
      </c>
      <c r="G330" s="4">
        <v>0</v>
      </c>
      <c r="H330" s="14">
        <v>0</v>
      </c>
      <c r="I330" s="4">
        <v>0</v>
      </c>
      <c r="J330" s="14">
        <v>0</v>
      </c>
      <c r="K330" s="4">
        <v>0</v>
      </c>
      <c r="L330" s="14">
        <v>0</v>
      </c>
      <c r="M330" s="4">
        <v>1</v>
      </c>
      <c r="N330" s="14">
        <v>1.0002973763615399</v>
      </c>
      <c r="O330" s="4">
        <v>0</v>
      </c>
      <c r="P330" s="14">
        <v>0</v>
      </c>
      <c r="Q330" s="14">
        <v>0</v>
      </c>
      <c r="R330" s="14">
        <v>0</v>
      </c>
      <c r="S330" s="4">
        <v>1</v>
      </c>
      <c r="T330" s="4">
        <v>0.18555728202892299</v>
      </c>
      <c r="U330" s="4">
        <f t="shared" si="21"/>
        <v>0.27</v>
      </c>
      <c r="V330" s="4">
        <f t="shared" si="22"/>
        <v>397</v>
      </c>
      <c r="W330" s="4"/>
      <c r="X330" s="4"/>
      <c r="Y330" s="4">
        <f t="shared" si="23"/>
        <v>2</v>
      </c>
      <c r="Z330" s="4"/>
      <c r="AA330" s="4"/>
      <c r="AB330" s="4"/>
      <c r="AC330" s="4"/>
      <c r="AD330" s="4"/>
      <c r="AE330" s="4"/>
      <c r="AF330" s="4"/>
      <c r="AG330" s="19"/>
      <c r="AH330" s="4"/>
    </row>
    <row r="331" spans="1:34" ht="15" customHeight="1">
      <c r="A331" s="4">
        <v>330</v>
      </c>
      <c r="B331" s="4">
        <v>1</v>
      </c>
      <c r="C331" s="4">
        <v>356</v>
      </c>
      <c r="D331" s="4">
        <f t="shared" si="20"/>
        <v>356</v>
      </c>
      <c r="E331" s="4">
        <v>0</v>
      </c>
      <c r="F331" s="14">
        <v>0</v>
      </c>
      <c r="G331" s="4">
        <v>0</v>
      </c>
      <c r="H331" s="14">
        <v>0</v>
      </c>
      <c r="I331" s="4">
        <v>0</v>
      </c>
      <c r="J331" s="14">
        <v>0</v>
      </c>
      <c r="K331" s="4">
        <v>0</v>
      </c>
      <c r="L331" s="14">
        <v>0</v>
      </c>
      <c r="M331" s="4">
        <v>0</v>
      </c>
      <c r="N331" s="14">
        <v>0</v>
      </c>
      <c r="O331" s="4">
        <v>0</v>
      </c>
      <c r="P331" s="14">
        <v>0</v>
      </c>
      <c r="Q331" s="14">
        <v>0</v>
      </c>
      <c r="R331" s="14">
        <v>0</v>
      </c>
      <c r="S331" s="4">
        <v>1</v>
      </c>
      <c r="T331" s="4">
        <v>0.18555728202892299</v>
      </c>
      <c r="U331" s="4">
        <f t="shared" si="21"/>
        <v>0.246</v>
      </c>
      <c r="V331" s="4">
        <f t="shared" si="22"/>
        <v>467</v>
      </c>
      <c r="W331" s="4"/>
      <c r="X331" s="4"/>
      <c r="Y331" s="4">
        <f t="shared" si="23"/>
        <v>1</v>
      </c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" customHeight="1">
      <c r="A332" s="4">
        <v>331</v>
      </c>
      <c r="B332" s="4">
        <v>1</v>
      </c>
      <c r="C332" s="4">
        <v>165</v>
      </c>
      <c r="D332" s="4">
        <f t="shared" si="20"/>
        <v>165</v>
      </c>
      <c r="E332" s="4">
        <v>0</v>
      </c>
      <c r="F332" s="14">
        <v>0</v>
      </c>
      <c r="G332" s="4">
        <v>0</v>
      </c>
      <c r="H332" s="14">
        <v>0</v>
      </c>
      <c r="I332" s="4">
        <v>0</v>
      </c>
      <c r="J332" s="14">
        <v>0</v>
      </c>
      <c r="K332" s="4">
        <v>0</v>
      </c>
      <c r="L332" s="14">
        <v>0</v>
      </c>
      <c r="M332" s="4">
        <v>1</v>
      </c>
      <c r="N332" s="14">
        <v>1.0002973763615399</v>
      </c>
      <c r="O332" s="4">
        <v>0</v>
      </c>
      <c r="P332" s="14">
        <v>0</v>
      </c>
      <c r="Q332" s="14">
        <v>0</v>
      </c>
      <c r="R332" s="14">
        <v>0</v>
      </c>
      <c r="S332" s="4">
        <v>1</v>
      </c>
      <c r="T332" s="4">
        <v>0.18555728202892299</v>
      </c>
      <c r="U332" s="4">
        <f t="shared" si="21"/>
        <v>0.27</v>
      </c>
      <c r="V332" s="4">
        <f t="shared" si="22"/>
        <v>397</v>
      </c>
      <c r="W332" s="4"/>
      <c r="X332" s="4"/>
      <c r="Y332" s="4">
        <f t="shared" si="23"/>
        <v>2</v>
      </c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" customHeight="1">
      <c r="A333" s="4">
        <v>332</v>
      </c>
      <c r="B333" s="4">
        <v>1</v>
      </c>
      <c r="C333" s="4">
        <v>283</v>
      </c>
      <c r="D333" s="4">
        <f t="shared" si="20"/>
        <v>283</v>
      </c>
      <c r="E333" s="4">
        <v>0</v>
      </c>
      <c r="F333" s="14">
        <v>0</v>
      </c>
      <c r="G333" s="4">
        <v>0</v>
      </c>
      <c r="H333" s="14">
        <v>0</v>
      </c>
      <c r="I333" s="4">
        <v>0</v>
      </c>
      <c r="J333" s="14">
        <v>0</v>
      </c>
      <c r="K333" s="4">
        <v>0</v>
      </c>
      <c r="L333" s="14">
        <v>0</v>
      </c>
      <c r="M333" s="4">
        <v>0</v>
      </c>
      <c r="N333" s="14">
        <v>0</v>
      </c>
      <c r="O333" s="4">
        <v>0</v>
      </c>
      <c r="P333" s="14">
        <v>0</v>
      </c>
      <c r="Q333" s="14">
        <v>1</v>
      </c>
      <c r="R333" s="14">
        <v>0.40047411284576301</v>
      </c>
      <c r="S333" s="4">
        <v>1</v>
      </c>
      <c r="T333" s="4">
        <v>0.18555728202892299</v>
      </c>
      <c r="U333" s="4">
        <f t="shared" si="21"/>
        <v>0.66500000000000004</v>
      </c>
      <c r="V333" s="4">
        <f t="shared" si="22"/>
        <v>210</v>
      </c>
      <c r="W333" s="4"/>
      <c r="X333" s="4"/>
      <c r="Y333" s="4">
        <f t="shared" si="23"/>
        <v>2</v>
      </c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" customHeight="1">
      <c r="A334" s="4">
        <v>333</v>
      </c>
      <c r="B334" s="4">
        <v>1</v>
      </c>
      <c r="C334" s="4">
        <v>178</v>
      </c>
      <c r="D334" s="4">
        <f t="shared" si="20"/>
        <v>178</v>
      </c>
      <c r="E334" s="4">
        <v>0</v>
      </c>
      <c r="F334" s="14">
        <v>0</v>
      </c>
      <c r="G334" s="4">
        <v>1</v>
      </c>
      <c r="H334" s="14">
        <v>0.64745437052207699</v>
      </c>
      <c r="I334" s="4">
        <v>0</v>
      </c>
      <c r="J334" s="14">
        <v>0</v>
      </c>
      <c r="K334" s="4">
        <v>0</v>
      </c>
      <c r="L334" s="14">
        <v>0</v>
      </c>
      <c r="M334" s="4">
        <v>0</v>
      </c>
      <c r="N334" s="14">
        <v>0</v>
      </c>
      <c r="O334" s="4">
        <v>1</v>
      </c>
      <c r="P334" s="14">
        <v>0.77019865996776204</v>
      </c>
      <c r="Q334" s="14">
        <v>0</v>
      </c>
      <c r="R334" s="14">
        <v>0</v>
      </c>
      <c r="S334" s="4">
        <v>1</v>
      </c>
      <c r="T334" s="4">
        <v>0.18555728202892299</v>
      </c>
      <c r="U334" s="4">
        <f t="shared" si="21"/>
        <v>0.28000000000000003</v>
      </c>
      <c r="V334" s="4">
        <f t="shared" si="22"/>
        <v>368</v>
      </c>
      <c r="W334" s="4"/>
      <c r="X334" s="4"/>
      <c r="Y334" s="4">
        <f t="shared" si="23"/>
        <v>3</v>
      </c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" customHeight="1">
      <c r="A335" s="4">
        <v>334</v>
      </c>
      <c r="B335" s="4">
        <v>1</v>
      </c>
      <c r="C335" s="4">
        <v>482</v>
      </c>
      <c r="D335" s="4">
        <f t="shared" si="20"/>
        <v>482</v>
      </c>
      <c r="E335" s="4">
        <v>0</v>
      </c>
      <c r="F335" s="14">
        <v>0</v>
      </c>
      <c r="G335" s="4">
        <v>0</v>
      </c>
      <c r="H335" s="14">
        <v>0</v>
      </c>
      <c r="I335" s="4">
        <v>0</v>
      </c>
      <c r="J335" s="14">
        <v>0</v>
      </c>
      <c r="K335" s="4">
        <v>0</v>
      </c>
      <c r="L335" s="14">
        <v>0</v>
      </c>
      <c r="M335" s="4">
        <v>0</v>
      </c>
      <c r="N335" s="14">
        <v>0</v>
      </c>
      <c r="O335" s="4">
        <v>0</v>
      </c>
      <c r="P335" s="14">
        <v>0</v>
      </c>
      <c r="Q335" s="14">
        <v>1</v>
      </c>
      <c r="R335" s="14">
        <v>0.40047411284576301</v>
      </c>
      <c r="S335" s="4">
        <v>1</v>
      </c>
      <c r="T335" s="4">
        <v>0.18555728202892299</v>
      </c>
      <c r="U335" s="4">
        <f t="shared" si="21"/>
        <v>0.66500000000000004</v>
      </c>
      <c r="V335" s="4">
        <f t="shared" si="22"/>
        <v>210</v>
      </c>
      <c r="W335" s="4"/>
      <c r="X335" s="4"/>
      <c r="Y335" s="4">
        <f t="shared" si="23"/>
        <v>2</v>
      </c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" customHeight="1">
      <c r="A336" s="4">
        <v>335</v>
      </c>
      <c r="B336" s="4">
        <v>1</v>
      </c>
      <c r="C336" s="4">
        <v>384</v>
      </c>
      <c r="D336" s="4">
        <f t="shared" si="20"/>
        <v>384</v>
      </c>
      <c r="E336" s="4">
        <v>0</v>
      </c>
      <c r="F336" s="14">
        <v>0</v>
      </c>
      <c r="G336" s="4">
        <v>0</v>
      </c>
      <c r="H336" s="14">
        <v>0</v>
      </c>
      <c r="I336" s="4">
        <v>0</v>
      </c>
      <c r="J336" s="14">
        <v>0</v>
      </c>
      <c r="K336" s="4">
        <v>0</v>
      </c>
      <c r="L336" s="14">
        <v>0</v>
      </c>
      <c r="M336" s="4">
        <v>0</v>
      </c>
      <c r="N336" s="14">
        <v>0</v>
      </c>
      <c r="O336" s="4">
        <v>0</v>
      </c>
      <c r="P336" s="14">
        <v>0</v>
      </c>
      <c r="Q336" s="14">
        <v>1</v>
      </c>
      <c r="R336" s="14">
        <v>0.40047411284576301</v>
      </c>
      <c r="S336" s="4">
        <v>1</v>
      </c>
      <c r="T336" s="4">
        <v>0.18555728202892299</v>
      </c>
      <c r="U336" s="4">
        <f t="shared" si="21"/>
        <v>0.66500000000000004</v>
      </c>
      <c r="V336" s="4">
        <f t="shared" si="22"/>
        <v>210</v>
      </c>
      <c r="W336" s="4"/>
      <c r="X336" s="4"/>
      <c r="Y336" s="4">
        <f t="shared" si="23"/>
        <v>2</v>
      </c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" customHeight="1">
      <c r="A337" s="4">
        <v>336</v>
      </c>
      <c r="B337" s="4">
        <v>1</v>
      </c>
      <c r="C337" s="4">
        <v>145</v>
      </c>
      <c r="D337" s="4">
        <f t="shared" si="20"/>
        <v>145</v>
      </c>
      <c r="E337" s="4">
        <v>0</v>
      </c>
      <c r="F337" s="14">
        <v>0</v>
      </c>
      <c r="G337" s="4">
        <v>0</v>
      </c>
      <c r="H337" s="14">
        <v>0</v>
      </c>
      <c r="I337" s="4">
        <v>0</v>
      </c>
      <c r="J337" s="14">
        <v>0</v>
      </c>
      <c r="K337" s="4">
        <v>0</v>
      </c>
      <c r="L337" s="14">
        <v>0</v>
      </c>
      <c r="M337" s="4">
        <v>0</v>
      </c>
      <c r="N337" s="14">
        <v>0</v>
      </c>
      <c r="O337" s="4">
        <v>1</v>
      </c>
      <c r="P337" s="14">
        <v>0.77019865996776204</v>
      </c>
      <c r="Q337" s="14">
        <v>0</v>
      </c>
      <c r="R337" s="14">
        <v>0</v>
      </c>
      <c r="S337" s="4">
        <v>1</v>
      </c>
      <c r="T337" s="4">
        <v>0.18555728202892299</v>
      </c>
      <c r="U337" s="4">
        <f t="shared" si="21"/>
        <v>0.26400000000000001</v>
      </c>
      <c r="V337" s="4">
        <f t="shared" si="22"/>
        <v>405</v>
      </c>
      <c r="W337" s="4"/>
      <c r="X337" s="4"/>
      <c r="Y337" s="4">
        <f t="shared" si="23"/>
        <v>2</v>
      </c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" customHeight="1">
      <c r="A338" s="4">
        <v>337</v>
      </c>
      <c r="B338" s="4">
        <v>1</v>
      </c>
      <c r="C338" s="4">
        <v>68</v>
      </c>
      <c r="D338" s="4">
        <f t="shared" si="20"/>
        <v>68</v>
      </c>
      <c r="E338" s="4">
        <v>0</v>
      </c>
      <c r="F338" s="14">
        <v>0</v>
      </c>
      <c r="G338" s="4">
        <v>0</v>
      </c>
      <c r="H338" s="14">
        <v>0</v>
      </c>
      <c r="I338" s="4">
        <v>1</v>
      </c>
      <c r="J338" s="14">
        <v>1.2725556160834299</v>
      </c>
      <c r="K338" s="4">
        <v>0</v>
      </c>
      <c r="L338" s="14">
        <v>0</v>
      </c>
      <c r="M338" s="4">
        <v>1</v>
      </c>
      <c r="N338" s="14">
        <v>1.0002973763615399</v>
      </c>
      <c r="O338" s="4">
        <v>1</v>
      </c>
      <c r="P338" s="14">
        <v>0.77019865996776204</v>
      </c>
      <c r="Q338" s="14">
        <v>1</v>
      </c>
      <c r="R338" s="14">
        <v>0.40047411284576301</v>
      </c>
      <c r="S338" s="4">
        <v>1</v>
      </c>
      <c r="T338" s="4">
        <v>0.18555728202892299</v>
      </c>
      <c r="U338" s="4">
        <f t="shared" si="21"/>
        <v>0.86799999999999999</v>
      </c>
      <c r="V338" s="4">
        <f t="shared" si="22"/>
        <v>62</v>
      </c>
      <c r="W338" s="4"/>
      <c r="X338" s="4"/>
      <c r="Y338" s="4">
        <f t="shared" si="23"/>
        <v>5</v>
      </c>
      <c r="Z338" s="4"/>
      <c r="AA338" s="4"/>
      <c r="AB338" s="4"/>
      <c r="AC338" s="4"/>
      <c r="AD338" s="4"/>
      <c r="AE338" s="4"/>
      <c r="AF338" s="4"/>
      <c r="AG338" s="19"/>
      <c r="AH338" s="4"/>
    </row>
    <row r="339" spans="1:34" ht="15" customHeight="1">
      <c r="A339" s="4">
        <v>338</v>
      </c>
      <c r="B339" s="4">
        <v>1</v>
      </c>
      <c r="C339" s="4">
        <v>56</v>
      </c>
      <c r="D339" s="4">
        <f t="shared" si="20"/>
        <v>56</v>
      </c>
      <c r="E339" s="4">
        <v>0</v>
      </c>
      <c r="F339" s="14">
        <v>0</v>
      </c>
      <c r="G339" s="4">
        <v>0</v>
      </c>
      <c r="H339" s="14">
        <v>0</v>
      </c>
      <c r="I339" s="4">
        <v>1</v>
      </c>
      <c r="J339" s="14">
        <v>1.2725556160834299</v>
      </c>
      <c r="K339" s="4">
        <v>0</v>
      </c>
      <c r="L339" s="14">
        <v>0</v>
      </c>
      <c r="M339" s="4">
        <v>1</v>
      </c>
      <c r="N339" s="14">
        <v>1.0002973763615399</v>
      </c>
      <c r="O339" s="4">
        <v>0</v>
      </c>
      <c r="P339" s="14">
        <v>0</v>
      </c>
      <c r="Q339" s="14">
        <v>1</v>
      </c>
      <c r="R339" s="14">
        <v>0.40047411284576301</v>
      </c>
      <c r="S339" s="4">
        <v>1</v>
      </c>
      <c r="T339" s="4">
        <v>0.18555728202892299</v>
      </c>
      <c r="U339" s="4">
        <f t="shared" si="21"/>
        <v>0.81699999999999995</v>
      </c>
      <c r="V339" s="4">
        <f t="shared" si="22"/>
        <v>79</v>
      </c>
      <c r="W339" s="4"/>
      <c r="X339" s="4"/>
      <c r="Y339" s="4">
        <f t="shared" si="23"/>
        <v>4</v>
      </c>
      <c r="Z339" s="4"/>
      <c r="AA339" s="4"/>
      <c r="AB339" s="4"/>
      <c r="AC339" s="4"/>
      <c r="AD339" s="4"/>
      <c r="AE339" s="4"/>
      <c r="AF339" s="4"/>
      <c r="AG339" s="19"/>
      <c r="AH339" s="4"/>
    </row>
    <row r="340" spans="1:34" ht="15" customHeight="1">
      <c r="A340" s="4">
        <v>339</v>
      </c>
      <c r="B340" s="4">
        <v>1</v>
      </c>
      <c r="C340" s="4">
        <v>214</v>
      </c>
      <c r="D340" s="4">
        <f t="shared" si="20"/>
        <v>214</v>
      </c>
      <c r="E340" s="4">
        <v>0</v>
      </c>
      <c r="F340" s="14">
        <v>0</v>
      </c>
      <c r="G340" s="4">
        <v>1</v>
      </c>
      <c r="H340" s="14">
        <v>0.64745437052207699</v>
      </c>
      <c r="I340" s="4">
        <v>0</v>
      </c>
      <c r="J340" s="14">
        <v>0</v>
      </c>
      <c r="K340" s="4">
        <v>0</v>
      </c>
      <c r="L340" s="14">
        <v>0</v>
      </c>
      <c r="M340" s="4">
        <v>0</v>
      </c>
      <c r="N340" s="14">
        <v>0</v>
      </c>
      <c r="O340" s="4">
        <v>0</v>
      </c>
      <c r="P340" s="14">
        <v>0</v>
      </c>
      <c r="Q340" s="14">
        <v>0</v>
      </c>
      <c r="R340" s="14">
        <v>0</v>
      </c>
      <c r="S340" s="4">
        <v>1</v>
      </c>
      <c r="T340" s="4">
        <v>0.18555728202892299</v>
      </c>
      <c r="U340" s="4">
        <f t="shared" si="21"/>
        <v>0.26100000000000001</v>
      </c>
      <c r="V340" s="4">
        <f t="shared" si="22"/>
        <v>457</v>
      </c>
      <c r="W340" s="4"/>
      <c r="X340" s="4"/>
      <c r="Y340" s="4">
        <f t="shared" si="23"/>
        <v>2</v>
      </c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" customHeight="1">
      <c r="A341" s="4">
        <v>340</v>
      </c>
      <c r="B341" s="4">
        <v>1</v>
      </c>
      <c r="C341" s="4">
        <v>1000</v>
      </c>
      <c r="D341" s="4">
        <f t="shared" si="20"/>
        <v>1000</v>
      </c>
      <c r="E341" s="4">
        <v>0</v>
      </c>
      <c r="F341" s="14">
        <v>0</v>
      </c>
      <c r="G341" s="4">
        <v>0</v>
      </c>
      <c r="H341" s="14">
        <v>0</v>
      </c>
      <c r="I341" s="4">
        <v>0</v>
      </c>
      <c r="J341" s="14">
        <v>0</v>
      </c>
      <c r="K341" s="4">
        <v>0</v>
      </c>
      <c r="L341" s="14">
        <v>0</v>
      </c>
      <c r="M341" s="4">
        <v>0</v>
      </c>
      <c r="N341" s="14">
        <v>0</v>
      </c>
      <c r="O341" s="4">
        <v>0</v>
      </c>
      <c r="P341" s="14">
        <v>0</v>
      </c>
      <c r="Q341" s="14">
        <v>0</v>
      </c>
      <c r="R341" s="14">
        <v>0</v>
      </c>
      <c r="S341" s="4">
        <v>1</v>
      </c>
      <c r="T341" s="4">
        <v>0.18555728202892299</v>
      </c>
      <c r="U341" s="4">
        <f t="shared" si="21"/>
        <v>0.246</v>
      </c>
      <c r="V341" s="4">
        <f t="shared" si="22"/>
        <v>467</v>
      </c>
      <c r="W341" s="4"/>
      <c r="X341" s="4"/>
      <c r="Y341" s="4">
        <f t="shared" si="23"/>
        <v>1</v>
      </c>
      <c r="Z341" s="4"/>
      <c r="AA341" s="4"/>
      <c r="AB341" s="4"/>
      <c r="AC341" s="4"/>
      <c r="AD341" s="4"/>
      <c r="AE341" s="4"/>
      <c r="AF341" s="4"/>
      <c r="AG341" s="19"/>
      <c r="AH341" s="4"/>
    </row>
    <row r="342" spans="1:34" ht="15" customHeight="1">
      <c r="A342" s="4">
        <v>341</v>
      </c>
      <c r="B342" s="4">
        <v>1</v>
      </c>
      <c r="C342" s="4">
        <v>387</v>
      </c>
      <c r="D342" s="4">
        <f t="shared" si="20"/>
        <v>387</v>
      </c>
      <c r="E342" s="4">
        <v>0</v>
      </c>
      <c r="F342" s="14">
        <v>0</v>
      </c>
      <c r="G342" s="4">
        <v>0</v>
      </c>
      <c r="H342" s="14">
        <v>0</v>
      </c>
      <c r="I342" s="4">
        <v>0</v>
      </c>
      <c r="J342" s="14">
        <v>0</v>
      </c>
      <c r="K342" s="4">
        <v>1</v>
      </c>
      <c r="L342" s="14">
        <v>0.66085953342168502</v>
      </c>
      <c r="M342" s="4">
        <v>0</v>
      </c>
      <c r="N342" s="14">
        <v>0</v>
      </c>
      <c r="O342" s="4">
        <v>1</v>
      </c>
      <c r="P342" s="14">
        <v>0.77019865996776204</v>
      </c>
      <c r="Q342" s="14">
        <v>1</v>
      </c>
      <c r="R342" s="14">
        <v>0.40047411284576301</v>
      </c>
      <c r="S342" s="4">
        <v>1</v>
      </c>
      <c r="T342" s="4">
        <v>0.18555728202892299</v>
      </c>
      <c r="U342" s="4">
        <f t="shared" si="21"/>
        <v>0.76100000000000001</v>
      </c>
      <c r="V342" s="4">
        <f t="shared" si="22"/>
        <v>105</v>
      </c>
      <c r="W342" s="4"/>
      <c r="X342" s="4"/>
      <c r="Y342" s="4">
        <f t="shared" si="23"/>
        <v>4</v>
      </c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" customHeight="1">
      <c r="A343" s="4">
        <v>342</v>
      </c>
      <c r="B343" s="4">
        <v>1</v>
      </c>
      <c r="C343" s="4">
        <v>179</v>
      </c>
      <c r="D343" s="4">
        <f t="shared" si="20"/>
        <v>179</v>
      </c>
      <c r="E343" s="4">
        <v>0</v>
      </c>
      <c r="F343" s="14">
        <v>0</v>
      </c>
      <c r="G343" s="4">
        <v>0</v>
      </c>
      <c r="H343" s="14">
        <v>0</v>
      </c>
      <c r="I343" s="4">
        <v>0</v>
      </c>
      <c r="J343" s="14">
        <v>0</v>
      </c>
      <c r="K343" s="4">
        <v>0</v>
      </c>
      <c r="L343" s="14">
        <v>0</v>
      </c>
      <c r="M343" s="4">
        <v>0</v>
      </c>
      <c r="N343" s="14">
        <v>0</v>
      </c>
      <c r="O343" s="4">
        <v>0</v>
      </c>
      <c r="P343" s="14">
        <v>0</v>
      </c>
      <c r="Q343" s="14">
        <v>0</v>
      </c>
      <c r="R343" s="14">
        <v>0</v>
      </c>
      <c r="S343" s="4">
        <v>1</v>
      </c>
      <c r="T343" s="4">
        <v>0.18555728202892299</v>
      </c>
      <c r="U343" s="4">
        <f t="shared" si="21"/>
        <v>0.246</v>
      </c>
      <c r="V343" s="4">
        <f t="shared" si="22"/>
        <v>467</v>
      </c>
      <c r="W343" s="4"/>
      <c r="X343" s="4"/>
      <c r="Y343" s="4">
        <f t="shared" si="23"/>
        <v>1</v>
      </c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" customHeight="1">
      <c r="A344" s="4">
        <v>343</v>
      </c>
      <c r="B344" s="4">
        <v>1</v>
      </c>
      <c r="C344" s="4">
        <v>415</v>
      </c>
      <c r="D344" s="4">
        <f t="shared" si="20"/>
        <v>415</v>
      </c>
      <c r="E344" s="4">
        <v>0</v>
      </c>
      <c r="F344" s="14">
        <v>0</v>
      </c>
      <c r="G344" s="4">
        <v>0</v>
      </c>
      <c r="H344" s="14">
        <v>0</v>
      </c>
      <c r="I344" s="4">
        <v>0</v>
      </c>
      <c r="J344" s="14">
        <v>0</v>
      </c>
      <c r="K344" s="4">
        <v>0</v>
      </c>
      <c r="L344" s="14">
        <v>0</v>
      </c>
      <c r="M344" s="4">
        <v>0</v>
      </c>
      <c r="N344" s="14">
        <v>0</v>
      </c>
      <c r="O344" s="4">
        <v>0</v>
      </c>
      <c r="P344" s="14">
        <v>0</v>
      </c>
      <c r="Q344" s="14">
        <v>1</v>
      </c>
      <c r="R344" s="14">
        <v>0.40047411284576301</v>
      </c>
      <c r="S344" s="4">
        <v>1</v>
      </c>
      <c r="T344" s="4">
        <v>0.18555728202892299</v>
      </c>
      <c r="U344" s="4">
        <f t="shared" si="21"/>
        <v>0.66500000000000004</v>
      </c>
      <c r="V344" s="4">
        <f t="shared" si="22"/>
        <v>210</v>
      </c>
      <c r="W344" s="4"/>
      <c r="X344" s="4"/>
      <c r="Y344" s="4">
        <f t="shared" si="23"/>
        <v>2</v>
      </c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" customHeight="1">
      <c r="A345" s="4">
        <v>344</v>
      </c>
      <c r="B345" s="4">
        <v>1</v>
      </c>
      <c r="C345" s="4">
        <v>406</v>
      </c>
      <c r="D345" s="4">
        <f t="shared" si="20"/>
        <v>406</v>
      </c>
      <c r="E345" s="4">
        <v>0</v>
      </c>
      <c r="F345" s="14">
        <v>0</v>
      </c>
      <c r="G345" s="4">
        <v>0</v>
      </c>
      <c r="H345" s="14">
        <v>0</v>
      </c>
      <c r="I345" s="4">
        <v>0</v>
      </c>
      <c r="J345" s="14">
        <v>0</v>
      </c>
      <c r="K345" s="4">
        <v>1</v>
      </c>
      <c r="L345" s="14">
        <v>0.66085953342168502</v>
      </c>
      <c r="M345" s="4">
        <v>0</v>
      </c>
      <c r="N345" s="14">
        <v>0</v>
      </c>
      <c r="O345" s="4">
        <v>0</v>
      </c>
      <c r="P345" s="14">
        <v>0</v>
      </c>
      <c r="Q345" s="14">
        <v>0</v>
      </c>
      <c r="R345" s="14">
        <v>0</v>
      </c>
      <c r="S345" s="4">
        <v>1</v>
      </c>
      <c r="T345" s="4">
        <v>0.18555728202892299</v>
      </c>
      <c r="U345" s="4">
        <f t="shared" si="21"/>
        <v>0.26200000000000001</v>
      </c>
      <c r="V345" s="4">
        <f t="shared" si="22"/>
        <v>435</v>
      </c>
      <c r="W345" s="4"/>
      <c r="X345" s="4"/>
      <c r="Y345" s="4">
        <f t="shared" si="23"/>
        <v>2</v>
      </c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" customHeight="1">
      <c r="A346" s="4">
        <v>345</v>
      </c>
      <c r="B346" s="4">
        <v>1</v>
      </c>
      <c r="C346" s="4">
        <v>327</v>
      </c>
      <c r="D346" s="4">
        <f t="shared" si="20"/>
        <v>327</v>
      </c>
      <c r="E346" s="4">
        <v>0</v>
      </c>
      <c r="F346" s="14">
        <v>0</v>
      </c>
      <c r="G346" s="4">
        <v>1</v>
      </c>
      <c r="H346" s="14">
        <v>0.64745437052207699</v>
      </c>
      <c r="I346" s="4">
        <v>0</v>
      </c>
      <c r="J346" s="14">
        <v>0</v>
      </c>
      <c r="K346" s="4">
        <v>1</v>
      </c>
      <c r="L346" s="14">
        <v>0.66085953342168502</v>
      </c>
      <c r="M346" s="4">
        <v>0</v>
      </c>
      <c r="N346" s="14">
        <v>0</v>
      </c>
      <c r="O346" s="4">
        <v>1</v>
      </c>
      <c r="P346" s="14">
        <v>0.77019865996776204</v>
      </c>
      <c r="Q346" s="14">
        <v>0</v>
      </c>
      <c r="R346" s="14">
        <v>0</v>
      </c>
      <c r="S346" s="4">
        <v>1</v>
      </c>
      <c r="T346" s="4">
        <v>0.18555728202892299</v>
      </c>
      <c r="U346" s="4">
        <f t="shared" si="21"/>
        <v>0.29699999999999999</v>
      </c>
      <c r="V346" s="4">
        <f t="shared" si="22"/>
        <v>316</v>
      </c>
      <c r="W346" s="4"/>
      <c r="X346" s="4"/>
      <c r="Y346" s="4">
        <f t="shared" si="23"/>
        <v>4</v>
      </c>
      <c r="Z346" s="4"/>
      <c r="AA346" s="4"/>
      <c r="AB346" s="4"/>
      <c r="AC346" s="4"/>
      <c r="AD346" s="4"/>
      <c r="AE346" s="4"/>
      <c r="AF346" s="4"/>
      <c r="AG346" s="19"/>
      <c r="AH346" s="4"/>
    </row>
    <row r="347" spans="1:34" ht="15" customHeight="1">
      <c r="A347" s="4">
        <v>346</v>
      </c>
      <c r="B347" s="4">
        <v>1</v>
      </c>
      <c r="C347" s="4">
        <v>89</v>
      </c>
      <c r="D347" s="4">
        <f t="shared" si="20"/>
        <v>89</v>
      </c>
      <c r="E347" s="4">
        <v>0</v>
      </c>
      <c r="F347" s="14">
        <v>0</v>
      </c>
      <c r="G347" s="4">
        <v>0</v>
      </c>
      <c r="H347" s="14">
        <v>0</v>
      </c>
      <c r="I347" s="4">
        <v>1</v>
      </c>
      <c r="J347" s="14">
        <v>1.2725556160834299</v>
      </c>
      <c r="K347" s="4">
        <v>0</v>
      </c>
      <c r="L347" s="14">
        <v>0</v>
      </c>
      <c r="M347" s="4">
        <v>0</v>
      </c>
      <c r="N347" s="14">
        <v>0</v>
      </c>
      <c r="O347" s="4">
        <v>1</v>
      </c>
      <c r="P347" s="14">
        <v>0.77019865996776204</v>
      </c>
      <c r="Q347" s="14">
        <v>1</v>
      </c>
      <c r="R347" s="14">
        <v>0.40047411284576301</v>
      </c>
      <c r="S347" s="4">
        <v>1</v>
      </c>
      <c r="T347" s="4">
        <v>0.18555728202892299</v>
      </c>
      <c r="U347" s="4">
        <f t="shared" si="21"/>
        <v>0.80100000000000005</v>
      </c>
      <c r="V347" s="4">
        <f t="shared" si="22"/>
        <v>90</v>
      </c>
      <c r="W347" s="4"/>
      <c r="X347" s="4"/>
      <c r="Y347" s="4">
        <f t="shared" si="23"/>
        <v>4</v>
      </c>
      <c r="Z347" s="4"/>
      <c r="AA347" s="4"/>
      <c r="AB347" s="4"/>
      <c r="AC347" s="4"/>
      <c r="AD347" s="4"/>
      <c r="AE347" s="4"/>
      <c r="AF347" s="4"/>
      <c r="AG347" s="19"/>
      <c r="AH347" s="4"/>
    </row>
    <row r="348" spans="1:34" ht="15" customHeight="1">
      <c r="A348" s="4">
        <v>347</v>
      </c>
      <c r="B348" s="4">
        <v>1</v>
      </c>
      <c r="C348" s="4">
        <v>69</v>
      </c>
      <c r="D348" s="4">
        <f t="shared" si="20"/>
        <v>69</v>
      </c>
      <c r="E348" s="4">
        <v>0</v>
      </c>
      <c r="F348" s="14">
        <v>0</v>
      </c>
      <c r="G348" s="4">
        <v>0</v>
      </c>
      <c r="H348" s="14">
        <v>0</v>
      </c>
      <c r="I348" s="4">
        <v>1</v>
      </c>
      <c r="J348" s="14">
        <v>1.2725556160834299</v>
      </c>
      <c r="K348" s="4">
        <v>0</v>
      </c>
      <c r="L348" s="14">
        <v>0</v>
      </c>
      <c r="M348" s="4">
        <v>1</v>
      </c>
      <c r="N348" s="14">
        <v>1.0002973763615399</v>
      </c>
      <c r="O348" s="4">
        <v>0</v>
      </c>
      <c r="P348" s="14">
        <v>0</v>
      </c>
      <c r="Q348" s="14">
        <v>1</v>
      </c>
      <c r="R348" s="14">
        <v>0.40047411284576301</v>
      </c>
      <c r="S348" s="4">
        <v>1</v>
      </c>
      <c r="T348" s="4">
        <v>0.18555728202892299</v>
      </c>
      <c r="U348" s="4">
        <f t="shared" si="21"/>
        <v>0.81699999999999995</v>
      </c>
      <c r="V348" s="4">
        <f t="shared" si="22"/>
        <v>79</v>
      </c>
      <c r="W348" s="4"/>
      <c r="X348" s="4"/>
      <c r="Y348" s="4">
        <f t="shared" si="23"/>
        <v>4</v>
      </c>
      <c r="Z348" s="4"/>
      <c r="AA348" s="4"/>
      <c r="AB348" s="4"/>
      <c r="AC348" s="4"/>
      <c r="AD348" s="4"/>
      <c r="AE348" s="4"/>
      <c r="AF348" s="4"/>
      <c r="AG348" s="19"/>
      <c r="AH348" s="4"/>
    </row>
    <row r="349" spans="1:34" ht="15" customHeight="1">
      <c r="A349" s="4">
        <v>348</v>
      </c>
      <c r="B349" s="4">
        <v>1</v>
      </c>
      <c r="C349" s="4">
        <v>329</v>
      </c>
      <c r="D349" s="4">
        <f t="shared" si="20"/>
        <v>329</v>
      </c>
      <c r="E349" s="4">
        <v>0</v>
      </c>
      <c r="F349" s="14">
        <v>0</v>
      </c>
      <c r="G349" s="4">
        <v>0</v>
      </c>
      <c r="H349" s="14">
        <v>0</v>
      </c>
      <c r="I349" s="4">
        <v>0</v>
      </c>
      <c r="J349" s="14">
        <v>0</v>
      </c>
      <c r="K349" s="4">
        <v>1</v>
      </c>
      <c r="L349" s="14">
        <v>0.66085953342168502</v>
      </c>
      <c r="M349" s="4">
        <v>0</v>
      </c>
      <c r="N349" s="14">
        <v>0</v>
      </c>
      <c r="O349" s="4">
        <v>1</v>
      </c>
      <c r="P349" s="14">
        <v>0.77019865996776204</v>
      </c>
      <c r="Q349" s="14">
        <v>0</v>
      </c>
      <c r="R349" s="14">
        <v>0</v>
      </c>
      <c r="S349" s="4">
        <v>1</v>
      </c>
      <c r="T349" s="4">
        <v>0.18555728202892299</v>
      </c>
      <c r="U349" s="4">
        <f t="shared" si="21"/>
        <v>0.28100000000000003</v>
      </c>
      <c r="V349" s="4">
        <f t="shared" si="22"/>
        <v>341</v>
      </c>
      <c r="W349" s="4"/>
      <c r="X349" s="4"/>
      <c r="Y349" s="4">
        <f t="shared" si="23"/>
        <v>3</v>
      </c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" customHeight="1">
      <c r="A350" s="4">
        <v>349</v>
      </c>
      <c r="B350" s="4">
        <v>1</v>
      </c>
      <c r="C350" s="4">
        <v>533</v>
      </c>
      <c r="D350" s="4">
        <f t="shared" si="20"/>
        <v>533</v>
      </c>
      <c r="E350" s="4">
        <v>0</v>
      </c>
      <c r="F350" s="14">
        <v>0</v>
      </c>
      <c r="G350" s="4">
        <v>0</v>
      </c>
      <c r="H350" s="14">
        <v>0</v>
      </c>
      <c r="I350" s="4">
        <v>0</v>
      </c>
      <c r="J350" s="14">
        <v>0</v>
      </c>
      <c r="K350" s="4">
        <v>0</v>
      </c>
      <c r="L350" s="14">
        <v>0</v>
      </c>
      <c r="M350" s="4">
        <v>0</v>
      </c>
      <c r="N350" s="14">
        <v>0</v>
      </c>
      <c r="O350" s="4">
        <v>0</v>
      </c>
      <c r="P350" s="14">
        <v>0</v>
      </c>
      <c r="Q350" s="14">
        <v>0</v>
      </c>
      <c r="R350" s="14">
        <v>0</v>
      </c>
      <c r="S350" s="4">
        <v>1</v>
      </c>
      <c r="T350" s="4">
        <v>0.18555728202892299</v>
      </c>
      <c r="U350" s="4">
        <f t="shared" si="21"/>
        <v>0.246</v>
      </c>
      <c r="V350" s="4">
        <f t="shared" si="22"/>
        <v>467</v>
      </c>
      <c r="W350" s="4"/>
      <c r="X350" s="4"/>
      <c r="Y350" s="4">
        <f t="shared" si="23"/>
        <v>1</v>
      </c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" customHeight="1">
      <c r="A351" s="4">
        <v>350</v>
      </c>
      <c r="B351" s="4">
        <v>1</v>
      </c>
      <c r="C351" s="4">
        <v>434</v>
      </c>
      <c r="D351" s="4">
        <f t="shared" si="20"/>
        <v>434</v>
      </c>
      <c r="E351" s="4">
        <v>0</v>
      </c>
      <c r="F351" s="14">
        <v>0</v>
      </c>
      <c r="G351" s="4">
        <v>0</v>
      </c>
      <c r="H351" s="14">
        <v>0</v>
      </c>
      <c r="I351" s="4">
        <v>0</v>
      </c>
      <c r="J351" s="14">
        <v>0</v>
      </c>
      <c r="K351" s="4">
        <v>1</v>
      </c>
      <c r="L351" s="14">
        <v>0.66085953342168502</v>
      </c>
      <c r="M351" s="4">
        <v>0</v>
      </c>
      <c r="N351" s="14">
        <v>0</v>
      </c>
      <c r="O351" s="4">
        <v>1</v>
      </c>
      <c r="P351" s="14">
        <v>0.77019865996776204</v>
      </c>
      <c r="Q351" s="14">
        <v>1</v>
      </c>
      <c r="R351" s="14">
        <v>0.40047411284576301</v>
      </c>
      <c r="S351" s="4">
        <v>1</v>
      </c>
      <c r="T351" s="4">
        <v>0.18555728202892299</v>
      </c>
      <c r="U351" s="4">
        <f t="shared" si="21"/>
        <v>0.76100000000000001</v>
      </c>
      <c r="V351" s="4">
        <f t="shared" si="22"/>
        <v>105</v>
      </c>
      <c r="W351" s="4"/>
      <c r="X351" s="4"/>
      <c r="Y351" s="4">
        <f t="shared" si="23"/>
        <v>4</v>
      </c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" customHeight="1">
      <c r="A352" s="4">
        <v>351</v>
      </c>
      <c r="B352" s="4">
        <v>1</v>
      </c>
      <c r="C352" s="4">
        <v>240</v>
      </c>
      <c r="D352" s="4">
        <f t="shared" si="20"/>
        <v>240</v>
      </c>
      <c r="E352" s="4">
        <v>0</v>
      </c>
      <c r="F352" s="14">
        <v>0</v>
      </c>
      <c r="G352" s="4">
        <v>1</v>
      </c>
      <c r="H352" s="14">
        <v>0.64745437052207699</v>
      </c>
      <c r="I352" s="4">
        <v>0</v>
      </c>
      <c r="J352" s="14">
        <v>0</v>
      </c>
      <c r="K352" s="4">
        <v>0</v>
      </c>
      <c r="L352" s="14">
        <v>0</v>
      </c>
      <c r="M352" s="4">
        <v>0</v>
      </c>
      <c r="N352" s="14">
        <v>0</v>
      </c>
      <c r="O352" s="4">
        <v>1</v>
      </c>
      <c r="P352" s="14">
        <v>0.77019865996776204</v>
      </c>
      <c r="Q352" s="14">
        <v>1</v>
      </c>
      <c r="R352" s="14">
        <v>0.40047411284576301</v>
      </c>
      <c r="S352" s="4">
        <v>1</v>
      </c>
      <c r="T352" s="4">
        <v>0.18555728202892299</v>
      </c>
      <c r="U352" s="4">
        <f t="shared" si="21"/>
        <v>0.76</v>
      </c>
      <c r="V352" s="4">
        <f t="shared" si="22"/>
        <v>121</v>
      </c>
      <c r="W352" s="4"/>
      <c r="X352" s="4"/>
      <c r="Y352" s="4">
        <f t="shared" si="23"/>
        <v>4</v>
      </c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" customHeight="1">
      <c r="A353" s="4">
        <v>352</v>
      </c>
      <c r="B353" s="4">
        <v>1</v>
      </c>
      <c r="C353" s="4">
        <v>256</v>
      </c>
      <c r="D353" s="4">
        <f t="shared" si="20"/>
        <v>256</v>
      </c>
      <c r="E353" s="4">
        <v>0</v>
      </c>
      <c r="F353" s="14">
        <v>0</v>
      </c>
      <c r="G353" s="4">
        <v>0</v>
      </c>
      <c r="H353" s="14">
        <v>0</v>
      </c>
      <c r="I353" s="4">
        <v>0</v>
      </c>
      <c r="J353" s="14">
        <v>0</v>
      </c>
      <c r="K353" s="4">
        <v>0</v>
      </c>
      <c r="L353" s="14">
        <v>0</v>
      </c>
      <c r="M353" s="4">
        <v>0</v>
      </c>
      <c r="N353" s="14">
        <v>0</v>
      </c>
      <c r="O353" s="4">
        <v>0</v>
      </c>
      <c r="P353" s="14">
        <v>0</v>
      </c>
      <c r="Q353" s="14">
        <v>0</v>
      </c>
      <c r="R353" s="14">
        <v>0</v>
      </c>
      <c r="S353" s="4">
        <v>1</v>
      </c>
      <c r="T353" s="4">
        <v>0.18555728202892299</v>
      </c>
      <c r="U353" s="4">
        <f t="shared" si="21"/>
        <v>0.246</v>
      </c>
      <c r="V353" s="4">
        <f t="shared" si="22"/>
        <v>467</v>
      </c>
      <c r="W353" s="4"/>
      <c r="X353" s="4"/>
      <c r="Y353" s="4">
        <f t="shared" si="23"/>
        <v>1</v>
      </c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" customHeight="1">
      <c r="A354" s="4">
        <v>353</v>
      </c>
      <c r="B354" s="4">
        <v>1</v>
      </c>
      <c r="C354" s="4">
        <v>704</v>
      </c>
      <c r="D354" s="4">
        <f t="shared" si="20"/>
        <v>704</v>
      </c>
      <c r="E354" s="4">
        <v>0</v>
      </c>
      <c r="F354" s="14">
        <v>0</v>
      </c>
      <c r="G354" s="4">
        <v>0</v>
      </c>
      <c r="H354" s="14">
        <v>0</v>
      </c>
      <c r="I354" s="4">
        <v>0</v>
      </c>
      <c r="J354" s="14">
        <v>0</v>
      </c>
      <c r="K354" s="4">
        <v>0</v>
      </c>
      <c r="L354" s="14">
        <v>0</v>
      </c>
      <c r="M354" s="4">
        <v>0</v>
      </c>
      <c r="N354" s="14">
        <v>0</v>
      </c>
      <c r="O354" s="4">
        <v>0</v>
      </c>
      <c r="P354" s="14">
        <v>0</v>
      </c>
      <c r="Q354" s="14">
        <v>0</v>
      </c>
      <c r="R354" s="14">
        <v>0</v>
      </c>
      <c r="S354" s="4">
        <v>1</v>
      </c>
      <c r="T354" s="4">
        <v>0.18555728202892299</v>
      </c>
      <c r="U354" s="4">
        <f t="shared" si="21"/>
        <v>0.246</v>
      </c>
      <c r="V354" s="4">
        <f t="shared" si="22"/>
        <v>467</v>
      </c>
      <c r="W354" s="4"/>
      <c r="X354" s="4"/>
      <c r="Y354" s="4">
        <f t="shared" si="23"/>
        <v>1</v>
      </c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" customHeight="1">
      <c r="A355" s="4">
        <v>354</v>
      </c>
      <c r="B355" s="4">
        <v>1</v>
      </c>
      <c r="C355" s="4">
        <v>223</v>
      </c>
      <c r="D355" s="4">
        <f t="shared" si="20"/>
        <v>223</v>
      </c>
      <c r="E355" s="4">
        <v>0</v>
      </c>
      <c r="F355" s="14">
        <v>0</v>
      </c>
      <c r="G355" s="4">
        <v>1</v>
      </c>
      <c r="H355" s="14">
        <v>0.64745437052207699</v>
      </c>
      <c r="I355" s="4">
        <v>0</v>
      </c>
      <c r="J355" s="14">
        <v>0</v>
      </c>
      <c r="K355" s="4">
        <v>1</v>
      </c>
      <c r="L355" s="14">
        <v>0.66085953342168502</v>
      </c>
      <c r="M355" s="4">
        <v>0</v>
      </c>
      <c r="N355" s="14">
        <v>0</v>
      </c>
      <c r="O355" s="4">
        <v>1</v>
      </c>
      <c r="P355" s="14">
        <v>0.77019865996776204</v>
      </c>
      <c r="Q355" s="14">
        <v>0</v>
      </c>
      <c r="R355" s="14">
        <v>0</v>
      </c>
      <c r="S355" s="4">
        <v>1</v>
      </c>
      <c r="T355" s="4">
        <v>0.18555728202892299</v>
      </c>
      <c r="U355" s="4">
        <f t="shared" si="21"/>
        <v>0.29699999999999999</v>
      </c>
      <c r="V355" s="4">
        <f t="shared" si="22"/>
        <v>316</v>
      </c>
      <c r="W355" s="4"/>
      <c r="X355" s="4"/>
      <c r="Y355" s="4">
        <f t="shared" si="23"/>
        <v>4</v>
      </c>
      <c r="Z355" s="4"/>
      <c r="AA355" s="4"/>
      <c r="AB355" s="4"/>
      <c r="AC355" s="4"/>
      <c r="AD355" s="4"/>
      <c r="AE355" s="4"/>
      <c r="AF355" s="4"/>
      <c r="AG355" s="19"/>
      <c r="AH355" s="4"/>
    </row>
    <row r="356" spans="1:34" ht="15" customHeight="1">
      <c r="A356" s="4">
        <v>355</v>
      </c>
      <c r="B356" s="4">
        <v>1</v>
      </c>
      <c r="C356" s="4">
        <v>160</v>
      </c>
      <c r="D356" s="4">
        <f t="shared" si="20"/>
        <v>160</v>
      </c>
      <c r="E356" s="4">
        <v>0</v>
      </c>
      <c r="F356" s="14">
        <v>0</v>
      </c>
      <c r="G356" s="4">
        <v>0</v>
      </c>
      <c r="H356" s="14">
        <v>0</v>
      </c>
      <c r="I356" s="4">
        <v>0</v>
      </c>
      <c r="J356" s="14">
        <v>0</v>
      </c>
      <c r="K356" s="4">
        <v>0</v>
      </c>
      <c r="L356" s="14">
        <v>0</v>
      </c>
      <c r="M356" s="4">
        <v>0</v>
      </c>
      <c r="N356" s="14">
        <v>0</v>
      </c>
      <c r="O356" s="4">
        <v>1</v>
      </c>
      <c r="P356" s="14">
        <v>0.77019865996776204</v>
      </c>
      <c r="Q356" s="14">
        <v>1</v>
      </c>
      <c r="R356" s="14">
        <v>0.40047411284576301</v>
      </c>
      <c r="S356" s="4">
        <v>1</v>
      </c>
      <c r="T356" s="4">
        <v>0.18555728202892299</v>
      </c>
      <c r="U356" s="4">
        <f t="shared" si="21"/>
        <v>0.71699999999999997</v>
      </c>
      <c r="V356" s="4">
        <f t="shared" si="22"/>
        <v>153</v>
      </c>
      <c r="W356" s="4"/>
      <c r="X356" s="4"/>
      <c r="Y356" s="4">
        <f t="shared" si="23"/>
        <v>3</v>
      </c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" customHeight="1">
      <c r="A357" s="4">
        <v>356</v>
      </c>
      <c r="B357" s="4">
        <v>1</v>
      </c>
      <c r="C357" s="4">
        <v>524</v>
      </c>
      <c r="D357" s="4">
        <f t="shared" si="20"/>
        <v>524</v>
      </c>
      <c r="E357" s="4">
        <v>0</v>
      </c>
      <c r="F357" s="14">
        <v>0</v>
      </c>
      <c r="G357" s="4">
        <v>0</v>
      </c>
      <c r="H357" s="14">
        <v>0</v>
      </c>
      <c r="I357" s="4">
        <v>0</v>
      </c>
      <c r="J357" s="14">
        <v>0</v>
      </c>
      <c r="K357" s="4">
        <v>1</v>
      </c>
      <c r="L357" s="14">
        <v>0.66085953342168502</v>
      </c>
      <c r="M357" s="4">
        <v>0</v>
      </c>
      <c r="N357" s="14">
        <v>0</v>
      </c>
      <c r="O357" s="4">
        <v>1</v>
      </c>
      <c r="P357" s="14">
        <v>0.77019865996776204</v>
      </c>
      <c r="Q357" s="14">
        <v>0</v>
      </c>
      <c r="R357" s="14">
        <v>0</v>
      </c>
      <c r="S357" s="4">
        <v>1</v>
      </c>
      <c r="T357" s="4">
        <v>0.18555728202892299</v>
      </c>
      <c r="U357" s="4">
        <f t="shared" si="21"/>
        <v>0.28100000000000003</v>
      </c>
      <c r="V357" s="4">
        <f t="shared" si="22"/>
        <v>341</v>
      </c>
      <c r="W357" s="4"/>
      <c r="X357" s="4"/>
      <c r="Y357" s="4">
        <f t="shared" si="23"/>
        <v>3</v>
      </c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" customHeight="1">
      <c r="A358" s="4">
        <v>357</v>
      </c>
      <c r="B358" s="4">
        <v>1</v>
      </c>
      <c r="C358" s="4">
        <v>95</v>
      </c>
      <c r="D358" s="4">
        <f t="shared" si="20"/>
        <v>95</v>
      </c>
      <c r="E358" s="4">
        <v>0</v>
      </c>
      <c r="F358" s="14">
        <v>0</v>
      </c>
      <c r="G358" s="4">
        <v>0</v>
      </c>
      <c r="H358" s="14">
        <v>0</v>
      </c>
      <c r="I358" s="4">
        <v>1</v>
      </c>
      <c r="J358" s="14">
        <v>1.2725556160834299</v>
      </c>
      <c r="K358" s="4">
        <v>0</v>
      </c>
      <c r="L358" s="14">
        <v>0</v>
      </c>
      <c r="M358" s="4">
        <v>0</v>
      </c>
      <c r="N358" s="14">
        <v>0</v>
      </c>
      <c r="O358" s="4">
        <v>1</v>
      </c>
      <c r="P358" s="14">
        <v>0.77019865996776204</v>
      </c>
      <c r="Q358" s="14">
        <v>0</v>
      </c>
      <c r="R358" s="14">
        <v>0</v>
      </c>
      <c r="S358" s="4">
        <v>1</v>
      </c>
      <c r="T358" s="4">
        <v>0.18555728202892299</v>
      </c>
      <c r="U358" s="4">
        <f t="shared" si="21"/>
        <v>0.29599999999999999</v>
      </c>
      <c r="V358" s="4">
        <f t="shared" si="22"/>
        <v>324</v>
      </c>
      <c r="W358" s="4"/>
      <c r="X358" s="4"/>
      <c r="Y358" s="4">
        <f t="shared" si="23"/>
        <v>3</v>
      </c>
      <c r="Z358" s="4"/>
      <c r="AA358" s="4"/>
      <c r="AB358" s="4"/>
      <c r="AC358" s="4"/>
      <c r="AD358" s="4"/>
      <c r="AE358" s="4"/>
      <c r="AF358" s="4"/>
      <c r="AG358" s="19"/>
      <c r="AH358" s="4"/>
    </row>
    <row r="359" spans="1:34" ht="15" customHeight="1">
      <c r="A359" s="4">
        <v>358</v>
      </c>
      <c r="B359" s="4">
        <v>1</v>
      </c>
      <c r="C359" s="4">
        <v>155</v>
      </c>
      <c r="D359" s="4">
        <f t="shared" si="20"/>
        <v>155</v>
      </c>
      <c r="E359" s="4">
        <v>0</v>
      </c>
      <c r="F359" s="14">
        <v>0</v>
      </c>
      <c r="G359" s="4">
        <v>0</v>
      </c>
      <c r="H359" s="14">
        <v>0</v>
      </c>
      <c r="I359" s="4">
        <v>0</v>
      </c>
      <c r="J359" s="14">
        <v>0</v>
      </c>
      <c r="K359" s="4">
        <v>1</v>
      </c>
      <c r="L359" s="14">
        <v>0.66085953342168502</v>
      </c>
      <c r="M359" s="4">
        <v>0</v>
      </c>
      <c r="N359" s="14">
        <v>0</v>
      </c>
      <c r="O359" s="4">
        <v>0</v>
      </c>
      <c r="P359" s="14">
        <v>0</v>
      </c>
      <c r="Q359" s="14">
        <v>0</v>
      </c>
      <c r="R359" s="14">
        <v>0</v>
      </c>
      <c r="S359" s="4">
        <v>1</v>
      </c>
      <c r="T359" s="4">
        <v>0.18555728202892299</v>
      </c>
      <c r="U359" s="4">
        <f t="shared" si="21"/>
        <v>0.26200000000000001</v>
      </c>
      <c r="V359" s="4">
        <f t="shared" si="22"/>
        <v>435</v>
      </c>
      <c r="W359" s="4"/>
      <c r="X359" s="4"/>
      <c r="Y359" s="4">
        <f t="shared" si="23"/>
        <v>2</v>
      </c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" customHeight="1">
      <c r="A360" s="4">
        <v>359</v>
      </c>
      <c r="B360" s="4">
        <v>1</v>
      </c>
      <c r="C360" s="4">
        <v>426</v>
      </c>
      <c r="D360" s="4">
        <f t="shared" si="20"/>
        <v>426</v>
      </c>
      <c r="E360" s="4">
        <v>0</v>
      </c>
      <c r="F360" s="14">
        <v>0</v>
      </c>
      <c r="G360" s="4">
        <v>0</v>
      </c>
      <c r="H360" s="14">
        <v>0</v>
      </c>
      <c r="I360" s="4">
        <v>0</v>
      </c>
      <c r="J360" s="14">
        <v>0</v>
      </c>
      <c r="K360" s="4">
        <v>0</v>
      </c>
      <c r="L360" s="14">
        <v>0</v>
      </c>
      <c r="M360" s="4">
        <v>0</v>
      </c>
      <c r="N360" s="14">
        <v>0</v>
      </c>
      <c r="O360" s="4">
        <v>0</v>
      </c>
      <c r="P360" s="14">
        <v>0</v>
      </c>
      <c r="Q360" s="14">
        <v>0</v>
      </c>
      <c r="R360" s="14">
        <v>0</v>
      </c>
      <c r="S360" s="4">
        <v>1</v>
      </c>
      <c r="T360" s="4">
        <v>0.18555728202892299</v>
      </c>
      <c r="U360" s="4">
        <f t="shared" si="21"/>
        <v>0.246</v>
      </c>
      <c r="V360" s="4">
        <f t="shared" si="22"/>
        <v>467</v>
      </c>
      <c r="W360" s="4"/>
      <c r="X360" s="4"/>
      <c r="Y360" s="4">
        <f t="shared" si="23"/>
        <v>1</v>
      </c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" customHeight="1">
      <c r="A361" s="4">
        <v>360</v>
      </c>
      <c r="B361" s="4">
        <v>1</v>
      </c>
      <c r="C361" s="4">
        <v>296</v>
      </c>
      <c r="D361" s="4">
        <f t="shared" si="20"/>
        <v>296</v>
      </c>
      <c r="E361" s="4">
        <v>0</v>
      </c>
      <c r="F361" s="14">
        <v>0</v>
      </c>
      <c r="G361" s="4">
        <v>0</v>
      </c>
      <c r="H361" s="14">
        <v>0</v>
      </c>
      <c r="I361" s="4">
        <v>0</v>
      </c>
      <c r="J361" s="14">
        <v>0</v>
      </c>
      <c r="K361" s="4">
        <v>1</v>
      </c>
      <c r="L361" s="14">
        <v>0.66085953342168502</v>
      </c>
      <c r="M361" s="4">
        <v>0</v>
      </c>
      <c r="N361" s="14">
        <v>0</v>
      </c>
      <c r="O361" s="4">
        <v>0</v>
      </c>
      <c r="P361" s="14">
        <v>0</v>
      </c>
      <c r="Q361" s="14">
        <v>1</v>
      </c>
      <c r="R361" s="14">
        <v>0.40047411284576301</v>
      </c>
      <c r="S361" s="4">
        <v>1</v>
      </c>
      <c r="T361" s="4">
        <v>0.18555728202892299</v>
      </c>
      <c r="U361" s="4">
        <f t="shared" si="21"/>
        <v>0.70899999999999996</v>
      </c>
      <c r="V361" s="4">
        <f t="shared" si="22"/>
        <v>174</v>
      </c>
      <c r="W361" s="4"/>
      <c r="X361" s="4"/>
      <c r="Y361" s="4">
        <f t="shared" si="23"/>
        <v>3</v>
      </c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" customHeight="1">
      <c r="A362" s="4">
        <v>361</v>
      </c>
      <c r="B362" s="4">
        <v>1</v>
      </c>
      <c r="C362" s="4">
        <v>60</v>
      </c>
      <c r="D362" s="4">
        <f t="shared" si="20"/>
        <v>60</v>
      </c>
      <c r="E362" s="4">
        <v>0</v>
      </c>
      <c r="F362" s="14">
        <v>0</v>
      </c>
      <c r="G362" s="4">
        <v>1</v>
      </c>
      <c r="H362" s="14">
        <v>0.64745437052207699</v>
      </c>
      <c r="I362" s="4">
        <v>1</v>
      </c>
      <c r="J362" s="14">
        <v>1.2725556160834299</v>
      </c>
      <c r="K362" s="4">
        <v>0</v>
      </c>
      <c r="L362" s="14">
        <v>0</v>
      </c>
      <c r="M362" s="4">
        <v>0</v>
      </c>
      <c r="N362" s="14">
        <v>0</v>
      </c>
      <c r="O362" s="4">
        <v>0</v>
      </c>
      <c r="P362" s="14">
        <v>0</v>
      </c>
      <c r="Q362" s="14">
        <v>1</v>
      </c>
      <c r="R362" s="14">
        <v>0.40047411284576301</v>
      </c>
      <c r="S362" s="4">
        <v>1</v>
      </c>
      <c r="T362" s="4">
        <v>0.18555728202892299</v>
      </c>
      <c r="U362" s="4">
        <f t="shared" si="21"/>
        <v>0.79300000000000004</v>
      </c>
      <c r="V362" s="4">
        <f t="shared" si="22"/>
        <v>95</v>
      </c>
      <c r="W362" s="4"/>
      <c r="X362" s="4"/>
      <c r="Y362" s="4">
        <f t="shared" si="23"/>
        <v>4</v>
      </c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" customHeight="1">
      <c r="A363" s="4">
        <v>362</v>
      </c>
      <c r="B363" s="4">
        <v>1</v>
      </c>
      <c r="C363" s="4">
        <v>213</v>
      </c>
      <c r="D363" s="4">
        <f t="shared" si="20"/>
        <v>213</v>
      </c>
      <c r="E363" s="4">
        <v>0</v>
      </c>
      <c r="F363" s="14">
        <v>0</v>
      </c>
      <c r="G363" s="4">
        <v>0</v>
      </c>
      <c r="H363" s="14">
        <v>0</v>
      </c>
      <c r="I363" s="4">
        <v>0</v>
      </c>
      <c r="J363" s="14">
        <v>0</v>
      </c>
      <c r="K363" s="4">
        <v>1</v>
      </c>
      <c r="L363" s="14">
        <v>0.66085953342168502</v>
      </c>
      <c r="M363" s="4">
        <v>0</v>
      </c>
      <c r="N363" s="14">
        <v>0</v>
      </c>
      <c r="O363" s="4">
        <v>0</v>
      </c>
      <c r="P363" s="14">
        <v>0</v>
      </c>
      <c r="Q363" s="14">
        <v>0</v>
      </c>
      <c r="R363" s="14">
        <v>0</v>
      </c>
      <c r="S363" s="4">
        <v>1</v>
      </c>
      <c r="T363" s="4">
        <v>0.18555728202892299</v>
      </c>
      <c r="U363" s="4">
        <f t="shared" si="21"/>
        <v>0.26200000000000001</v>
      </c>
      <c r="V363" s="4">
        <f t="shared" si="22"/>
        <v>435</v>
      </c>
      <c r="W363" s="4"/>
      <c r="X363" s="4"/>
      <c r="Y363" s="4">
        <f t="shared" si="23"/>
        <v>2</v>
      </c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" customHeight="1">
      <c r="A364" s="4">
        <v>363</v>
      </c>
      <c r="B364" s="4">
        <v>1</v>
      </c>
      <c r="C364" s="4">
        <v>720</v>
      </c>
      <c r="D364" s="4">
        <f t="shared" si="20"/>
        <v>720</v>
      </c>
      <c r="E364" s="4">
        <v>0</v>
      </c>
      <c r="F364" s="14">
        <v>0</v>
      </c>
      <c r="G364" s="4">
        <v>1</v>
      </c>
      <c r="H364" s="14">
        <v>0.64745437052207699</v>
      </c>
      <c r="I364" s="4">
        <v>0</v>
      </c>
      <c r="J364" s="14">
        <v>0</v>
      </c>
      <c r="K364" s="4">
        <v>0</v>
      </c>
      <c r="L364" s="14">
        <v>0</v>
      </c>
      <c r="M364" s="4">
        <v>0</v>
      </c>
      <c r="N364" s="14">
        <v>0</v>
      </c>
      <c r="O364" s="4">
        <v>0</v>
      </c>
      <c r="P364" s="14">
        <v>0</v>
      </c>
      <c r="Q364" s="14">
        <v>0</v>
      </c>
      <c r="R364" s="14">
        <v>0</v>
      </c>
      <c r="S364" s="4">
        <v>1</v>
      </c>
      <c r="T364" s="4">
        <v>0.18555728202892299</v>
      </c>
      <c r="U364" s="4">
        <f t="shared" si="21"/>
        <v>0.26100000000000001</v>
      </c>
      <c r="V364" s="4">
        <f t="shared" si="22"/>
        <v>457</v>
      </c>
      <c r="W364" s="4"/>
      <c r="X364" s="4"/>
      <c r="Y364" s="4">
        <f t="shared" si="23"/>
        <v>2</v>
      </c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" customHeight="1">
      <c r="A365" s="4">
        <v>364</v>
      </c>
      <c r="B365" s="4">
        <v>1</v>
      </c>
      <c r="C365" s="4">
        <v>628</v>
      </c>
      <c r="D365" s="4">
        <f t="shared" si="20"/>
        <v>628</v>
      </c>
      <c r="E365" s="4">
        <v>0</v>
      </c>
      <c r="F365" s="14">
        <v>0</v>
      </c>
      <c r="G365" s="4">
        <v>1</v>
      </c>
      <c r="H365" s="14">
        <v>0.64745437052207699</v>
      </c>
      <c r="I365" s="4">
        <v>0</v>
      </c>
      <c r="J365" s="14">
        <v>0</v>
      </c>
      <c r="K365" s="4">
        <v>0</v>
      </c>
      <c r="L365" s="14">
        <v>0</v>
      </c>
      <c r="M365" s="4">
        <v>1</v>
      </c>
      <c r="N365" s="14">
        <v>1.0002973763615399</v>
      </c>
      <c r="O365" s="4">
        <v>0</v>
      </c>
      <c r="P365" s="14">
        <v>0</v>
      </c>
      <c r="Q365" s="14">
        <v>0</v>
      </c>
      <c r="R365" s="14">
        <v>0</v>
      </c>
      <c r="S365" s="4">
        <v>1</v>
      </c>
      <c r="T365" s="4">
        <v>0.18555728202892299</v>
      </c>
      <c r="U365" s="4">
        <f t="shared" si="21"/>
        <v>0.28599999999999998</v>
      </c>
      <c r="V365" s="4">
        <f t="shared" si="22"/>
        <v>338</v>
      </c>
      <c r="W365" s="4"/>
      <c r="X365" s="4"/>
      <c r="Y365" s="4">
        <f t="shared" si="23"/>
        <v>3</v>
      </c>
      <c r="Z365" s="4"/>
      <c r="AA365" s="4"/>
      <c r="AB365" s="4"/>
      <c r="AC365" s="4"/>
      <c r="AD365" s="4"/>
      <c r="AE365" s="4"/>
      <c r="AF365" s="4"/>
      <c r="AG365" s="19"/>
      <c r="AH365" s="4"/>
    </row>
    <row r="366" spans="1:34" ht="15" customHeight="1">
      <c r="A366" s="4">
        <v>365</v>
      </c>
      <c r="B366" s="4">
        <v>1</v>
      </c>
      <c r="C366" s="4">
        <v>89</v>
      </c>
      <c r="D366" s="4">
        <f t="shared" si="20"/>
        <v>89</v>
      </c>
      <c r="E366" s="4">
        <v>0</v>
      </c>
      <c r="F366" s="14">
        <v>0</v>
      </c>
      <c r="G366" s="4">
        <v>0</v>
      </c>
      <c r="H366" s="14">
        <v>0</v>
      </c>
      <c r="I366" s="4">
        <v>1</v>
      </c>
      <c r="J366" s="14">
        <v>1.2725556160834299</v>
      </c>
      <c r="K366" s="4">
        <v>0</v>
      </c>
      <c r="L366" s="14">
        <v>0</v>
      </c>
      <c r="M366" s="4">
        <v>0</v>
      </c>
      <c r="N366" s="14">
        <v>0</v>
      </c>
      <c r="O366" s="4">
        <v>1</v>
      </c>
      <c r="P366" s="14">
        <v>0.77019865996776204</v>
      </c>
      <c r="Q366" s="14">
        <v>1</v>
      </c>
      <c r="R366" s="14">
        <v>0.40047411284576301</v>
      </c>
      <c r="S366" s="4">
        <v>1</v>
      </c>
      <c r="T366" s="4">
        <v>0.18555728202892299</v>
      </c>
      <c r="U366" s="4">
        <f t="shared" si="21"/>
        <v>0.80100000000000005</v>
      </c>
      <c r="V366" s="4">
        <f t="shared" si="22"/>
        <v>90</v>
      </c>
      <c r="W366" s="4"/>
      <c r="X366" s="4"/>
      <c r="Y366" s="4">
        <f t="shared" si="23"/>
        <v>4</v>
      </c>
      <c r="Z366" s="4"/>
      <c r="AA366" s="4"/>
      <c r="AB366" s="4"/>
      <c r="AC366" s="4"/>
      <c r="AD366" s="4"/>
      <c r="AE366" s="4"/>
      <c r="AF366" s="4"/>
      <c r="AG366" s="19"/>
      <c r="AH366" s="4"/>
    </row>
    <row r="367" spans="1:34" ht="15" customHeight="1">
      <c r="A367" s="4">
        <v>366</v>
      </c>
      <c r="B367" s="4">
        <v>1</v>
      </c>
      <c r="C367" s="4">
        <v>829</v>
      </c>
      <c r="D367" s="4">
        <f t="shared" si="20"/>
        <v>829</v>
      </c>
      <c r="E367" s="4">
        <v>0</v>
      </c>
      <c r="F367" s="14">
        <v>0</v>
      </c>
      <c r="G367" s="4">
        <v>0</v>
      </c>
      <c r="H367" s="14">
        <v>0</v>
      </c>
      <c r="I367" s="4">
        <v>0</v>
      </c>
      <c r="J367" s="14">
        <v>0</v>
      </c>
      <c r="K367" s="4">
        <v>0</v>
      </c>
      <c r="L367" s="14">
        <v>0</v>
      </c>
      <c r="M367" s="4">
        <v>0</v>
      </c>
      <c r="N367" s="14">
        <v>0</v>
      </c>
      <c r="O367" s="4">
        <v>0</v>
      </c>
      <c r="P367" s="14">
        <v>0</v>
      </c>
      <c r="Q367" s="14">
        <v>0</v>
      </c>
      <c r="R367" s="14">
        <v>0</v>
      </c>
      <c r="S367" s="4">
        <v>1</v>
      </c>
      <c r="T367" s="4">
        <v>0.18555728202892299</v>
      </c>
      <c r="U367" s="4">
        <f t="shared" si="21"/>
        <v>0.246</v>
      </c>
      <c r="V367" s="4">
        <f t="shared" si="22"/>
        <v>467</v>
      </c>
      <c r="W367" s="4"/>
      <c r="X367" s="4"/>
      <c r="Y367" s="4">
        <f t="shared" si="23"/>
        <v>1</v>
      </c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" customHeight="1">
      <c r="A368" s="4">
        <v>367</v>
      </c>
      <c r="B368" s="4">
        <v>1</v>
      </c>
      <c r="C368" s="4">
        <v>770</v>
      </c>
      <c r="D368" s="4">
        <f t="shared" si="20"/>
        <v>770</v>
      </c>
      <c r="E368" s="4">
        <v>0</v>
      </c>
      <c r="F368" s="14">
        <v>0</v>
      </c>
      <c r="G368" s="4">
        <v>0</v>
      </c>
      <c r="H368" s="14">
        <v>0</v>
      </c>
      <c r="I368" s="4">
        <v>0</v>
      </c>
      <c r="J368" s="14">
        <v>0</v>
      </c>
      <c r="K368" s="4">
        <v>0</v>
      </c>
      <c r="L368" s="14">
        <v>0</v>
      </c>
      <c r="M368" s="4">
        <v>0</v>
      </c>
      <c r="N368" s="14">
        <v>0</v>
      </c>
      <c r="O368" s="4">
        <v>0</v>
      </c>
      <c r="P368" s="14">
        <v>0</v>
      </c>
      <c r="Q368" s="14">
        <v>1</v>
      </c>
      <c r="R368" s="14">
        <v>0.40047411284576301</v>
      </c>
      <c r="S368" s="4">
        <v>1</v>
      </c>
      <c r="T368" s="4">
        <v>0.18555728202892299</v>
      </c>
      <c r="U368" s="4">
        <f t="shared" si="21"/>
        <v>0.66500000000000004</v>
      </c>
      <c r="V368" s="4">
        <f t="shared" si="22"/>
        <v>210</v>
      </c>
      <c r="W368" s="4"/>
      <c r="X368" s="4"/>
      <c r="Y368" s="4">
        <f t="shared" si="23"/>
        <v>2</v>
      </c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" customHeight="1">
      <c r="A369" s="4">
        <v>368</v>
      </c>
      <c r="B369" s="4">
        <v>1</v>
      </c>
      <c r="C369" s="4">
        <v>157</v>
      </c>
      <c r="D369" s="4">
        <f t="shared" si="20"/>
        <v>157</v>
      </c>
      <c r="E369" s="4">
        <v>0</v>
      </c>
      <c r="F369" s="14">
        <v>0</v>
      </c>
      <c r="G369" s="4">
        <v>0</v>
      </c>
      <c r="H369" s="14">
        <v>0</v>
      </c>
      <c r="I369" s="4">
        <v>0</v>
      </c>
      <c r="J369" s="14">
        <v>0</v>
      </c>
      <c r="K369" s="4">
        <v>0</v>
      </c>
      <c r="L369" s="14">
        <v>0</v>
      </c>
      <c r="M369" s="4">
        <v>0</v>
      </c>
      <c r="N369" s="14">
        <v>0</v>
      </c>
      <c r="O369" s="4">
        <v>0</v>
      </c>
      <c r="P369" s="14">
        <v>0</v>
      </c>
      <c r="Q369" s="14">
        <v>0</v>
      </c>
      <c r="R369" s="14">
        <v>0</v>
      </c>
      <c r="S369" s="4">
        <v>1</v>
      </c>
      <c r="T369" s="4">
        <v>0.18555728202892299</v>
      </c>
      <c r="U369" s="4">
        <f t="shared" si="21"/>
        <v>0.246</v>
      </c>
      <c r="V369" s="4">
        <f t="shared" si="22"/>
        <v>467</v>
      </c>
      <c r="W369" s="4"/>
      <c r="X369" s="4"/>
      <c r="Y369" s="4">
        <f t="shared" si="23"/>
        <v>1</v>
      </c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" customHeight="1">
      <c r="A370" s="4">
        <v>369</v>
      </c>
      <c r="B370" s="4">
        <v>1</v>
      </c>
      <c r="C370" s="4">
        <v>103</v>
      </c>
      <c r="D370" s="4">
        <f t="shared" si="20"/>
        <v>103</v>
      </c>
      <c r="E370" s="4">
        <v>0</v>
      </c>
      <c r="F370" s="14">
        <v>0</v>
      </c>
      <c r="G370" s="4">
        <v>1</v>
      </c>
      <c r="H370" s="14">
        <v>0.64745437052207699</v>
      </c>
      <c r="I370" s="4">
        <v>1</v>
      </c>
      <c r="J370" s="14">
        <v>1.2725556160834299</v>
      </c>
      <c r="K370" s="4">
        <v>0</v>
      </c>
      <c r="L370" s="14">
        <v>0</v>
      </c>
      <c r="M370" s="4">
        <v>0</v>
      </c>
      <c r="N370" s="14">
        <v>0</v>
      </c>
      <c r="O370" s="4">
        <v>0</v>
      </c>
      <c r="P370" s="14">
        <v>0</v>
      </c>
      <c r="Q370" s="14">
        <v>1</v>
      </c>
      <c r="R370" s="14">
        <v>0.40047411284576301</v>
      </c>
      <c r="S370" s="4">
        <v>1</v>
      </c>
      <c r="T370" s="4">
        <v>0.18555728202892299</v>
      </c>
      <c r="U370" s="4">
        <f t="shared" si="21"/>
        <v>0.79300000000000004</v>
      </c>
      <c r="V370" s="4">
        <f t="shared" si="22"/>
        <v>95</v>
      </c>
      <c r="W370" s="4"/>
      <c r="X370" s="4"/>
      <c r="Y370" s="4">
        <f t="shared" si="23"/>
        <v>4</v>
      </c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" customHeight="1">
      <c r="A371" s="4">
        <v>370</v>
      </c>
      <c r="B371" s="4">
        <v>1</v>
      </c>
      <c r="C371" s="4">
        <v>290</v>
      </c>
      <c r="D371" s="4">
        <f t="shared" si="20"/>
        <v>290</v>
      </c>
      <c r="E371" s="4">
        <v>0</v>
      </c>
      <c r="F371" s="14">
        <v>0</v>
      </c>
      <c r="G371" s="4">
        <v>0</v>
      </c>
      <c r="H371" s="14">
        <v>0</v>
      </c>
      <c r="I371" s="4">
        <v>0</v>
      </c>
      <c r="J371" s="14">
        <v>0</v>
      </c>
      <c r="K371" s="4">
        <v>0</v>
      </c>
      <c r="L371" s="14">
        <v>0</v>
      </c>
      <c r="M371" s="4">
        <v>0</v>
      </c>
      <c r="N371" s="14">
        <v>0</v>
      </c>
      <c r="O371" s="4">
        <v>1</v>
      </c>
      <c r="P371" s="14">
        <v>0.77019865996776204</v>
      </c>
      <c r="Q371" s="14">
        <v>1</v>
      </c>
      <c r="R371" s="14">
        <v>0.40047411284576301</v>
      </c>
      <c r="S371" s="4">
        <v>1</v>
      </c>
      <c r="T371" s="4">
        <v>0.18555728202892299</v>
      </c>
      <c r="U371" s="4">
        <f t="shared" si="21"/>
        <v>0.71699999999999997</v>
      </c>
      <c r="V371" s="4">
        <f t="shared" si="22"/>
        <v>153</v>
      </c>
      <c r="W371" s="4"/>
      <c r="X371" s="4"/>
      <c r="Y371" s="4">
        <f t="shared" si="23"/>
        <v>3</v>
      </c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" customHeight="1">
      <c r="A372" s="4">
        <v>371</v>
      </c>
      <c r="B372" s="4">
        <v>1</v>
      </c>
      <c r="C372" s="4">
        <v>222</v>
      </c>
      <c r="D372" s="4">
        <f t="shared" si="20"/>
        <v>222</v>
      </c>
      <c r="E372" s="4">
        <v>0</v>
      </c>
      <c r="F372" s="14">
        <v>0</v>
      </c>
      <c r="G372" s="4">
        <v>0</v>
      </c>
      <c r="H372" s="14">
        <v>0</v>
      </c>
      <c r="I372" s="4">
        <v>0</v>
      </c>
      <c r="J372" s="14">
        <v>0</v>
      </c>
      <c r="K372" s="4">
        <v>0</v>
      </c>
      <c r="L372" s="14">
        <v>0</v>
      </c>
      <c r="M372" s="4">
        <v>0</v>
      </c>
      <c r="N372" s="14">
        <v>0</v>
      </c>
      <c r="O372" s="4">
        <v>0</v>
      </c>
      <c r="P372" s="14">
        <v>0</v>
      </c>
      <c r="Q372" s="14">
        <v>0</v>
      </c>
      <c r="R372" s="14">
        <v>0</v>
      </c>
      <c r="S372" s="4">
        <v>1</v>
      </c>
      <c r="T372" s="4">
        <v>0.18555728202892299</v>
      </c>
      <c r="U372" s="4">
        <f t="shared" si="21"/>
        <v>0.246</v>
      </c>
      <c r="V372" s="4">
        <f t="shared" si="22"/>
        <v>467</v>
      </c>
      <c r="W372" s="4"/>
      <c r="X372" s="4"/>
      <c r="Y372" s="4">
        <f t="shared" si="23"/>
        <v>1</v>
      </c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" customHeight="1">
      <c r="A373" s="4">
        <v>372</v>
      </c>
      <c r="B373" s="4">
        <v>1</v>
      </c>
      <c r="C373" s="4">
        <v>392</v>
      </c>
      <c r="D373" s="4">
        <f t="shared" si="20"/>
        <v>392</v>
      </c>
      <c r="E373" s="4">
        <v>0</v>
      </c>
      <c r="F373" s="14">
        <v>0</v>
      </c>
      <c r="G373" s="4">
        <v>0</v>
      </c>
      <c r="H373" s="14">
        <v>0</v>
      </c>
      <c r="I373" s="4">
        <v>0</v>
      </c>
      <c r="J373" s="14">
        <v>0</v>
      </c>
      <c r="K373" s="4">
        <v>0</v>
      </c>
      <c r="L373" s="14">
        <v>0</v>
      </c>
      <c r="M373" s="4">
        <v>0</v>
      </c>
      <c r="N373" s="14">
        <v>0</v>
      </c>
      <c r="O373" s="4">
        <v>1</v>
      </c>
      <c r="P373" s="14">
        <v>0.77019865996776204</v>
      </c>
      <c r="Q373" s="14">
        <v>1</v>
      </c>
      <c r="R373" s="14">
        <v>0.40047411284576301</v>
      </c>
      <c r="S373" s="4">
        <v>1</v>
      </c>
      <c r="T373" s="4">
        <v>0.18555728202892299</v>
      </c>
      <c r="U373" s="4">
        <f t="shared" si="21"/>
        <v>0.71699999999999997</v>
      </c>
      <c r="V373" s="4">
        <f t="shared" si="22"/>
        <v>153</v>
      </c>
      <c r="W373" s="4"/>
      <c r="X373" s="4"/>
      <c r="Y373" s="4">
        <f t="shared" si="23"/>
        <v>3</v>
      </c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" customHeight="1">
      <c r="A374" s="4">
        <v>373</v>
      </c>
      <c r="B374" s="4">
        <v>1</v>
      </c>
      <c r="C374" s="4">
        <v>267</v>
      </c>
      <c r="D374" s="4">
        <f t="shared" si="20"/>
        <v>267</v>
      </c>
      <c r="E374" s="4">
        <v>0</v>
      </c>
      <c r="F374" s="14">
        <v>0</v>
      </c>
      <c r="G374" s="4">
        <v>0</v>
      </c>
      <c r="H374" s="14">
        <v>0</v>
      </c>
      <c r="I374" s="4">
        <v>0</v>
      </c>
      <c r="J374" s="14">
        <v>0</v>
      </c>
      <c r="K374" s="4">
        <v>0</v>
      </c>
      <c r="L374" s="14">
        <v>0</v>
      </c>
      <c r="M374" s="4">
        <v>0</v>
      </c>
      <c r="N374" s="14">
        <v>0</v>
      </c>
      <c r="O374" s="4">
        <v>1</v>
      </c>
      <c r="P374" s="14">
        <v>0.77019865996776204</v>
      </c>
      <c r="Q374" s="14">
        <v>0</v>
      </c>
      <c r="R374" s="14">
        <v>0</v>
      </c>
      <c r="S374" s="4">
        <v>1</v>
      </c>
      <c r="T374" s="4">
        <v>0.18555728202892299</v>
      </c>
      <c r="U374" s="4">
        <f t="shared" si="21"/>
        <v>0.26400000000000001</v>
      </c>
      <c r="V374" s="4">
        <f t="shared" si="22"/>
        <v>405</v>
      </c>
      <c r="W374" s="4"/>
      <c r="X374" s="4"/>
      <c r="Y374" s="4">
        <f t="shared" si="23"/>
        <v>2</v>
      </c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" customHeight="1">
      <c r="A375" s="4">
        <v>374</v>
      </c>
      <c r="B375" s="4">
        <v>1</v>
      </c>
      <c r="C375" s="4">
        <v>441</v>
      </c>
      <c r="D375" s="4">
        <f t="shared" si="20"/>
        <v>441</v>
      </c>
      <c r="E375" s="4">
        <v>0</v>
      </c>
      <c r="F375" s="14">
        <v>0</v>
      </c>
      <c r="G375" s="4">
        <v>0</v>
      </c>
      <c r="H375" s="14">
        <v>0</v>
      </c>
      <c r="I375" s="4">
        <v>0</v>
      </c>
      <c r="J375" s="14">
        <v>0</v>
      </c>
      <c r="K375" s="4">
        <v>1</v>
      </c>
      <c r="L375" s="14">
        <v>0.66085953342168502</v>
      </c>
      <c r="M375" s="4">
        <v>0</v>
      </c>
      <c r="N375" s="14">
        <v>0</v>
      </c>
      <c r="O375" s="4">
        <v>1</v>
      </c>
      <c r="P375" s="14">
        <v>0.77019865996776204</v>
      </c>
      <c r="Q375" s="14">
        <v>0</v>
      </c>
      <c r="R375" s="14">
        <v>0</v>
      </c>
      <c r="S375" s="4">
        <v>1</v>
      </c>
      <c r="T375" s="4">
        <v>0.18555728202892299</v>
      </c>
      <c r="U375" s="4">
        <f t="shared" si="21"/>
        <v>0.28100000000000003</v>
      </c>
      <c r="V375" s="4">
        <f t="shared" si="22"/>
        <v>341</v>
      </c>
      <c r="W375" s="4"/>
      <c r="X375" s="4"/>
      <c r="Y375" s="4">
        <f t="shared" si="23"/>
        <v>3</v>
      </c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" customHeight="1">
      <c r="A376" s="4">
        <v>375</v>
      </c>
      <c r="B376" s="4">
        <v>1</v>
      </c>
      <c r="C376" s="4">
        <v>199</v>
      </c>
      <c r="D376" s="4">
        <f t="shared" si="20"/>
        <v>199</v>
      </c>
      <c r="E376" s="4">
        <v>0</v>
      </c>
      <c r="F376" s="14">
        <v>0</v>
      </c>
      <c r="G376" s="4">
        <v>0</v>
      </c>
      <c r="H376" s="14">
        <v>0</v>
      </c>
      <c r="I376" s="4">
        <v>0</v>
      </c>
      <c r="J376" s="14">
        <v>0</v>
      </c>
      <c r="K376" s="4">
        <v>0</v>
      </c>
      <c r="L376" s="14">
        <v>0</v>
      </c>
      <c r="M376" s="4">
        <v>0</v>
      </c>
      <c r="N376" s="14">
        <v>0</v>
      </c>
      <c r="O376" s="4">
        <v>0</v>
      </c>
      <c r="P376" s="14">
        <v>0</v>
      </c>
      <c r="Q376" s="14">
        <v>0</v>
      </c>
      <c r="R376" s="14">
        <v>0</v>
      </c>
      <c r="S376" s="4">
        <v>1</v>
      </c>
      <c r="T376" s="4">
        <v>0.18555728202892299</v>
      </c>
      <c r="U376" s="4">
        <f t="shared" si="21"/>
        <v>0.246</v>
      </c>
      <c r="V376" s="4">
        <f t="shared" si="22"/>
        <v>467</v>
      </c>
      <c r="W376" s="4"/>
      <c r="X376" s="4"/>
      <c r="Y376" s="4">
        <f t="shared" si="23"/>
        <v>1</v>
      </c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" customHeight="1">
      <c r="A377" s="4">
        <v>376</v>
      </c>
      <c r="B377" s="4">
        <v>1</v>
      </c>
      <c r="C377" s="4">
        <v>104</v>
      </c>
      <c r="D377" s="4">
        <f t="shared" si="20"/>
        <v>104</v>
      </c>
      <c r="E377" s="4">
        <v>0</v>
      </c>
      <c r="F377" s="14">
        <v>0</v>
      </c>
      <c r="G377" s="4">
        <v>1</v>
      </c>
      <c r="H377" s="14">
        <v>0.64745437052207699</v>
      </c>
      <c r="I377" s="4">
        <v>0</v>
      </c>
      <c r="J377" s="14">
        <v>0</v>
      </c>
      <c r="K377" s="4">
        <v>0</v>
      </c>
      <c r="L377" s="14">
        <v>0</v>
      </c>
      <c r="M377" s="4">
        <v>0</v>
      </c>
      <c r="N377" s="14">
        <v>0</v>
      </c>
      <c r="O377" s="4">
        <v>1</v>
      </c>
      <c r="P377" s="14">
        <v>0.77019865996776204</v>
      </c>
      <c r="Q377" s="14">
        <v>0</v>
      </c>
      <c r="R377" s="14">
        <v>0</v>
      </c>
      <c r="S377" s="4">
        <v>1</v>
      </c>
      <c r="T377" s="4">
        <v>0.18555728202892299</v>
      </c>
      <c r="U377" s="4">
        <f t="shared" si="21"/>
        <v>0.28000000000000003</v>
      </c>
      <c r="V377" s="4">
        <f t="shared" si="22"/>
        <v>368</v>
      </c>
      <c r="W377" s="4"/>
      <c r="X377" s="4"/>
      <c r="Y377" s="4">
        <f t="shared" si="23"/>
        <v>3</v>
      </c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" customHeight="1">
      <c r="A378" s="4">
        <v>377</v>
      </c>
      <c r="B378" s="4">
        <v>1</v>
      </c>
      <c r="C378" s="4">
        <v>234</v>
      </c>
      <c r="D378" s="4">
        <f t="shared" si="20"/>
        <v>234</v>
      </c>
      <c r="E378" s="4">
        <v>0</v>
      </c>
      <c r="F378" s="14">
        <v>0</v>
      </c>
      <c r="G378" s="4">
        <v>0</v>
      </c>
      <c r="H378" s="14">
        <v>0</v>
      </c>
      <c r="I378" s="4">
        <v>0</v>
      </c>
      <c r="J378" s="14">
        <v>0</v>
      </c>
      <c r="K378" s="4">
        <v>1</v>
      </c>
      <c r="L378" s="14">
        <v>0.66085953342168502</v>
      </c>
      <c r="M378" s="4">
        <v>0</v>
      </c>
      <c r="N378" s="14">
        <v>0</v>
      </c>
      <c r="O378" s="4">
        <v>1</v>
      </c>
      <c r="P378" s="14">
        <v>0.77019865996776204</v>
      </c>
      <c r="Q378" s="14">
        <v>0</v>
      </c>
      <c r="R378" s="14">
        <v>0</v>
      </c>
      <c r="S378" s="4">
        <v>1</v>
      </c>
      <c r="T378" s="4">
        <v>0.18555728202892299</v>
      </c>
      <c r="U378" s="4">
        <f t="shared" si="21"/>
        <v>0.28100000000000003</v>
      </c>
      <c r="V378" s="4">
        <f t="shared" si="22"/>
        <v>341</v>
      </c>
      <c r="W378" s="4"/>
      <c r="X378" s="4"/>
      <c r="Y378" s="4">
        <f t="shared" si="23"/>
        <v>3</v>
      </c>
      <c r="Z378" s="4"/>
      <c r="AA378" s="4"/>
      <c r="AB378" s="4"/>
      <c r="AC378" s="4"/>
      <c r="AD378" s="4"/>
      <c r="AE378" s="4"/>
      <c r="AF378" s="4"/>
      <c r="AG378" s="19"/>
      <c r="AH378" s="4"/>
    </row>
    <row r="379" spans="1:34" ht="15" customHeight="1">
      <c r="A379" s="4">
        <v>378</v>
      </c>
      <c r="B379" s="4">
        <v>1</v>
      </c>
      <c r="C379" s="4">
        <v>347</v>
      </c>
      <c r="D379" s="4">
        <f t="shared" si="20"/>
        <v>347</v>
      </c>
      <c r="E379" s="4">
        <v>0</v>
      </c>
      <c r="F379" s="14">
        <v>0</v>
      </c>
      <c r="G379" s="4">
        <v>0</v>
      </c>
      <c r="H379" s="14">
        <v>0</v>
      </c>
      <c r="I379" s="4">
        <v>0</v>
      </c>
      <c r="J379" s="14">
        <v>0</v>
      </c>
      <c r="K379" s="4">
        <v>0</v>
      </c>
      <c r="L379" s="14">
        <v>0</v>
      </c>
      <c r="M379" s="4">
        <v>0</v>
      </c>
      <c r="N379" s="14">
        <v>0</v>
      </c>
      <c r="O379" s="4">
        <v>0</v>
      </c>
      <c r="P379" s="14">
        <v>0</v>
      </c>
      <c r="Q379" s="14">
        <v>1</v>
      </c>
      <c r="R379" s="14">
        <v>0.40047411284576301</v>
      </c>
      <c r="S379" s="4">
        <v>1</v>
      </c>
      <c r="T379" s="4">
        <v>0.18555728202892299</v>
      </c>
      <c r="U379" s="4">
        <f t="shared" si="21"/>
        <v>0.66500000000000004</v>
      </c>
      <c r="V379" s="4">
        <f t="shared" si="22"/>
        <v>210</v>
      </c>
      <c r="W379" s="4"/>
      <c r="X379" s="4"/>
      <c r="Y379" s="4">
        <f t="shared" si="23"/>
        <v>2</v>
      </c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" customHeight="1">
      <c r="A380" s="4">
        <v>379</v>
      </c>
      <c r="B380" s="4">
        <v>1</v>
      </c>
      <c r="C380" s="4">
        <v>220</v>
      </c>
      <c r="D380" s="4">
        <f t="shared" si="20"/>
        <v>220</v>
      </c>
      <c r="E380" s="4">
        <v>0</v>
      </c>
      <c r="F380" s="14">
        <v>0</v>
      </c>
      <c r="G380" s="4">
        <v>0</v>
      </c>
      <c r="H380" s="14">
        <v>0</v>
      </c>
      <c r="I380" s="4">
        <v>0</v>
      </c>
      <c r="J380" s="14">
        <v>0</v>
      </c>
      <c r="K380" s="4">
        <v>0</v>
      </c>
      <c r="L380" s="14">
        <v>0</v>
      </c>
      <c r="M380" s="4">
        <v>0</v>
      </c>
      <c r="N380" s="14">
        <v>0</v>
      </c>
      <c r="O380" s="4">
        <v>1</v>
      </c>
      <c r="P380" s="14">
        <v>0.77019865996776204</v>
      </c>
      <c r="Q380" s="14">
        <v>1</v>
      </c>
      <c r="R380" s="14">
        <v>0.40047411284576301</v>
      </c>
      <c r="S380" s="4">
        <v>1</v>
      </c>
      <c r="T380" s="4">
        <v>0.18555728202892299</v>
      </c>
      <c r="U380" s="4">
        <f t="shared" si="21"/>
        <v>0.71699999999999997</v>
      </c>
      <c r="V380" s="4">
        <f t="shared" si="22"/>
        <v>153</v>
      </c>
      <c r="W380" s="4"/>
      <c r="X380" s="4"/>
      <c r="Y380" s="4">
        <f t="shared" si="23"/>
        <v>3</v>
      </c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" customHeight="1">
      <c r="A381" s="4">
        <v>380</v>
      </c>
      <c r="B381" s="4">
        <v>1</v>
      </c>
      <c r="C381" s="4">
        <v>99</v>
      </c>
      <c r="D381" s="4">
        <f t="shared" si="20"/>
        <v>99</v>
      </c>
      <c r="E381" s="4">
        <v>0</v>
      </c>
      <c r="F381" s="14">
        <v>0</v>
      </c>
      <c r="G381" s="4">
        <v>0</v>
      </c>
      <c r="H381" s="14">
        <v>0</v>
      </c>
      <c r="I381" s="4">
        <v>1</v>
      </c>
      <c r="J381" s="14">
        <v>1.2725556160834299</v>
      </c>
      <c r="K381" s="4">
        <v>0</v>
      </c>
      <c r="L381" s="14">
        <v>0</v>
      </c>
      <c r="M381" s="4">
        <v>0</v>
      </c>
      <c r="N381" s="14">
        <v>0</v>
      </c>
      <c r="O381" s="4">
        <v>1</v>
      </c>
      <c r="P381" s="14">
        <v>0.77019865996776204</v>
      </c>
      <c r="Q381" s="14">
        <v>1</v>
      </c>
      <c r="R381" s="14">
        <v>0.40047411284576301</v>
      </c>
      <c r="S381" s="4">
        <v>1</v>
      </c>
      <c r="T381" s="4">
        <v>0.18555728202892299</v>
      </c>
      <c r="U381" s="4">
        <f t="shared" si="21"/>
        <v>0.80100000000000005</v>
      </c>
      <c r="V381" s="4">
        <f t="shared" si="22"/>
        <v>90</v>
      </c>
      <c r="W381" s="4"/>
      <c r="X381" s="4"/>
      <c r="Y381" s="4">
        <f t="shared" si="23"/>
        <v>4</v>
      </c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" customHeight="1">
      <c r="A382" s="4">
        <v>381</v>
      </c>
      <c r="B382" s="4">
        <v>1</v>
      </c>
      <c r="C382" s="4">
        <v>213</v>
      </c>
      <c r="D382" s="4">
        <f t="shared" si="20"/>
        <v>213</v>
      </c>
      <c r="E382" s="4">
        <v>0</v>
      </c>
      <c r="F382" s="14">
        <v>0</v>
      </c>
      <c r="G382" s="4">
        <v>1</v>
      </c>
      <c r="H382" s="14">
        <v>0.64745437052207699</v>
      </c>
      <c r="I382" s="4">
        <v>0</v>
      </c>
      <c r="J382" s="14">
        <v>0</v>
      </c>
      <c r="K382" s="4">
        <v>0</v>
      </c>
      <c r="L382" s="14">
        <v>0</v>
      </c>
      <c r="M382" s="4">
        <v>0</v>
      </c>
      <c r="N382" s="14">
        <v>0</v>
      </c>
      <c r="O382" s="4">
        <v>0</v>
      </c>
      <c r="P382" s="14">
        <v>0</v>
      </c>
      <c r="Q382" s="14">
        <v>1</v>
      </c>
      <c r="R382" s="14">
        <v>0.40047411284576301</v>
      </c>
      <c r="S382" s="4">
        <v>1</v>
      </c>
      <c r="T382" s="4">
        <v>0.18555728202892299</v>
      </c>
      <c r="U382" s="4">
        <f t="shared" si="21"/>
        <v>0.70899999999999996</v>
      </c>
      <c r="V382" s="4">
        <f t="shared" si="22"/>
        <v>174</v>
      </c>
      <c r="W382" s="4"/>
      <c r="X382" s="4"/>
      <c r="Y382" s="4">
        <f t="shared" si="23"/>
        <v>3</v>
      </c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" customHeight="1">
      <c r="A383" s="4">
        <v>382</v>
      </c>
      <c r="B383" s="4">
        <v>1</v>
      </c>
      <c r="C383" s="4">
        <v>164</v>
      </c>
      <c r="D383" s="4">
        <f t="shared" si="20"/>
        <v>164</v>
      </c>
      <c r="E383" s="4">
        <v>0</v>
      </c>
      <c r="F383" s="14">
        <v>0</v>
      </c>
      <c r="G383" s="4">
        <v>0</v>
      </c>
      <c r="H383" s="14">
        <v>0</v>
      </c>
      <c r="I383" s="4">
        <v>0</v>
      </c>
      <c r="J383" s="14">
        <v>0</v>
      </c>
      <c r="K383" s="4">
        <v>0</v>
      </c>
      <c r="L383" s="14">
        <v>0</v>
      </c>
      <c r="M383" s="4">
        <v>1</v>
      </c>
      <c r="N383" s="14">
        <v>1.0002973763615399</v>
      </c>
      <c r="O383" s="4">
        <v>1</v>
      </c>
      <c r="P383" s="14">
        <v>0.77019865996776204</v>
      </c>
      <c r="Q383" s="14">
        <v>0</v>
      </c>
      <c r="R383" s="14">
        <v>0</v>
      </c>
      <c r="S383" s="4">
        <v>1</v>
      </c>
      <c r="T383" s="4">
        <v>0.18555728202892299</v>
      </c>
      <c r="U383" s="4">
        <f t="shared" si="21"/>
        <v>0.28899999999999998</v>
      </c>
      <c r="V383" s="4">
        <f t="shared" si="22"/>
        <v>334</v>
      </c>
      <c r="W383" s="4"/>
      <c r="X383" s="4"/>
      <c r="Y383" s="4">
        <f t="shared" si="23"/>
        <v>3</v>
      </c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" customHeight="1">
      <c r="A384" s="4">
        <v>383</v>
      </c>
      <c r="B384" s="4">
        <v>1</v>
      </c>
      <c r="C384" s="4">
        <v>501</v>
      </c>
      <c r="D384" s="4">
        <f t="shared" si="20"/>
        <v>501</v>
      </c>
      <c r="E384" s="4">
        <v>0</v>
      </c>
      <c r="F384" s="14">
        <v>0</v>
      </c>
      <c r="G384" s="4">
        <v>0</v>
      </c>
      <c r="H384" s="14">
        <v>0</v>
      </c>
      <c r="I384" s="4">
        <v>0</v>
      </c>
      <c r="J384" s="14">
        <v>0</v>
      </c>
      <c r="K384" s="4">
        <v>0</v>
      </c>
      <c r="L384" s="14">
        <v>0</v>
      </c>
      <c r="M384" s="4">
        <v>0</v>
      </c>
      <c r="N384" s="14">
        <v>0</v>
      </c>
      <c r="O384" s="4">
        <v>0</v>
      </c>
      <c r="P384" s="14">
        <v>0</v>
      </c>
      <c r="Q384" s="14">
        <v>1</v>
      </c>
      <c r="R384" s="14">
        <v>0.40047411284576301</v>
      </c>
      <c r="S384" s="4">
        <v>1</v>
      </c>
      <c r="T384" s="4">
        <v>0.18555728202892299</v>
      </c>
      <c r="U384" s="4">
        <f t="shared" si="21"/>
        <v>0.66500000000000004</v>
      </c>
      <c r="V384" s="4">
        <f t="shared" si="22"/>
        <v>210</v>
      </c>
      <c r="W384" s="4"/>
      <c r="X384" s="4"/>
      <c r="Y384" s="4">
        <f t="shared" si="23"/>
        <v>2</v>
      </c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" customHeight="1">
      <c r="A385" s="4">
        <v>384</v>
      </c>
      <c r="B385" s="4">
        <v>1</v>
      </c>
      <c r="C385" s="4">
        <v>128</v>
      </c>
      <c r="D385" s="4">
        <f t="shared" si="20"/>
        <v>128</v>
      </c>
      <c r="E385" s="4">
        <v>0</v>
      </c>
      <c r="F385" s="14">
        <v>0</v>
      </c>
      <c r="G385" s="4">
        <v>1</v>
      </c>
      <c r="H385" s="14">
        <v>0.64745437052207699</v>
      </c>
      <c r="I385" s="4">
        <v>1</v>
      </c>
      <c r="J385" s="14">
        <v>1.2725556160834299</v>
      </c>
      <c r="K385" s="4">
        <v>0</v>
      </c>
      <c r="L385" s="14">
        <v>0</v>
      </c>
      <c r="M385" s="4">
        <v>0</v>
      </c>
      <c r="N385" s="14">
        <v>0</v>
      </c>
      <c r="O385" s="4">
        <v>1</v>
      </c>
      <c r="P385" s="14">
        <v>0.77019865996776204</v>
      </c>
      <c r="Q385" s="14">
        <v>1</v>
      </c>
      <c r="R385" s="14">
        <v>0.40047411284576301</v>
      </c>
      <c r="S385" s="4">
        <v>1</v>
      </c>
      <c r="T385" s="4">
        <v>0.18555728202892299</v>
      </c>
      <c r="U385" s="4">
        <f t="shared" si="21"/>
        <v>0.84399999999999997</v>
      </c>
      <c r="V385" s="4">
        <f t="shared" si="22"/>
        <v>67</v>
      </c>
      <c r="W385" s="4"/>
      <c r="X385" s="4"/>
      <c r="Y385" s="4">
        <f t="shared" si="23"/>
        <v>5</v>
      </c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" customHeight="1">
      <c r="A386" s="4">
        <v>385</v>
      </c>
      <c r="B386" s="4">
        <v>1</v>
      </c>
      <c r="C386" s="4">
        <v>416</v>
      </c>
      <c r="D386" s="4">
        <f t="shared" ref="D386:D449" si="24">C386/B386</f>
        <v>416</v>
      </c>
      <c r="E386" s="4">
        <v>0</v>
      </c>
      <c r="F386" s="14">
        <v>0</v>
      </c>
      <c r="G386" s="4">
        <v>0</v>
      </c>
      <c r="H386" s="14">
        <v>0</v>
      </c>
      <c r="I386" s="4">
        <v>0</v>
      </c>
      <c r="J386" s="14">
        <v>0</v>
      </c>
      <c r="K386" s="4">
        <v>1</v>
      </c>
      <c r="L386" s="14">
        <v>0.66085953342168502</v>
      </c>
      <c r="M386" s="4">
        <v>0</v>
      </c>
      <c r="N386" s="14">
        <v>0</v>
      </c>
      <c r="O386" s="4">
        <v>0</v>
      </c>
      <c r="P386" s="14">
        <v>0</v>
      </c>
      <c r="Q386" s="14">
        <v>0</v>
      </c>
      <c r="R386" s="14">
        <v>0</v>
      </c>
      <c r="S386" s="4">
        <v>1</v>
      </c>
      <c r="T386" s="4">
        <v>0.18555728202892299</v>
      </c>
      <c r="U386" s="4">
        <f t="shared" ref="U386:U449" si="25">ROUND(LOG(F386+R386+T386+1,2)*(1+0.1*(H386+J386+P386+L386+N386)),3)</f>
        <v>0.26200000000000001</v>
      </c>
      <c r="V386" s="4">
        <f t="shared" ref="V386:V449" si="26">RANK(U386,$U$2:$U$594)</f>
        <v>435</v>
      </c>
      <c r="W386" s="4"/>
      <c r="X386" s="4"/>
      <c r="Y386" s="4">
        <f t="shared" si="23"/>
        <v>2</v>
      </c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" customHeight="1">
      <c r="A387" s="4">
        <v>386</v>
      </c>
      <c r="B387" s="4">
        <v>1</v>
      </c>
      <c r="C387" s="4">
        <v>701</v>
      </c>
      <c r="D387" s="4">
        <f t="shared" si="24"/>
        <v>701</v>
      </c>
      <c r="E387" s="4">
        <v>0</v>
      </c>
      <c r="F387" s="14">
        <v>0</v>
      </c>
      <c r="G387" s="4">
        <v>1</v>
      </c>
      <c r="H387" s="14">
        <v>0.64745437052207699</v>
      </c>
      <c r="I387" s="4">
        <v>0</v>
      </c>
      <c r="J387" s="14">
        <v>0</v>
      </c>
      <c r="K387" s="4">
        <v>0</v>
      </c>
      <c r="L387" s="14">
        <v>0</v>
      </c>
      <c r="M387" s="4">
        <v>0</v>
      </c>
      <c r="N387" s="14">
        <v>0</v>
      </c>
      <c r="O387" s="4">
        <v>0</v>
      </c>
      <c r="P387" s="14">
        <v>0</v>
      </c>
      <c r="Q387" s="14">
        <v>0</v>
      </c>
      <c r="R387" s="14">
        <v>0</v>
      </c>
      <c r="S387" s="4">
        <v>1</v>
      </c>
      <c r="T387" s="4">
        <v>0.18555728202892299</v>
      </c>
      <c r="U387" s="4">
        <f t="shared" si="25"/>
        <v>0.26100000000000001</v>
      </c>
      <c r="V387" s="4">
        <f t="shared" si="26"/>
        <v>457</v>
      </c>
      <c r="W387" s="4"/>
      <c r="X387" s="4"/>
      <c r="Y387" s="4">
        <f t="shared" ref="Y387:Y450" si="27">(IF(B387=E387,1,0)+IF(B387=G387,1,0)+IF(B387=I387,1,0)+IF(B387=K387,1,0)+IF(B387=M387,1,0)+IF(B387=O387,1,0)+IF(B387=Q387,1,0)+IF(B387=S387,1,0))</f>
        <v>2</v>
      </c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" customHeight="1">
      <c r="A388" s="4">
        <v>387</v>
      </c>
      <c r="B388" s="4">
        <v>1</v>
      </c>
      <c r="C388" s="4">
        <v>127</v>
      </c>
      <c r="D388" s="4">
        <f t="shared" si="24"/>
        <v>127</v>
      </c>
      <c r="E388" s="4">
        <v>0</v>
      </c>
      <c r="F388" s="14">
        <v>0</v>
      </c>
      <c r="G388" s="4">
        <v>0</v>
      </c>
      <c r="H388" s="14">
        <v>0</v>
      </c>
      <c r="I388" s="4">
        <v>0</v>
      </c>
      <c r="J388" s="14">
        <v>0</v>
      </c>
      <c r="K388" s="4">
        <v>0</v>
      </c>
      <c r="L388" s="14">
        <v>0</v>
      </c>
      <c r="M388" s="4">
        <v>0</v>
      </c>
      <c r="N388" s="14">
        <v>0</v>
      </c>
      <c r="O388" s="4">
        <v>1</v>
      </c>
      <c r="P388" s="14">
        <v>0.77019865996776204</v>
      </c>
      <c r="Q388" s="14">
        <v>0</v>
      </c>
      <c r="R388" s="14">
        <v>0</v>
      </c>
      <c r="S388" s="4">
        <v>1</v>
      </c>
      <c r="T388" s="4">
        <v>0.18555728202892299</v>
      </c>
      <c r="U388" s="4">
        <f t="shared" si="25"/>
        <v>0.26400000000000001</v>
      </c>
      <c r="V388" s="4">
        <f t="shared" si="26"/>
        <v>405</v>
      </c>
      <c r="W388" s="4"/>
      <c r="X388" s="4"/>
      <c r="Y388" s="4">
        <f t="shared" si="27"/>
        <v>2</v>
      </c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" customHeight="1">
      <c r="A389" s="4">
        <v>388</v>
      </c>
      <c r="B389" s="4">
        <v>1</v>
      </c>
      <c r="C389" s="4">
        <v>178</v>
      </c>
      <c r="D389" s="4">
        <f t="shared" si="24"/>
        <v>178</v>
      </c>
      <c r="E389" s="4">
        <v>0</v>
      </c>
      <c r="F389" s="14">
        <v>0</v>
      </c>
      <c r="G389" s="4">
        <v>0</v>
      </c>
      <c r="H389" s="14">
        <v>0</v>
      </c>
      <c r="I389" s="4">
        <v>0</v>
      </c>
      <c r="J389" s="14">
        <v>0</v>
      </c>
      <c r="K389" s="4">
        <v>0</v>
      </c>
      <c r="L389" s="14">
        <v>0</v>
      </c>
      <c r="M389" s="4">
        <v>1</v>
      </c>
      <c r="N389" s="14">
        <v>1.0002973763615399</v>
      </c>
      <c r="O389" s="4">
        <v>0</v>
      </c>
      <c r="P389" s="14">
        <v>0</v>
      </c>
      <c r="Q389" s="14">
        <v>0</v>
      </c>
      <c r="R389" s="14">
        <v>0</v>
      </c>
      <c r="S389" s="4">
        <v>1</v>
      </c>
      <c r="T389" s="4">
        <v>0.18555728202892299</v>
      </c>
      <c r="U389" s="4">
        <f t="shared" si="25"/>
        <v>0.27</v>
      </c>
      <c r="V389" s="4">
        <f t="shared" si="26"/>
        <v>397</v>
      </c>
      <c r="W389" s="4"/>
      <c r="X389" s="4"/>
      <c r="Y389" s="4">
        <f t="shared" si="27"/>
        <v>2</v>
      </c>
      <c r="Z389" s="4"/>
      <c r="AA389" s="4"/>
      <c r="AB389" s="4"/>
      <c r="AC389" s="4"/>
      <c r="AD389" s="4"/>
      <c r="AE389" s="4"/>
      <c r="AF389" s="4"/>
      <c r="AG389" s="19"/>
      <c r="AH389" s="4"/>
    </row>
    <row r="390" spans="1:34" ht="15" customHeight="1">
      <c r="A390" s="4">
        <v>389</v>
      </c>
      <c r="B390" s="4">
        <v>1</v>
      </c>
      <c r="C390" s="4">
        <v>56</v>
      </c>
      <c r="D390" s="4">
        <f t="shared" si="24"/>
        <v>56</v>
      </c>
      <c r="E390" s="4">
        <v>0</v>
      </c>
      <c r="F390" s="14">
        <v>0</v>
      </c>
      <c r="G390" s="4">
        <v>1</v>
      </c>
      <c r="H390" s="14">
        <v>0.64745437052207699</v>
      </c>
      <c r="I390" s="4">
        <v>1</v>
      </c>
      <c r="J390" s="14">
        <v>1.2725556160834299</v>
      </c>
      <c r="K390" s="4">
        <v>0</v>
      </c>
      <c r="L390" s="14">
        <v>0</v>
      </c>
      <c r="M390" s="4">
        <v>0</v>
      </c>
      <c r="N390" s="14">
        <v>0</v>
      </c>
      <c r="O390" s="4">
        <v>1</v>
      </c>
      <c r="P390" s="14">
        <v>0.77019865996776204</v>
      </c>
      <c r="Q390" s="14">
        <v>1</v>
      </c>
      <c r="R390" s="14">
        <v>0.40047411284576301</v>
      </c>
      <c r="S390" s="4">
        <v>1</v>
      </c>
      <c r="T390" s="4">
        <v>0.18555728202892299</v>
      </c>
      <c r="U390" s="4">
        <f t="shared" si="25"/>
        <v>0.84399999999999997</v>
      </c>
      <c r="V390" s="4">
        <f t="shared" si="26"/>
        <v>67</v>
      </c>
      <c r="W390" s="4"/>
      <c r="X390" s="4"/>
      <c r="Y390" s="4">
        <f t="shared" si="27"/>
        <v>5</v>
      </c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" customHeight="1">
      <c r="A391" s="4">
        <v>390</v>
      </c>
      <c r="B391" s="4">
        <v>1</v>
      </c>
      <c r="C391" s="4">
        <v>320</v>
      </c>
      <c r="D391" s="4">
        <f t="shared" si="24"/>
        <v>320</v>
      </c>
      <c r="E391" s="4">
        <v>0</v>
      </c>
      <c r="F391" s="14">
        <v>0</v>
      </c>
      <c r="G391" s="4">
        <v>0</v>
      </c>
      <c r="H391" s="14">
        <v>0</v>
      </c>
      <c r="I391" s="4">
        <v>0</v>
      </c>
      <c r="J391" s="14">
        <v>0</v>
      </c>
      <c r="K391" s="4">
        <v>1</v>
      </c>
      <c r="L391" s="14">
        <v>0.66085953342168502</v>
      </c>
      <c r="M391" s="4">
        <v>0</v>
      </c>
      <c r="N391" s="14">
        <v>0</v>
      </c>
      <c r="O391" s="4">
        <v>1</v>
      </c>
      <c r="P391" s="14">
        <v>0.77019865996776204</v>
      </c>
      <c r="Q391" s="14">
        <v>0</v>
      </c>
      <c r="R391" s="14">
        <v>0</v>
      </c>
      <c r="S391" s="4">
        <v>1</v>
      </c>
      <c r="T391" s="4">
        <v>0.18555728202892299</v>
      </c>
      <c r="U391" s="4">
        <f t="shared" si="25"/>
        <v>0.28100000000000003</v>
      </c>
      <c r="V391" s="4">
        <f t="shared" si="26"/>
        <v>341</v>
      </c>
      <c r="W391" s="4"/>
      <c r="X391" s="4"/>
      <c r="Y391" s="4">
        <f t="shared" si="27"/>
        <v>3</v>
      </c>
      <c r="Z391" s="4"/>
      <c r="AA391" s="4"/>
      <c r="AB391" s="4"/>
      <c r="AC391" s="4"/>
      <c r="AD391" s="4"/>
      <c r="AE391" s="4"/>
      <c r="AF391" s="4"/>
      <c r="AG391" s="19"/>
      <c r="AH391" s="4"/>
    </row>
    <row r="392" spans="1:34" ht="15" customHeight="1">
      <c r="A392" s="4">
        <v>391</v>
      </c>
      <c r="B392" s="4">
        <v>1</v>
      </c>
      <c r="C392" s="4">
        <v>200</v>
      </c>
      <c r="D392" s="4">
        <f t="shared" si="24"/>
        <v>200</v>
      </c>
      <c r="E392" s="4">
        <v>0</v>
      </c>
      <c r="F392" s="14">
        <v>0</v>
      </c>
      <c r="G392" s="4">
        <v>0</v>
      </c>
      <c r="H392" s="14">
        <v>0</v>
      </c>
      <c r="I392" s="4">
        <v>0</v>
      </c>
      <c r="J392" s="14">
        <v>0</v>
      </c>
      <c r="K392" s="4">
        <v>0</v>
      </c>
      <c r="L392" s="14">
        <v>0</v>
      </c>
      <c r="M392" s="4">
        <v>0</v>
      </c>
      <c r="N392" s="14">
        <v>0</v>
      </c>
      <c r="O392" s="4">
        <v>1</v>
      </c>
      <c r="P392" s="14">
        <v>0.77019865996776204</v>
      </c>
      <c r="Q392" s="14">
        <v>0</v>
      </c>
      <c r="R392" s="14">
        <v>0</v>
      </c>
      <c r="S392" s="4">
        <v>1</v>
      </c>
      <c r="T392" s="4">
        <v>0.18555728202892299</v>
      </c>
      <c r="U392" s="4">
        <f t="shared" si="25"/>
        <v>0.26400000000000001</v>
      </c>
      <c r="V392" s="4">
        <f t="shared" si="26"/>
        <v>405</v>
      </c>
      <c r="W392" s="4"/>
      <c r="X392" s="4"/>
      <c r="Y392" s="4">
        <f t="shared" si="27"/>
        <v>2</v>
      </c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" customHeight="1">
      <c r="A393" s="4">
        <v>392</v>
      </c>
      <c r="B393" s="4">
        <v>1</v>
      </c>
      <c r="C393" s="4">
        <v>148</v>
      </c>
      <c r="D393" s="4">
        <f t="shared" si="24"/>
        <v>148</v>
      </c>
      <c r="E393" s="4">
        <v>0</v>
      </c>
      <c r="F393" s="14">
        <v>0</v>
      </c>
      <c r="G393" s="4">
        <v>0</v>
      </c>
      <c r="H393" s="14">
        <v>0</v>
      </c>
      <c r="I393" s="4">
        <v>0</v>
      </c>
      <c r="J393" s="14">
        <v>0</v>
      </c>
      <c r="K393" s="4">
        <v>0</v>
      </c>
      <c r="L393" s="14">
        <v>0</v>
      </c>
      <c r="M393" s="4">
        <v>0</v>
      </c>
      <c r="N393" s="14">
        <v>0</v>
      </c>
      <c r="O393" s="4">
        <v>1</v>
      </c>
      <c r="P393" s="14">
        <v>0.77019865996776204</v>
      </c>
      <c r="Q393" s="14">
        <v>0</v>
      </c>
      <c r="R393" s="14">
        <v>0</v>
      </c>
      <c r="S393" s="4">
        <v>1</v>
      </c>
      <c r="T393" s="4">
        <v>0.18555728202892299</v>
      </c>
      <c r="U393" s="4">
        <f t="shared" si="25"/>
        <v>0.26400000000000001</v>
      </c>
      <c r="V393" s="4">
        <f t="shared" si="26"/>
        <v>405</v>
      </c>
      <c r="W393" s="4"/>
      <c r="X393" s="4"/>
      <c r="Y393" s="4">
        <f t="shared" si="27"/>
        <v>2</v>
      </c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" customHeight="1">
      <c r="A394" s="4">
        <v>393</v>
      </c>
      <c r="B394" s="4">
        <v>1</v>
      </c>
      <c r="C394" s="4">
        <v>478</v>
      </c>
      <c r="D394" s="4">
        <f t="shared" si="24"/>
        <v>478</v>
      </c>
      <c r="E394" s="4">
        <v>0</v>
      </c>
      <c r="F394" s="14">
        <v>0</v>
      </c>
      <c r="G394" s="4">
        <v>0</v>
      </c>
      <c r="H394" s="14">
        <v>0</v>
      </c>
      <c r="I394" s="4">
        <v>0</v>
      </c>
      <c r="J394" s="14">
        <v>0</v>
      </c>
      <c r="K394" s="4">
        <v>0</v>
      </c>
      <c r="L394" s="14">
        <v>0</v>
      </c>
      <c r="M394" s="4">
        <v>0</v>
      </c>
      <c r="N394" s="14">
        <v>0</v>
      </c>
      <c r="O394" s="4">
        <v>0</v>
      </c>
      <c r="P394" s="14">
        <v>0</v>
      </c>
      <c r="Q394" s="14">
        <v>0</v>
      </c>
      <c r="R394" s="14">
        <v>0</v>
      </c>
      <c r="S394" s="4">
        <v>1</v>
      </c>
      <c r="T394" s="4">
        <v>0.18555728202892299</v>
      </c>
      <c r="U394" s="4">
        <f t="shared" si="25"/>
        <v>0.246</v>
      </c>
      <c r="V394" s="4">
        <f t="shared" si="26"/>
        <v>467</v>
      </c>
      <c r="W394" s="4"/>
      <c r="X394" s="4"/>
      <c r="Y394" s="4">
        <f t="shared" si="27"/>
        <v>1</v>
      </c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" customHeight="1">
      <c r="A395" s="4">
        <v>394</v>
      </c>
      <c r="B395" s="4">
        <v>1</v>
      </c>
      <c r="C395" s="4">
        <v>298</v>
      </c>
      <c r="D395" s="4">
        <f t="shared" si="24"/>
        <v>298</v>
      </c>
      <c r="E395" s="4">
        <v>0</v>
      </c>
      <c r="F395" s="14">
        <v>0</v>
      </c>
      <c r="G395" s="4">
        <v>0</v>
      </c>
      <c r="H395" s="14">
        <v>0</v>
      </c>
      <c r="I395" s="4">
        <v>0</v>
      </c>
      <c r="J395" s="14">
        <v>0</v>
      </c>
      <c r="K395" s="4">
        <v>0</v>
      </c>
      <c r="L395" s="14">
        <v>0</v>
      </c>
      <c r="M395" s="4">
        <v>0</v>
      </c>
      <c r="N395" s="14">
        <v>0</v>
      </c>
      <c r="O395" s="4">
        <v>1</v>
      </c>
      <c r="P395" s="14">
        <v>0.77019865996776204</v>
      </c>
      <c r="Q395" s="14">
        <v>0</v>
      </c>
      <c r="R395" s="14">
        <v>0</v>
      </c>
      <c r="S395" s="4">
        <v>1</v>
      </c>
      <c r="T395" s="4">
        <v>0.18555728202892299</v>
      </c>
      <c r="U395" s="4">
        <f t="shared" si="25"/>
        <v>0.26400000000000001</v>
      </c>
      <c r="V395" s="4">
        <f t="shared" si="26"/>
        <v>405</v>
      </c>
      <c r="W395" s="4"/>
      <c r="X395" s="4"/>
      <c r="Y395" s="4">
        <f t="shared" si="27"/>
        <v>2</v>
      </c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" customHeight="1">
      <c r="A396" s="4">
        <v>395</v>
      </c>
      <c r="B396" s="4">
        <v>1</v>
      </c>
      <c r="C396" s="4">
        <v>279</v>
      </c>
      <c r="D396" s="4">
        <f t="shared" si="24"/>
        <v>279</v>
      </c>
      <c r="E396" s="4">
        <v>0</v>
      </c>
      <c r="F396" s="14">
        <v>0</v>
      </c>
      <c r="G396" s="4">
        <v>1</v>
      </c>
      <c r="H396" s="14">
        <v>0.64745437052207699</v>
      </c>
      <c r="I396" s="4">
        <v>0</v>
      </c>
      <c r="J396" s="14">
        <v>0</v>
      </c>
      <c r="K396" s="4">
        <v>1</v>
      </c>
      <c r="L396" s="14">
        <v>0.66085953342168502</v>
      </c>
      <c r="M396" s="4">
        <v>0</v>
      </c>
      <c r="N396" s="14">
        <v>0</v>
      </c>
      <c r="O396" s="4">
        <v>1</v>
      </c>
      <c r="P396" s="14">
        <v>0.77019865996776204</v>
      </c>
      <c r="Q396" s="14">
        <v>1</v>
      </c>
      <c r="R396" s="14">
        <v>0.40047411284576301</v>
      </c>
      <c r="S396" s="4">
        <v>1</v>
      </c>
      <c r="T396" s="4">
        <v>0.18555728202892299</v>
      </c>
      <c r="U396" s="4">
        <f t="shared" si="25"/>
        <v>0.80400000000000005</v>
      </c>
      <c r="V396" s="4">
        <f t="shared" si="26"/>
        <v>82</v>
      </c>
      <c r="W396" s="4"/>
      <c r="X396" s="4"/>
      <c r="Y396" s="4">
        <f t="shared" si="27"/>
        <v>5</v>
      </c>
      <c r="Z396" s="4"/>
      <c r="AA396" s="4"/>
      <c r="AB396" s="4"/>
      <c r="AC396" s="4"/>
      <c r="AD396" s="4"/>
      <c r="AE396" s="4"/>
      <c r="AF396" s="4"/>
      <c r="AG396" s="19"/>
      <c r="AH396" s="4"/>
    </row>
    <row r="397" spans="1:34" ht="15" customHeight="1">
      <c r="A397" s="4">
        <v>396</v>
      </c>
      <c r="B397" s="4">
        <v>1</v>
      </c>
      <c r="C397" s="4">
        <v>295</v>
      </c>
      <c r="D397" s="4">
        <f t="shared" si="24"/>
        <v>295</v>
      </c>
      <c r="E397" s="4">
        <v>0</v>
      </c>
      <c r="F397" s="14">
        <v>0</v>
      </c>
      <c r="G397" s="4">
        <v>1</v>
      </c>
      <c r="H397" s="14">
        <v>0.64745437052207699</v>
      </c>
      <c r="I397" s="4">
        <v>0</v>
      </c>
      <c r="J397" s="14">
        <v>0</v>
      </c>
      <c r="K397" s="4">
        <v>0</v>
      </c>
      <c r="L397" s="14">
        <v>0</v>
      </c>
      <c r="M397" s="4">
        <v>0</v>
      </c>
      <c r="N397" s="14">
        <v>0</v>
      </c>
      <c r="O397" s="4">
        <v>1</v>
      </c>
      <c r="P397" s="14">
        <v>0.77019865996776204</v>
      </c>
      <c r="Q397" s="14">
        <v>0</v>
      </c>
      <c r="R397" s="14">
        <v>0</v>
      </c>
      <c r="S397" s="4">
        <v>1</v>
      </c>
      <c r="T397" s="4">
        <v>0.18555728202892299</v>
      </c>
      <c r="U397" s="4">
        <f t="shared" si="25"/>
        <v>0.28000000000000003</v>
      </c>
      <c r="V397" s="4">
        <f t="shared" si="26"/>
        <v>368</v>
      </c>
      <c r="W397" s="4"/>
      <c r="X397" s="4"/>
      <c r="Y397" s="4">
        <f t="shared" si="27"/>
        <v>3</v>
      </c>
      <c r="Z397" s="4"/>
      <c r="AA397" s="4"/>
      <c r="AB397" s="4"/>
      <c r="AC397" s="4"/>
      <c r="AD397" s="4"/>
      <c r="AE397" s="4"/>
      <c r="AF397" s="4"/>
      <c r="AG397" s="19"/>
      <c r="AH397" s="4"/>
    </row>
    <row r="398" spans="1:34" ht="15" customHeight="1">
      <c r="A398" s="4">
        <v>397</v>
      </c>
      <c r="B398" s="4">
        <v>1</v>
      </c>
      <c r="C398" s="4">
        <v>186</v>
      </c>
      <c r="D398" s="4">
        <f t="shared" si="24"/>
        <v>186</v>
      </c>
      <c r="E398" s="4">
        <v>0</v>
      </c>
      <c r="F398" s="14">
        <v>0</v>
      </c>
      <c r="G398" s="4">
        <v>1</v>
      </c>
      <c r="H398" s="14">
        <v>0.64745437052207699</v>
      </c>
      <c r="I398" s="4">
        <v>0</v>
      </c>
      <c r="J398" s="14">
        <v>0</v>
      </c>
      <c r="K398" s="4">
        <v>0</v>
      </c>
      <c r="L398" s="14">
        <v>0</v>
      </c>
      <c r="M398" s="4">
        <v>0</v>
      </c>
      <c r="N398" s="14">
        <v>0</v>
      </c>
      <c r="O398" s="4">
        <v>1</v>
      </c>
      <c r="P398" s="14">
        <v>0.77019865996776204</v>
      </c>
      <c r="Q398" s="14">
        <v>0</v>
      </c>
      <c r="R398" s="14">
        <v>0</v>
      </c>
      <c r="S398" s="4">
        <v>1</v>
      </c>
      <c r="T398" s="4">
        <v>0.18555728202892299</v>
      </c>
      <c r="U398" s="4">
        <f t="shared" si="25"/>
        <v>0.28000000000000003</v>
      </c>
      <c r="V398" s="4">
        <f t="shared" si="26"/>
        <v>368</v>
      </c>
      <c r="W398" s="4"/>
      <c r="X398" s="4"/>
      <c r="Y398" s="4">
        <f t="shared" si="27"/>
        <v>3</v>
      </c>
      <c r="Z398" s="4"/>
      <c r="AA398" s="4"/>
      <c r="AB398" s="4"/>
      <c r="AC398" s="4"/>
      <c r="AD398" s="4"/>
      <c r="AE398" s="4"/>
      <c r="AF398" s="4"/>
      <c r="AG398" s="19"/>
      <c r="AH398" s="4"/>
    </row>
    <row r="399" spans="1:34" ht="15" customHeight="1">
      <c r="A399" s="4">
        <v>398</v>
      </c>
      <c r="B399" s="4">
        <v>1</v>
      </c>
      <c r="C399" s="4">
        <v>436</v>
      </c>
      <c r="D399" s="4">
        <f t="shared" si="24"/>
        <v>436</v>
      </c>
      <c r="E399" s="4">
        <v>0</v>
      </c>
      <c r="F399" s="14">
        <v>0</v>
      </c>
      <c r="G399" s="4">
        <v>0</v>
      </c>
      <c r="H399" s="14">
        <v>0</v>
      </c>
      <c r="I399" s="4">
        <v>0</v>
      </c>
      <c r="J399" s="14">
        <v>0</v>
      </c>
      <c r="K399" s="4">
        <v>0</v>
      </c>
      <c r="L399" s="14">
        <v>0</v>
      </c>
      <c r="M399" s="4">
        <v>0</v>
      </c>
      <c r="N399" s="14">
        <v>0</v>
      </c>
      <c r="O399" s="4">
        <v>0</v>
      </c>
      <c r="P399" s="14">
        <v>0</v>
      </c>
      <c r="Q399" s="14">
        <v>1</v>
      </c>
      <c r="R399" s="14">
        <v>0.40047411284576301</v>
      </c>
      <c r="S399" s="4">
        <v>1</v>
      </c>
      <c r="T399" s="4">
        <v>0.18555728202892299</v>
      </c>
      <c r="U399" s="4">
        <f t="shared" si="25"/>
        <v>0.66500000000000004</v>
      </c>
      <c r="V399" s="4">
        <f t="shared" si="26"/>
        <v>210</v>
      </c>
      <c r="W399" s="4"/>
      <c r="X399" s="4"/>
      <c r="Y399" s="4">
        <f t="shared" si="27"/>
        <v>2</v>
      </c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" customHeight="1">
      <c r="A400" s="4">
        <v>399</v>
      </c>
      <c r="B400" s="4">
        <v>1</v>
      </c>
      <c r="C400" s="4">
        <v>213</v>
      </c>
      <c r="D400" s="4">
        <f t="shared" si="24"/>
        <v>213</v>
      </c>
      <c r="E400" s="4">
        <v>0</v>
      </c>
      <c r="F400" s="14">
        <v>0</v>
      </c>
      <c r="G400" s="4">
        <v>0</v>
      </c>
      <c r="H400" s="14">
        <v>0</v>
      </c>
      <c r="I400" s="4">
        <v>0</v>
      </c>
      <c r="J400" s="14">
        <v>0</v>
      </c>
      <c r="K400" s="4">
        <v>1</v>
      </c>
      <c r="L400" s="14">
        <v>0.66085953342168502</v>
      </c>
      <c r="M400" s="4">
        <v>0</v>
      </c>
      <c r="N400" s="14">
        <v>0</v>
      </c>
      <c r="O400" s="4">
        <v>1</v>
      </c>
      <c r="P400" s="14">
        <v>0.77019865996776204</v>
      </c>
      <c r="Q400" s="14">
        <v>1</v>
      </c>
      <c r="R400" s="14">
        <v>0.40047411284576301</v>
      </c>
      <c r="S400" s="4">
        <v>1</v>
      </c>
      <c r="T400" s="4">
        <v>0.18555728202892299</v>
      </c>
      <c r="U400" s="4">
        <f t="shared" si="25"/>
        <v>0.76100000000000001</v>
      </c>
      <c r="V400" s="4">
        <f t="shared" si="26"/>
        <v>105</v>
      </c>
      <c r="W400" s="4"/>
      <c r="X400" s="4"/>
      <c r="Y400" s="4">
        <f t="shared" si="27"/>
        <v>4</v>
      </c>
      <c r="Z400" s="4"/>
      <c r="AA400" s="4"/>
      <c r="AB400" s="4"/>
      <c r="AC400" s="4"/>
      <c r="AD400" s="4"/>
      <c r="AE400" s="4"/>
      <c r="AF400" s="4"/>
      <c r="AG400" s="19"/>
      <c r="AH400" s="4"/>
    </row>
    <row r="401" spans="1:34" ht="15" customHeight="1">
      <c r="A401" s="4">
        <v>400</v>
      </c>
      <c r="B401" s="4">
        <v>1</v>
      </c>
      <c r="C401" s="4">
        <v>56</v>
      </c>
      <c r="D401" s="4">
        <f t="shared" si="24"/>
        <v>56</v>
      </c>
      <c r="E401" s="4">
        <v>0</v>
      </c>
      <c r="F401" s="14">
        <v>0</v>
      </c>
      <c r="G401" s="4">
        <v>0</v>
      </c>
      <c r="H401" s="14">
        <v>0</v>
      </c>
      <c r="I401" s="4">
        <v>1</v>
      </c>
      <c r="J401" s="14">
        <v>1.2725556160834299</v>
      </c>
      <c r="K401" s="4">
        <v>0</v>
      </c>
      <c r="L401" s="14">
        <v>0</v>
      </c>
      <c r="M401" s="4">
        <v>0</v>
      </c>
      <c r="N401" s="14">
        <v>0</v>
      </c>
      <c r="O401" s="4">
        <v>0</v>
      </c>
      <c r="P401" s="14">
        <v>0</v>
      </c>
      <c r="Q401" s="14">
        <v>0</v>
      </c>
      <c r="R401" s="14">
        <v>0</v>
      </c>
      <c r="S401" s="4">
        <v>1</v>
      </c>
      <c r="T401" s="4">
        <v>0.18555728202892299</v>
      </c>
      <c r="U401" s="4">
        <f t="shared" si="25"/>
        <v>0.27700000000000002</v>
      </c>
      <c r="V401" s="4">
        <f t="shared" si="26"/>
        <v>391</v>
      </c>
      <c r="W401" s="4"/>
      <c r="X401" s="4"/>
      <c r="Y401" s="4">
        <f t="shared" si="27"/>
        <v>2</v>
      </c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" customHeight="1">
      <c r="A402" s="4">
        <v>401</v>
      </c>
      <c r="B402" s="4">
        <v>1</v>
      </c>
      <c r="C402" s="4">
        <v>645</v>
      </c>
      <c r="D402" s="4">
        <f t="shared" si="24"/>
        <v>645</v>
      </c>
      <c r="E402" s="4">
        <v>0</v>
      </c>
      <c r="F402" s="14">
        <v>0</v>
      </c>
      <c r="G402" s="4">
        <v>0</v>
      </c>
      <c r="H402" s="14">
        <v>0</v>
      </c>
      <c r="I402" s="4">
        <v>0</v>
      </c>
      <c r="J402" s="14">
        <v>0</v>
      </c>
      <c r="K402" s="4">
        <v>1</v>
      </c>
      <c r="L402" s="14">
        <v>0.66085953342168502</v>
      </c>
      <c r="M402" s="4">
        <v>0</v>
      </c>
      <c r="N402" s="14">
        <v>0</v>
      </c>
      <c r="O402" s="4">
        <v>1</v>
      </c>
      <c r="P402" s="14">
        <v>0.77019865996776204</v>
      </c>
      <c r="Q402" s="14">
        <v>0</v>
      </c>
      <c r="R402" s="14">
        <v>0</v>
      </c>
      <c r="S402" s="4">
        <v>1</v>
      </c>
      <c r="T402" s="4">
        <v>0.18555728202892299</v>
      </c>
      <c r="U402" s="4">
        <f t="shared" si="25"/>
        <v>0.28100000000000003</v>
      </c>
      <c r="V402" s="4">
        <f t="shared" si="26"/>
        <v>341</v>
      </c>
      <c r="W402" s="4"/>
      <c r="X402" s="4"/>
      <c r="Y402" s="4">
        <f t="shared" si="27"/>
        <v>3</v>
      </c>
      <c r="Z402" s="4"/>
      <c r="AA402" s="4"/>
      <c r="AB402" s="4"/>
      <c r="AC402" s="4"/>
      <c r="AD402" s="4"/>
      <c r="AE402" s="4"/>
      <c r="AF402" s="4"/>
      <c r="AG402" s="19"/>
      <c r="AH402" s="4"/>
    </row>
    <row r="403" spans="1:34" ht="15" customHeight="1">
      <c r="A403" s="4">
        <v>402</v>
      </c>
      <c r="B403" s="4">
        <v>1</v>
      </c>
      <c r="C403" s="4">
        <v>359</v>
      </c>
      <c r="D403" s="4">
        <f t="shared" si="24"/>
        <v>359</v>
      </c>
      <c r="E403" s="4">
        <v>0</v>
      </c>
      <c r="F403" s="14">
        <v>0</v>
      </c>
      <c r="G403" s="4">
        <v>0</v>
      </c>
      <c r="H403" s="14">
        <v>0</v>
      </c>
      <c r="I403" s="4">
        <v>0</v>
      </c>
      <c r="J403" s="14">
        <v>0</v>
      </c>
      <c r="K403" s="4">
        <v>0</v>
      </c>
      <c r="L403" s="14">
        <v>0</v>
      </c>
      <c r="M403" s="4">
        <v>0</v>
      </c>
      <c r="N403" s="14">
        <v>0</v>
      </c>
      <c r="O403" s="4">
        <v>0</v>
      </c>
      <c r="P403" s="14">
        <v>0</v>
      </c>
      <c r="Q403" s="14">
        <v>1</v>
      </c>
      <c r="R403" s="14">
        <v>0.40047411284576301</v>
      </c>
      <c r="S403" s="4">
        <v>1</v>
      </c>
      <c r="T403" s="4">
        <v>0.18555728202892299</v>
      </c>
      <c r="U403" s="4">
        <f t="shared" si="25"/>
        <v>0.66500000000000004</v>
      </c>
      <c r="V403" s="4">
        <f t="shared" si="26"/>
        <v>210</v>
      </c>
      <c r="W403" s="4"/>
      <c r="X403" s="4"/>
      <c r="Y403" s="4">
        <f t="shared" si="27"/>
        <v>2</v>
      </c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" customHeight="1">
      <c r="A404" s="4">
        <v>403</v>
      </c>
      <c r="B404" s="4">
        <v>1</v>
      </c>
      <c r="C404" s="4">
        <v>214</v>
      </c>
      <c r="D404" s="4">
        <f t="shared" si="24"/>
        <v>214</v>
      </c>
      <c r="E404" s="4">
        <v>0</v>
      </c>
      <c r="F404" s="14">
        <v>0</v>
      </c>
      <c r="G404" s="4">
        <v>0</v>
      </c>
      <c r="H404" s="14">
        <v>0</v>
      </c>
      <c r="I404" s="4">
        <v>0</v>
      </c>
      <c r="J404" s="14">
        <v>0</v>
      </c>
      <c r="K404" s="4">
        <v>0</v>
      </c>
      <c r="L404" s="14">
        <v>0</v>
      </c>
      <c r="M404" s="4">
        <v>0</v>
      </c>
      <c r="N404" s="14">
        <v>0</v>
      </c>
      <c r="O404" s="4">
        <v>0</v>
      </c>
      <c r="P404" s="14">
        <v>0</v>
      </c>
      <c r="Q404" s="14">
        <v>0</v>
      </c>
      <c r="R404" s="14">
        <v>0</v>
      </c>
      <c r="S404" s="4">
        <v>1</v>
      </c>
      <c r="T404" s="4">
        <v>0.18555728202892299</v>
      </c>
      <c r="U404" s="4">
        <f t="shared" si="25"/>
        <v>0.246</v>
      </c>
      <c r="V404" s="4">
        <f t="shared" si="26"/>
        <v>467</v>
      </c>
      <c r="W404" s="4"/>
      <c r="X404" s="4"/>
      <c r="Y404" s="4">
        <f t="shared" si="27"/>
        <v>1</v>
      </c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" customHeight="1">
      <c r="A405" s="4">
        <v>404</v>
      </c>
      <c r="B405" s="4">
        <v>1</v>
      </c>
      <c r="C405" s="4">
        <v>636</v>
      </c>
      <c r="D405" s="4">
        <f t="shared" si="24"/>
        <v>636</v>
      </c>
      <c r="E405" s="4">
        <v>0</v>
      </c>
      <c r="F405" s="14">
        <v>0</v>
      </c>
      <c r="G405" s="4">
        <v>0</v>
      </c>
      <c r="H405" s="14">
        <v>0</v>
      </c>
      <c r="I405" s="4">
        <v>0</v>
      </c>
      <c r="J405" s="14">
        <v>0</v>
      </c>
      <c r="K405" s="4">
        <v>1</v>
      </c>
      <c r="L405" s="14">
        <v>0.66085953342168502</v>
      </c>
      <c r="M405" s="4">
        <v>0</v>
      </c>
      <c r="N405" s="14">
        <v>0</v>
      </c>
      <c r="O405" s="4">
        <v>1</v>
      </c>
      <c r="P405" s="14">
        <v>0.77019865996776204</v>
      </c>
      <c r="Q405" s="14">
        <v>0</v>
      </c>
      <c r="R405" s="14">
        <v>0</v>
      </c>
      <c r="S405" s="4">
        <v>1</v>
      </c>
      <c r="T405" s="4">
        <v>0.18555728202892299</v>
      </c>
      <c r="U405" s="4">
        <f t="shared" si="25"/>
        <v>0.28100000000000003</v>
      </c>
      <c r="V405" s="4">
        <f t="shared" si="26"/>
        <v>341</v>
      </c>
      <c r="W405" s="4"/>
      <c r="X405" s="4"/>
      <c r="Y405" s="4">
        <f t="shared" si="27"/>
        <v>3</v>
      </c>
      <c r="Z405" s="4"/>
      <c r="AA405" s="4"/>
      <c r="AB405" s="4"/>
      <c r="AC405" s="4"/>
      <c r="AD405" s="4"/>
      <c r="AE405" s="4"/>
      <c r="AF405" s="4"/>
      <c r="AG405" s="19"/>
      <c r="AH405" s="4"/>
    </row>
    <row r="406" spans="1:34" ht="15" customHeight="1">
      <c r="A406" s="4">
        <v>405</v>
      </c>
      <c r="B406" s="4">
        <v>1</v>
      </c>
      <c r="C406" s="4">
        <v>452</v>
      </c>
      <c r="D406" s="4">
        <f t="shared" si="24"/>
        <v>452</v>
      </c>
      <c r="E406" s="4">
        <v>0</v>
      </c>
      <c r="F406" s="14">
        <v>0</v>
      </c>
      <c r="G406" s="4">
        <v>1</v>
      </c>
      <c r="H406" s="14">
        <v>0.64745437052207699</v>
      </c>
      <c r="I406" s="4">
        <v>0</v>
      </c>
      <c r="J406" s="14">
        <v>0</v>
      </c>
      <c r="K406" s="4">
        <v>0</v>
      </c>
      <c r="L406" s="14">
        <v>0</v>
      </c>
      <c r="M406" s="4">
        <v>0</v>
      </c>
      <c r="N406" s="14">
        <v>0</v>
      </c>
      <c r="O406" s="4">
        <v>0</v>
      </c>
      <c r="P406" s="14">
        <v>0</v>
      </c>
      <c r="Q406" s="14">
        <v>0</v>
      </c>
      <c r="R406" s="14">
        <v>0</v>
      </c>
      <c r="S406" s="4">
        <v>1</v>
      </c>
      <c r="T406" s="4">
        <v>0.18555728202892299</v>
      </c>
      <c r="U406" s="4">
        <f t="shared" si="25"/>
        <v>0.26100000000000001</v>
      </c>
      <c r="V406" s="4">
        <f t="shared" si="26"/>
        <v>457</v>
      </c>
      <c r="W406" s="4"/>
      <c r="X406" s="4"/>
      <c r="Y406" s="4">
        <f t="shared" si="27"/>
        <v>2</v>
      </c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" customHeight="1">
      <c r="A407" s="4">
        <v>406</v>
      </c>
      <c r="B407" s="4">
        <v>1</v>
      </c>
      <c r="C407" s="4">
        <v>297</v>
      </c>
      <c r="D407" s="4">
        <f t="shared" si="24"/>
        <v>297</v>
      </c>
      <c r="E407" s="4">
        <v>0</v>
      </c>
      <c r="F407" s="14">
        <v>0</v>
      </c>
      <c r="G407" s="4">
        <v>0</v>
      </c>
      <c r="H407" s="14">
        <v>0</v>
      </c>
      <c r="I407" s="4">
        <v>0</v>
      </c>
      <c r="J407" s="14">
        <v>0</v>
      </c>
      <c r="K407" s="4">
        <v>0</v>
      </c>
      <c r="L407" s="14">
        <v>0</v>
      </c>
      <c r="M407" s="4">
        <v>0</v>
      </c>
      <c r="N407" s="14">
        <v>0</v>
      </c>
      <c r="O407" s="4">
        <v>0</v>
      </c>
      <c r="P407" s="14">
        <v>0</v>
      </c>
      <c r="Q407" s="14">
        <v>1</v>
      </c>
      <c r="R407" s="14">
        <v>0.40047411284576301</v>
      </c>
      <c r="S407" s="4">
        <v>1</v>
      </c>
      <c r="T407" s="4">
        <v>0.18555728202892299</v>
      </c>
      <c r="U407" s="4">
        <f t="shared" si="25"/>
        <v>0.66500000000000004</v>
      </c>
      <c r="V407" s="4">
        <f t="shared" si="26"/>
        <v>210</v>
      </c>
      <c r="W407" s="4"/>
      <c r="X407" s="4"/>
      <c r="Y407" s="4">
        <f t="shared" si="27"/>
        <v>2</v>
      </c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" customHeight="1">
      <c r="A408" s="4">
        <v>407</v>
      </c>
      <c r="B408" s="4">
        <v>1</v>
      </c>
      <c r="C408" s="4">
        <v>249</v>
      </c>
      <c r="D408" s="4">
        <f t="shared" si="24"/>
        <v>249</v>
      </c>
      <c r="E408" s="4">
        <v>0</v>
      </c>
      <c r="F408" s="14">
        <v>0</v>
      </c>
      <c r="G408" s="4">
        <v>0</v>
      </c>
      <c r="H408" s="14">
        <v>0</v>
      </c>
      <c r="I408" s="4">
        <v>0</v>
      </c>
      <c r="J408" s="14">
        <v>0</v>
      </c>
      <c r="K408" s="4">
        <v>0</v>
      </c>
      <c r="L408" s="14">
        <v>0</v>
      </c>
      <c r="M408" s="4">
        <v>0</v>
      </c>
      <c r="N408" s="14">
        <v>0</v>
      </c>
      <c r="O408" s="4">
        <v>0</v>
      </c>
      <c r="P408" s="14">
        <v>0</v>
      </c>
      <c r="Q408" s="14">
        <v>1</v>
      </c>
      <c r="R408" s="14">
        <v>0.40047411284576301</v>
      </c>
      <c r="S408" s="4">
        <v>1</v>
      </c>
      <c r="T408" s="4">
        <v>0.18555728202892299</v>
      </c>
      <c r="U408" s="4">
        <f t="shared" si="25"/>
        <v>0.66500000000000004</v>
      </c>
      <c r="V408" s="4">
        <f t="shared" si="26"/>
        <v>210</v>
      </c>
      <c r="W408" s="4"/>
      <c r="X408" s="4"/>
      <c r="Y408" s="4">
        <f t="shared" si="27"/>
        <v>2</v>
      </c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" customHeight="1">
      <c r="A409" s="4">
        <v>408</v>
      </c>
      <c r="B409" s="4">
        <v>1</v>
      </c>
      <c r="C409" s="4">
        <v>240</v>
      </c>
      <c r="D409" s="4">
        <f t="shared" si="24"/>
        <v>240</v>
      </c>
      <c r="E409" s="4">
        <v>0</v>
      </c>
      <c r="F409" s="14">
        <v>0</v>
      </c>
      <c r="G409" s="4">
        <v>0</v>
      </c>
      <c r="H409" s="14">
        <v>0</v>
      </c>
      <c r="I409" s="4">
        <v>0</v>
      </c>
      <c r="J409" s="14">
        <v>0</v>
      </c>
      <c r="K409" s="4">
        <v>0</v>
      </c>
      <c r="L409" s="14">
        <v>0</v>
      </c>
      <c r="M409" s="4">
        <v>0</v>
      </c>
      <c r="N409" s="14">
        <v>0</v>
      </c>
      <c r="O409" s="4">
        <v>0</v>
      </c>
      <c r="P409" s="14">
        <v>0</v>
      </c>
      <c r="Q409" s="14">
        <v>0</v>
      </c>
      <c r="R409" s="14">
        <v>0</v>
      </c>
      <c r="S409" s="4">
        <v>1</v>
      </c>
      <c r="T409" s="4">
        <v>0.18555728202892299</v>
      </c>
      <c r="U409" s="4">
        <f t="shared" si="25"/>
        <v>0.246</v>
      </c>
      <c r="V409" s="4">
        <f t="shared" si="26"/>
        <v>467</v>
      </c>
      <c r="W409" s="4"/>
      <c r="X409" s="4"/>
      <c r="Y409" s="4">
        <f t="shared" si="27"/>
        <v>1</v>
      </c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" customHeight="1">
      <c r="A410" s="4">
        <v>409</v>
      </c>
      <c r="B410" s="4">
        <v>1</v>
      </c>
      <c r="C410" s="4">
        <v>734</v>
      </c>
      <c r="D410" s="4">
        <f t="shared" si="24"/>
        <v>734</v>
      </c>
      <c r="E410" s="4">
        <v>0</v>
      </c>
      <c r="F410" s="14">
        <v>0</v>
      </c>
      <c r="G410" s="4">
        <v>0</v>
      </c>
      <c r="H410" s="14">
        <v>0</v>
      </c>
      <c r="I410" s="4">
        <v>0</v>
      </c>
      <c r="J410" s="14">
        <v>0</v>
      </c>
      <c r="K410" s="4">
        <v>1</v>
      </c>
      <c r="L410" s="14">
        <v>0.66085953342168502</v>
      </c>
      <c r="M410" s="4">
        <v>0</v>
      </c>
      <c r="N410" s="14">
        <v>0</v>
      </c>
      <c r="O410" s="4">
        <v>0</v>
      </c>
      <c r="P410" s="14">
        <v>0</v>
      </c>
      <c r="Q410" s="14">
        <v>0</v>
      </c>
      <c r="R410" s="14">
        <v>0</v>
      </c>
      <c r="S410" s="4">
        <v>1</v>
      </c>
      <c r="T410" s="4">
        <v>0.18555728202892299</v>
      </c>
      <c r="U410" s="4">
        <f t="shared" si="25"/>
        <v>0.26200000000000001</v>
      </c>
      <c r="V410" s="4">
        <f t="shared" si="26"/>
        <v>435</v>
      </c>
      <c r="W410" s="4"/>
      <c r="X410" s="4"/>
      <c r="Y410" s="4">
        <f t="shared" si="27"/>
        <v>2</v>
      </c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" customHeight="1">
      <c r="A411" s="4">
        <v>410</v>
      </c>
      <c r="B411" s="4">
        <v>1</v>
      </c>
      <c r="C411" s="4">
        <v>78</v>
      </c>
      <c r="D411" s="4">
        <f t="shared" si="24"/>
        <v>78</v>
      </c>
      <c r="E411" s="4">
        <v>0</v>
      </c>
      <c r="F411" s="14">
        <v>0</v>
      </c>
      <c r="G411" s="4">
        <v>0</v>
      </c>
      <c r="H411" s="14">
        <v>0</v>
      </c>
      <c r="I411" s="4">
        <v>1</v>
      </c>
      <c r="J411" s="14">
        <v>1.2725556160834299</v>
      </c>
      <c r="K411" s="4">
        <v>0</v>
      </c>
      <c r="L411" s="14">
        <v>0</v>
      </c>
      <c r="M411" s="4">
        <v>0</v>
      </c>
      <c r="N411" s="14">
        <v>0</v>
      </c>
      <c r="O411" s="4">
        <v>0</v>
      </c>
      <c r="P411" s="14">
        <v>0</v>
      </c>
      <c r="Q411" s="14">
        <v>1</v>
      </c>
      <c r="R411" s="14">
        <v>0.40047411284576301</v>
      </c>
      <c r="S411" s="4">
        <v>1</v>
      </c>
      <c r="T411" s="4">
        <v>0.18555728202892299</v>
      </c>
      <c r="U411" s="4">
        <f t="shared" si="25"/>
        <v>0.75</v>
      </c>
      <c r="V411" s="4">
        <f t="shared" si="26"/>
        <v>134</v>
      </c>
      <c r="W411" s="4"/>
      <c r="X411" s="4"/>
      <c r="Y411" s="4">
        <f t="shared" si="27"/>
        <v>3</v>
      </c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" customHeight="1">
      <c r="A412" s="4">
        <v>411</v>
      </c>
      <c r="B412" s="4">
        <v>1</v>
      </c>
      <c r="C412" s="4">
        <v>511</v>
      </c>
      <c r="D412" s="4">
        <f t="shared" si="24"/>
        <v>511</v>
      </c>
      <c r="E412" s="4">
        <v>0</v>
      </c>
      <c r="F412" s="14">
        <v>0</v>
      </c>
      <c r="G412" s="4">
        <v>0</v>
      </c>
      <c r="H412" s="14">
        <v>0</v>
      </c>
      <c r="I412" s="4">
        <v>0</v>
      </c>
      <c r="J412" s="14">
        <v>0</v>
      </c>
      <c r="K412" s="4">
        <v>0</v>
      </c>
      <c r="L412" s="14">
        <v>0</v>
      </c>
      <c r="M412" s="4">
        <v>0</v>
      </c>
      <c r="N412" s="14">
        <v>0</v>
      </c>
      <c r="O412" s="4">
        <v>0</v>
      </c>
      <c r="P412" s="14">
        <v>0</v>
      </c>
      <c r="Q412" s="14">
        <v>1</v>
      </c>
      <c r="R412" s="14">
        <v>0.40047411284576301</v>
      </c>
      <c r="S412" s="4">
        <v>1</v>
      </c>
      <c r="T412" s="4">
        <v>0.18555728202892299</v>
      </c>
      <c r="U412" s="4">
        <f t="shared" si="25"/>
        <v>0.66500000000000004</v>
      </c>
      <c r="V412" s="4">
        <f t="shared" si="26"/>
        <v>210</v>
      </c>
      <c r="W412" s="4"/>
      <c r="X412" s="4"/>
      <c r="Y412" s="4">
        <f t="shared" si="27"/>
        <v>2</v>
      </c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" customHeight="1">
      <c r="A413" s="4">
        <v>412</v>
      </c>
      <c r="B413" s="4">
        <v>1</v>
      </c>
      <c r="C413" s="4">
        <v>185</v>
      </c>
      <c r="D413" s="4">
        <f t="shared" si="24"/>
        <v>185</v>
      </c>
      <c r="E413" s="4">
        <v>0</v>
      </c>
      <c r="F413" s="14">
        <v>0</v>
      </c>
      <c r="G413" s="4">
        <v>0</v>
      </c>
      <c r="H413" s="14">
        <v>0</v>
      </c>
      <c r="I413" s="4">
        <v>0</v>
      </c>
      <c r="J413" s="14">
        <v>0</v>
      </c>
      <c r="K413" s="4">
        <v>0</v>
      </c>
      <c r="L413" s="14">
        <v>0</v>
      </c>
      <c r="M413" s="4">
        <v>0</v>
      </c>
      <c r="N413" s="14">
        <v>0</v>
      </c>
      <c r="O413" s="4">
        <v>1</v>
      </c>
      <c r="P413" s="14">
        <v>0.77019865996776204</v>
      </c>
      <c r="Q413" s="14">
        <v>1</v>
      </c>
      <c r="R413" s="14">
        <v>0.40047411284576301</v>
      </c>
      <c r="S413" s="4">
        <v>1</v>
      </c>
      <c r="T413" s="4">
        <v>0.18555728202892299</v>
      </c>
      <c r="U413" s="4">
        <f t="shared" si="25"/>
        <v>0.71699999999999997</v>
      </c>
      <c r="V413" s="4">
        <f t="shared" si="26"/>
        <v>153</v>
      </c>
      <c r="W413" s="4"/>
      <c r="X413" s="4"/>
      <c r="Y413" s="4">
        <f t="shared" si="27"/>
        <v>3</v>
      </c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" customHeight="1">
      <c r="A414" s="4">
        <v>413</v>
      </c>
      <c r="B414" s="4">
        <v>1</v>
      </c>
      <c r="C414" s="4">
        <v>258</v>
      </c>
      <c r="D414" s="4">
        <f t="shared" si="24"/>
        <v>258</v>
      </c>
      <c r="E414" s="4">
        <v>0</v>
      </c>
      <c r="F414" s="14">
        <v>0</v>
      </c>
      <c r="G414" s="4">
        <v>0</v>
      </c>
      <c r="H414" s="14">
        <v>0</v>
      </c>
      <c r="I414" s="4">
        <v>0</v>
      </c>
      <c r="J414" s="14">
        <v>0</v>
      </c>
      <c r="K414" s="4">
        <v>0</v>
      </c>
      <c r="L414" s="14">
        <v>0</v>
      </c>
      <c r="M414" s="4">
        <v>0</v>
      </c>
      <c r="N414" s="14">
        <v>0</v>
      </c>
      <c r="O414" s="4">
        <v>1</v>
      </c>
      <c r="P414" s="14">
        <v>0.77019865996776204</v>
      </c>
      <c r="Q414" s="14">
        <v>0</v>
      </c>
      <c r="R414" s="14">
        <v>0</v>
      </c>
      <c r="S414" s="4">
        <v>1</v>
      </c>
      <c r="T414" s="4">
        <v>0.18555728202892299</v>
      </c>
      <c r="U414" s="4">
        <f t="shared" si="25"/>
        <v>0.26400000000000001</v>
      </c>
      <c r="V414" s="4">
        <f t="shared" si="26"/>
        <v>405</v>
      </c>
      <c r="W414" s="4"/>
      <c r="X414" s="4"/>
      <c r="Y414" s="4">
        <f t="shared" si="27"/>
        <v>2</v>
      </c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" customHeight="1">
      <c r="A415" s="4">
        <v>414</v>
      </c>
      <c r="B415" s="4">
        <v>1</v>
      </c>
      <c r="C415" s="4">
        <v>199</v>
      </c>
      <c r="D415" s="4">
        <f t="shared" si="24"/>
        <v>199</v>
      </c>
      <c r="E415" s="4">
        <v>0</v>
      </c>
      <c r="F415" s="14">
        <v>0</v>
      </c>
      <c r="G415" s="4">
        <v>0</v>
      </c>
      <c r="H415" s="14">
        <v>0</v>
      </c>
      <c r="I415" s="4">
        <v>0</v>
      </c>
      <c r="J415" s="14">
        <v>0</v>
      </c>
      <c r="K415" s="4">
        <v>0</v>
      </c>
      <c r="L415" s="14">
        <v>0</v>
      </c>
      <c r="M415" s="4">
        <v>0</v>
      </c>
      <c r="N415" s="14">
        <v>0</v>
      </c>
      <c r="O415" s="4">
        <v>1</v>
      </c>
      <c r="P415" s="14">
        <v>0.77019865996776204</v>
      </c>
      <c r="Q415" s="14">
        <v>1</v>
      </c>
      <c r="R415" s="14">
        <v>0.40047411284576301</v>
      </c>
      <c r="S415" s="4">
        <v>1</v>
      </c>
      <c r="T415" s="4">
        <v>0.18555728202892299</v>
      </c>
      <c r="U415" s="4">
        <f t="shared" si="25"/>
        <v>0.71699999999999997</v>
      </c>
      <c r="V415" s="4">
        <f t="shared" si="26"/>
        <v>153</v>
      </c>
      <c r="W415" s="4"/>
      <c r="X415" s="4"/>
      <c r="Y415" s="4">
        <f t="shared" si="27"/>
        <v>3</v>
      </c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" customHeight="1">
      <c r="A416" s="4">
        <v>415</v>
      </c>
      <c r="B416" s="4">
        <v>1</v>
      </c>
      <c r="C416" s="4">
        <v>501</v>
      </c>
      <c r="D416" s="4">
        <f t="shared" si="24"/>
        <v>501</v>
      </c>
      <c r="E416" s="4">
        <v>0</v>
      </c>
      <c r="F416" s="14">
        <v>0</v>
      </c>
      <c r="G416" s="4">
        <v>0</v>
      </c>
      <c r="H416" s="14">
        <v>0</v>
      </c>
      <c r="I416" s="4">
        <v>0</v>
      </c>
      <c r="J416" s="14">
        <v>0</v>
      </c>
      <c r="K416" s="4">
        <v>1</v>
      </c>
      <c r="L416" s="14">
        <v>0.66085953342168502</v>
      </c>
      <c r="M416" s="4">
        <v>0</v>
      </c>
      <c r="N416" s="14">
        <v>0</v>
      </c>
      <c r="O416" s="4">
        <v>0</v>
      </c>
      <c r="P416" s="14">
        <v>0</v>
      </c>
      <c r="Q416" s="14">
        <v>0</v>
      </c>
      <c r="R416" s="14">
        <v>0</v>
      </c>
      <c r="S416" s="4">
        <v>1</v>
      </c>
      <c r="T416" s="4">
        <v>0.18555728202892299</v>
      </c>
      <c r="U416" s="4">
        <f t="shared" si="25"/>
        <v>0.26200000000000001</v>
      </c>
      <c r="V416" s="4">
        <f t="shared" si="26"/>
        <v>435</v>
      </c>
      <c r="W416" s="4"/>
      <c r="X416" s="4"/>
      <c r="Y416" s="4">
        <f t="shared" si="27"/>
        <v>2</v>
      </c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" customHeight="1">
      <c r="A417" s="4">
        <v>416</v>
      </c>
      <c r="B417" s="4">
        <v>1</v>
      </c>
      <c r="C417" s="4">
        <v>553</v>
      </c>
      <c r="D417" s="4">
        <f t="shared" si="24"/>
        <v>553</v>
      </c>
      <c r="E417" s="4">
        <v>0</v>
      </c>
      <c r="F417" s="14">
        <v>0</v>
      </c>
      <c r="G417" s="4">
        <v>0</v>
      </c>
      <c r="H417" s="14">
        <v>0</v>
      </c>
      <c r="I417" s="4">
        <v>0</v>
      </c>
      <c r="J417" s="14">
        <v>0</v>
      </c>
      <c r="K417" s="4">
        <v>0</v>
      </c>
      <c r="L417" s="14">
        <v>0</v>
      </c>
      <c r="M417" s="4">
        <v>1</v>
      </c>
      <c r="N417" s="14">
        <v>1.0002973763615399</v>
      </c>
      <c r="O417" s="4">
        <v>0</v>
      </c>
      <c r="P417" s="14">
        <v>0</v>
      </c>
      <c r="Q417" s="14">
        <v>0</v>
      </c>
      <c r="R417" s="14">
        <v>0</v>
      </c>
      <c r="S417" s="4">
        <v>1</v>
      </c>
      <c r="T417" s="4">
        <v>0.18555728202892299</v>
      </c>
      <c r="U417" s="4">
        <f t="shared" si="25"/>
        <v>0.27</v>
      </c>
      <c r="V417" s="4">
        <f t="shared" si="26"/>
        <v>397</v>
      </c>
      <c r="W417" s="4"/>
      <c r="X417" s="4"/>
      <c r="Y417" s="4">
        <f t="shared" si="27"/>
        <v>2</v>
      </c>
      <c r="Z417" s="4"/>
      <c r="AA417" s="4"/>
      <c r="AB417" s="4"/>
      <c r="AC417" s="4"/>
      <c r="AD417" s="4"/>
      <c r="AE417" s="4"/>
      <c r="AF417" s="4"/>
      <c r="AG417" s="19"/>
      <c r="AH417" s="4"/>
    </row>
    <row r="418" spans="1:34" ht="15" customHeight="1">
      <c r="A418" s="4">
        <v>417</v>
      </c>
      <c r="B418" s="4">
        <v>1</v>
      </c>
      <c r="C418" s="4">
        <v>154</v>
      </c>
      <c r="D418" s="4">
        <f t="shared" si="24"/>
        <v>154</v>
      </c>
      <c r="E418" s="4">
        <v>0</v>
      </c>
      <c r="F418" s="14">
        <v>0</v>
      </c>
      <c r="G418" s="4">
        <v>0</v>
      </c>
      <c r="H418" s="14">
        <v>0</v>
      </c>
      <c r="I418" s="4">
        <v>0</v>
      </c>
      <c r="J418" s="14">
        <v>0</v>
      </c>
      <c r="K418" s="4">
        <v>1</v>
      </c>
      <c r="L418" s="14">
        <v>0.66085953342168502</v>
      </c>
      <c r="M418" s="4">
        <v>1</v>
      </c>
      <c r="N418" s="14">
        <v>1.0002973763615399</v>
      </c>
      <c r="O418" s="4">
        <v>1</v>
      </c>
      <c r="P418" s="14">
        <v>0.77019865996776204</v>
      </c>
      <c r="Q418" s="14">
        <v>1</v>
      </c>
      <c r="R418" s="14">
        <v>0.40047411284576301</v>
      </c>
      <c r="S418" s="4">
        <v>1</v>
      </c>
      <c r="T418" s="4">
        <v>0.18555728202892299</v>
      </c>
      <c r="U418" s="4">
        <f t="shared" si="25"/>
        <v>0.82699999999999996</v>
      </c>
      <c r="V418" s="4">
        <f t="shared" si="26"/>
        <v>77</v>
      </c>
      <c r="W418" s="4"/>
      <c r="X418" s="4"/>
      <c r="Y418" s="4">
        <f t="shared" si="27"/>
        <v>5</v>
      </c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" customHeight="1">
      <c r="A419" s="4">
        <v>418</v>
      </c>
      <c r="B419" s="4">
        <v>1</v>
      </c>
      <c r="C419" s="4">
        <v>68</v>
      </c>
      <c r="D419" s="4">
        <f t="shared" si="24"/>
        <v>68</v>
      </c>
      <c r="E419" s="4">
        <v>0</v>
      </c>
      <c r="F419" s="14">
        <v>0</v>
      </c>
      <c r="G419" s="4">
        <v>1</v>
      </c>
      <c r="H419" s="14">
        <v>0.64745437052207699</v>
      </c>
      <c r="I419" s="4">
        <v>1</v>
      </c>
      <c r="J419" s="14">
        <v>1.2725556160834299</v>
      </c>
      <c r="K419" s="4">
        <v>0</v>
      </c>
      <c r="L419" s="14">
        <v>0</v>
      </c>
      <c r="M419" s="4">
        <v>0</v>
      </c>
      <c r="N419" s="14">
        <v>0</v>
      </c>
      <c r="O419" s="4">
        <v>1</v>
      </c>
      <c r="P419" s="14">
        <v>0.77019865996776204</v>
      </c>
      <c r="Q419" s="14">
        <v>1</v>
      </c>
      <c r="R419" s="14">
        <v>0.40047411284576301</v>
      </c>
      <c r="S419" s="4">
        <v>1</v>
      </c>
      <c r="T419" s="4">
        <v>0.18555728202892299</v>
      </c>
      <c r="U419" s="4">
        <f t="shared" si="25"/>
        <v>0.84399999999999997</v>
      </c>
      <c r="V419" s="4">
        <f t="shared" si="26"/>
        <v>67</v>
      </c>
      <c r="W419" s="4"/>
      <c r="X419" s="4"/>
      <c r="Y419" s="4">
        <f t="shared" si="27"/>
        <v>5</v>
      </c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" customHeight="1">
      <c r="A420" s="4">
        <v>419</v>
      </c>
      <c r="B420" s="4">
        <v>1</v>
      </c>
      <c r="C420" s="4">
        <v>310</v>
      </c>
      <c r="D420" s="4">
        <f t="shared" si="24"/>
        <v>310</v>
      </c>
      <c r="E420" s="4">
        <v>0</v>
      </c>
      <c r="F420" s="14">
        <v>0</v>
      </c>
      <c r="G420" s="4">
        <v>0</v>
      </c>
      <c r="H420" s="14">
        <v>0</v>
      </c>
      <c r="I420" s="4">
        <v>0</v>
      </c>
      <c r="J420" s="14">
        <v>0</v>
      </c>
      <c r="K420" s="4">
        <v>0</v>
      </c>
      <c r="L420" s="14">
        <v>0</v>
      </c>
      <c r="M420" s="4">
        <v>0</v>
      </c>
      <c r="N420" s="14">
        <v>0</v>
      </c>
      <c r="O420" s="4">
        <v>0</v>
      </c>
      <c r="P420" s="14">
        <v>0</v>
      </c>
      <c r="Q420" s="14">
        <v>0</v>
      </c>
      <c r="R420" s="14">
        <v>0</v>
      </c>
      <c r="S420" s="4">
        <v>1</v>
      </c>
      <c r="T420" s="4">
        <v>0.18555728202892299</v>
      </c>
      <c r="U420" s="4">
        <f t="shared" si="25"/>
        <v>0.246</v>
      </c>
      <c r="V420" s="4">
        <f t="shared" si="26"/>
        <v>467</v>
      </c>
      <c r="W420" s="4"/>
      <c r="X420" s="4"/>
      <c r="Y420" s="4">
        <f t="shared" si="27"/>
        <v>1</v>
      </c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" customHeight="1">
      <c r="A421" s="4">
        <v>420</v>
      </c>
      <c r="B421" s="4">
        <v>1</v>
      </c>
      <c r="C421" s="4">
        <v>231</v>
      </c>
      <c r="D421" s="4">
        <f t="shared" si="24"/>
        <v>231</v>
      </c>
      <c r="E421" s="4">
        <v>0</v>
      </c>
      <c r="F421" s="14">
        <v>0</v>
      </c>
      <c r="G421" s="4">
        <v>0</v>
      </c>
      <c r="H421" s="14">
        <v>0</v>
      </c>
      <c r="I421" s="4">
        <v>0</v>
      </c>
      <c r="J421" s="14">
        <v>0</v>
      </c>
      <c r="K421" s="4">
        <v>0</v>
      </c>
      <c r="L421" s="14">
        <v>0</v>
      </c>
      <c r="M421" s="4">
        <v>0</v>
      </c>
      <c r="N421" s="14">
        <v>0</v>
      </c>
      <c r="O421" s="4">
        <v>0</v>
      </c>
      <c r="P421" s="14">
        <v>0</v>
      </c>
      <c r="Q421" s="14">
        <v>0</v>
      </c>
      <c r="R421" s="14">
        <v>0</v>
      </c>
      <c r="S421" s="4">
        <v>1</v>
      </c>
      <c r="T421" s="4">
        <v>0.18555728202892299</v>
      </c>
      <c r="U421" s="4">
        <f t="shared" si="25"/>
        <v>0.246</v>
      </c>
      <c r="V421" s="4">
        <f t="shared" si="26"/>
        <v>467</v>
      </c>
      <c r="W421" s="4"/>
      <c r="X421" s="4"/>
      <c r="Y421" s="4">
        <f t="shared" si="27"/>
        <v>1</v>
      </c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" customHeight="1">
      <c r="A422" s="4">
        <v>421</v>
      </c>
      <c r="B422" s="4">
        <v>1</v>
      </c>
      <c r="C422" s="4">
        <v>292</v>
      </c>
      <c r="D422" s="4">
        <f t="shared" si="24"/>
        <v>292</v>
      </c>
      <c r="E422" s="4">
        <v>0</v>
      </c>
      <c r="F422" s="14">
        <v>0</v>
      </c>
      <c r="G422" s="4">
        <v>1</v>
      </c>
      <c r="H422" s="14">
        <v>0.64745437052207699</v>
      </c>
      <c r="I422" s="4">
        <v>0</v>
      </c>
      <c r="J422" s="14">
        <v>0</v>
      </c>
      <c r="K422" s="4">
        <v>1</v>
      </c>
      <c r="L422" s="14">
        <v>0.66085953342168502</v>
      </c>
      <c r="M422" s="4">
        <v>0</v>
      </c>
      <c r="N422" s="14">
        <v>0</v>
      </c>
      <c r="O422" s="4">
        <v>0</v>
      </c>
      <c r="P422" s="14">
        <v>0</v>
      </c>
      <c r="Q422" s="14">
        <v>0</v>
      </c>
      <c r="R422" s="14">
        <v>0</v>
      </c>
      <c r="S422" s="4">
        <v>1</v>
      </c>
      <c r="T422" s="4">
        <v>0.18555728202892299</v>
      </c>
      <c r="U422" s="4">
        <f t="shared" si="25"/>
        <v>0.27800000000000002</v>
      </c>
      <c r="V422" s="4">
        <f t="shared" si="26"/>
        <v>384</v>
      </c>
      <c r="W422" s="4"/>
      <c r="X422" s="4"/>
      <c r="Y422" s="4">
        <f t="shared" si="27"/>
        <v>3</v>
      </c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" customHeight="1">
      <c r="A423" s="4">
        <v>422</v>
      </c>
      <c r="B423" s="4">
        <v>1</v>
      </c>
      <c r="C423" s="4">
        <v>251</v>
      </c>
      <c r="D423" s="4">
        <f t="shared" si="24"/>
        <v>251</v>
      </c>
      <c r="E423" s="4">
        <v>0</v>
      </c>
      <c r="F423" s="14">
        <v>0</v>
      </c>
      <c r="G423" s="4">
        <v>0</v>
      </c>
      <c r="H423" s="14">
        <v>0</v>
      </c>
      <c r="I423" s="4">
        <v>0</v>
      </c>
      <c r="J423" s="14">
        <v>0</v>
      </c>
      <c r="K423" s="4">
        <v>0</v>
      </c>
      <c r="L423" s="14">
        <v>0</v>
      </c>
      <c r="M423" s="4">
        <v>0</v>
      </c>
      <c r="N423" s="14">
        <v>0</v>
      </c>
      <c r="O423" s="4">
        <v>0</v>
      </c>
      <c r="P423" s="14">
        <v>0</v>
      </c>
      <c r="Q423" s="14">
        <v>0</v>
      </c>
      <c r="R423" s="14">
        <v>0</v>
      </c>
      <c r="S423" s="4">
        <v>1</v>
      </c>
      <c r="T423" s="4">
        <v>0.18555728202892299</v>
      </c>
      <c r="U423" s="4">
        <f t="shared" si="25"/>
        <v>0.246</v>
      </c>
      <c r="V423" s="4">
        <f t="shared" si="26"/>
        <v>467</v>
      </c>
      <c r="W423" s="4"/>
      <c r="X423" s="4"/>
      <c r="Y423" s="4">
        <f t="shared" si="27"/>
        <v>1</v>
      </c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" customHeight="1">
      <c r="A424" s="4">
        <v>423</v>
      </c>
      <c r="B424" s="4">
        <v>1</v>
      </c>
      <c r="C424" s="4">
        <v>239</v>
      </c>
      <c r="D424" s="4">
        <f t="shared" si="24"/>
        <v>239</v>
      </c>
      <c r="E424" s="4">
        <v>0</v>
      </c>
      <c r="F424" s="14">
        <v>0</v>
      </c>
      <c r="G424" s="4">
        <v>1</v>
      </c>
      <c r="H424" s="14">
        <v>0.64745437052207699</v>
      </c>
      <c r="I424" s="4">
        <v>0</v>
      </c>
      <c r="J424" s="14">
        <v>0</v>
      </c>
      <c r="K424" s="4">
        <v>1</v>
      </c>
      <c r="L424" s="14">
        <v>0.66085953342168502</v>
      </c>
      <c r="M424" s="4">
        <v>0</v>
      </c>
      <c r="N424" s="14">
        <v>0</v>
      </c>
      <c r="O424" s="4">
        <v>0</v>
      </c>
      <c r="P424" s="14">
        <v>0</v>
      </c>
      <c r="Q424" s="14">
        <v>1</v>
      </c>
      <c r="R424" s="14">
        <v>0.40047411284576301</v>
      </c>
      <c r="S424" s="4">
        <v>1</v>
      </c>
      <c r="T424" s="4">
        <v>0.18555728202892299</v>
      </c>
      <c r="U424" s="4">
        <f t="shared" si="25"/>
        <v>0.752</v>
      </c>
      <c r="V424" s="4">
        <f t="shared" si="26"/>
        <v>128</v>
      </c>
      <c r="W424" s="4"/>
      <c r="X424" s="4"/>
      <c r="Y424" s="4">
        <f t="shared" si="27"/>
        <v>4</v>
      </c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" customHeight="1">
      <c r="A425" s="4">
        <v>424</v>
      </c>
      <c r="B425" s="4">
        <v>1</v>
      </c>
      <c r="C425" s="4">
        <v>539</v>
      </c>
      <c r="D425" s="4">
        <f t="shared" si="24"/>
        <v>539</v>
      </c>
      <c r="E425" s="4">
        <v>0</v>
      </c>
      <c r="F425" s="14">
        <v>0</v>
      </c>
      <c r="G425" s="4">
        <v>0</v>
      </c>
      <c r="H425" s="14">
        <v>0</v>
      </c>
      <c r="I425" s="4">
        <v>0</v>
      </c>
      <c r="J425" s="14">
        <v>0</v>
      </c>
      <c r="K425" s="4">
        <v>0</v>
      </c>
      <c r="L425" s="14">
        <v>0</v>
      </c>
      <c r="M425" s="4">
        <v>0</v>
      </c>
      <c r="N425" s="14">
        <v>0</v>
      </c>
      <c r="O425" s="4">
        <v>0</v>
      </c>
      <c r="P425" s="14">
        <v>0</v>
      </c>
      <c r="Q425" s="14">
        <v>1</v>
      </c>
      <c r="R425" s="14">
        <v>0.40047411284576301</v>
      </c>
      <c r="S425" s="4">
        <v>1</v>
      </c>
      <c r="T425" s="4">
        <v>0.18555728202892299</v>
      </c>
      <c r="U425" s="4">
        <f t="shared" si="25"/>
        <v>0.66500000000000004</v>
      </c>
      <c r="V425" s="4">
        <f t="shared" si="26"/>
        <v>210</v>
      </c>
      <c r="W425" s="4"/>
      <c r="X425" s="4"/>
      <c r="Y425" s="4">
        <f t="shared" si="27"/>
        <v>2</v>
      </c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" customHeight="1">
      <c r="A426" s="4">
        <v>425</v>
      </c>
      <c r="B426" s="4">
        <v>1</v>
      </c>
      <c r="C426" s="4">
        <v>110</v>
      </c>
      <c r="D426" s="4">
        <f t="shared" si="24"/>
        <v>110</v>
      </c>
      <c r="E426" s="4">
        <v>0</v>
      </c>
      <c r="F426" s="14">
        <v>0</v>
      </c>
      <c r="G426" s="4">
        <v>0</v>
      </c>
      <c r="H426" s="14">
        <v>0</v>
      </c>
      <c r="I426" s="4">
        <v>0</v>
      </c>
      <c r="J426" s="14">
        <v>0</v>
      </c>
      <c r="K426" s="4">
        <v>1</v>
      </c>
      <c r="L426" s="14">
        <v>0.66085953342168502</v>
      </c>
      <c r="M426" s="4">
        <v>0</v>
      </c>
      <c r="N426" s="14">
        <v>0</v>
      </c>
      <c r="O426" s="4">
        <v>1</v>
      </c>
      <c r="P426" s="14">
        <v>0.77019865996776204</v>
      </c>
      <c r="Q426" s="14">
        <v>0</v>
      </c>
      <c r="R426" s="14">
        <v>0</v>
      </c>
      <c r="S426" s="4">
        <v>1</v>
      </c>
      <c r="T426" s="4">
        <v>0.18555728202892299</v>
      </c>
      <c r="U426" s="4">
        <f t="shared" si="25"/>
        <v>0.28100000000000003</v>
      </c>
      <c r="V426" s="4">
        <f t="shared" si="26"/>
        <v>341</v>
      </c>
      <c r="W426" s="4"/>
      <c r="X426" s="4"/>
      <c r="Y426" s="4">
        <f t="shared" si="27"/>
        <v>3</v>
      </c>
      <c r="Z426" s="4"/>
      <c r="AA426" s="4"/>
      <c r="AB426" s="4"/>
      <c r="AC426" s="4"/>
      <c r="AD426" s="4"/>
      <c r="AE426" s="4"/>
      <c r="AF426" s="4"/>
      <c r="AG426" s="19"/>
      <c r="AH426" s="4"/>
    </row>
    <row r="427" spans="1:34" ht="15" customHeight="1">
      <c r="A427" s="4">
        <v>426</v>
      </c>
      <c r="B427" s="4">
        <v>1</v>
      </c>
      <c r="C427" s="4">
        <v>240</v>
      </c>
      <c r="D427" s="4">
        <f t="shared" si="24"/>
        <v>240</v>
      </c>
      <c r="E427" s="4">
        <v>0</v>
      </c>
      <c r="F427" s="14">
        <v>0</v>
      </c>
      <c r="G427" s="4">
        <v>1</v>
      </c>
      <c r="H427" s="14">
        <v>0.64745437052207699</v>
      </c>
      <c r="I427" s="4">
        <v>0</v>
      </c>
      <c r="J427" s="14">
        <v>0</v>
      </c>
      <c r="K427" s="4">
        <v>0</v>
      </c>
      <c r="L427" s="14">
        <v>0</v>
      </c>
      <c r="M427" s="4">
        <v>0</v>
      </c>
      <c r="N427" s="14">
        <v>0</v>
      </c>
      <c r="O427" s="4">
        <v>1</v>
      </c>
      <c r="P427" s="14">
        <v>0.77019865996776204</v>
      </c>
      <c r="Q427" s="14">
        <v>0</v>
      </c>
      <c r="R427" s="14">
        <v>0</v>
      </c>
      <c r="S427" s="4">
        <v>1</v>
      </c>
      <c r="T427" s="4">
        <v>0.18555728202892299</v>
      </c>
      <c r="U427" s="4">
        <f t="shared" si="25"/>
        <v>0.28000000000000003</v>
      </c>
      <c r="V427" s="4">
        <f t="shared" si="26"/>
        <v>368</v>
      </c>
      <c r="W427" s="4"/>
      <c r="X427" s="4"/>
      <c r="Y427" s="4">
        <f t="shared" si="27"/>
        <v>3</v>
      </c>
      <c r="Z427" s="4"/>
      <c r="AA427" s="4"/>
      <c r="AB427" s="4"/>
      <c r="AC427" s="4"/>
      <c r="AD427" s="4"/>
      <c r="AE427" s="4"/>
      <c r="AF427" s="4"/>
      <c r="AG427" s="19"/>
      <c r="AH427" s="4"/>
    </row>
    <row r="428" spans="1:34" ht="15" customHeight="1">
      <c r="A428" s="4">
        <v>427</v>
      </c>
      <c r="B428" s="4">
        <v>1</v>
      </c>
      <c r="C428" s="4">
        <v>80</v>
      </c>
      <c r="D428" s="4">
        <f t="shared" si="24"/>
        <v>80</v>
      </c>
      <c r="E428" s="4">
        <v>0</v>
      </c>
      <c r="F428" s="14">
        <v>0</v>
      </c>
      <c r="G428" s="4">
        <v>1</v>
      </c>
      <c r="H428" s="14">
        <v>0.64745437052207699</v>
      </c>
      <c r="I428" s="4">
        <v>1</v>
      </c>
      <c r="J428" s="14">
        <v>1.2725556160834299</v>
      </c>
      <c r="K428" s="4">
        <v>0</v>
      </c>
      <c r="L428" s="14">
        <v>0</v>
      </c>
      <c r="M428" s="4">
        <v>0</v>
      </c>
      <c r="N428" s="14">
        <v>0</v>
      </c>
      <c r="O428" s="4">
        <v>1</v>
      </c>
      <c r="P428" s="14">
        <v>0.77019865996776204</v>
      </c>
      <c r="Q428" s="14">
        <v>0</v>
      </c>
      <c r="R428" s="14">
        <v>0</v>
      </c>
      <c r="S428" s="4">
        <v>1</v>
      </c>
      <c r="T428" s="4">
        <v>0.18555728202892299</v>
      </c>
      <c r="U428" s="4">
        <f t="shared" si="25"/>
        <v>0.312</v>
      </c>
      <c r="V428" s="4">
        <f t="shared" si="26"/>
        <v>303</v>
      </c>
      <c r="W428" s="4"/>
      <c r="X428" s="4"/>
      <c r="Y428" s="4">
        <f t="shared" si="27"/>
        <v>4</v>
      </c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" customHeight="1">
      <c r="A429" s="4">
        <v>428</v>
      </c>
      <c r="B429" s="4">
        <v>1</v>
      </c>
      <c r="C429" s="4">
        <v>367</v>
      </c>
      <c r="D429" s="4">
        <f t="shared" si="24"/>
        <v>367</v>
      </c>
      <c r="E429" s="4">
        <v>0</v>
      </c>
      <c r="F429" s="14">
        <v>0</v>
      </c>
      <c r="G429" s="4">
        <v>1</v>
      </c>
      <c r="H429" s="14">
        <v>0.64745437052207699</v>
      </c>
      <c r="I429" s="4">
        <v>0</v>
      </c>
      <c r="J429" s="14">
        <v>0</v>
      </c>
      <c r="K429" s="4">
        <v>0</v>
      </c>
      <c r="L429" s="14">
        <v>0</v>
      </c>
      <c r="M429" s="4">
        <v>0</v>
      </c>
      <c r="N429" s="14">
        <v>0</v>
      </c>
      <c r="O429" s="4">
        <v>1</v>
      </c>
      <c r="P429" s="14">
        <v>0.77019865996776204</v>
      </c>
      <c r="Q429" s="14">
        <v>0</v>
      </c>
      <c r="R429" s="14">
        <v>0</v>
      </c>
      <c r="S429" s="4">
        <v>1</v>
      </c>
      <c r="T429" s="4">
        <v>0.18555728202892299</v>
      </c>
      <c r="U429" s="4">
        <f t="shared" si="25"/>
        <v>0.28000000000000003</v>
      </c>
      <c r="V429" s="4">
        <f t="shared" si="26"/>
        <v>368</v>
      </c>
      <c r="W429" s="4"/>
      <c r="X429" s="4"/>
      <c r="Y429" s="4">
        <f t="shared" si="27"/>
        <v>3</v>
      </c>
      <c r="Z429" s="4"/>
      <c r="AA429" s="4"/>
      <c r="AB429" s="4"/>
      <c r="AC429" s="4"/>
      <c r="AD429" s="4"/>
      <c r="AE429" s="4"/>
      <c r="AF429" s="4"/>
      <c r="AG429" s="19"/>
      <c r="AH429" s="4"/>
    </row>
    <row r="430" spans="1:34" ht="15" customHeight="1">
      <c r="A430" s="4">
        <v>429</v>
      </c>
      <c r="B430" s="4">
        <v>1</v>
      </c>
      <c r="C430" s="4">
        <v>705</v>
      </c>
      <c r="D430" s="4">
        <f t="shared" si="24"/>
        <v>705</v>
      </c>
      <c r="E430" s="4">
        <v>0</v>
      </c>
      <c r="F430" s="14">
        <v>0</v>
      </c>
      <c r="G430" s="4">
        <v>0</v>
      </c>
      <c r="H430" s="14">
        <v>0</v>
      </c>
      <c r="I430" s="4">
        <v>0</v>
      </c>
      <c r="J430" s="14">
        <v>0</v>
      </c>
      <c r="K430" s="4">
        <v>1</v>
      </c>
      <c r="L430" s="14">
        <v>0.66085953342168502</v>
      </c>
      <c r="M430" s="4">
        <v>0</v>
      </c>
      <c r="N430" s="14">
        <v>0</v>
      </c>
      <c r="O430" s="4">
        <v>1</v>
      </c>
      <c r="P430" s="14">
        <v>0.77019865996776204</v>
      </c>
      <c r="Q430" s="14">
        <v>1</v>
      </c>
      <c r="R430" s="14">
        <v>0.40047411284576301</v>
      </c>
      <c r="S430" s="4">
        <v>1</v>
      </c>
      <c r="T430" s="4">
        <v>0.18555728202892299</v>
      </c>
      <c r="U430" s="4">
        <f t="shared" si="25"/>
        <v>0.76100000000000001</v>
      </c>
      <c r="V430" s="4">
        <f t="shared" si="26"/>
        <v>105</v>
      </c>
      <c r="W430" s="4"/>
      <c r="X430" s="4"/>
      <c r="Y430" s="4">
        <f t="shared" si="27"/>
        <v>4</v>
      </c>
      <c r="Z430" s="4"/>
      <c r="AA430" s="4"/>
      <c r="AB430" s="4"/>
      <c r="AC430" s="4"/>
      <c r="AD430" s="4"/>
      <c r="AE430" s="4"/>
      <c r="AF430" s="4"/>
      <c r="AG430" s="19"/>
      <c r="AH430" s="4"/>
    </row>
    <row r="431" spans="1:34" ht="15" customHeight="1">
      <c r="A431" s="4">
        <v>430</v>
      </c>
      <c r="B431" s="4">
        <v>1</v>
      </c>
      <c r="C431" s="4">
        <v>151</v>
      </c>
      <c r="D431" s="4">
        <f t="shared" si="24"/>
        <v>151</v>
      </c>
      <c r="E431" s="4">
        <v>0</v>
      </c>
      <c r="F431" s="14">
        <v>0</v>
      </c>
      <c r="G431" s="4">
        <v>0</v>
      </c>
      <c r="H431" s="14">
        <v>0</v>
      </c>
      <c r="I431" s="4">
        <v>0</v>
      </c>
      <c r="J431" s="14">
        <v>0</v>
      </c>
      <c r="K431" s="4">
        <v>1</v>
      </c>
      <c r="L431" s="14">
        <v>0.66085953342168502</v>
      </c>
      <c r="M431" s="4">
        <v>0</v>
      </c>
      <c r="N431" s="14">
        <v>0</v>
      </c>
      <c r="O431" s="4">
        <v>0</v>
      </c>
      <c r="P431" s="14">
        <v>0</v>
      </c>
      <c r="Q431" s="14">
        <v>0</v>
      </c>
      <c r="R431" s="14">
        <v>0</v>
      </c>
      <c r="S431" s="4">
        <v>1</v>
      </c>
      <c r="T431" s="4">
        <v>0.18555728202892299</v>
      </c>
      <c r="U431" s="4">
        <f t="shared" si="25"/>
        <v>0.26200000000000001</v>
      </c>
      <c r="V431" s="4">
        <f t="shared" si="26"/>
        <v>435</v>
      </c>
      <c r="W431" s="4"/>
      <c r="X431" s="4"/>
      <c r="Y431" s="4">
        <f t="shared" si="27"/>
        <v>2</v>
      </c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" customHeight="1">
      <c r="A432" s="4">
        <v>431</v>
      </c>
      <c r="B432" s="4">
        <v>1</v>
      </c>
      <c r="C432" s="4">
        <v>392</v>
      </c>
      <c r="D432" s="4">
        <f t="shared" si="24"/>
        <v>392</v>
      </c>
      <c r="E432" s="4">
        <v>0</v>
      </c>
      <c r="F432" s="14">
        <v>0</v>
      </c>
      <c r="G432" s="4">
        <v>0</v>
      </c>
      <c r="H432" s="14">
        <v>0</v>
      </c>
      <c r="I432" s="4">
        <v>0</v>
      </c>
      <c r="J432" s="14">
        <v>0</v>
      </c>
      <c r="K432" s="4">
        <v>0</v>
      </c>
      <c r="L432" s="14">
        <v>0</v>
      </c>
      <c r="M432" s="4">
        <v>0</v>
      </c>
      <c r="N432" s="14">
        <v>0</v>
      </c>
      <c r="O432" s="4">
        <v>0</v>
      </c>
      <c r="P432" s="14">
        <v>0</v>
      </c>
      <c r="Q432" s="14">
        <v>1</v>
      </c>
      <c r="R432" s="14">
        <v>0.40047411284576301</v>
      </c>
      <c r="S432" s="4">
        <v>1</v>
      </c>
      <c r="T432" s="4">
        <v>0.18555728202892299</v>
      </c>
      <c r="U432" s="4">
        <f t="shared" si="25"/>
        <v>0.66500000000000004</v>
      </c>
      <c r="V432" s="4">
        <f t="shared" si="26"/>
        <v>210</v>
      </c>
      <c r="W432" s="4"/>
      <c r="X432" s="4"/>
      <c r="Y432" s="4">
        <f t="shared" si="27"/>
        <v>2</v>
      </c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" customHeight="1">
      <c r="A433" s="4">
        <v>432</v>
      </c>
      <c r="B433" s="4">
        <v>1</v>
      </c>
      <c r="C433" s="4">
        <v>81</v>
      </c>
      <c r="D433" s="4">
        <f t="shared" si="24"/>
        <v>81</v>
      </c>
      <c r="E433" s="4">
        <v>0</v>
      </c>
      <c r="F433" s="14">
        <v>0</v>
      </c>
      <c r="G433" s="4">
        <v>1</v>
      </c>
      <c r="H433" s="14">
        <v>0.64745437052207699</v>
      </c>
      <c r="I433" s="4">
        <v>1</v>
      </c>
      <c r="J433" s="14">
        <v>1.2725556160834299</v>
      </c>
      <c r="K433" s="4">
        <v>0</v>
      </c>
      <c r="L433" s="14">
        <v>0</v>
      </c>
      <c r="M433" s="4">
        <v>0</v>
      </c>
      <c r="N433" s="14">
        <v>0</v>
      </c>
      <c r="O433" s="4">
        <v>1</v>
      </c>
      <c r="P433" s="14">
        <v>0.77019865996776204</v>
      </c>
      <c r="Q433" s="14">
        <v>1</v>
      </c>
      <c r="R433" s="14">
        <v>0.40047411284576301</v>
      </c>
      <c r="S433" s="4">
        <v>1</v>
      </c>
      <c r="T433" s="4">
        <v>0.18555728202892299</v>
      </c>
      <c r="U433" s="4">
        <f t="shared" si="25"/>
        <v>0.84399999999999997</v>
      </c>
      <c r="V433" s="4">
        <f t="shared" si="26"/>
        <v>67</v>
      </c>
      <c r="W433" s="4"/>
      <c r="X433" s="4"/>
      <c r="Y433" s="4">
        <f t="shared" si="27"/>
        <v>5</v>
      </c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" customHeight="1">
      <c r="A434" s="4">
        <v>433</v>
      </c>
      <c r="B434" s="4">
        <v>1</v>
      </c>
      <c r="C434" s="4">
        <v>238</v>
      </c>
      <c r="D434" s="4">
        <f t="shared" si="24"/>
        <v>238</v>
      </c>
      <c r="E434" s="4">
        <v>0</v>
      </c>
      <c r="F434" s="14">
        <v>0</v>
      </c>
      <c r="G434" s="4">
        <v>0</v>
      </c>
      <c r="H434" s="14">
        <v>0</v>
      </c>
      <c r="I434" s="4">
        <v>0</v>
      </c>
      <c r="J434" s="14">
        <v>0</v>
      </c>
      <c r="K434" s="4">
        <v>0</v>
      </c>
      <c r="L434" s="14">
        <v>0</v>
      </c>
      <c r="M434" s="4">
        <v>0</v>
      </c>
      <c r="N434" s="14">
        <v>0</v>
      </c>
      <c r="O434" s="4">
        <v>0</v>
      </c>
      <c r="P434" s="14">
        <v>0</v>
      </c>
      <c r="Q434" s="14">
        <v>0</v>
      </c>
      <c r="R434" s="14">
        <v>0</v>
      </c>
      <c r="S434" s="4">
        <v>1</v>
      </c>
      <c r="T434" s="4">
        <v>0.18555728202892299</v>
      </c>
      <c r="U434" s="4">
        <f t="shared" si="25"/>
        <v>0.246</v>
      </c>
      <c r="V434" s="4">
        <f t="shared" si="26"/>
        <v>467</v>
      </c>
      <c r="W434" s="4"/>
      <c r="X434" s="4"/>
      <c r="Y434" s="4">
        <f t="shared" si="27"/>
        <v>1</v>
      </c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" customHeight="1">
      <c r="A435" s="4">
        <v>434</v>
      </c>
      <c r="B435" s="4">
        <v>1</v>
      </c>
      <c r="C435" s="4">
        <v>351</v>
      </c>
      <c r="D435" s="4">
        <f t="shared" si="24"/>
        <v>351</v>
      </c>
      <c r="E435" s="4">
        <v>0</v>
      </c>
      <c r="F435" s="14">
        <v>0</v>
      </c>
      <c r="G435" s="4">
        <v>0</v>
      </c>
      <c r="H435" s="14">
        <v>0</v>
      </c>
      <c r="I435" s="4">
        <v>0</v>
      </c>
      <c r="J435" s="14">
        <v>0</v>
      </c>
      <c r="K435" s="4">
        <v>0</v>
      </c>
      <c r="L435" s="14">
        <v>0</v>
      </c>
      <c r="M435" s="4">
        <v>0</v>
      </c>
      <c r="N435" s="14">
        <v>0</v>
      </c>
      <c r="O435" s="4">
        <v>0</v>
      </c>
      <c r="P435" s="14">
        <v>0</v>
      </c>
      <c r="Q435" s="14">
        <v>1</v>
      </c>
      <c r="R435" s="14">
        <v>0.40047411284576301</v>
      </c>
      <c r="S435" s="4">
        <v>1</v>
      </c>
      <c r="T435" s="4">
        <v>0.18555728202892299</v>
      </c>
      <c r="U435" s="4">
        <f t="shared" si="25"/>
        <v>0.66500000000000004</v>
      </c>
      <c r="V435" s="4">
        <f t="shared" si="26"/>
        <v>210</v>
      </c>
      <c r="W435" s="4"/>
      <c r="X435" s="4"/>
      <c r="Y435" s="4">
        <f t="shared" si="27"/>
        <v>2</v>
      </c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" customHeight="1">
      <c r="A436" s="4">
        <v>435</v>
      </c>
      <c r="B436" s="4">
        <v>1</v>
      </c>
      <c r="C436" s="4">
        <v>323</v>
      </c>
      <c r="D436" s="4">
        <f t="shared" si="24"/>
        <v>323</v>
      </c>
      <c r="E436" s="4">
        <v>0</v>
      </c>
      <c r="F436" s="14">
        <v>0</v>
      </c>
      <c r="G436" s="4">
        <v>0</v>
      </c>
      <c r="H436" s="14">
        <v>0</v>
      </c>
      <c r="I436" s="4">
        <v>0</v>
      </c>
      <c r="J436" s="14">
        <v>0</v>
      </c>
      <c r="K436" s="4">
        <v>0</v>
      </c>
      <c r="L436" s="14">
        <v>0</v>
      </c>
      <c r="M436" s="4">
        <v>0</v>
      </c>
      <c r="N436" s="14">
        <v>0</v>
      </c>
      <c r="O436" s="4">
        <v>0</v>
      </c>
      <c r="P436" s="14">
        <v>0</v>
      </c>
      <c r="Q436" s="14">
        <v>1</v>
      </c>
      <c r="R436" s="14">
        <v>0.40047411284576301</v>
      </c>
      <c r="S436" s="4">
        <v>1</v>
      </c>
      <c r="T436" s="4">
        <v>0.18555728202892299</v>
      </c>
      <c r="U436" s="4">
        <f t="shared" si="25"/>
        <v>0.66500000000000004</v>
      </c>
      <c r="V436" s="4">
        <f t="shared" si="26"/>
        <v>210</v>
      </c>
      <c r="W436" s="4"/>
      <c r="X436" s="4"/>
      <c r="Y436" s="4">
        <f t="shared" si="27"/>
        <v>2</v>
      </c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" customHeight="1">
      <c r="A437" s="4">
        <v>436</v>
      </c>
      <c r="B437" s="4">
        <v>1</v>
      </c>
      <c r="C437" s="4">
        <v>245</v>
      </c>
      <c r="D437" s="4">
        <f t="shared" si="24"/>
        <v>245</v>
      </c>
      <c r="E437" s="4">
        <v>0</v>
      </c>
      <c r="F437" s="14">
        <v>0</v>
      </c>
      <c r="G437" s="4">
        <v>0</v>
      </c>
      <c r="H437" s="14">
        <v>0</v>
      </c>
      <c r="I437" s="4">
        <v>0</v>
      </c>
      <c r="J437" s="14">
        <v>0</v>
      </c>
      <c r="K437" s="4">
        <v>0</v>
      </c>
      <c r="L437" s="14">
        <v>0</v>
      </c>
      <c r="M437" s="4">
        <v>0</v>
      </c>
      <c r="N437" s="14">
        <v>0</v>
      </c>
      <c r="O437" s="4">
        <v>0</v>
      </c>
      <c r="P437" s="14">
        <v>0</v>
      </c>
      <c r="Q437" s="14">
        <v>0</v>
      </c>
      <c r="R437" s="14">
        <v>0</v>
      </c>
      <c r="S437" s="4">
        <v>1</v>
      </c>
      <c r="T437" s="4">
        <v>0.18555728202892299</v>
      </c>
      <c r="U437" s="4">
        <f t="shared" si="25"/>
        <v>0.246</v>
      </c>
      <c r="V437" s="4">
        <f t="shared" si="26"/>
        <v>467</v>
      </c>
      <c r="W437" s="4"/>
      <c r="X437" s="4"/>
      <c r="Y437" s="4">
        <f t="shared" si="27"/>
        <v>1</v>
      </c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" customHeight="1">
      <c r="A438" s="4">
        <v>437</v>
      </c>
      <c r="B438" s="4">
        <v>1</v>
      </c>
      <c r="C438" s="4">
        <v>467</v>
      </c>
      <c r="D438" s="4">
        <f t="shared" si="24"/>
        <v>467</v>
      </c>
      <c r="E438" s="4">
        <v>0</v>
      </c>
      <c r="F438" s="14">
        <v>0</v>
      </c>
      <c r="G438" s="4">
        <v>1</v>
      </c>
      <c r="H438" s="14">
        <v>0.64745437052207699</v>
      </c>
      <c r="I438" s="4">
        <v>0</v>
      </c>
      <c r="J438" s="14">
        <v>0</v>
      </c>
      <c r="K438" s="4">
        <v>1</v>
      </c>
      <c r="L438" s="14">
        <v>0.66085953342168502</v>
      </c>
      <c r="M438" s="4">
        <v>0</v>
      </c>
      <c r="N438" s="14">
        <v>0</v>
      </c>
      <c r="O438" s="4">
        <v>0</v>
      </c>
      <c r="P438" s="14">
        <v>0</v>
      </c>
      <c r="Q438" s="14">
        <v>0</v>
      </c>
      <c r="R438" s="14">
        <v>0</v>
      </c>
      <c r="S438" s="4">
        <v>1</v>
      </c>
      <c r="T438" s="4">
        <v>0.18555728202892299</v>
      </c>
      <c r="U438" s="4">
        <f t="shared" si="25"/>
        <v>0.27800000000000002</v>
      </c>
      <c r="V438" s="4">
        <f t="shared" si="26"/>
        <v>384</v>
      </c>
      <c r="W438" s="4"/>
      <c r="X438" s="4"/>
      <c r="Y438" s="4">
        <f t="shared" si="27"/>
        <v>3</v>
      </c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" customHeight="1">
      <c r="A439" s="4">
        <v>438</v>
      </c>
      <c r="B439" s="4">
        <v>1</v>
      </c>
      <c r="C439" s="4">
        <v>96</v>
      </c>
      <c r="D439" s="4">
        <f t="shared" si="24"/>
        <v>96</v>
      </c>
      <c r="E439" s="4">
        <v>0</v>
      </c>
      <c r="F439" s="14">
        <v>0</v>
      </c>
      <c r="G439" s="4">
        <v>1</v>
      </c>
      <c r="H439" s="14">
        <v>0.64745437052207699</v>
      </c>
      <c r="I439" s="4">
        <v>0</v>
      </c>
      <c r="J439" s="14">
        <v>0</v>
      </c>
      <c r="K439" s="4">
        <v>0</v>
      </c>
      <c r="L439" s="14">
        <v>0</v>
      </c>
      <c r="M439" s="4">
        <v>0</v>
      </c>
      <c r="N439" s="14">
        <v>0</v>
      </c>
      <c r="O439" s="4">
        <v>1</v>
      </c>
      <c r="P439" s="14">
        <v>0.77019865996776204</v>
      </c>
      <c r="Q439" s="14">
        <v>1</v>
      </c>
      <c r="R439" s="14">
        <v>0.40047411284576301</v>
      </c>
      <c r="S439" s="4">
        <v>1</v>
      </c>
      <c r="T439" s="4">
        <v>0.18555728202892299</v>
      </c>
      <c r="U439" s="4">
        <f t="shared" si="25"/>
        <v>0.76</v>
      </c>
      <c r="V439" s="4">
        <f t="shared" si="26"/>
        <v>121</v>
      </c>
      <c r="W439" s="4"/>
      <c r="X439" s="4"/>
      <c r="Y439" s="4">
        <f t="shared" si="27"/>
        <v>4</v>
      </c>
      <c r="Z439" s="4"/>
      <c r="AA439" s="4"/>
      <c r="AB439" s="4"/>
      <c r="AC439" s="4"/>
      <c r="AD439" s="4"/>
      <c r="AE439" s="4"/>
      <c r="AF439" s="4"/>
      <c r="AG439" s="19"/>
      <c r="AH439" s="4"/>
    </row>
    <row r="440" spans="1:34" ht="15" customHeight="1">
      <c r="A440" s="4">
        <v>439</v>
      </c>
      <c r="B440" s="4">
        <v>1</v>
      </c>
      <c r="C440" s="4">
        <v>197</v>
      </c>
      <c r="D440" s="4">
        <f t="shared" si="24"/>
        <v>197</v>
      </c>
      <c r="E440" s="4">
        <v>0</v>
      </c>
      <c r="F440" s="14">
        <v>0</v>
      </c>
      <c r="G440" s="4">
        <v>0</v>
      </c>
      <c r="H440" s="14">
        <v>0</v>
      </c>
      <c r="I440" s="4">
        <v>0</v>
      </c>
      <c r="J440" s="14">
        <v>0</v>
      </c>
      <c r="K440" s="4">
        <v>0</v>
      </c>
      <c r="L440" s="14">
        <v>0</v>
      </c>
      <c r="M440" s="4">
        <v>0</v>
      </c>
      <c r="N440" s="14">
        <v>0</v>
      </c>
      <c r="O440" s="4">
        <v>0</v>
      </c>
      <c r="P440" s="14">
        <v>0</v>
      </c>
      <c r="Q440" s="14">
        <v>0</v>
      </c>
      <c r="R440" s="14">
        <v>0</v>
      </c>
      <c r="S440" s="4">
        <v>1</v>
      </c>
      <c r="T440" s="4">
        <v>0.18555728202892299</v>
      </c>
      <c r="U440" s="4">
        <f t="shared" si="25"/>
        <v>0.246</v>
      </c>
      <c r="V440" s="4">
        <f t="shared" si="26"/>
        <v>467</v>
      </c>
      <c r="W440" s="4"/>
      <c r="X440" s="4"/>
      <c r="Y440" s="4">
        <f t="shared" si="27"/>
        <v>1</v>
      </c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" customHeight="1">
      <c r="A441" s="4">
        <v>440</v>
      </c>
      <c r="B441" s="4">
        <v>1</v>
      </c>
      <c r="C441" s="4">
        <v>653</v>
      </c>
      <c r="D441" s="4">
        <f t="shared" si="24"/>
        <v>653</v>
      </c>
      <c r="E441" s="4">
        <v>0</v>
      </c>
      <c r="F441" s="14">
        <v>0</v>
      </c>
      <c r="G441" s="4">
        <v>1</v>
      </c>
      <c r="H441" s="14">
        <v>0.64745437052207699</v>
      </c>
      <c r="I441" s="4">
        <v>0</v>
      </c>
      <c r="J441" s="14">
        <v>0</v>
      </c>
      <c r="K441" s="4">
        <v>0</v>
      </c>
      <c r="L441" s="14">
        <v>0</v>
      </c>
      <c r="M441" s="4">
        <v>0</v>
      </c>
      <c r="N441" s="14">
        <v>0</v>
      </c>
      <c r="O441" s="4">
        <v>0</v>
      </c>
      <c r="P441" s="14">
        <v>0</v>
      </c>
      <c r="Q441" s="14">
        <v>0</v>
      </c>
      <c r="R441" s="14">
        <v>0</v>
      </c>
      <c r="S441" s="4">
        <v>1</v>
      </c>
      <c r="T441" s="4">
        <v>0.18555728202892299</v>
      </c>
      <c r="U441" s="4">
        <f t="shared" si="25"/>
        <v>0.26100000000000001</v>
      </c>
      <c r="V441" s="4">
        <f t="shared" si="26"/>
        <v>457</v>
      </c>
      <c r="W441" s="4"/>
      <c r="X441" s="4"/>
      <c r="Y441" s="4">
        <f t="shared" si="27"/>
        <v>2</v>
      </c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" customHeight="1">
      <c r="A442" s="4">
        <v>441</v>
      </c>
      <c r="B442" s="4">
        <v>1</v>
      </c>
      <c r="C442" s="4">
        <v>988</v>
      </c>
      <c r="D442" s="4">
        <f t="shared" si="24"/>
        <v>988</v>
      </c>
      <c r="E442" s="4">
        <v>0</v>
      </c>
      <c r="F442" s="14">
        <v>0</v>
      </c>
      <c r="G442" s="4">
        <v>0</v>
      </c>
      <c r="H442" s="14">
        <v>0</v>
      </c>
      <c r="I442" s="4">
        <v>0</v>
      </c>
      <c r="J442" s="14">
        <v>0</v>
      </c>
      <c r="K442" s="4">
        <v>0</v>
      </c>
      <c r="L442" s="14">
        <v>0</v>
      </c>
      <c r="M442" s="4">
        <v>0</v>
      </c>
      <c r="N442" s="14">
        <v>0</v>
      </c>
      <c r="O442" s="4">
        <v>0</v>
      </c>
      <c r="P442" s="14">
        <v>0</v>
      </c>
      <c r="Q442" s="14">
        <v>0</v>
      </c>
      <c r="R442" s="14">
        <v>0</v>
      </c>
      <c r="S442" s="4">
        <v>1</v>
      </c>
      <c r="T442" s="4">
        <v>0.18555728202892299</v>
      </c>
      <c r="U442" s="4">
        <f t="shared" si="25"/>
        <v>0.246</v>
      </c>
      <c r="V442" s="4">
        <f t="shared" si="26"/>
        <v>467</v>
      </c>
      <c r="W442" s="4"/>
      <c r="X442" s="4"/>
      <c r="Y442" s="4">
        <f t="shared" si="27"/>
        <v>1</v>
      </c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" customHeight="1">
      <c r="A443" s="4">
        <v>442</v>
      </c>
      <c r="B443" s="4">
        <v>1</v>
      </c>
      <c r="C443" s="4">
        <v>265</v>
      </c>
      <c r="D443" s="4">
        <f t="shared" si="24"/>
        <v>265</v>
      </c>
      <c r="E443" s="4">
        <v>0</v>
      </c>
      <c r="F443" s="14">
        <v>0</v>
      </c>
      <c r="G443" s="4">
        <v>0</v>
      </c>
      <c r="H443" s="14">
        <v>0</v>
      </c>
      <c r="I443" s="4">
        <v>0</v>
      </c>
      <c r="J443" s="14">
        <v>0</v>
      </c>
      <c r="K443" s="4">
        <v>1</v>
      </c>
      <c r="L443" s="14">
        <v>0.66085953342168502</v>
      </c>
      <c r="M443" s="4">
        <v>1</v>
      </c>
      <c r="N443" s="14">
        <v>1.0002973763615399</v>
      </c>
      <c r="O443" s="4">
        <v>0</v>
      </c>
      <c r="P443" s="14">
        <v>0</v>
      </c>
      <c r="Q443" s="14">
        <v>0</v>
      </c>
      <c r="R443" s="14">
        <v>0</v>
      </c>
      <c r="S443" s="4">
        <v>1</v>
      </c>
      <c r="T443" s="4">
        <v>0.18555728202892299</v>
      </c>
      <c r="U443" s="4">
        <f t="shared" si="25"/>
        <v>0.28599999999999998</v>
      </c>
      <c r="V443" s="4">
        <f t="shared" si="26"/>
        <v>338</v>
      </c>
      <c r="W443" s="4"/>
      <c r="X443" s="4"/>
      <c r="Y443" s="4">
        <f t="shared" si="27"/>
        <v>3</v>
      </c>
      <c r="Z443" s="4"/>
      <c r="AA443" s="4"/>
      <c r="AB443" s="4"/>
      <c r="AC443" s="4"/>
      <c r="AD443" s="4"/>
      <c r="AE443" s="4"/>
      <c r="AF443" s="4"/>
      <c r="AG443" s="19"/>
      <c r="AH443" s="4"/>
    </row>
    <row r="444" spans="1:34" ht="15" customHeight="1">
      <c r="A444" s="4">
        <v>443</v>
      </c>
      <c r="B444" s="4">
        <v>1</v>
      </c>
      <c r="C444" s="4">
        <v>56</v>
      </c>
      <c r="D444" s="4">
        <f t="shared" si="24"/>
        <v>56</v>
      </c>
      <c r="E444" s="4">
        <v>0</v>
      </c>
      <c r="F444" s="14">
        <v>0</v>
      </c>
      <c r="G444" s="4">
        <v>0</v>
      </c>
      <c r="H444" s="14">
        <v>0</v>
      </c>
      <c r="I444" s="4">
        <v>1</v>
      </c>
      <c r="J444" s="14">
        <v>1.2725556160834299</v>
      </c>
      <c r="K444" s="4">
        <v>0</v>
      </c>
      <c r="L444" s="14">
        <v>0</v>
      </c>
      <c r="M444" s="4">
        <v>0</v>
      </c>
      <c r="N444" s="14">
        <v>0</v>
      </c>
      <c r="O444" s="4">
        <v>0</v>
      </c>
      <c r="P444" s="14">
        <v>0</v>
      </c>
      <c r="Q444" s="14">
        <v>1</v>
      </c>
      <c r="R444" s="14">
        <v>0.40047411284576301</v>
      </c>
      <c r="S444" s="4">
        <v>1</v>
      </c>
      <c r="T444" s="4">
        <v>0.18555728202892299</v>
      </c>
      <c r="U444" s="4">
        <f t="shared" si="25"/>
        <v>0.75</v>
      </c>
      <c r="V444" s="4">
        <f t="shared" si="26"/>
        <v>134</v>
      </c>
      <c r="W444" s="4"/>
      <c r="X444" s="4"/>
      <c r="Y444" s="4">
        <f t="shared" si="27"/>
        <v>3</v>
      </c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" customHeight="1">
      <c r="A445" s="4">
        <v>444</v>
      </c>
      <c r="B445" s="4">
        <v>1</v>
      </c>
      <c r="C445" s="4">
        <v>332</v>
      </c>
      <c r="D445" s="4">
        <f t="shared" si="24"/>
        <v>332</v>
      </c>
      <c r="E445" s="4">
        <v>0</v>
      </c>
      <c r="F445" s="14">
        <v>0</v>
      </c>
      <c r="G445" s="4">
        <v>0</v>
      </c>
      <c r="H445" s="14">
        <v>0</v>
      </c>
      <c r="I445" s="4">
        <v>0</v>
      </c>
      <c r="J445" s="14">
        <v>0</v>
      </c>
      <c r="K445" s="4">
        <v>1</v>
      </c>
      <c r="L445" s="14">
        <v>0.66085953342168502</v>
      </c>
      <c r="M445" s="4">
        <v>0</v>
      </c>
      <c r="N445" s="14">
        <v>0</v>
      </c>
      <c r="O445" s="4">
        <v>0</v>
      </c>
      <c r="P445" s="14">
        <v>0</v>
      </c>
      <c r="Q445" s="14">
        <v>1</v>
      </c>
      <c r="R445" s="14">
        <v>0.40047411284576301</v>
      </c>
      <c r="S445" s="4">
        <v>1</v>
      </c>
      <c r="T445" s="4">
        <v>0.18555728202892299</v>
      </c>
      <c r="U445" s="4">
        <f t="shared" si="25"/>
        <v>0.70899999999999996</v>
      </c>
      <c r="V445" s="4">
        <f t="shared" si="26"/>
        <v>174</v>
      </c>
      <c r="W445" s="4"/>
      <c r="X445" s="4"/>
      <c r="Y445" s="4">
        <f t="shared" si="27"/>
        <v>3</v>
      </c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" customHeight="1">
      <c r="A446" s="4">
        <v>445</v>
      </c>
      <c r="B446" s="4">
        <v>1</v>
      </c>
      <c r="C446" s="4">
        <v>143</v>
      </c>
      <c r="D446" s="4">
        <f t="shared" si="24"/>
        <v>143</v>
      </c>
      <c r="E446" s="4">
        <v>0</v>
      </c>
      <c r="F446" s="14">
        <v>0</v>
      </c>
      <c r="G446" s="4">
        <v>0</v>
      </c>
      <c r="H446" s="14">
        <v>0</v>
      </c>
      <c r="I446" s="4">
        <v>0</v>
      </c>
      <c r="J446" s="14">
        <v>0</v>
      </c>
      <c r="K446" s="4">
        <v>0</v>
      </c>
      <c r="L446" s="14">
        <v>0</v>
      </c>
      <c r="M446" s="4">
        <v>0</v>
      </c>
      <c r="N446" s="14">
        <v>0</v>
      </c>
      <c r="O446" s="4">
        <v>1</v>
      </c>
      <c r="P446" s="14">
        <v>0.77019865996776204</v>
      </c>
      <c r="Q446" s="14">
        <v>1</v>
      </c>
      <c r="R446" s="14">
        <v>0.40047411284576301</v>
      </c>
      <c r="S446" s="4">
        <v>1</v>
      </c>
      <c r="T446" s="4">
        <v>0.18555728202892299</v>
      </c>
      <c r="U446" s="4">
        <f t="shared" si="25"/>
        <v>0.71699999999999997</v>
      </c>
      <c r="V446" s="4">
        <f t="shared" si="26"/>
        <v>153</v>
      </c>
      <c r="W446" s="4"/>
      <c r="X446" s="4"/>
      <c r="Y446" s="4">
        <f t="shared" si="27"/>
        <v>3</v>
      </c>
      <c r="Z446" s="4"/>
      <c r="AA446" s="4"/>
      <c r="AB446" s="4"/>
      <c r="AC446" s="4"/>
      <c r="AD446" s="4"/>
      <c r="AE446" s="4"/>
      <c r="AF446" s="4"/>
      <c r="AG446" s="19"/>
      <c r="AH446" s="4"/>
    </row>
    <row r="447" spans="1:34" ht="15" customHeight="1">
      <c r="A447" s="4">
        <v>446</v>
      </c>
      <c r="B447" s="4">
        <v>1</v>
      </c>
      <c r="C447" s="4">
        <v>132</v>
      </c>
      <c r="D447" s="4">
        <f t="shared" si="24"/>
        <v>132</v>
      </c>
      <c r="E447" s="4">
        <v>0</v>
      </c>
      <c r="F447" s="14">
        <v>0</v>
      </c>
      <c r="G447" s="4">
        <v>0</v>
      </c>
      <c r="H447" s="14">
        <v>0</v>
      </c>
      <c r="I447" s="4">
        <v>1</v>
      </c>
      <c r="J447" s="14">
        <v>1.2725556160834299</v>
      </c>
      <c r="K447" s="4">
        <v>0</v>
      </c>
      <c r="L447" s="14">
        <v>0</v>
      </c>
      <c r="M447" s="4">
        <v>0</v>
      </c>
      <c r="N447" s="14">
        <v>0</v>
      </c>
      <c r="O447" s="4">
        <v>0</v>
      </c>
      <c r="P447" s="14">
        <v>0</v>
      </c>
      <c r="Q447" s="14">
        <v>0</v>
      </c>
      <c r="R447" s="14">
        <v>0</v>
      </c>
      <c r="S447" s="4">
        <v>1</v>
      </c>
      <c r="T447" s="4">
        <v>0.18555728202892299</v>
      </c>
      <c r="U447" s="4">
        <f t="shared" si="25"/>
        <v>0.27700000000000002</v>
      </c>
      <c r="V447" s="4">
        <f t="shared" si="26"/>
        <v>391</v>
      </c>
      <c r="W447" s="4"/>
      <c r="X447" s="4"/>
      <c r="Y447" s="4">
        <f t="shared" si="27"/>
        <v>2</v>
      </c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" customHeight="1">
      <c r="A448" s="4">
        <v>447</v>
      </c>
      <c r="B448" s="4">
        <v>1</v>
      </c>
      <c r="C448" s="4">
        <v>348</v>
      </c>
      <c r="D448" s="4">
        <f t="shared" si="24"/>
        <v>348</v>
      </c>
      <c r="E448" s="4">
        <v>0</v>
      </c>
      <c r="F448" s="14">
        <v>0</v>
      </c>
      <c r="G448" s="4">
        <v>0</v>
      </c>
      <c r="H448" s="14">
        <v>0</v>
      </c>
      <c r="I448" s="4">
        <v>0</v>
      </c>
      <c r="J448" s="14">
        <v>0</v>
      </c>
      <c r="K448" s="4">
        <v>0</v>
      </c>
      <c r="L448" s="14">
        <v>0</v>
      </c>
      <c r="M448" s="4">
        <v>0</v>
      </c>
      <c r="N448" s="14">
        <v>0</v>
      </c>
      <c r="O448" s="4">
        <v>0</v>
      </c>
      <c r="P448" s="14">
        <v>0</v>
      </c>
      <c r="Q448" s="14">
        <v>0</v>
      </c>
      <c r="R448" s="14">
        <v>0</v>
      </c>
      <c r="S448" s="4">
        <v>1</v>
      </c>
      <c r="T448" s="4">
        <v>0.18555728202892299</v>
      </c>
      <c r="U448" s="4">
        <f t="shared" si="25"/>
        <v>0.246</v>
      </c>
      <c r="V448" s="4">
        <f t="shared" si="26"/>
        <v>467</v>
      </c>
      <c r="W448" s="4"/>
      <c r="X448" s="4"/>
      <c r="Y448" s="4">
        <f t="shared" si="27"/>
        <v>1</v>
      </c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" customHeight="1">
      <c r="A449" s="4">
        <v>448</v>
      </c>
      <c r="B449" s="4">
        <v>1</v>
      </c>
      <c r="C449" s="4">
        <v>257</v>
      </c>
      <c r="D449" s="4">
        <f t="shared" si="24"/>
        <v>257</v>
      </c>
      <c r="E449" s="4">
        <v>0</v>
      </c>
      <c r="F449" s="14">
        <v>0</v>
      </c>
      <c r="G449" s="4">
        <v>0</v>
      </c>
      <c r="H449" s="14">
        <v>0</v>
      </c>
      <c r="I449" s="4">
        <v>0</v>
      </c>
      <c r="J449" s="14">
        <v>0</v>
      </c>
      <c r="K449" s="4">
        <v>1</v>
      </c>
      <c r="L449" s="14">
        <v>0.66085953342168502</v>
      </c>
      <c r="M449" s="4">
        <v>0</v>
      </c>
      <c r="N449" s="14">
        <v>0</v>
      </c>
      <c r="O449" s="4">
        <v>0</v>
      </c>
      <c r="P449" s="14">
        <v>0</v>
      </c>
      <c r="Q449" s="14">
        <v>0</v>
      </c>
      <c r="R449" s="14">
        <v>0</v>
      </c>
      <c r="S449" s="4">
        <v>1</v>
      </c>
      <c r="T449" s="4">
        <v>0.18555728202892299</v>
      </c>
      <c r="U449" s="4">
        <f t="shared" si="25"/>
        <v>0.26200000000000001</v>
      </c>
      <c r="V449" s="4">
        <f t="shared" si="26"/>
        <v>435</v>
      </c>
      <c r="W449" s="4"/>
      <c r="X449" s="4"/>
      <c r="Y449" s="4">
        <f t="shared" si="27"/>
        <v>2</v>
      </c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" customHeight="1">
      <c r="A450" s="4">
        <v>449</v>
      </c>
      <c r="B450" s="4">
        <v>1</v>
      </c>
      <c r="C450" s="4">
        <v>52</v>
      </c>
      <c r="D450" s="4">
        <f t="shared" ref="D450:D513" si="28">C450/B450</f>
        <v>52</v>
      </c>
      <c r="E450" s="4">
        <v>0</v>
      </c>
      <c r="F450" s="14">
        <v>0</v>
      </c>
      <c r="G450" s="4">
        <v>0</v>
      </c>
      <c r="H450" s="14">
        <v>0</v>
      </c>
      <c r="I450" s="4">
        <v>1</v>
      </c>
      <c r="J450" s="14">
        <v>1.2725556160834299</v>
      </c>
      <c r="K450" s="4">
        <v>0</v>
      </c>
      <c r="L450" s="14">
        <v>0</v>
      </c>
      <c r="M450" s="4">
        <v>0</v>
      </c>
      <c r="N450" s="14">
        <v>0</v>
      </c>
      <c r="O450" s="4">
        <v>0</v>
      </c>
      <c r="P450" s="14">
        <v>0</v>
      </c>
      <c r="Q450" s="14">
        <v>1</v>
      </c>
      <c r="R450" s="14">
        <v>0.40047411284576301</v>
      </c>
      <c r="S450" s="4">
        <v>1</v>
      </c>
      <c r="T450" s="4">
        <v>0.18555728202892299</v>
      </c>
      <c r="U450" s="4">
        <f t="shared" ref="U450:U513" si="29">ROUND(LOG(F450+R450+T450+1,2)*(1+0.1*(H450+J450+P450+L450+N450)),3)</f>
        <v>0.75</v>
      </c>
      <c r="V450" s="4">
        <f t="shared" ref="V450:V513" si="30">RANK(U450,$U$2:$U$594)</f>
        <v>134</v>
      </c>
      <c r="W450" s="4"/>
      <c r="X450" s="4"/>
      <c r="Y450" s="4">
        <f t="shared" si="27"/>
        <v>3</v>
      </c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" customHeight="1">
      <c r="A451" s="4">
        <v>450</v>
      </c>
      <c r="B451" s="4">
        <v>1</v>
      </c>
      <c r="C451" s="4">
        <v>565</v>
      </c>
      <c r="D451" s="4">
        <f t="shared" si="28"/>
        <v>565</v>
      </c>
      <c r="E451" s="4">
        <v>0</v>
      </c>
      <c r="F451" s="14">
        <v>0</v>
      </c>
      <c r="G451" s="4">
        <v>0</v>
      </c>
      <c r="H451" s="14">
        <v>0</v>
      </c>
      <c r="I451" s="4">
        <v>0</v>
      </c>
      <c r="J451" s="14">
        <v>0</v>
      </c>
      <c r="K451" s="4">
        <v>0</v>
      </c>
      <c r="L451" s="14">
        <v>0</v>
      </c>
      <c r="M451" s="4">
        <v>0</v>
      </c>
      <c r="N451" s="14">
        <v>0</v>
      </c>
      <c r="O451" s="4">
        <v>0</v>
      </c>
      <c r="P451" s="14">
        <v>0</v>
      </c>
      <c r="Q451" s="14">
        <v>0</v>
      </c>
      <c r="R451" s="14">
        <v>0</v>
      </c>
      <c r="S451" s="4">
        <v>1</v>
      </c>
      <c r="T451" s="4">
        <v>0.18555728202892299</v>
      </c>
      <c r="U451" s="4">
        <f t="shared" si="29"/>
        <v>0.246</v>
      </c>
      <c r="V451" s="4">
        <f t="shared" si="30"/>
        <v>467</v>
      </c>
      <c r="W451" s="4"/>
      <c r="X451" s="4"/>
      <c r="Y451" s="4">
        <f t="shared" ref="Y451:Y514" si="31">(IF(B451=E451,1,0)+IF(B451=G451,1,0)+IF(B451=I451,1,0)+IF(B451=K451,1,0)+IF(B451=M451,1,0)+IF(B451=O451,1,0)+IF(B451=Q451,1,0)+IF(B451=S451,1,0))</f>
        <v>1</v>
      </c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" customHeight="1">
      <c r="A452" s="4">
        <v>451</v>
      </c>
      <c r="B452" s="4">
        <v>1</v>
      </c>
      <c r="C452" s="4">
        <v>95</v>
      </c>
      <c r="D452" s="4">
        <f t="shared" si="28"/>
        <v>95</v>
      </c>
      <c r="E452" s="4">
        <v>0</v>
      </c>
      <c r="F452" s="14">
        <v>0</v>
      </c>
      <c r="G452" s="4">
        <v>0</v>
      </c>
      <c r="H452" s="14">
        <v>0</v>
      </c>
      <c r="I452" s="4">
        <v>1</v>
      </c>
      <c r="J452" s="14">
        <v>1.2725556160834299</v>
      </c>
      <c r="K452" s="4">
        <v>0</v>
      </c>
      <c r="L452" s="14">
        <v>0</v>
      </c>
      <c r="M452" s="4">
        <v>0</v>
      </c>
      <c r="N452" s="14">
        <v>0</v>
      </c>
      <c r="O452" s="4">
        <v>0</v>
      </c>
      <c r="P452" s="14">
        <v>0</v>
      </c>
      <c r="Q452" s="14">
        <v>1</v>
      </c>
      <c r="R452" s="14">
        <v>0.40047411284576301</v>
      </c>
      <c r="S452" s="4">
        <v>1</v>
      </c>
      <c r="T452" s="4">
        <v>0.18555728202892299</v>
      </c>
      <c r="U452" s="4">
        <f t="shared" si="29"/>
        <v>0.75</v>
      </c>
      <c r="V452" s="4">
        <f t="shared" si="30"/>
        <v>134</v>
      </c>
      <c r="W452" s="4"/>
      <c r="X452" s="4"/>
      <c r="Y452" s="4">
        <f t="shared" si="31"/>
        <v>3</v>
      </c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" customHeight="1">
      <c r="A453" s="4">
        <v>452</v>
      </c>
      <c r="B453" s="4">
        <v>1</v>
      </c>
      <c r="C453" s="4">
        <v>271</v>
      </c>
      <c r="D453" s="4">
        <f t="shared" si="28"/>
        <v>271</v>
      </c>
      <c r="E453" s="4">
        <v>0</v>
      </c>
      <c r="F453" s="14">
        <v>0</v>
      </c>
      <c r="G453" s="4">
        <v>0</v>
      </c>
      <c r="H453" s="14">
        <v>0</v>
      </c>
      <c r="I453" s="4">
        <v>0</v>
      </c>
      <c r="J453" s="14">
        <v>0</v>
      </c>
      <c r="K453" s="4">
        <v>1</v>
      </c>
      <c r="L453" s="14">
        <v>0.66085953342168502</v>
      </c>
      <c r="M453" s="4">
        <v>0</v>
      </c>
      <c r="N453" s="14">
        <v>0</v>
      </c>
      <c r="O453" s="4">
        <v>1</v>
      </c>
      <c r="P453" s="14">
        <v>0.77019865996776204</v>
      </c>
      <c r="Q453" s="14">
        <v>1</v>
      </c>
      <c r="R453" s="14">
        <v>0.40047411284576301</v>
      </c>
      <c r="S453" s="4">
        <v>1</v>
      </c>
      <c r="T453" s="4">
        <v>0.18555728202892299</v>
      </c>
      <c r="U453" s="4">
        <f t="shared" si="29"/>
        <v>0.76100000000000001</v>
      </c>
      <c r="V453" s="4">
        <f t="shared" si="30"/>
        <v>105</v>
      </c>
      <c r="W453" s="4"/>
      <c r="X453" s="4"/>
      <c r="Y453" s="4">
        <f t="shared" si="31"/>
        <v>4</v>
      </c>
      <c r="Z453" s="4"/>
      <c r="AA453" s="4"/>
      <c r="AB453" s="4"/>
      <c r="AC453" s="4"/>
      <c r="AD453" s="4"/>
      <c r="AE453" s="4"/>
      <c r="AF453" s="4"/>
      <c r="AG453" s="19"/>
      <c r="AH453" s="4"/>
    </row>
    <row r="454" spans="1:34" ht="15" customHeight="1">
      <c r="A454" s="4">
        <v>453</v>
      </c>
      <c r="B454" s="4">
        <v>1</v>
      </c>
      <c r="C454" s="4">
        <v>173</v>
      </c>
      <c r="D454" s="4">
        <f t="shared" si="28"/>
        <v>173</v>
      </c>
      <c r="E454" s="4">
        <v>0</v>
      </c>
      <c r="F454" s="14">
        <v>0</v>
      </c>
      <c r="G454" s="4">
        <v>0</v>
      </c>
      <c r="H454" s="14">
        <v>0</v>
      </c>
      <c r="I454" s="4">
        <v>0</v>
      </c>
      <c r="J454" s="14">
        <v>0</v>
      </c>
      <c r="K454" s="4">
        <v>0</v>
      </c>
      <c r="L454" s="14">
        <v>0</v>
      </c>
      <c r="M454" s="4">
        <v>0</v>
      </c>
      <c r="N454" s="14">
        <v>0</v>
      </c>
      <c r="O454" s="4">
        <v>1</v>
      </c>
      <c r="P454" s="14">
        <v>0.77019865996776204</v>
      </c>
      <c r="Q454" s="14">
        <v>1</v>
      </c>
      <c r="R454" s="14">
        <v>0.40047411284576301</v>
      </c>
      <c r="S454" s="4">
        <v>1</v>
      </c>
      <c r="T454" s="4">
        <v>0.18555728202892299</v>
      </c>
      <c r="U454" s="4">
        <f t="shared" si="29"/>
        <v>0.71699999999999997</v>
      </c>
      <c r="V454" s="4">
        <f t="shared" si="30"/>
        <v>153</v>
      </c>
      <c r="W454" s="4"/>
      <c r="X454" s="4"/>
      <c r="Y454" s="4">
        <f t="shared" si="31"/>
        <v>3</v>
      </c>
      <c r="Z454" s="4"/>
      <c r="AA454" s="4"/>
      <c r="AB454" s="4"/>
      <c r="AC454" s="4"/>
      <c r="AD454" s="4"/>
      <c r="AE454" s="4"/>
      <c r="AF454" s="4"/>
      <c r="AG454" s="19"/>
      <c r="AH454" s="4"/>
    </row>
    <row r="455" spans="1:34" ht="15" customHeight="1">
      <c r="A455" s="4">
        <v>454</v>
      </c>
      <c r="B455" s="4">
        <v>1</v>
      </c>
      <c r="C455" s="4">
        <v>189</v>
      </c>
      <c r="D455" s="4">
        <f t="shared" si="28"/>
        <v>189</v>
      </c>
      <c r="E455" s="4">
        <v>0</v>
      </c>
      <c r="F455" s="14">
        <v>0</v>
      </c>
      <c r="G455" s="4">
        <v>0</v>
      </c>
      <c r="H455" s="14">
        <v>0</v>
      </c>
      <c r="I455" s="4">
        <v>0</v>
      </c>
      <c r="J455" s="14">
        <v>0</v>
      </c>
      <c r="K455" s="4">
        <v>1</v>
      </c>
      <c r="L455" s="14">
        <v>0.66085953342168502</v>
      </c>
      <c r="M455" s="4">
        <v>0</v>
      </c>
      <c r="N455" s="14">
        <v>0</v>
      </c>
      <c r="O455" s="4">
        <v>0</v>
      </c>
      <c r="P455" s="14">
        <v>0</v>
      </c>
      <c r="Q455" s="14">
        <v>0</v>
      </c>
      <c r="R455" s="14">
        <v>0</v>
      </c>
      <c r="S455" s="4">
        <v>1</v>
      </c>
      <c r="T455" s="4">
        <v>0.18555728202892299</v>
      </c>
      <c r="U455" s="4">
        <f t="shared" si="29"/>
        <v>0.26200000000000001</v>
      </c>
      <c r="V455" s="4">
        <f t="shared" si="30"/>
        <v>435</v>
      </c>
      <c r="W455" s="4"/>
      <c r="X455" s="4"/>
      <c r="Y455" s="4">
        <f t="shared" si="31"/>
        <v>2</v>
      </c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" customHeight="1">
      <c r="A456" s="4">
        <v>455</v>
      </c>
      <c r="B456" s="4">
        <v>1</v>
      </c>
      <c r="C456" s="4">
        <v>345</v>
      </c>
      <c r="D456" s="4">
        <f t="shared" si="28"/>
        <v>345</v>
      </c>
      <c r="E456" s="4">
        <v>0</v>
      </c>
      <c r="F456" s="14">
        <v>0</v>
      </c>
      <c r="G456" s="4">
        <v>0</v>
      </c>
      <c r="H456" s="14">
        <v>0</v>
      </c>
      <c r="I456" s="4">
        <v>0</v>
      </c>
      <c r="J456" s="14">
        <v>0</v>
      </c>
      <c r="K456" s="4">
        <v>1</v>
      </c>
      <c r="L456" s="14">
        <v>0.66085953342168502</v>
      </c>
      <c r="M456" s="4">
        <v>0</v>
      </c>
      <c r="N456" s="14">
        <v>0</v>
      </c>
      <c r="O456" s="4">
        <v>0</v>
      </c>
      <c r="P456" s="14">
        <v>0</v>
      </c>
      <c r="Q456" s="14">
        <v>1</v>
      </c>
      <c r="R456" s="14">
        <v>0.40047411284576301</v>
      </c>
      <c r="S456" s="4">
        <v>1</v>
      </c>
      <c r="T456" s="4">
        <v>0.18555728202892299</v>
      </c>
      <c r="U456" s="4">
        <f t="shared" si="29"/>
        <v>0.70899999999999996</v>
      </c>
      <c r="V456" s="4">
        <f t="shared" si="30"/>
        <v>174</v>
      </c>
      <c r="W456" s="4"/>
      <c r="X456" s="4"/>
      <c r="Y456" s="4">
        <f t="shared" si="31"/>
        <v>3</v>
      </c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" customHeight="1">
      <c r="A457" s="4">
        <v>456</v>
      </c>
      <c r="B457" s="4">
        <v>1</v>
      </c>
      <c r="C457" s="4">
        <v>786</v>
      </c>
      <c r="D457" s="4">
        <f t="shared" si="28"/>
        <v>786</v>
      </c>
      <c r="E457" s="4">
        <v>0</v>
      </c>
      <c r="F457" s="14">
        <v>0</v>
      </c>
      <c r="G457" s="4">
        <v>1</v>
      </c>
      <c r="H457" s="14">
        <v>0.64745437052207699</v>
      </c>
      <c r="I457" s="4">
        <v>0</v>
      </c>
      <c r="J457" s="14">
        <v>0</v>
      </c>
      <c r="K457" s="4">
        <v>1</v>
      </c>
      <c r="L457" s="14">
        <v>0.66085953342168502</v>
      </c>
      <c r="M457" s="4">
        <v>0</v>
      </c>
      <c r="N457" s="14">
        <v>0</v>
      </c>
      <c r="O457" s="4">
        <v>0</v>
      </c>
      <c r="P457" s="14">
        <v>0</v>
      </c>
      <c r="Q457" s="14">
        <v>0</v>
      </c>
      <c r="R457" s="14">
        <v>0</v>
      </c>
      <c r="S457" s="4">
        <v>1</v>
      </c>
      <c r="T457" s="4">
        <v>0.18555728202892299</v>
      </c>
      <c r="U457" s="4">
        <f t="shared" si="29"/>
        <v>0.27800000000000002</v>
      </c>
      <c r="V457" s="4">
        <f t="shared" si="30"/>
        <v>384</v>
      </c>
      <c r="W457" s="4"/>
      <c r="X457" s="4"/>
      <c r="Y457" s="4">
        <f t="shared" si="31"/>
        <v>3</v>
      </c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" customHeight="1">
      <c r="A458" s="4">
        <v>457</v>
      </c>
      <c r="B458" s="4">
        <v>1</v>
      </c>
      <c r="C458" s="4">
        <v>306</v>
      </c>
      <c r="D458" s="4">
        <f t="shared" si="28"/>
        <v>306</v>
      </c>
      <c r="E458" s="4">
        <v>0</v>
      </c>
      <c r="F458" s="14">
        <v>0</v>
      </c>
      <c r="G458" s="4">
        <v>1</v>
      </c>
      <c r="H458" s="14">
        <v>0.64745437052207699</v>
      </c>
      <c r="I458" s="4">
        <v>0</v>
      </c>
      <c r="J458" s="14">
        <v>0</v>
      </c>
      <c r="K458" s="4">
        <v>0</v>
      </c>
      <c r="L458" s="14">
        <v>0</v>
      </c>
      <c r="M458" s="4">
        <v>0</v>
      </c>
      <c r="N458" s="14">
        <v>0</v>
      </c>
      <c r="O458" s="4">
        <v>0</v>
      </c>
      <c r="P458" s="14">
        <v>0</v>
      </c>
      <c r="Q458" s="14">
        <v>1</v>
      </c>
      <c r="R458" s="14">
        <v>0.40047411284576301</v>
      </c>
      <c r="S458" s="4">
        <v>1</v>
      </c>
      <c r="T458" s="4">
        <v>0.18555728202892299</v>
      </c>
      <c r="U458" s="4">
        <f t="shared" si="29"/>
        <v>0.70899999999999996</v>
      </c>
      <c r="V458" s="4">
        <f t="shared" si="30"/>
        <v>174</v>
      </c>
      <c r="W458" s="4"/>
      <c r="X458" s="4"/>
      <c r="Y458" s="4">
        <f t="shared" si="31"/>
        <v>3</v>
      </c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" customHeight="1">
      <c r="A459" s="4">
        <v>458</v>
      </c>
      <c r="B459" s="4">
        <v>1</v>
      </c>
      <c r="C459" s="4">
        <v>184</v>
      </c>
      <c r="D459" s="4">
        <f t="shared" si="28"/>
        <v>184</v>
      </c>
      <c r="E459" s="4">
        <v>0</v>
      </c>
      <c r="F459" s="14">
        <v>0</v>
      </c>
      <c r="G459" s="4">
        <v>0</v>
      </c>
      <c r="H459" s="14">
        <v>0</v>
      </c>
      <c r="I459" s="4">
        <v>0</v>
      </c>
      <c r="J459" s="14">
        <v>0</v>
      </c>
      <c r="K459" s="4">
        <v>0</v>
      </c>
      <c r="L459" s="14">
        <v>0</v>
      </c>
      <c r="M459" s="4">
        <v>0</v>
      </c>
      <c r="N459" s="14">
        <v>0</v>
      </c>
      <c r="O459" s="4">
        <v>1</v>
      </c>
      <c r="P459" s="14">
        <v>0.77019865996776204</v>
      </c>
      <c r="Q459" s="14">
        <v>0</v>
      </c>
      <c r="R459" s="14">
        <v>0</v>
      </c>
      <c r="S459" s="4">
        <v>1</v>
      </c>
      <c r="T459" s="4">
        <v>0.18555728202892299</v>
      </c>
      <c r="U459" s="4">
        <f t="shared" si="29"/>
        <v>0.26400000000000001</v>
      </c>
      <c r="V459" s="4">
        <f t="shared" si="30"/>
        <v>405</v>
      </c>
      <c r="W459" s="4"/>
      <c r="X459" s="4"/>
      <c r="Y459" s="4">
        <f t="shared" si="31"/>
        <v>2</v>
      </c>
      <c r="Z459" s="4"/>
      <c r="AA459" s="4"/>
      <c r="AB459" s="4"/>
      <c r="AC459" s="4"/>
      <c r="AD459" s="4"/>
      <c r="AE459" s="4"/>
      <c r="AF459" s="4"/>
      <c r="AG459" s="19"/>
      <c r="AH459" s="4"/>
    </row>
    <row r="460" spans="1:34" ht="15" customHeight="1">
      <c r="A460" s="4">
        <v>459</v>
      </c>
      <c r="B460" s="4">
        <v>1</v>
      </c>
      <c r="C460" s="4">
        <v>943</v>
      </c>
      <c r="D460" s="4">
        <f t="shared" si="28"/>
        <v>943</v>
      </c>
      <c r="E460" s="4">
        <v>0</v>
      </c>
      <c r="F460" s="14">
        <v>0</v>
      </c>
      <c r="G460" s="4">
        <v>0</v>
      </c>
      <c r="H460" s="14">
        <v>0</v>
      </c>
      <c r="I460" s="4">
        <v>0</v>
      </c>
      <c r="J460" s="14">
        <v>0</v>
      </c>
      <c r="K460" s="4">
        <v>1</v>
      </c>
      <c r="L460" s="14">
        <v>0.66085953342168502</v>
      </c>
      <c r="M460" s="4">
        <v>0</v>
      </c>
      <c r="N460" s="14">
        <v>0</v>
      </c>
      <c r="O460" s="4">
        <v>0</v>
      </c>
      <c r="P460" s="14">
        <v>0</v>
      </c>
      <c r="Q460" s="14">
        <v>0</v>
      </c>
      <c r="R460" s="14">
        <v>0</v>
      </c>
      <c r="S460" s="4">
        <v>1</v>
      </c>
      <c r="T460" s="4">
        <v>0.18555728202892299</v>
      </c>
      <c r="U460" s="4">
        <f t="shared" si="29"/>
        <v>0.26200000000000001</v>
      </c>
      <c r="V460" s="4">
        <f t="shared" si="30"/>
        <v>435</v>
      </c>
      <c r="W460" s="4"/>
      <c r="X460" s="4"/>
      <c r="Y460" s="4">
        <f t="shared" si="31"/>
        <v>2</v>
      </c>
      <c r="Z460" s="4"/>
      <c r="AA460" s="4"/>
      <c r="AB460" s="4"/>
      <c r="AC460" s="4"/>
      <c r="AD460" s="4"/>
      <c r="AE460" s="4"/>
      <c r="AF460" s="4"/>
      <c r="AG460" s="19"/>
      <c r="AH460" s="4"/>
    </row>
    <row r="461" spans="1:34" ht="15" customHeight="1">
      <c r="A461" s="4">
        <v>460</v>
      </c>
      <c r="B461" s="4">
        <v>1</v>
      </c>
      <c r="C461" s="4">
        <v>595</v>
      </c>
      <c r="D461" s="4">
        <f t="shared" si="28"/>
        <v>595</v>
      </c>
      <c r="E461" s="4">
        <v>0</v>
      </c>
      <c r="F461" s="14">
        <v>0</v>
      </c>
      <c r="G461" s="4">
        <v>1</v>
      </c>
      <c r="H461" s="14">
        <v>0.64745437052207699</v>
      </c>
      <c r="I461" s="4">
        <v>0</v>
      </c>
      <c r="J461" s="14">
        <v>0</v>
      </c>
      <c r="K461" s="4">
        <v>0</v>
      </c>
      <c r="L461" s="14">
        <v>0</v>
      </c>
      <c r="M461" s="4">
        <v>0</v>
      </c>
      <c r="N461" s="14">
        <v>0</v>
      </c>
      <c r="O461" s="4">
        <v>0</v>
      </c>
      <c r="P461" s="14">
        <v>0</v>
      </c>
      <c r="Q461" s="14">
        <v>0</v>
      </c>
      <c r="R461" s="14">
        <v>0</v>
      </c>
      <c r="S461" s="4">
        <v>1</v>
      </c>
      <c r="T461" s="4">
        <v>0.18555728202892299</v>
      </c>
      <c r="U461" s="4">
        <f t="shared" si="29"/>
        <v>0.26100000000000001</v>
      </c>
      <c r="V461" s="4">
        <f t="shared" si="30"/>
        <v>457</v>
      </c>
      <c r="W461" s="4"/>
      <c r="X461" s="4"/>
      <c r="Y461" s="4">
        <f t="shared" si="31"/>
        <v>2</v>
      </c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" customHeight="1">
      <c r="A462" s="4">
        <v>461</v>
      </c>
      <c r="B462" s="4">
        <v>1</v>
      </c>
      <c r="C462" s="4">
        <v>128</v>
      </c>
      <c r="D462" s="4">
        <f t="shared" si="28"/>
        <v>128</v>
      </c>
      <c r="E462" s="4">
        <v>0</v>
      </c>
      <c r="F462" s="14">
        <v>0</v>
      </c>
      <c r="G462" s="4">
        <v>0</v>
      </c>
      <c r="H462" s="14">
        <v>0</v>
      </c>
      <c r="I462" s="4">
        <v>0</v>
      </c>
      <c r="J462" s="14">
        <v>0</v>
      </c>
      <c r="K462" s="4">
        <v>1</v>
      </c>
      <c r="L462" s="14">
        <v>0.66085953342168502</v>
      </c>
      <c r="M462" s="4">
        <v>0</v>
      </c>
      <c r="N462" s="14">
        <v>0</v>
      </c>
      <c r="O462" s="4">
        <v>0</v>
      </c>
      <c r="P462" s="14">
        <v>0</v>
      </c>
      <c r="Q462" s="14">
        <v>0</v>
      </c>
      <c r="R462" s="14">
        <v>0</v>
      </c>
      <c r="S462" s="4">
        <v>1</v>
      </c>
      <c r="T462" s="4">
        <v>0.18555728202892299</v>
      </c>
      <c r="U462" s="4">
        <f t="shared" si="29"/>
        <v>0.26200000000000001</v>
      </c>
      <c r="V462" s="4">
        <f t="shared" si="30"/>
        <v>435</v>
      </c>
      <c r="W462" s="4"/>
      <c r="X462" s="4"/>
      <c r="Y462" s="4">
        <f t="shared" si="31"/>
        <v>2</v>
      </c>
      <c r="Z462" s="4"/>
      <c r="AA462" s="4"/>
      <c r="AB462" s="4"/>
      <c r="AC462" s="4"/>
      <c r="AD462" s="4"/>
      <c r="AE462" s="4"/>
      <c r="AF462" s="4"/>
      <c r="AG462" s="19"/>
      <c r="AH462" s="4"/>
    </row>
    <row r="463" spans="1:34" ht="15" customHeight="1">
      <c r="A463" s="4">
        <v>462</v>
      </c>
      <c r="B463" s="4">
        <v>1</v>
      </c>
      <c r="C463" s="4">
        <v>109</v>
      </c>
      <c r="D463" s="4">
        <f t="shared" si="28"/>
        <v>109</v>
      </c>
      <c r="E463" s="4">
        <v>0</v>
      </c>
      <c r="F463" s="14">
        <v>0</v>
      </c>
      <c r="G463" s="4">
        <v>1</v>
      </c>
      <c r="H463" s="14">
        <v>0.64745437052207699</v>
      </c>
      <c r="I463" s="4">
        <v>1</v>
      </c>
      <c r="J463" s="14">
        <v>1.2725556160834299</v>
      </c>
      <c r="K463" s="4">
        <v>0</v>
      </c>
      <c r="L463" s="14">
        <v>0</v>
      </c>
      <c r="M463" s="4">
        <v>0</v>
      </c>
      <c r="N463" s="14">
        <v>0</v>
      </c>
      <c r="O463" s="4">
        <v>1</v>
      </c>
      <c r="P463" s="14">
        <v>0.77019865996776204</v>
      </c>
      <c r="Q463" s="14">
        <v>0</v>
      </c>
      <c r="R463" s="14">
        <v>0</v>
      </c>
      <c r="S463" s="4">
        <v>1</v>
      </c>
      <c r="T463" s="4">
        <v>0.18555728202892299</v>
      </c>
      <c r="U463" s="4">
        <f t="shared" si="29"/>
        <v>0.312</v>
      </c>
      <c r="V463" s="4">
        <f t="shared" si="30"/>
        <v>303</v>
      </c>
      <c r="W463" s="4"/>
      <c r="X463" s="4"/>
      <c r="Y463" s="4">
        <f t="shared" si="31"/>
        <v>4</v>
      </c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" customHeight="1">
      <c r="A464" s="4">
        <v>463</v>
      </c>
      <c r="B464" s="4">
        <v>1</v>
      </c>
      <c r="C464" s="4">
        <v>84</v>
      </c>
      <c r="D464" s="4">
        <f t="shared" si="28"/>
        <v>84</v>
      </c>
      <c r="E464" s="4">
        <v>0</v>
      </c>
      <c r="F464" s="14">
        <v>0</v>
      </c>
      <c r="G464" s="4">
        <v>0</v>
      </c>
      <c r="H464" s="14">
        <v>0</v>
      </c>
      <c r="I464" s="4">
        <v>1</v>
      </c>
      <c r="J464" s="14">
        <v>1.2725556160834299</v>
      </c>
      <c r="K464" s="4">
        <v>0</v>
      </c>
      <c r="L464" s="14">
        <v>0</v>
      </c>
      <c r="M464" s="4">
        <v>0</v>
      </c>
      <c r="N464" s="14">
        <v>0</v>
      </c>
      <c r="O464" s="4">
        <v>1</v>
      </c>
      <c r="P464" s="14">
        <v>0.77019865996776204</v>
      </c>
      <c r="Q464" s="14">
        <v>0</v>
      </c>
      <c r="R464" s="14">
        <v>0</v>
      </c>
      <c r="S464" s="4">
        <v>1</v>
      </c>
      <c r="T464" s="4">
        <v>0.18555728202892299</v>
      </c>
      <c r="U464" s="4">
        <f t="shared" si="29"/>
        <v>0.29599999999999999</v>
      </c>
      <c r="V464" s="4">
        <f t="shared" si="30"/>
        <v>324</v>
      </c>
      <c r="W464" s="4"/>
      <c r="X464" s="4"/>
      <c r="Y464" s="4">
        <f t="shared" si="31"/>
        <v>3</v>
      </c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" customHeight="1">
      <c r="A465" s="4">
        <v>464</v>
      </c>
      <c r="B465" s="4">
        <v>1</v>
      </c>
      <c r="C465" s="4">
        <v>494</v>
      </c>
      <c r="D465" s="4">
        <f t="shared" si="28"/>
        <v>494</v>
      </c>
      <c r="E465" s="4">
        <v>0</v>
      </c>
      <c r="F465" s="14">
        <v>0</v>
      </c>
      <c r="G465" s="4">
        <v>0</v>
      </c>
      <c r="H465" s="14">
        <v>0</v>
      </c>
      <c r="I465" s="4">
        <v>0</v>
      </c>
      <c r="J465" s="14">
        <v>0</v>
      </c>
      <c r="K465" s="4">
        <v>1</v>
      </c>
      <c r="L465" s="14">
        <v>0.66085953342168502</v>
      </c>
      <c r="M465" s="4">
        <v>1</v>
      </c>
      <c r="N465" s="14">
        <v>1.0002973763615399</v>
      </c>
      <c r="O465" s="4">
        <v>0</v>
      </c>
      <c r="P465" s="14">
        <v>0</v>
      </c>
      <c r="Q465" s="14">
        <v>0</v>
      </c>
      <c r="R465" s="14">
        <v>0</v>
      </c>
      <c r="S465" s="4">
        <v>1</v>
      </c>
      <c r="T465" s="4">
        <v>0.18555728202892299</v>
      </c>
      <c r="U465" s="4">
        <f t="shared" si="29"/>
        <v>0.28599999999999998</v>
      </c>
      <c r="V465" s="4">
        <f t="shared" si="30"/>
        <v>338</v>
      </c>
      <c r="W465" s="4"/>
      <c r="X465" s="4"/>
      <c r="Y465" s="4">
        <f t="shared" si="31"/>
        <v>3</v>
      </c>
      <c r="Z465" s="4"/>
      <c r="AA465" s="4"/>
      <c r="AB465" s="4"/>
      <c r="AC465" s="4"/>
      <c r="AD465" s="4"/>
      <c r="AE465" s="4"/>
      <c r="AF465" s="4"/>
      <c r="AG465" s="19"/>
      <c r="AH465" s="4"/>
    </row>
    <row r="466" spans="1:34" ht="15" customHeight="1">
      <c r="A466" s="4">
        <v>465</v>
      </c>
      <c r="B466" s="4">
        <v>1</v>
      </c>
      <c r="C466" s="4">
        <v>88</v>
      </c>
      <c r="D466" s="4">
        <f t="shared" si="28"/>
        <v>88</v>
      </c>
      <c r="E466" s="4">
        <v>0</v>
      </c>
      <c r="F466" s="14">
        <v>0</v>
      </c>
      <c r="G466" s="4">
        <v>1</v>
      </c>
      <c r="H466" s="14">
        <v>0.64745437052207699</v>
      </c>
      <c r="I466" s="4">
        <v>1</v>
      </c>
      <c r="J466" s="14">
        <v>1.2725556160834299</v>
      </c>
      <c r="K466" s="4">
        <v>0</v>
      </c>
      <c r="L466" s="14">
        <v>0</v>
      </c>
      <c r="M466" s="4">
        <v>0</v>
      </c>
      <c r="N466" s="14">
        <v>0</v>
      </c>
      <c r="O466" s="4">
        <v>1</v>
      </c>
      <c r="P466" s="14">
        <v>0.77019865996776204</v>
      </c>
      <c r="Q466" s="14">
        <v>0</v>
      </c>
      <c r="R466" s="14">
        <v>0</v>
      </c>
      <c r="S466" s="4">
        <v>1</v>
      </c>
      <c r="T466" s="4">
        <v>0.18555728202892299</v>
      </c>
      <c r="U466" s="4">
        <f t="shared" si="29"/>
        <v>0.312</v>
      </c>
      <c r="V466" s="4">
        <f t="shared" si="30"/>
        <v>303</v>
      </c>
      <c r="W466" s="4"/>
      <c r="X466" s="4"/>
      <c r="Y466" s="4">
        <f t="shared" si="31"/>
        <v>4</v>
      </c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" customHeight="1">
      <c r="A467" s="4">
        <v>466</v>
      </c>
      <c r="B467" s="4">
        <v>1</v>
      </c>
      <c r="C467" s="4">
        <v>258</v>
      </c>
      <c r="D467" s="4">
        <f t="shared" si="28"/>
        <v>258</v>
      </c>
      <c r="E467" s="4">
        <v>0</v>
      </c>
      <c r="F467" s="14">
        <v>0</v>
      </c>
      <c r="G467" s="4">
        <v>0</v>
      </c>
      <c r="H467" s="14">
        <v>0</v>
      </c>
      <c r="I467" s="4">
        <v>0</v>
      </c>
      <c r="J467" s="14">
        <v>0</v>
      </c>
      <c r="K467" s="4">
        <v>0</v>
      </c>
      <c r="L467" s="14">
        <v>0</v>
      </c>
      <c r="M467" s="4">
        <v>0</v>
      </c>
      <c r="N467" s="14">
        <v>0</v>
      </c>
      <c r="O467" s="4">
        <v>1</v>
      </c>
      <c r="P467" s="14">
        <v>0.77019865996776204</v>
      </c>
      <c r="Q467" s="14">
        <v>1</v>
      </c>
      <c r="R467" s="14">
        <v>0.40047411284576301</v>
      </c>
      <c r="S467" s="4">
        <v>1</v>
      </c>
      <c r="T467" s="4">
        <v>0.18555728202892299</v>
      </c>
      <c r="U467" s="4">
        <f t="shared" si="29"/>
        <v>0.71699999999999997</v>
      </c>
      <c r="V467" s="4">
        <f t="shared" si="30"/>
        <v>153</v>
      </c>
      <c r="W467" s="4"/>
      <c r="X467" s="4"/>
      <c r="Y467" s="4">
        <f t="shared" si="31"/>
        <v>3</v>
      </c>
      <c r="Z467" s="4"/>
      <c r="AA467" s="4"/>
      <c r="AB467" s="4"/>
      <c r="AC467" s="4"/>
      <c r="AD467" s="4"/>
      <c r="AE467" s="4"/>
      <c r="AF467" s="4"/>
      <c r="AG467" s="19"/>
      <c r="AH467" s="4"/>
    </row>
    <row r="468" spans="1:34" ht="15" customHeight="1">
      <c r="A468" s="4">
        <v>467</v>
      </c>
      <c r="B468" s="4">
        <v>1</v>
      </c>
      <c r="C468" s="4">
        <v>114</v>
      </c>
      <c r="D468" s="4">
        <f t="shared" si="28"/>
        <v>114</v>
      </c>
      <c r="E468" s="4">
        <v>0</v>
      </c>
      <c r="F468" s="14">
        <v>0</v>
      </c>
      <c r="G468" s="4">
        <v>0</v>
      </c>
      <c r="H468" s="14">
        <v>0</v>
      </c>
      <c r="I468" s="4">
        <v>0</v>
      </c>
      <c r="J468" s="14">
        <v>0</v>
      </c>
      <c r="K468" s="4">
        <v>1</v>
      </c>
      <c r="L468" s="14">
        <v>0.66085953342168502</v>
      </c>
      <c r="M468" s="4">
        <v>0</v>
      </c>
      <c r="N468" s="14">
        <v>0</v>
      </c>
      <c r="O468" s="4">
        <v>1</v>
      </c>
      <c r="P468" s="14">
        <v>0.77019865996776204</v>
      </c>
      <c r="Q468" s="14">
        <v>1</v>
      </c>
      <c r="R468" s="14">
        <v>0.40047411284576301</v>
      </c>
      <c r="S468" s="4">
        <v>1</v>
      </c>
      <c r="T468" s="4">
        <v>0.18555728202892299</v>
      </c>
      <c r="U468" s="4">
        <f t="shared" si="29"/>
        <v>0.76100000000000001</v>
      </c>
      <c r="V468" s="4">
        <f t="shared" si="30"/>
        <v>105</v>
      </c>
      <c r="W468" s="4"/>
      <c r="X468" s="4"/>
      <c r="Y468" s="4">
        <f t="shared" si="31"/>
        <v>4</v>
      </c>
      <c r="Z468" s="4"/>
      <c r="AA468" s="4"/>
      <c r="AB468" s="4"/>
      <c r="AC468" s="4"/>
      <c r="AD468" s="4"/>
      <c r="AE468" s="4"/>
      <c r="AF468" s="4"/>
      <c r="AG468" s="19"/>
      <c r="AH468" s="4"/>
    </row>
    <row r="469" spans="1:34" ht="15" customHeight="1">
      <c r="A469" s="4">
        <v>468</v>
      </c>
      <c r="B469" s="4">
        <v>1</v>
      </c>
      <c r="C469" s="4">
        <v>136</v>
      </c>
      <c r="D469" s="4">
        <f t="shared" si="28"/>
        <v>136</v>
      </c>
      <c r="E469" s="4">
        <v>0</v>
      </c>
      <c r="F469" s="14">
        <v>0</v>
      </c>
      <c r="G469" s="4">
        <v>1</v>
      </c>
      <c r="H469" s="14">
        <v>0.64745437052207699</v>
      </c>
      <c r="I469" s="4">
        <v>1</v>
      </c>
      <c r="J469" s="14">
        <v>1.2725556160834299</v>
      </c>
      <c r="K469" s="4">
        <v>0</v>
      </c>
      <c r="L469" s="14">
        <v>0</v>
      </c>
      <c r="M469" s="4">
        <v>0</v>
      </c>
      <c r="N469" s="14">
        <v>0</v>
      </c>
      <c r="O469" s="4">
        <v>1</v>
      </c>
      <c r="P469" s="14">
        <v>0.77019865996776204</v>
      </c>
      <c r="Q469" s="14">
        <v>1</v>
      </c>
      <c r="R469" s="14">
        <v>0.40047411284576301</v>
      </c>
      <c r="S469" s="4">
        <v>1</v>
      </c>
      <c r="T469" s="4">
        <v>0.18555728202892299</v>
      </c>
      <c r="U469" s="4">
        <f t="shared" si="29"/>
        <v>0.84399999999999997</v>
      </c>
      <c r="V469" s="4">
        <f t="shared" si="30"/>
        <v>67</v>
      </c>
      <c r="W469" s="4"/>
      <c r="X469" s="4"/>
      <c r="Y469" s="4">
        <f t="shared" si="31"/>
        <v>5</v>
      </c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" customHeight="1">
      <c r="A470" s="4">
        <v>469</v>
      </c>
      <c r="B470" s="4">
        <v>1</v>
      </c>
      <c r="C470" s="4">
        <v>72</v>
      </c>
      <c r="D470" s="4">
        <f t="shared" si="28"/>
        <v>72</v>
      </c>
      <c r="E470" s="4">
        <v>0</v>
      </c>
      <c r="F470" s="14">
        <v>0</v>
      </c>
      <c r="G470" s="4">
        <v>1</v>
      </c>
      <c r="H470" s="14">
        <v>0.64745437052207699</v>
      </c>
      <c r="I470" s="4">
        <v>1</v>
      </c>
      <c r="J470" s="14">
        <v>1.2725556160834299</v>
      </c>
      <c r="K470" s="4">
        <v>0</v>
      </c>
      <c r="L470" s="14">
        <v>0</v>
      </c>
      <c r="M470" s="4">
        <v>0</v>
      </c>
      <c r="N470" s="14">
        <v>0</v>
      </c>
      <c r="O470" s="4">
        <v>1</v>
      </c>
      <c r="P470" s="14">
        <v>0.77019865996776204</v>
      </c>
      <c r="Q470" s="14">
        <v>1</v>
      </c>
      <c r="R470" s="14">
        <v>0.40047411284576301</v>
      </c>
      <c r="S470" s="4">
        <v>1</v>
      </c>
      <c r="T470" s="4">
        <v>0.18555728202892299</v>
      </c>
      <c r="U470" s="4">
        <f t="shared" si="29"/>
        <v>0.84399999999999997</v>
      </c>
      <c r="V470" s="4">
        <f t="shared" si="30"/>
        <v>67</v>
      </c>
      <c r="W470" s="4"/>
      <c r="X470" s="4"/>
      <c r="Y470" s="4">
        <f t="shared" si="31"/>
        <v>5</v>
      </c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" customHeight="1">
      <c r="A471" s="4">
        <v>470</v>
      </c>
      <c r="B471" s="4">
        <v>1</v>
      </c>
      <c r="C471" s="4">
        <v>445</v>
      </c>
      <c r="D471" s="4">
        <f t="shared" si="28"/>
        <v>445</v>
      </c>
      <c r="E471" s="4">
        <v>0</v>
      </c>
      <c r="F471" s="14">
        <v>0</v>
      </c>
      <c r="G471" s="4">
        <v>1</v>
      </c>
      <c r="H471" s="14">
        <v>0.64745437052207699</v>
      </c>
      <c r="I471" s="4">
        <v>0</v>
      </c>
      <c r="J471" s="14">
        <v>0</v>
      </c>
      <c r="K471" s="4">
        <v>0</v>
      </c>
      <c r="L471" s="14">
        <v>0</v>
      </c>
      <c r="M471" s="4">
        <v>0</v>
      </c>
      <c r="N471" s="14">
        <v>0</v>
      </c>
      <c r="O471" s="4">
        <v>1</v>
      </c>
      <c r="P471" s="14">
        <v>0.77019865996776204</v>
      </c>
      <c r="Q471" s="14">
        <v>0</v>
      </c>
      <c r="R471" s="14">
        <v>0</v>
      </c>
      <c r="S471" s="4">
        <v>1</v>
      </c>
      <c r="T471" s="4">
        <v>0.18555728202892299</v>
      </c>
      <c r="U471" s="4">
        <f t="shared" si="29"/>
        <v>0.28000000000000003</v>
      </c>
      <c r="V471" s="4">
        <f t="shared" si="30"/>
        <v>368</v>
      </c>
      <c r="W471" s="4"/>
      <c r="X471" s="4"/>
      <c r="Y471" s="4">
        <f t="shared" si="31"/>
        <v>3</v>
      </c>
      <c r="Z471" s="4"/>
      <c r="AA471" s="4"/>
      <c r="AB471" s="4"/>
      <c r="AC471" s="4"/>
      <c r="AD471" s="4"/>
      <c r="AE471" s="4"/>
      <c r="AF471" s="4"/>
      <c r="AG471" s="19"/>
      <c r="AH471" s="4"/>
    </row>
    <row r="472" spans="1:34" ht="15" customHeight="1">
      <c r="A472" s="4">
        <v>471</v>
      </c>
      <c r="B472" s="4">
        <v>1</v>
      </c>
      <c r="C472" s="4">
        <v>376</v>
      </c>
      <c r="D472" s="4">
        <f t="shared" si="28"/>
        <v>376</v>
      </c>
      <c r="E472" s="4">
        <v>0</v>
      </c>
      <c r="F472" s="14">
        <v>0</v>
      </c>
      <c r="G472" s="4">
        <v>0</v>
      </c>
      <c r="H472" s="14">
        <v>0</v>
      </c>
      <c r="I472" s="4">
        <v>0</v>
      </c>
      <c r="J472" s="14">
        <v>0</v>
      </c>
      <c r="K472" s="4">
        <v>1</v>
      </c>
      <c r="L472" s="14">
        <v>0.66085953342168502</v>
      </c>
      <c r="M472" s="4">
        <v>0</v>
      </c>
      <c r="N472" s="14">
        <v>0</v>
      </c>
      <c r="O472" s="4">
        <v>1</v>
      </c>
      <c r="P472" s="14">
        <v>0.77019865996776204</v>
      </c>
      <c r="Q472" s="14">
        <v>1</v>
      </c>
      <c r="R472" s="14">
        <v>0.40047411284576301</v>
      </c>
      <c r="S472" s="4">
        <v>1</v>
      </c>
      <c r="T472" s="4">
        <v>0.18555728202892299</v>
      </c>
      <c r="U472" s="4">
        <f t="shared" si="29"/>
        <v>0.76100000000000001</v>
      </c>
      <c r="V472" s="4">
        <f t="shared" si="30"/>
        <v>105</v>
      </c>
      <c r="W472" s="4"/>
      <c r="X472" s="4"/>
      <c r="Y472" s="4">
        <f t="shared" si="31"/>
        <v>4</v>
      </c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" customHeight="1">
      <c r="A473" s="4">
        <v>472</v>
      </c>
      <c r="B473" s="4">
        <v>1</v>
      </c>
      <c r="C473" s="4">
        <v>135</v>
      </c>
      <c r="D473" s="4">
        <f t="shared" si="28"/>
        <v>135</v>
      </c>
      <c r="E473" s="4">
        <v>0</v>
      </c>
      <c r="F473" s="14">
        <v>0</v>
      </c>
      <c r="G473" s="4">
        <v>0</v>
      </c>
      <c r="H473" s="14">
        <v>0</v>
      </c>
      <c r="I473" s="4">
        <v>0</v>
      </c>
      <c r="J473" s="14">
        <v>0</v>
      </c>
      <c r="K473" s="4">
        <v>0</v>
      </c>
      <c r="L473" s="14">
        <v>0</v>
      </c>
      <c r="M473" s="4">
        <v>0</v>
      </c>
      <c r="N473" s="14">
        <v>0</v>
      </c>
      <c r="O473" s="4">
        <v>1</v>
      </c>
      <c r="P473" s="14">
        <v>0.77019865996776204</v>
      </c>
      <c r="Q473" s="14">
        <v>0</v>
      </c>
      <c r="R473" s="14">
        <v>0</v>
      </c>
      <c r="S473" s="4">
        <v>1</v>
      </c>
      <c r="T473" s="4">
        <v>0.18555728202892299</v>
      </c>
      <c r="U473" s="4">
        <f t="shared" si="29"/>
        <v>0.26400000000000001</v>
      </c>
      <c r="V473" s="4">
        <f t="shared" si="30"/>
        <v>405</v>
      </c>
      <c r="W473" s="4"/>
      <c r="X473" s="4"/>
      <c r="Y473" s="4">
        <f t="shared" si="31"/>
        <v>2</v>
      </c>
      <c r="Z473" s="4"/>
      <c r="AA473" s="4"/>
      <c r="AB473" s="4"/>
      <c r="AC473" s="4"/>
      <c r="AD473" s="4"/>
      <c r="AE473" s="4"/>
      <c r="AF473" s="4"/>
      <c r="AG473" s="19"/>
      <c r="AH473" s="4"/>
    </row>
    <row r="474" spans="1:34" ht="15" customHeight="1">
      <c r="A474" s="4">
        <v>473</v>
      </c>
      <c r="B474" s="4">
        <v>1</v>
      </c>
      <c r="C474" s="4">
        <v>380</v>
      </c>
      <c r="D474" s="4">
        <f t="shared" si="28"/>
        <v>380</v>
      </c>
      <c r="E474" s="4">
        <v>0</v>
      </c>
      <c r="F474" s="14">
        <v>0</v>
      </c>
      <c r="G474" s="4">
        <v>0</v>
      </c>
      <c r="H474" s="14">
        <v>0</v>
      </c>
      <c r="I474" s="4">
        <v>0</v>
      </c>
      <c r="J474" s="14">
        <v>0</v>
      </c>
      <c r="K474" s="4">
        <v>1</v>
      </c>
      <c r="L474" s="14">
        <v>0.66085953342168502</v>
      </c>
      <c r="M474" s="4">
        <v>0</v>
      </c>
      <c r="N474" s="14">
        <v>0</v>
      </c>
      <c r="O474" s="4">
        <v>0</v>
      </c>
      <c r="P474" s="14">
        <v>0</v>
      </c>
      <c r="Q474" s="14">
        <v>1</v>
      </c>
      <c r="R474" s="14">
        <v>0.40047411284576301</v>
      </c>
      <c r="S474" s="4">
        <v>1</v>
      </c>
      <c r="T474" s="4">
        <v>0.18555728202892299</v>
      </c>
      <c r="U474" s="4">
        <f t="shared" si="29"/>
        <v>0.70899999999999996</v>
      </c>
      <c r="V474" s="4">
        <f t="shared" si="30"/>
        <v>174</v>
      </c>
      <c r="W474" s="4"/>
      <c r="X474" s="4"/>
      <c r="Y474" s="4">
        <f t="shared" si="31"/>
        <v>3</v>
      </c>
      <c r="Z474" s="4"/>
      <c r="AA474" s="4"/>
      <c r="AB474" s="4"/>
      <c r="AC474" s="4"/>
      <c r="AD474" s="4"/>
      <c r="AE474" s="4"/>
      <c r="AF474" s="4"/>
      <c r="AG474" s="19"/>
      <c r="AH474" s="4"/>
    </row>
    <row r="475" spans="1:34" ht="15" customHeight="1">
      <c r="A475" s="4">
        <v>474</v>
      </c>
      <c r="B475" s="4">
        <v>1</v>
      </c>
      <c r="C475" s="4">
        <v>69</v>
      </c>
      <c r="D475" s="4">
        <f t="shared" si="28"/>
        <v>69</v>
      </c>
      <c r="E475" s="4">
        <v>0</v>
      </c>
      <c r="F475" s="14">
        <v>0</v>
      </c>
      <c r="G475" s="4">
        <v>0</v>
      </c>
      <c r="H475" s="14">
        <v>0</v>
      </c>
      <c r="I475" s="4">
        <v>1</v>
      </c>
      <c r="J475" s="14">
        <v>1.2725556160834299</v>
      </c>
      <c r="K475" s="4">
        <v>0</v>
      </c>
      <c r="L475" s="14">
        <v>0</v>
      </c>
      <c r="M475" s="4">
        <v>0</v>
      </c>
      <c r="N475" s="14">
        <v>0</v>
      </c>
      <c r="O475" s="4">
        <v>0</v>
      </c>
      <c r="P475" s="14">
        <v>0</v>
      </c>
      <c r="Q475" s="14">
        <v>1</v>
      </c>
      <c r="R475" s="14">
        <v>0.40047411284576301</v>
      </c>
      <c r="S475" s="4">
        <v>1</v>
      </c>
      <c r="T475" s="4">
        <v>0.18555728202892299</v>
      </c>
      <c r="U475" s="4">
        <f t="shared" si="29"/>
        <v>0.75</v>
      </c>
      <c r="V475" s="4">
        <f t="shared" si="30"/>
        <v>134</v>
      </c>
      <c r="W475" s="4"/>
      <c r="X475" s="4"/>
      <c r="Y475" s="4">
        <f t="shared" si="31"/>
        <v>3</v>
      </c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" customHeight="1">
      <c r="A476" s="4">
        <v>475</v>
      </c>
      <c r="B476" s="4">
        <v>1</v>
      </c>
      <c r="C476" s="4">
        <v>79</v>
      </c>
      <c r="D476" s="4">
        <f t="shared" si="28"/>
        <v>79</v>
      </c>
      <c r="E476" s="4">
        <v>0</v>
      </c>
      <c r="F476" s="14">
        <v>0</v>
      </c>
      <c r="G476" s="4">
        <v>0</v>
      </c>
      <c r="H476" s="14">
        <v>0</v>
      </c>
      <c r="I476" s="4">
        <v>1</v>
      </c>
      <c r="J476" s="14">
        <v>1.2725556160834299</v>
      </c>
      <c r="K476" s="4">
        <v>0</v>
      </c>
      <c r="L476" s="14">
        <v>0</v>
      </c>
      <c r="M476" s="4">
        <v>0</v>
      </c>
      <c r="N476" s="14">
        <v>0</v>
      </c>
      <c r="O476" s="4">
        <v>0</v>
      </c>
      <c r="P476" s="14">
        <v>0</v>
      </c>
      <c r="Q476" s="14">
        <v>1</v>
      </c>
      <c r="R476" s="14">
        <v>0.40047411284576301</v>
      </c>
      <c r="S476" s="4">
        <v>1</v>
      </c>
      <c r="T476" s="4">
        <v>0.18555728202892299</v>
      </c>
      <c r="U476" s="4">
        <f t="shared" si="29"/>
        <v>0.75</v>
      </c>
      <c r="V476" s="4">
        <f t="shared" si="30"/>
        <v>134</v>
      </c>
      <c r="W476" s="4"/>
      <c r="X476" s="4"/>
      <c r="Y476" s="4">
        <f t="shared" si="31"/>
        <v>3</v>
      </c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" customHeight="1">
      <c r="A477" s="4">
        <v>476</v>
      </c>
      <c r="B477" s="4">
        <v>1</v>
      </c>
      <c r="C477" s="4">
        <v>72</v>
      </c>
      <c r="D477" s="4">
        <f t="shared" si="28"/>
        <v>72</v>
      </c>
      <c r="E477" s="4">
        <v>0</v>
      </c>
      <c r="F477" s="14">
        <v>0</v>
      </c>
      <c r="G477" s="4">
        <v>1</v>
      </c>
      <c r="H477" s="14">
        <v>0.64745437052207699</v>
      </c>
      <c r="I477" s="4">
        <v>1</v>
      </c>
      <c r="J477" s="14">
        <v>1.2725556160834299</v>
      </c>
      <c r="K477" s="4">
        <v>0</v>
      </c>
      <c r="L477" s="14">
        <v>0</v>
      </c>
      <c r="M477" s="4">
        <v>0</v>
      </c>
      <c r="N477" s="14">
        <v>0</v>
      </c>
      <c r="O477" s="4">
        <v>0</v>
      </c>
      <c r="P477" s="14">
        <v>0</v>
      </c>
      <c r="Q477" s="14">
        <v>0</v>
      </c>
      <c r="R477" s="14">
        <v>0</v>
      </c>
      <c r="S477" s="4">
        <v>1</v>
      </c>
      <c r="T477" s="4">
        <v>0.18555728202892299</v>
      </c>
      <c r="U477" s="4">
        <f t="shared" si="29"/>
        <v>0.29299999999999998</v>
      </c>
      <c r="V477" s="4">
        <f t="shared" si="30"/>
        <v>329</v>
      </c>
      <c r="W477" s="4"/>
      <c r="X477" s="4"/>
      <c r="Y477" s="4">
        <f t="shared" si="31"/>
        <v>3</v>
      </c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" customHeight="1">
      <c r="A478" s="4">
        <v>477</v>
      </c>
      <c r="B478" s="4">
        <v>1</v>
      </c>
      <c r="C478" s="4">
        <v>474</v>
      </c>
      <c r="D478" s="4">
        <f t="shared" si="28"/>
        <v>474</v>
      </c>
      <c r="E478" s="4">
        <v>0</v>
      </c>
      <c r="F478" s="14">
        <v>0</v>
      </c>
      <c r="G478" s="4">
        <v>1</v>
      </c>
      <c r="H478" s="14">
        <v>0.64745437052207699</v>
      </c>
      <c r="I478" s="4">
        <v>0</v>
      </c>
      <c r="J478" s="14">
        <v>0</v>
      </c>
      <c r="K478" s="4">
        <v>1</v>
      </c>
      <c r="L478" s="14">
        <v>0.66085953342168502</v>
      </c>
      <c r="M478" s="4">
        <v>0</v>
      </c>
      <c r="N478" s="14">
        <v>0</v>
      </c>
      <c r="O478" s="4">
        <v>1</v>
      </c>
      <c r="P478" s="14">
        <v>0.77019865996776204</v>
      </c>
      <c r="Q478" s="14">
        <v>0</v>
      </c>
      <c r="R478" s="14">
        <v>0</v>
      </c>
      <c r="S478" s="4">
        <v>1</v>
      </c>
      <c r="T478" s="4">
        <v>0.18555728202892299</v>
      </c>
      <c r="U478" s="4">
        <f t="shared" si="29"/>
        <v>0.29699999999999999</v>
      </c>
      <c r="V478" s="4">
        <f t="shared" si="30"/>
        <v>316</v>
      </c>
      <c r="W478" s="4"/>
      <c r="X478" s="4"/>
      <c r="Y478" s="4">
        <f t="shared" si="31"/>
        <v>4</v>
      </c>
      <c r="Z478" s="4"/>
      <c r="AA478" s="4"/>
      <c r="AB478" s="4"/>
      <c r="AC478" s="4"/>
      <c r="AD478" s="4"/>
      <c r="AE478" s="4"/>
      <c r="AF478" s="4"/>
      <c r="AG478" s="19"/>
      <c r="AH478" s="4"/>
    </row>
    <row r="479" spans="1:34" ht="15" customHeight="1">
      <c r="A479" s="4">
        <v>478</v>
      </c>
      <c r="B479" s="4">
        <v>1</v>
      </c>
      <c r="C479" s="4">
        <v>179</v>
      </c>
      <c r="D479" s="4">
        <f t="shared" si="28"/>
        <v>179</v>
      </c>
      <c r="E479" s="4">
        <v>0</v>
      </c>
      <c r="F479" s="14">
        <v>0</v>
      </c>
      <c r="G479" s="4">
        <v>0</v>
      </c>
      <c r="H479" s="14">
        <v>0</v>
      </c>
      <c r="I479" s="4">
        <v>0</v>
      </c>
      <c r="J479" s="14">
        <v>0</v>
      </c>
      <c r="K479" s="4">
        <v>0</v>
      </c>
      <c r="L479" s="14">
        <v>0</v>
      </c>
      <c r="M479" s="4">
        <v>0</v>
      </c>
      <c r="N479" s="14">
        <v>0</v>
      </c>
      <c r="O479" s="4">
        <v>1</v>
      </c>
      <c r="P479" s="14">
        <v>0.77019865996776204</v>
      </c>
      <c r="Q479" s="14">
        <v>0</v>
      </c>
      <c r="R479" s="14">
        <v>0</v>
      </c>
      <c r="S479" s="4">
        <v>1</v>
      </c>
      <c r="T479" s="4">
        <v>0.18555728202892299</v>
      </c>
      <c r="U479" s="4">
        <f t="shared" si="29"/>
        <v>0.26400000000000001</v>
      </c>
      <c r="V479" s="4">
        <f t="shared" si="30"/>
        <v>405</v>
      </c>
      <c r="W479" s="4"/>
      <c r="X479" s="4"/>
      <c r="Y479" s="4">
        <f t="shared" si="31"/>
        <v>2</v>
      </c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" customHeight="1">
      <c r="A480" s="4">
        <v>479</v>
      </c>
      <c r="B480" s="4">
        <v>1</v>
      </c>
      <c r="C480" s="4">
        <v>531</v>
      </c>
      <c r="D480" s="4">
        <f t="shared" si="28"/>
        <v>531</v>
      </c>
      <c r="E480" s="4">
        <v>0</v>
      </c>
      <c r="F480" s="14">
        <v>0</v>
      </c>
      <c r="G480" s="4">
        <v>1</v>
      </c>
      <c r="H480" s="14">
        <v>0.64745437052207699</v>
      </c>
      <c r="I480" s="4">
        <v>0</v>
      </c>
      <c r="J480" s="14">
        <v>0</v>
      </c>
      <c r="K480" s="4">
        <v>0</v>
      </c>
      <c r="L480" s="14">
        <v>0</v>
      </c>
      <c r="M480" s="4">
        <v>0</v>
      </c>
      <c r="N480" s="14">
        <v>0</v>
      </c>
      <c r="O480" s="4">
        <v>0</v>
      </c>
      <c r="P480" s="14">
        <v>0</v>
      </c>
      <c r="Q480" s="14">
        <v>0</v>
      </c>
      <c r="R480" s="14">
        <v>0</v>
      </c>
      <c r="S480" s="4">
        <v>1</v>
      </c>
      <c r="T480" s="4">
        <v>0.18555728202892299</v>
      </c>
      <c r="U480" s="4">
        <f t="shared" si="29"/>
        <v>0.26100000000000001</v>
      </c>
      <c r="V480" s="4">
        <f t="shared" si="30"/>
        <v>457</v>
      </c>
      <c r="W480" s="4"/>
      <c r="X480" s="4"/>
      <c r="Y480" s="4">
        <f t="shared" si="31"/>
        <v>2</v>
      </c>
      <c r="Z480" s="4"/>
      <c r="AA480" s="4"/>
      <c r="AB480" s="4"/>
      <c r="AC480" s="4"/>
      <c r="AD480" s="4"/>
      <c r="AE480" s="4"/>
      <c r="AF480" s="4"/>
      <c r="AG480" s="19"/>
      <c r="AH480" s="4"/>
    </row>
    <row r="481" spans="1:34" ht="15" customHeight="1">
      <c r="A481" s="4">
        <v>480</v>
      </c>
      <c r="B481" s="4">
        <v>1</v>
      </c>
      <c r="C481" s="4">
        <v>204</v>
      </c>
      <c r="D481" s="4">
        <f t="shared" si="28"/>
        <v>204</v>
      </c>
      <c r="E481" s="4">
        <v>0</v>
      </c>
      <c r="F481" s="14">
        <v>0</v>
      </c>
      <c r="G481" s="4">
        <v>0</v>
      </c>
      <c r="H481" s="14">
        <v>0</v>
      </c>
      <c r="I481" s="4">
        <v>0</v>
      </c>
      <c r="J481" s="14">
        <v>0</v>
      </c>
      <c r="K481" s="4">
        <v>0</v>
      </c>
      <c r="L481" s="14">
        <v>0</v>
      </c>
      <c r="M481" s="4">
        <v>0</v>
      </c>
      <c r="N481" s="14">
        <v>0</v>
      </c>
      <c r="O481" s="4">
        <v>0</v>
      </c>
      <c r="P481" s="14">
        <v>0</v>
      </c>
      <c r="Q481" s="14">
        <v>0</v>
      </c>
      <c r="R481" s="14">
        <v>0</v>
      </c>
      <c r="S481" s="4">
        <v>1</v>
      </c>
      <c r="T481" s="4">
        <v>0.18555728202892299</v>
      </c>
      <c r="U481" s="4">
        <f t="shared" si="29"/>
        <v>0.246</v>
      </c>
      <c r="V481" s="4">
        <f t="shared" si="30"/>
        <v>467</v>
      </c>
      <c r="W481" s="4"/>
      <c r="X481" s="4"/>
      <c r="Y481" s="4">
        <f t="shared" si="31"/>
        <v>1</v>
      </c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" customHeight="1">
      <c r="A482" s="4">
        <v>481</v>
      </c>
      <c r="B482" s="4">
        <v>1</v>
      </c>
      <c r="C482" s="4">
        <v>414</v>
      </c>
      <c r="D482" s="4">
        <f t="shared" si="28"/>
        <v>414</v>
      </c>
      <c r="E482" s="4">
        <v>0</v>
      </c>
      <c r="F482" s="14">
        <v>0</v>
      </c>
      <c r="G482" s="4">
        <v>0</v>
      </c>
      <c r="H482" s="14">
        <v>0</v>
      </c>
      <c r="I482" s="4">
        <v>0</v>
      </c>
      <c r="J482" s="14">
        <v>0</v>
      </c>
      <c r="K482" s="4">
        <v>0</v>
      </c>
      <c r="L482" s="14">
        <v>0</v>
      </c>
      <c r="M482" s="4">
        <v>0</v>
      </c>
      <c r="N482" s="14">
        <v>0</v>
      </c>
      <c r="O482" s="4">
        <v>0</v>
      </c>
      <c r="P482" s="14">
        <v>0</v>
      </c>
      <c r="Q482" s="14">
        <v>0</v>
      </c>
      <c r="R482" s="14">
        <v>0</v>
      </c>
      <c r="S482" s="4">
        <v>1</v>
      </c>
      <c r="T482" s="4">
        <v>0.18555728202892299</v>
      </c>
      <c r="U482" s="4">
        <f t="shared" si="29"/>
        <v>0.246</v>
      </c>
      <c r="V482" s="4">
        <f t="shared" si="30"/>
        <v>467</v>
      </c>
      <c r="W482" s="4"/>
      <c r="X482" s="4"/>
      <c r="Y482" s="4">
        <f t="shared" si="31"/>
        <v>1</v>
      </c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" customHeight="1">
      <c r="A483" s="4">
        <v>482</v>
      </c>
      <c r="B483" s="4">
        <v>1</v>
      </c>
      <c r="C483" s="4">
        <v>95</v>
      </c>
      <c r="D483" s="4">
        <f t="shared" si="28"/>
        <v>95</v>
      </c>
      <c r="E483" s="4">
        <v>0</v>
      </c>
      <c r="F483" s="14">
        <v>0</v>
      </c>
      <c r="G483" s="4">
        <v>1</v>
      </c>
      <c r="H483" s="14">
        <v>0.64745437052207699</v>
      </c>
      <c r="I483" s="4">
        <v>0</v>
      </c>
      <c r="J483" s="14">
        <v>0</v>
      </c>
      <c r="K483" s="4">
        <v>0</v>
      </c>
      <c r="L483" s="14">
        <v>0</v>
      </c>
      <c r="M483" s="4">
        <v>0</v>
      </c>
      <c r="N483" s="14">
        <v>0</v>
      </c>
      <c r="O483" s="4">
        <v>1</v>
      </c>
      <c r="P483" s="14">
        <v>0.77019865996776204</v>
      </c>
      <c r="Q483" s="14">
        <v>1</v>
      </c>
      <c r="R483" s="14">
        <v>0.40047411284576301</v>
      </c>
      <c r="S483" s="4">
        <v>1</v>
      </c>
      <c r="T483" s="4">
        <v>0.18555728202892299</v>
      </c>
      <c r="U483" s="4">
        <f t="shared" si="29"/>
        <v>0.76</v>
      </c>
      <c r="V483" s="4">
        <f t="shared" si="30"/>
        <v>121</v>
      </c>
      <c r="W483" s="4"/>
      <c r="X483" s="4"/>
      <c r="Y483" s="4">
        <f t="shared" si="31"/>
        <v>4</v>
      </c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" customHeight="1">
      <c r="A484" s="4">
        <v>483</v>
      </c>
      <c r="B484" s="4">
        <v>1</v>
      </c>
      <c r="C484" s="4">
        <v>157</v>
      </c>
      <c r="D484" s="4">
        <f t="shared" si="28"/>
        <v>157</v>
      </c>
      <c r="E484" s="4">
        <v>0</v>
      </c>
      <c r="F484" s="14">
        <v>0</v>
      </c>
      <c r="G484" s="4">
        <v>0</v>
      </c>
      <c r="H484" s="14">
        <v>0</v>
      </c>
      <c r="I484" s="4">
        <v>0</v>
      </c>
      <c r="J484" s="14">
        <v>0</v>
      </c>
      <c r="K484" s="4">
        <v>1</v>
      </c>
      <c r="L484" s="14">
        <v>0.66085953342168502</v>
      </c>
      <c r="M484" s="4">
        <v>1</v>
      </c>
      <c r="N484" s="14">
        <v>1.0002973763615399</v>
      </c>
      <c r="O484" s="4">
        <v>1</v>
      </c>
      <c r="P484" s="14">
        <v>0.77019865996776204</v>
      </c>
      <c r="Q484" s="14">
        <v>0</v>
      </c>
      <c r="R484" s="14">
        <v>0</v>
      </c>
      <c r="S484" s="4">
        <v>1</v>
      </c>
      <c r="T484" s="4">
        <v>0.18555728202892299</v>
      </c>
      <c r="U484" s="4">
        <f t="shared" si="29"/>
        <v>0.30499999999999999</v>
      </c>
      <c r="V484" s="4">
        <f t="shared" si="30"/>
        <v>310</v>
      </c>
      <c r="W484" s="4"/>
      <c r="X484" s="4"/>
      <c r="Y484" s="4">
        <f t="shared" si="31"/>
        <v>4</v>
      </c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" customHeight="1">
      <c r="A485" s="4">
        <v>484</v>
      </c>
      <c r="B485" s="4">
        <v>1</v>
      </c>
      <c r="C485" s="4">
        <v>54</v>
      </c>
      <c r="D485" s="4">
        <f t="shared" si="28"/>
        <v>54</v>
      </c>
      <c r="E485" s="4">
        <v>0</v>
      </c>
      <c r="F485" s="14">
        <v>0</v>
      </c>
      <c r="G485" s="4">
        <v>0</v>
      </c>
      <c r="H485" s="14">
        <v>0</v>
      </c>
      <c r="I485" s="4">
        <v>1</v>
      </c>
      <c r="J485" s="14">
        <v>1.2725556160834299</v>
      </c>
      <c r="K485" s="4">
        <v>0</v>
      </c>
      <c r="L485" s="14">
        <v>0</v>
      </c>
      <c r="M485" s="4">
        <v>0</v>
      </c>
      <c r="N485" s="14">
        <v>0</v>
      </c>
      <c r="O485" s="4">
        <v>0</v>
      </c>
      <c r="P485" s="14">
        <v>0</v>
      </c>
      <c r="Q485" s="14">
        <v>0</v>
      </c>
      <c r="R485" s="14">
        <v>0</v>
      </c>
      <c r="S485" s="4">
        <v>1</v>
      </c>
      <c r="T485" s="4">
        <v>0.18555728202892299</v>
      </c>
      <c r="U485" s="4">
        <f t="shared" si="29"/>
        <v>0.27700000000000002</v>
      </c>
      <c r="V485" s="4">
        <f t="shared" si="30"/>
        <v>391</v>
      </c>
      <c r="W485" s="4"/>
      <c r="X485" s="4"/>
      <c r="Y485" s="4">
        <f t="shared" si="31"/>
        <v>2</v>
      </c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" customHeight="1">
      <c r="A486" s="4">
        <v>485</v>
      </c>
      <c r="B486" s="4">
        <v>1</v>
      </c>
      <c r="C486" s="4">
        <v>360</v>
      </c>
      <c r="D486" s="4">
        <f t="shared" si="28"/>
        <v>360</v>
      </c>
      <c r="E486" s="4">
        <v>0</v>
      </c>
      <c r="F486" s="14">
        <v>0</v>
      </c>
      <c r="G486" s="4">
        <v>0</v>
      </c>
      <c r="H486" s="14">
        <v>0</v>
      </c>
      <c r="I486" s="4">
        <v>0</v>
      </c>
      <c r="J486" s="14">
        <v>0</v>
      </c>
      <c r="K486" s="4">
        <v>0</v>
      </c>
      <c r="L486" s="14">
        <v>0</v>
      </c>
      <c r="M486" s="4">
        <v>0</v>
      </c>
      <c r="N486" s="14">
        <v>0</v>
      </c>
      <c r="O486" s="4">
        <v>1</v>
      </c>
      <c r="P486" s="14">
        <v>0.77019865996776204</v>
      </c>
      <c r="Q486" s="14">
        <v>0</v>
      </c>
      <c r="R486" s="14">
        <v>0</v>
      </c>
      <c r="S486" s="4">
        <v>1</v>
      </c>
      <c r="T486" s="4">
        <v>0.18555728202892299</v>
      </c>
      <c r="U486" s="4">
        <f t="shared" si="29"/>
        <v>0.26400000000000001</v>
      </c>
      <c r="V486" s="4">
        <f t="shared" si="30"/>
        <v>405</v>
      </c>
      <c r="W486" s="4"/>
      <c r="X486" s="4"/>
      <c r="Y486" s="4">
        <f t="shared" si="31"/>
        <v>2</v>
      </c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" customHeight="1">
      <c r="A487" s="4">
        <v>486</v>
      </c>
      <c r="B487" s="4">
        <v>1</v>
      </c>
      <c r="C487" s="4">
        <v>119</v>
      </c>
      <c r="D487" s="4">
        <f t="shared" si="28"/>
        <v>119</v>
      </c>
      <c r="E487" s="4">
        <v>0</v>
      </c>
      <c r="F487" s="14">
        <v>0</v>
      </c>
      <c r="G487" s="4">
        <v>1</v>
      </c>
      <c r="H487" s="14">
        <v>0.64745437052207699</v>
      </c>
      <c r="I487" s="4">
        <v>0</v>
      </c>
      <c r="J487" s="14">
        <v>0</v>
      </c>
      <c r="K487" s="4">
        <v>0</v>
      </c>
      <c r="L487" s="14">
        <v>0</v>
      </c>
      <c r="M487" s="4">
        <v>0</v>
      </c>
      <c r="N487" s="14">
        <v>0</v>
      </c>
      <c r="O487" s="4">
        <v>1</v>
      </c>
      <c r="P487" s="14">
        <v>0.77019865996776204</v>
      </c>
      <c r="Q487" s="14">
        <v>1</v>
      </c>
      <c r="R487" s="14">
        <v>0.40047411284576301</v>
      </c>
      <c r="S487" s="4">
        <v>1</v>
      </c>
      <c r="T487" s="4">
        <v>0.18555728202892299</v>
      </c>
      <c r="U487" s="4">
        <f t="shared" si="29"/>
        <v>0.76</v>
      </c>
      <c r="V487" s="4">
        <f t="shared" si="30"/>
        <v>121</v>
      </c>
      <c r="W487" s="4"/>
      <c r="X487" s="4"/>
      <c r="Y487" s="4">
        <f t="shared" si="31"/>
        <v>4</v>
      </c>
      <c r="Z487" s="4"/>
      <c r="AA487" s="4"/>
      <c r="AB487" s="4"/>
      <c r="AC487" s="4"/>
      <c r="AD487" s="4"/>
      <c r="AE487" s="4"/>
      <c r="AF487" s="4"/>
      <c r="AG487" s="19"/>
      <c r="AH487" s="4"/>
    </row>
    <row r="488" spans="1:34" ht="15" customHeight="1">
      <c r="A488" s="4">
        <v>487</v>
      </c>
      <c r="B488" s="4">
        <v>1</v>
      </c>
      <c r="C488" s="4">
        <v>217</v>
      </c>
      <c r="D488" s="4">
        <f t="shared" si="28"/>
        <v>217</v>
      </c>
      <c r="E488" s="4">
        <v>0</v>
      </c>
      <c r="F488" s="14">
        <v>0</v>
      </c>
      <c r="G488" s="4">
        <v>0</v>
      </c>
      <c r="H488" s="14">
        <v>0</v>
      </c>
      <c r="I488" s="4">
        <v>0</v>
      </c>
      <c r="J488" s="14">
        <v>0</v>
      </c>
      <c r="K488" s="4">
        <v>1</v>
      </c>
      <c r="L488" s="14">
        <v>0.66085953342168502</v>
      </c>
      <c r="M488" s="4">
        <v>0</v>
      </c>
      <c r="N488" s="14">
        <v>0</v>
      </c>
      <c r="O488" s="4">
        <v>1</v>
      </c>
      <c r="P488" s="14">
        <v>0.77019865996776204</v>
      </c>
      <c r="Q488" s="14">
        <v>0</v>
      </c>
      <c r="R488" s="14">
        <v>0</v>
      </c>
      <c r="S488" s="4">
        <v>1</v>
      </c>
      <c r="T488" s="4">
        <v>0.18555728202892299</v>
      </c>
      <c r="U488" s="4">
        <f t="shared" si="29"/>
        <v>0.28100000000000003</v>
      </c>
      <c r="V488" s="4">
        <f t="shared" si="30"/>
        <v>341</v>
      </c>
      <c r="W488" s="4"/>
      <c r="X488" s="4"/>
      <c r="Y488" s="4">
        <f t="shared" si="31"/>
        <v>3</v>
      </c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" customHeight="1">
      <c r="A489" s="4">
        <v>488</v>
      </c>
      <c r="B489" s="4">
        <v>1</v>
      </c>
      <c r="C489" s="4">
        <v>234</v>
      </c>
      <c r="D489" s="4">
        <f t="shared" si="28"/>
        <v>234</v>
      </c>
      <c r="E489" s="4">
        <v>0</v>
      </c>
      <c r="F489" s="14">
        <v>0</v>
      </c>
      <c r="G489" s="4">
        <v>1</v>
      </c>
      <c r="H489" s="14">
        <v>0.64745437052207699</v>
      </c>
      <c r="I489" s="4">
        <v>0</v>
      </c>
      <c r="J489" s="14">
        <v>0</v>
      </c>
      <c r="K489" s="4">
        <v>0</v>
      </c>
      <c r="L489" s="14">
        <v>0</v>
      </c>
      <c r="M489" s="4">
        <v>0</v>
      </c>
      <c r="N489" s="14">
        <v>0</v>
      </c>
      <c r="O489" s="4">
        <v>1</v>
      </c>
      <c r="P489" s="14">
        <v>0.77019865996776204</v>
      </c>
      <c r="Q489" s="14">
        <v>1</v>
      </c>
      <c r="R489" s="14">
        <v>0.40047411284576301</v>
      </c>
      <c r="S489" s="4">
        <v>1</v>
      </c>
      <c r="T489" s="4">
        <v>0.18555728202892299</v>
      </c>
      <c r="U489" s="4">
        <f t="shared" si="29"/>
        <v>0.76</v>
      </c>
      <c r="V489" s="4">
        <f t="shared" si="30"/>
        <v>121</v>
      </c>
      <c r="W489" s="4"/>
      <c r="X489" s="4"/>
      <c r="Y489" s="4">
        <f t="shared" si="31"/>
        <v>4</v>
      </c>
      <c r="Z489" s="4"/>
      <c r="AA489" s="4"/>
      <c r="AB489" s="4"/>
      <c r="AC489" s="4"/>
      <c r="AD489" s="4"/>
      <c r="AE489" s="4"/>
      <c r="AF489" s="4"/>
      <c r="AG489" s="19"/>
      <c r="AH489" s="4"/>
    </row>
    <row r="490" spans="1:34" ht="15" customHeight="1">
      <c r="A490" s="4">
        <v>489</v>
      </c>
      <c r="B490" s="4">
        <v>1</v>
      </c>
      <c r="C490" s="4">
        <v>219</v>
      </c>
      <c r="D490" s="4">
        <f t="shared" si="28"/>
        <v>219</v>
      </c>
      <c r="E490" s="4">
        <v>0</v>
      </c>
      <c r="F490" s="14">
        <v>0</v>
      </c>
      <c r="G490" s="4">
        <v>0</v>
      </c>
      <c r="H490" s="14">
        <v>0</v>
      </c>
      <c r="I490" s="4">
        <v>0</v>
      </c>
      <c r="J490" s="14">
        <v>0</v>
      </c>
      <c r="K490" s="4">
        <v>0</v>
      </c>
      <c r="L490" s="14">
        <v>0</v>
      </c>
      <c r="M490" s="4">
        <v>0</v>
      </c>
      <c r="N490" s="14">
        <v>0</v>
      </c>
      <c r="O490" s="4">
        <v>1</v>
      </c>
      <c r="P490" s="14">
        <v>0.77019865996776204</v>
      </c>
      <c r="Q490" s="14">
        <v>0</v>
      </c>
      <c r="R490" s="14">
        <v>0</v>
      </c>
      <c r="S490" s="4">
        <v>1</v>
      </c>
      <c r="T490" s="4">
        <v>0.18555728202892299</v>
      </c>
      <c r="U490" s="4">
        <f t="shared" si="29"/>
        <v>0.26400000000000001</v>
      </c>
      <c r="V490" s="4">
        <f t="shared" si="30"/>
        <v>405</v>
      </c>
      <c r="W490" s="4"/>
      <c r="X490" s="4"/>
      <c r="Y490" s="4">
        <f t="shared" si="31"/>
        <v>2</v>
      </c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" customHeight="1">
      <c r="A491" s="4">
        <v>490</v>
      </c>
      <c r="B491" s="4">
        <v>1</v>
      </c>
      <c r="C491" s="4">
        <v>137</v>
      </c>
      <c r="D491" s="4">
        <f t="shared" si="28"/>
        <v>137</v>
      </c>
      <c r="E491" s="4">
        <v>0</v>
      </c>
      <c r="F491" s="14">
        <v>0</v>
      </c>
      <c r="G491" s="4">
        <v>0</v>
      </c>
      <c r="H491" s="14">
        <v>0</v>
      </c>
      <c r="I491" s="4">
        <v>1</v>
      </c>
      <c r="J491" s="14">
        <v>1.2725556160834299</v>
      </c>
      <c r="K491" s="4">
        <v>0</v>
      </c>
      <c r="L491" s="14">
        <v>0</v>
      </c>
      <c r="M491" s="4">
        <v>0</v>
      </c>
      <c r="N491" s="14">
        <v>0</v>
      </c>
      <c r="O491" s="4">
        <v>0</v>
      </c>
      <c r="P491" s="14">
        <v>0</v>
      </c>
      <c r="Q491" s="14">
        <v>1</v>
      </c>
      <c r="R491" s="14">
        <v>0.40047411284576301</v>
      </c>
      <c r="S491" s="4">
        <v>1</v>
      </c>
      <c r="T491" s="4">
        <v>0.18555728202892299</v>
      </c>
      <c r="U491" s="4">
        <f t="shared" si="29"/>
        <v>0.75</v>
      </c>
      <c r="V491" s="4">
        <f t="shared" si="30"/>
        <v>134</v>
      </c>
      <c r="W491" s="4"/>
      <c r="X491" s="4"/>
      <c r="Y491" s="4">
        <f t="shared" si="31"/>
        <v>3</v>
      </c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" customHeight="1">
      <c r="A492" s="4">
        <v>491</v>
      </c>
      <c r="B492" s="4">
        <v>1</v>
      </c>
      <c r="C492" s="4">
        <v>430</v>
      </c>
      <c r="D492" s="4">
        <f t="shared" si="28"/>
        <v>430</v>
      </c>
      <c r="E492" s="4">
        <v>0</v>
      </c>
      <c r="F492" s="14">
        <v>0</v>
      </c>
      <c r="G492" s="4">
        <v>0</v>
      </c>
      <c r="H492" s="14">
        <v>0</v>
      </c>
      <c r="I492" s="4">
        <v>0</v>
      </c>
      <c r="J492" s="14">
        <v>0</v>
      </c>
      <c r="K492" s="4">
        <v>0</v>
      </c>
      <c r="L492" s="14">
        <v>0</v>
      </c>
      <c r="M492" s="4">
        <v>1</v>
      </c>
      <c r="N492" s="14">
        <v>1.0002973763615399</v>
      </c>
      <c r="O492" s="4">
        <v>0</v>
      </c>
      <c r="P492" s="14">
        <v>0</v>
      </c>
      <c r="Q492" s="14">
        <v>1</v>
      </c>
      <c r="R492" s="14">
        <v>0.40047411284576301</v>
      </c>
      <c r="S492" s="4">
        <v>1</v>
      </c>
      <c r="T492" s="4">
        <v>0.18555728202892299</v>
      </c>
      <c r="U492" s="4">
        <f t="shared" si="29"/>
        <v>0.73199999999999998</v>
      </c>
      <c r="V492" s="4">
        <f t="shared" si="30"/>
        <v>150</v>
      </c>
      <c r="W492" s="4"/>
      <c r="X492" s="4"/>
      <c r="Y492" s="4">
        <f t="shared" si="31"/>
        <v>3</v>
      </c>
      <c r="Z492" s="4"/>
      <c r="AA492" s="4"/>
      <c r="AB492" s="4"/>
      <c r="AC492" s="4"/>
      <c r="AD492" s="4"/>
      <c r="AE492" s="4"/>
      <c r="AF492" s="4"/>
      <c r="AG492" s="19"/>
      <c r="AH492" s="4"/>
    </row>
    <row r="493" spans="1:34" ht="15" customHeight="1">
      <c r="A493" s="4">
        <v>492</v>
      </c>
      <c r="B493" s="4">
        <v>1</v>
      </c>
      <c r="C493" s="4">
        <v>268</v>
      </c>
      <c r="D493" s="4">
        <f t="shared" si="28"/>
        <v>268</v>
      </c>
      <c r="E493" s="4">
        <v>0</v>
      </c>
      <c r="F493" s="14">
        <v>0</v>
      </c>
      <c r="G493" s="4">
        <v>0</v>
      </c>
      <c r="H493" s="14">
        <v>0</v>
      </c>
      <c r="I493" s="4">
        <v>0</v>
      </c>
      <c r="J493" s="14">
        <v>0</v>
      </c>
      <c r="K493" s="4">
        <v>1</v>
      </c>
      <c r="L493" s="14">
        <v>0.66085953342168502</v>
      </c>
      <c r="M493" s="4">
        <v>1</v>
      </c>
      <c r="N493" s="14">
        <v>1.0002973763615399</v>
      </c>
      <c r="O493" s="4">
        <v>0</v>
      </c>
      <c r="P493" s="14">
        <v>0</v>
      </c>
      <c r="Q493" s="14">
        <v>1</v>
      </c>
      <c r="R493" s="14">
        <v>0.40047411284576301</v>
      </c>
      <c r="S493" s="4">
        <v>1</v>
      </c>
      <c r="T493" s="4">
        <v>0.18555728202892299</v>
      </c>
      <c r="U493" s="4">
        <f t="shared" si="29"/>
        <v>0.77600000000000002</v>
      </c>
      <c r="V493" s="4">
        <f t="shared" si="30"/>
        <v>101</v>
      </c>
      <c r="W493" s="4"/>
      <c r="X493" s="4"/>
      <c r="Y493" s="4">
        <f t="shared" si="31"/>
        <v>4</v>
      </c>
      <c r="Z493" s="4"/>
      <c r="AA493" s="4"/>
      <c r="AB493" s="4"/>
      <c r="AC493" s="4"/>
      <c r="AD493" s="4"/>
      <c r="AE493" s="4"/>
      <c r="AF493" s="4"/>
      <c r="AG493" s="19"/>
      <c r="AH493" s="4"/>
    </row>
    <row r="494" spans="1:34" ht="15" customHeight="1">
      <c r="A494" s="4">
        <v>493</v>
      </c>
      <c r="B494" s="4">
        <v>1</v>
      </c>
      <c r="C494" s="4">
        <v>86</v>
      </c>
      <c r="D494" s="4">
        <f t="shared" si="28"/>
        <v>86</v>
      </c>
      <c r="E494" s="4">
        <v>0</v>
      </c>
      <c r="F494" s="14">
        <v>0</v>
      </c>
      <c r="G494" s="4">
        <v>1</v>
      </c>
      <c r="H494" s="14">
        <v>0.64745437052207699</v>
      </c>
      <c r="I494" s="4">
        <v>1</v>
      </c>
      <c r="J494" s="14">
        <v>1.2725556160834299</v>
      </c>
      <c r="K494" s="4">
        <v>0</v>
      </c>
      <c r="L494" s="14">
        <v>0</v>
      </c>
      <c r="M494" s="4">
        <v>0</v>
      </c>
      <c r="N494" s="14">
        <v>0</v>
      </c>
      <c r="O494" s="4">
        <v>1</v>
      </c>
      <c r="P494" s="14">
        <v>0.77019865996776204</v>
      </c>
      <c r="Q494" s="14">
        <v>1</v>
      </c>
      <c r="R494" s="14">
        <v>0.40047411284576301</v>
      </c>
      <c r="S494" s="4">
        <v>1</v>
      </c>
      <c r="T494" s="4">
        <v>0.18555728202892299</v>
      </c>
      <c r="U494" s="4">
        <f t="shared" si="29"/>
        <v>0.84399999999999997</v>
      </c>
      <c r="V494" s="4">
        <f t="shared" si="30"/>
        <v>67</v>
      </c>
      <c r="W494" s="4"/>
      <c r="X494" s="4"/>
      <c r="Y494" s="4">
        <f t="shared" si="31"/>
        <v>5</v>
      </c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" customHeight="1">
      <c r="A495" s="4">
        <v>494</v>
      </c>
      <c r="B495" s="4">
        <v>1</v>
      </c>
      <c r="C495" s="4">
        <v>130</v>
      </c>
      <c r="D495" s="4">
        <f t="shared" si="28"/>
        <v>130</v>
      </c>
      <c r="E495" s="4">
        <v>0</v>
      </c>
      <c r="F495" s="14">
        <v>0</v>
      </c>
      <c r="G495" s="4">
        <v>0</v>
      </c>
      <c r="H495" s="14">
        <v>0</v>
      </c>
      <c r="I495" s="4">
        <v>0</v>
      </c>
      <c r="J495" s="14">
        <v>0</v>
      </c>
      <c r="K495" s="4">
        <v>1</v>
      </c>
      <c r="L495" s="14">
        <v>0.66085953342168502</v>
      </c>
      <c r="M495" s="4">
        <v>0</v>
      </c>
      <c r="N495" s="14">
        <v>0</v>
      </c>
      <c r="O495" s="4">
        <v>1</v>
      </c>
      <c r="P495" s="14">
        <v>0.77019865996776204</v>
      </c>
      <c r="Q495" s="14">
        <v>0</v>
      </c>
      <c r="R495" s="14">
        <v>0</v>
      </c>
      <c r="S495" s="4">
        <v>1</v>
      </c>
      <c r="T495" s="4">
        <v>0.18555728202892299</v>
      </c>
      <c r="U495" s="4">
        <f t="shared" si="29"/>
        <v>0.28100000000000003</v>
      </c>
      <c r="V495" s="4">
        <f t="shared" si="30"/>
        <v>341</v>
      </c>
      <c r="W495" s="4"/>
      <c r="X495" s="4"/>
      <c r="Y495" s="4">
        <f t="shared" si="31"/>
        <v>3</v>
      </c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" customHeight="1">
      <c r="A496" s="4">
        <v>495</v>
      </c>
      <c r="B496" s="4">
        <v>1</v>
      </c>
      <c r="C496" s="4">
        <v>459</v>
      </c>
      <c r="D496" s="4">
        <f t="shared" si="28"/>
        <v>459</v>
      </c>
      <c r="E496" s="4">
        <v>0</v>
      </c>
      <c r="F496" s="14">
        <v>0</v>
      </c>
      <c r="G496" s="4">
        <v>0</v>
      </c>
      <c r="H496" s="14">
        <v>0</v>
      </c>
      <c r="I496" s="4">
        <v>0</v>
      </c>
      <c r="J496" s="14">
        <v>0</v>
      </c>
      <c r="K496" s="4">
        <v>0</v>
      </c>
      <c r="L496" s="14">
        <v>0</v>
      </c>
      <c r="M496" s="4">
        <v>0</v>
      </c>
      <c r="N496" s="14">
        <v>0</v>
      </c>
      <c r="O496" s="4">
        <v>0</v>
      </c>
      <c r="P496" s="14">
        <v>0</v>
      </c>
      <c r="Q496" s="14">
        <v>0</v>
      </c>
      <c r="R496" s="14">
        <v>0</v>
      </c>
      <c r="S496" s="4">
        <v>1</v>
      </c>
      <c r="T496" s="4">
        <v>0.18555728202892299</v>
      </c>
      <c r="U496" s="4">
        <f t="shared" si="29"/>
        <v>0.246</v>
      </c>
      <c r="V496" s="4">
        <f t="shared" si="30"/>
        <v>467</v>
      </c>
      <c r="W496" s="4"/>
      <c r="X496" s="4"/>
      <c r="Y496" s="4">
        <f t="shared" si="31"/>
        <v>1</v>
      </c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" customHeight="1">
      <c r="A497" s="4">
        <v>496</v>
      </c>
      <c r="B497" s="4">
        <v>1</v>
      </c>
      <c r="C497" s="4">
        <v>158</v>
      </c>
      <c r="D497" s="4">
        <f t="shared" si="28"/>
        <v>158</v>
      </c>
      <c r="E497" s="4">
        <v>0</v>
      </c>
      <c r="F497" s="14">
        <v>0</v>
      </c>
      <c r="G497" s="4">
        <v>0</v>
      </c>
      <c r="H497" s="14">
        <v>0</v>
      </c>
      <c r="I497" s="4">
        <v>0</v>
      </c>
      <c r="J497" s="14">
        <v>0</v>
      </c>
      <c r="K497" s="4">
        <v>0</v>
      </c>
      <c r="L497" s="14">
        <v>0</v>
      </c>
      <c r="M497" s="4">
        <v>0</v>
      </c>
      <c r="N497" s="14">
        <v>0</v>
      </c>
      <c r="O497" s="4">
        <v>0</v>
      </c>
      <c r="P497" s="14">
        <v>0</v>
      </c>
      <c r="Q497" s="14">
        <v>0</v>
      </c>
      <c r="R497" s="14">
        <v>0</v>
      </c>
      <c r="S497" s="4">
        <v>1</v>
      </c>
      <c r="T497" s="4">
        <v>0.18555728202892299</v>
      </c>
      <c r="U497" s="4">
        <f t="shared" si="29"/>
        <v>0.246</v>
      </c>
      <c r="V497" s="4">
        <f t="shared" si="30"/>
        <v>467</v>
      </c>
      <c r="W497" s="4"/>
      <c r="X497" s="4"/>
      <c r="Y497" s="4">
        <f t="shared" si="31"/>
        <v>1</v>
      </c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" customHeight="1">
      <c r="A498" s="4">
        <v>497</v>
      </c>
      <c r="B498" s="4">
        <v>1</v>
      </c>
      <c r="C498" s="4">
        <v>191</v>
      </c>
      <c r="D498" s="4">
        <f t="shared" si="28"/>
        <v>191</v>
      </c>
      <c r="E498" s="4">
        <v>0</v>
      </c>
      <c r="F498" s="14">
        <v>0</v>
      </c>
      <c r="G498" s="4">
        <v>0</v>
      </c>
      <c r="H498" s="14">
        <v>0</v>
      </c>
      <c r="I498" s="4">
        <v>0</v>
      </c>
      <c r="J498" s="14">
        <v>0</v>
      </c>
      <c r="K498" s="4">
        <v>1</v>
      </c>
      <c r="L498" s="14">
        <v>0.66085953342168502</v>
      </c>
      <c r="M498" s="4">
        <v>0</v>
      </c>
      <c r="N498" s="14">
        <v>0</v>
      </c>
      <c r="O498" s="4">
        <v>1</v>
      </c>
      <c r="P498" s="14">
        <v>0.77019865996776204</v>
      </c>
      <c r="Q498" s="14">
        <v>0</v>
      </c>
      <c r="R498" s="14">
        <v>0</v>
      </c>
      <c r="S498" s="4">
        <v>1</v>
      </c>
      <c r="T498" s="4">
        <v>0.18555728202892299</v>
      </c>
      <c r="U498" s="4">
        <f t="shared" si="29"/>
        <v>0.28100000000000003</v>
      </c>
      <c r="V498" s="4">
        <f t="shared" si="30"/>
        <v>341</v>
      </c>
      <c r="W498" s="4"/>
      <c r="X498" s="4"/>
      <c r="Y498" s="4">
        <f t="shared" si="31"/>
        <v>3</v>
      </c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" customHeight="1">
      <c r="A499" s="4">
        <v>498</v>
      </c>
      <c r="B499" s="4">
        <v>1</v>
      </c>
      <c r="C499" s="4">
        <v>95</v>
      </c>
      <c r="D499" s="4">
        <f t="shared" si="28"/>
        <v>95</v>
      </c>
      <c r="E499" s="4">
        <v>0</v>
      </c>
      <c r="F499" s="14">
        <v>0</v>
      </c>
      <c r="G499" s="4">
        <v>0</v>
      </c>
      <c r="H499" s="14">
        <v>0</v>
      </c>
      <c r="I499" s="4">
        <v>1</v>
      </c>
      <c r="J499" s="14">
        <v>1.2725556160834299</v>
      </c>
      <c r="K499" s="4">
        <v>0</v>
      </c>
      <c r="L499" s="14">
        <v>0</v>
      </c>
      <c r="M499" s="4">
        <v>0</v>
      </c>
      <c r="N499" s="14">
        <v>0</v>
      </c>
      <c r="O499" s="4">
        <v>1</v>
      </c>
      <c r="P499" s="14">
        <v>0.77019865996776204</v>
      </c>
      <c r="Q499" s="14">
        <v>0</v>
      </c>
      <c r="R499" s="14">
        <v>0</v>
      </c>
      <c r="S499" s="4">
        <v>1</v>
      </c>
      <c r="T499" s="4">
        <v>0.18555728202892299</v>
      </c>
      <c r="U499" s="4">
        <f t="shared" si="29"/>
        <v>0.29599999999999999</v>
      </c>
      <c r="V499" s="4">
        <f t="shared" si="30"/>
        <v>324</v>
      </c>
      <c r="W499" s="4"/>
      <c r="X499" s="4"/>
      <c r="Y499" s="4">
        <f t="shared" si="31"/>
        <v>3</v>
      </c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" customHeight="1">
      <c r="A500" s="4">
        <v>499</v>
      </c>
      <c r="B500" s="4">
        <v>1</v>
      </c>
      <c r="C500" s="4">
        <v>311</v>
      </c>
      <c r="D500" s="4">
        <f t="shared" si="28"/>
        <v>311</v>
      </c>
      <c r="E500" s="4">
        <v>0</v>
      </c>
      <c r="F500" s="14">
        <v>0</v>
      </c>
      <c r="G500" s="4">
        <v>0</v>
      </c>
      <c r="H500" s="14">
        <v>0</v>
      </c>
      <c r="I500" s="4">
        <v>0</v>
      </c>
      <c r="J500" s="14">
        <v>0</v>
      </c>
      <c r="K500" s="4">
        <v>0</v>
      </c>
      <c r="L500" s="14">
        <v>0</v>
      </c>
      <c r="M500" s="4">
        <v>0</v>
      </c>
      <c r="N500" s="14">
        <v>0</v>
      </c>
      <c r="O500" s="4">
        <v>1</v>
      </c>
      <c r="P500" s="14">
        <v>0.77019865996776204</v>
      </c>
      <c r="Q500" s="14">
        <v>1</v>
      </c>
      <c r="R500" s="14">
        <v>0.40047411284576301</v>
      </c>
      <c r="S500" s="4">
        <v>1</v>
      </c>
      <c r="T500" s="4">
        <v>0.18555728202892299</v>
      </c>
      <c r="U500" s="4">
        <f t="shared" si="29"/>
        <v>0.71699999999999997</v>
      </c>
      <c r="V500" s="4">
        <f t="shared" si="30"/>
        <v>153</v>
      </c>
      <c r="W500" s="4"/>
      <c r="X500" s="4"/>
      <c r="Y500" s="4">
        <f t="shared" si="31"/>
        <v>3</v>
      </c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" customHeight="1">
      <c r="A501" s="4">
        <v>500</v>
      </c>
      <c r="B501" s="4">
        <v>1</v>
      </c>
      <c r="C501" s="4">
        <v>235</v>
      </c>
      <c r="D501" s="4">
        <f t="shared" si="28"/>
        <v>235</v>
      </c>
      <c r="E501" s="4">
        <v>0</v>
      </c>
      <c r="F501" s="14">
        <v>0</v>
      </c>
      <c r="G501" s="4">
        <v>0</v>
      </c>
      <c r="H501" s="14">
        <v>0</v>
      </c>
      <c r="I501" s="4">
        <v>0</v>
      </c>
      <c r="J501" s="14">
        <v>0</v>
      </c>
      <c r="K501" s="4">
        <v>0</v>
      </c>
      <c r="L501" s="14">
        <v>0</v>
      </c>
      <c r="M501" s="4">
        <v>0</v>
      </c>
      <c r="N501" s="14">
        <v>0</v>
      </c>
      <c r="O501" s="4">
        <v>0</v>
      </c>
      <c r="P501" s="14">
        <v>0</v>
      </c>
      <c r="Q501" s="14">
        <v>1</v>
      </c>
      <c r="R501" s="14">
        <v>0.40047411284576301</v>
      </c>
      <c r="S501" s="4">
        <v>1</v>
      </c>
      <c r="T501" s="4">
        <v>0.18555728202892299</v>
      </c>
      <c r="U501" s="4">
        <f t="shared" si="29"/>
        <v>0.66500000000000004</v>
      </c>
      <c r="V501" s="4">
        <f t="shared" si="30"/>
        <v>210</v>
      </c>
      <c r="W501" s="4"/>
      <c r="X501" s="4"/>
      <c r="Y501" s="4">
        <f t="shared" si="31"/>
        <v>2</v>
      </c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" customHeight="1">
      <c r="A502" s="4">
        <v>501</v>
      </c>
      <c r="B502" s="4">
        <v>1</v>
      </c>
      <c r="C502" s="4">
        <v>218</v>
      </c>
      <c r="D502" s="4">
        <f t="shared" si="28"/>
        <v>218</v>
      </c>
      <c r="E502" s="4">
        <v>0</v>
      </c>
      <c r="F502" s="14">
        <v>0</v>
      </c>
      <c r="G502" s="4">
        <v>0</v>
      </c>
      <c r="H502" s="14">
        <v>0</v>
      </c>
      <c r="I502" s="4">
        <v>0</v>
      </c>
      <c r="J502" s="14">
        <v>0</v>
      </c>
      <c r="K502" s="4">
        <v>0</v>
      </c>
      <c r="L502" s="14">
        <v>0</v>
      </c>
      <c r="M502" s="4">
        <v>0</v>
      </c>
      <c r="N502" s="14">
        <v>0</v>
      </c>
      <c r="O502" s="4">
        <v>1</v>
      </c>
      <c r="P502" s="14">
        <v>0.77019865996776204</v>
      </c>
      <c r="Q502" s="14">
        <v>0</v>
      </c>
      <c r="R502" s="14">
        <v>0</v>
      </c>
      <c r="S502" s="4">
        <v>1</v>
      </c>
      <c r="T502" s="4">
        <v>0.18555728202892299</v>
      </c>
      <c r="U502" s="4">
        <f t="shared" si="29"/>
        <v>0.26400000000000001</v>
      </c>
      <c r="V502" s="4">
        <f t="shared" si="30"/>
        <v>405</v>
      </c>
      <c r="W502" s="4"/>
      <c r="X502" s="4"/>
      <c r="Y502" s="4">
        <f t="shared" si="31"/>
        <v>2</v>
      </c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" customHeight="1">
      <c r="A503" s="4">
        <v>502</v>
      </c>
      <c r="B503" s="4">
        <v>1</v>
      </c>
      <c r="C503" s="4">
        <v>412</v>
      </c>
      <c r="D503" s="4">
        <f t="shared" si="28"/>
        <v>412</v>
      </c>
      <c r="E503" s="4">
        <v>0</v>
      </c>
      <c r="F503" s="14">
        <v>0</v>
      </c>
      <c r="G503" s="4">
        <v>0</v>
      </c>
      <c r="H503" s="14">
        <v>0</v>
      </c>
      <c r="I503" s="4">
        <v>0</v>
      </c>
      <c r="J503" s="14">
        <v>0</v>
      </c>
      <c r="K503" s="4">
        <v>0</v>
      </c>
      <c r="L503" s="14">
        <v>0</v>
      </c>
      <c r="M503" s="4">
        <v>0</v>
      </c>
      <c r="N503" s="14">
        <v>0</v>
      </c>
      <c r="O503" s="4">
        <v>0</v>
      </c>
      <c r="P503" s="14">
        <v>0</v>
      </c>
      <c r="Q503" s="14">
        <v>1</v>
      </c>
      <c r="R503" s="14">
        <v>0.40047411284576301</v>
      </c>
      <c r="S503" s="4">
        <v>1</v>
      </c>
      <c r="T503" s="4">
        <v>0.18555728202892299</v>
      </c>
      <c r="U503" s="4">
        <f t="shared" si="29"/>
        <v>0.66500000000000004</v>
      </c>
      <c r="V503" s="4">
        <f t="shared" si="30"/>
        <v>210</v>
      </c>
      <c r="W503" s="4"/>
      <c r="X503" s="4"/>
      <c r="Y503" s="4">
        <f t="shared" si="31"/>
        <v>2</v>
      </c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" customHeight="1">
      <c r="A504" s="4">
        <v>503</v>
      </c>
      <c r="B504" s="4">
        <v>1</v>
      </c>
      <c r="C504" s="4">
        <v>395</v>
      </c>
      <c r="D504" s="4">
        <f t="shared" si="28"/>
        <v>395</v>
      </c>
      <c r="E504" s="4">
        <v>0</v>
      </c>
      <c r="F504" s="14">
        <v>0</v>
      </c>
      <c r="G504" s="4">
        <v>0</v>
      </c>
      <c r="H504" s="14">
        <v>0</v>
      </c>
      <c r="I504" s="4">
        <v>0</v>
      </c>
      <c r="J504" s="14">
        <v>0</v>
      </c>
      <c r="K504" s="4">
        <v>0</v>
      </c>
      <c r="L504" s="14">
        <v>0</v>
      </c>
      <c r="M504" s="4">
        <v>0</v>
      </c>
      <c r="N504" s="14">
        <v>0</v>
      </c>
      <c r="O504" s="4">
        <v>0</v>
      </c>
      <c r="P504" s="14">
        <v>0</v>
      </c>
      <c r="Q504" s="14">
        <v>0</v>
      </c>
      <c r="R504" s="14">
        <v>0</v>
      </c>
      <c r="S504" s="4">
        <v>1</v>
      </c>
      <c r="T504" s="4">
        <v>0.18555728202892299</v>
      </c>
      <c r="U504" s="4">
        <f t="shared" si="29"/>
        <v>0.246</v>
      </c>
      <c r="V504" s="4">
        <f t="shared" si="30"/>
        <v>467</v>
      </c>
      <c r="W504" s="4"/>
      <c r="X504" s="4"/>
      <c r="Y504" s="4">
        <f t="shared" si="31"/>
        <v>1</v>
      </c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" customHeight="1">
      <c r="A505" s="4">
        <v>504</v>
      </c>
      <c r="B505" s="4">
        <v>1</v>
      </c>
      <c r="C505" s="4">
        <v>242</v>
      </c>
      <c r="D505" s="4">
        <f t="shared" si="28"/>
        <v>242</v>
      </c>
      <c r="E505" s="4">
        <v>0</v>
      </c>
      <c r="F505" s="14">
        <v>0</v>
      </c>
      <c r="G505" s="4">
        <v>0</v>
      </c>
      <c r="H505" s="14">
        <v>0</v>
      </c>
      <c r="I505" s="4">
        <v>0</v>
      </c>
      <c r="J505" s="14">
        <v>0</v>
      </c>
      <c r="K505" s="4">
        <v>0</v>
      </c>
      <c r="L505" s="14">
        <v>0</v>
      </c>
      <c r="M505" s="4">
        <v>0</v>
      </c>
      <c r="N505" s="14">
        <v>0</v>
      </c>
      <c r="O505" s="4">
        <v>0</v>
      </c>
      <c r="P505" s="14">
        <v>0</v>
      </c>
      <c r="Q505" s="14">
        <v>0</v>
      </c>
      <c r="R505" s="14">
        <v>0</v>
      </c>
      <c r="S505" s="4">
        <v>1</v>
      </c>
      <c r="T505" s="4">
        <v>0.18555728202892299</v>
      </c>
      <c r="U505" s="4">
        <f t="shared" si="29"/>
        <v>0.246</v>
      </c>
      <c r="V505" s="4">
        <f t="shared" si="30"/>
        <v>467</v>
      </c>
      <c r="W505" s="4"/>
      <c r="X505" s="4"/>
      <c r="Y505" s="4">
        <f t="shared" si="31"/>
        <v>1</v>
      </c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" customHeight="1">
      <c r="A506" s="4">
        <v>505</v>
      </c>
      <c r="B506" s="4">
        <v>1</v>
      </c>
      <c r="C506" s="4">
        <v>281</v>
      </c>
      <c r="D506" s="4">
        <f t="shared" si="28"/>
        <v>281</v>
      </c>
      <c r="E506" s="4">
        <v>0</v>
      </c>
      <c r="F506" s="14">
        <v>0</v>
      </c>
      <c r="G506" s="4">
        <v>0</v>
      </c>
      <c r="H506" s="14">
        <v>0</v>
      </c>
      <c r="I506" s="4">
        <v>0</v>
      </c>
      <c r="J506" s="14">
        <v>0</v>
      </c>
      <c r="K506" s="4">
        <v>1</v>
      </c>
      <c r="L506" s="14">
        <v>0.66085953342168502</v>
      </c>
      <c r="M506" s="4">
        <v>0</v>
      </c>
      <c r="N506" s="14">
        <v>0</v>
      </c>
      <c r="O506" s="4">
        <v>1</v>
      </c>
      <c r="P506" s="14">
        <v>0.77019865996776204</v>
      </c>
      <c r="Q506" s="14">
        <v>1</v>
      </c>
      <c r="R506" s="14">
        <v>0.40047411284576301</v>
      </c>
      <c r="S506" s="4">
        <v>1</v>
      </c>
      <c r="T506" s="4">
        <v>0.18555728202892299</v>
      </c>
      <c r="U506" s="4">
        <f t="shared" si="29"/>
        <v>0.76100000000000001</v>
      </c>
      <c r="V506" s="4">
        <f t="shared" si="30"/>
        <v>105</v>
      </c>
      <c r="W506" s="4"/>
      <c r="X506" s="4"/>
      <c r="Y506" s="4">
        <f t="shared" si="31"/>
        <v>4</v>
      </c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" customHeight="1">
      <c r="A507" s="4">
        <v>506</v>
      </c>
      <c r="B507" s="4">
        <v>1</v>
      </c>
      <c r="C507" s="4">
        <v>596</v>
      </c>
      <c r="D507" s="4">
        <f t="shared" si="28"/>
        <v>596</v>
      </c>
      <c r="E507" s="4">
        <v>0</v>
      </c>
      <c r="F507" s="14">
        <v>0</v>
      </c>
      <c r="G507" s="4">
        <v>0</v>
      </c>
      <c r="H507" s="14">
        <v>0</v>
      </c>
      <c r="I507" s="4">
        <v>0</v>
      </c>
      <c r="J507" s="14">
        <v>0</v>
      </c>
      <c r="K507" s="4">
        <v>0</v>
      </c>
      <c r="L507" s="14">
        <v>0</v>
      </c>
      <c r="M507" s="4">
        <v>0</v>
      </c>
      <c r="N507" s="14">
        <v>0</v>
      </c>
      <c r="O507" s="4">
        <v>1</v>
      </c>
      <c r="P507" s="14">
        <v>0.77019865996776204</v>
      </c>
      <c r="Q507" s="14">
        <v>0</v>
      </c>
      <c r="R507" s="14">
        <v>0</v>
      </c>
      <c r="S507" s="4">
        <v>1</v>
      </c>
      <c r="T507" s="4">
        <v>0.18555728202892299</v>
      </c>
      <c r="U507" s="4">
        <f t="shared" si="29"/>
        <v>0.26400000000000001</v>
      </c>
      <c r="V507" s="4">
        <f t="shared" si="30"/>
        <v>405</v>
      </c>
      <c r="W507" s="4"/>
      <c r="X507" s="4"/>
      <c r="Y507" s="4">
        <f t="shared" si="31"/>
        <v>2</v>
      </c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" customHeight="1">
      <c r="A508" s="4">
        <v>507</v>
      </c>
      <c r="B508" s="4">
        <v>1</v>
      </c>
      <c r="C508" s="4">
        <v>437</v>
      </c>
      <c r="D508" s="4">
        <f t="shared" si="28"/>
        <v>437</v>
      </c>
      <c r="E508" s="4">
        <v>0</v>
      </c>
      <c r="F508" s="14">
        <v>0</v>
      </c>
      <c r="G508" s="4">
        <v>1</v>
      </c>
      <c r="H508" s="14">
        <v>0.64745437052207699</v>
      </c>
      <c r="I508" s="4">
        <v>0</v>
      </c>
      <c r="J508" s="14">
        <v>0</v>
      </c>
      <c r="K508" s="4">
        <v>1</v>
      </c>
      <c r="L508" s="14">
        <v>0.66085953342168502</v>
      </c>
      <c r="M508" s="4">
        <v>0</v>
      </c>
      <c r="N508" s="14">
        <v>0</v>
      </c>
      <c r="O508" s="4">
        <v>0</v>
      </c>
      <c r="P508" s="14">
        <v>0</v>
      </c>
      <c r="Q508" s="14">
        <v>0</v>
      </c>
      <c r="R508" s="14">
        <v>0</v>
      </c>
      <c r="S508" s="4">
        <v>1</v>
      </c>
      <c r="T508" s="4">
        <v>0.18555728202892299</v>
      </c>
      <c r="U508" s="4">
        <f t="shared" si="29"/>
        <v>0.27800000000000002</v>
      </c>
      <c r="V508" s="4">
        <f t="shared" si="30"/>
        <v>384</v>
      </c>
      <c r="W508" s="4"/>
      <c r="X508" s="4"/>
      <c r="Y508" s="4">
        <f t="shared" si="31"/>
        <v>3</v>
      </c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" customHeight="1">
      <c r="A509" s="4">
        <v>508</v>
      </c>
      <c r="B509" s="4">
        <v>1</v>
      </c>
      <c r="C509" s="4">
        <v>942</v>
      </c>
      <c r="D509" s="4">
        <f t="shared" si="28"/>
        <v>942</v>
      </c>
      <c r="E509" s="4">
        <v>0</v>
      </c>
      <c r="F509" s="14">
        <v>0</v>
      </c>
      <c r="G509" s="4">
        <v>1</v>
      </c>
      <c r="H509" s="14">
        <v>0.64745437052207699</v>
      </c>
      <c r="I509" s="4">
        <v>0</v>
      </c>
      <c r="J509" s="14">
        <v>0</v>
      </c>
      <c r="K509" s="4">
        <v>1</v>
      </c>
      <c r="L509" s="14">
        <v>0.66085953342168502</v>
      </c>
      <c r="M509" s="4">
        <v>0</v>
      </c>
      <c r="N509" s="14">
        <v>0</v>
      </c>
      <c r="O509" s="4">
        <v>0</v>
      </c>
      <c r="P509" s="14">
        <v>0</v>
      </c>
      <c r="Q509" s="14">
        <v>0</v>
      </c>
      <c r="R509" s="14">
        <v>0</v>
      </c>
      <c r="S509" s="4">
        <v>1</v>
      </c>
      <c r="T509" s="4">
        <v>0.18555728202892299</v>
      </c>
      <c r="U509" s="4">
        <f t="shared" si="29"/>
        <v>0.27800000000000002</v>
      </c>
      <c r="V509" s="4">
        <f t="shared" si="30"/>
        <v>384</v>
      </c>
      <c r="W509" s="4"/>
      <c r="X509" s="4"/>
      <c r="Y509" s="4">
        <f t="shared" si="31"/>
        <v>3</v>
      </c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" customHeight="1">
      <c r="A510" s="4">
        <v>509</v>
      </c>
      <c r="B510" s="4">
        <v>1</v>
      </c>
      <c r="C510" s="4">
        <v>199</v>
      </c>
      <c r="D510" s="4">
        <f t="shared" si="28"/>
        <v>199</v>
      </c>
      <c r="E510" s="4">
        <v>0</v>
      </c>
      <c r="F510" s="14">
        <v>0</v>
      </c>
      <c r="G510" s="4">
        <v>0</v>
      </c>
      <c r="H510" s="14">
        <v>0</v>
      </c>
      <c r="I510" s="4">
        <v>0</v>
      </c>
      <c r="J510" s="14">
        <v>0</v>
      </c>
      <c r="K510" s="4">
        <v>0</v>
      </c>
      <c r="L510" s="14">
        <v>0</v>
      </c>
      <c r="M510" s="4">
        <v>0</v>
      </c>
      <c r="N510" s="14">
        <v>0</v>
      </c>
      <c r="O510" s="4">
        <v>1</v>
      </c>
      <c r="P510" s="14">
        <v>0.77019865996776204</v>
      </c>
      <c r="Q510" s="14">
        <v>1</v>
      </c>
      <c r="R510" s="14">
        <v>0.40047411284576301</v>
      </c>
      <c r="S510" s="4">
        <v>1</v>
      </c>
      <c r="T510" s="4">
        <v>0.18555728202892299</v>
      </c>
      <c r="U510" s="4">
        <f t="shared" si="29"/>
        <v>0.71699999999999997</v>
      </c>
      <c r="V510" s="4">
        <f t="shared" si="30"/>
        <v>153</v>
      </c>
      <c r="W510" s="4"/>
      <c r="X510" s="4"/>
      <c r="Y510" s="4">
        <f t="shared" si="31"/>
        <v>3</v>
      </c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" customHeight="1">
      <c r="A511" s="4">
        <v>510</v>
      </c>
      <c r="B511" s="4">
        <v>1</v>
      </c>
      <c r="C511" s="4">
        <v>240</v>
      </c>
      <c r="D511" s="4">
        <f t="shared" si="28"/>
        <v>240</v>
      </c>
      <c r="E511" s="4">
        <v>0</v>
      </c>
      <c r="F511" s="14">
        <v>0</v>
      </c>
      <c r="G511" s="4">
        <v>1</v>
      </c>
      <c r="H511" s="14">
        <v>0.64745437052207699</v>
      </c>
      <c r="I511" s="4">
        <v>0</v>
      </c>
      <c r="J511" s="14">
        <v>0</v>
      </c>
      <c r="K511" s="4">
        <v>1</v>
      </c>
      <c r="L511" s="14">
        <v>0.66085953342168502</v>
      </c>
      <c r="M511" s="4">
        <v>0</v>
      </c>
      <c r="N511" s="14">
        <v>0</v>
      </c>
      <c r="O511" s="4">
        <v>0</v>
      </c>
      <c r="P511" s="14">
        <v>0</v>
      </c>
      <c r="Q511" s="14">
        <v>1</v>
      </c>
      <c r="R511" s="14">
        <v>0.40047411284576301</v>
      </c>
      <c r="S511" s="4">
        <v>1</v>
      </c>
      <c r="T511" s="4">
        <v>0.18555728202892299</v>
      </c>
      <c r="U511" s="4">
        <f t="shared" si="29"/>
        <v>0.752</v>
      </c>
      <c r="V511" s="4">
        <f t="shared" si="30"/>
        <v>128</v>
      </c>
      <c r="W511" s="4"/>
      <c r="X511" s="4"/>
      <c r="Y511" s="4">
        <f t="shared" si="31"/>
        <v>4</v>
      </c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" customHeight="1">
      <c r="A512" s="4">
        <v>511</v>
      </c>
      <c r="B512" s="4">
        <v>1</v>
      </c>
      <c r="C512" s="4">
        <v>406</v>
      </c>
      <c r="D512" s="4">
        <f t="shared" si="28"/>
        <v>406</v>
      </c>
      <c r="E512" s="4">
        <v>0</v>
      </c>
      <c r="F512" s="14">
        <v>0</v>
      </c>
      <c r="G512" s="4">
        <v>0</v>
      </c>
      <c r="H512" s="14">
        <v>0</v>
      </c>
      <c r="I512" s="4">
        <v>0</v>
      </c>
      <c r="J512" s="14">
        <v>0</v>
      </c>
      <c r="K512" s="4">
        <v>0</v>
      </c>
      <c r="L512" s="14">
        <v>0</v>
      </c>
      <c r="M512" s="4">
        <v>0</v>
      </c>
      <c r="N512" s="14">
        <v>0</v>
      </c>
      <c r="O512" s="4">
        <v>0</v>
      </c>
      <c r="P512" s="14">
        <v>0</v>
      </c>
      <c r="Q512" s="14">
        <v>0</v>
      </c>
      <c r="R512" s="14">
        <v>0</v>
      </c>
      <c r="S512" s="4">
        <v>1</v>
      </c>
      <c r="T512" s="4">
        <v>0.18555728202892299</v>
      </c>
      <c r="U512" s="4">
        <f t="shared" si="29"/>
        <v>0.246</v>
      </c>
      <c r="V512" s="4">
        <f t="shared" si="30"/>
        <v>467</v>
      </c>
      <c r="W512" s="4"/>
      <c r="X512" s="4"/>
      <c r="Y512" s="4">
        <f t="shared" si="31"/>
        <v>1</v>
      </c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" customHeight="1">
      <c r="A513" s="4">
        <v>512</v>
      </c>
      <c r="B513" s="4">
        <v>1</v>
      </c>
      <c r="C513" s="4">
        <v>153</v>
      </c>
      <c r="D513" s="4">
        <f t="shared" si="28"/>
        <v>153</v>
      </c>
      <c r="E513" s="4">
        <v>0</v>
      </c>
      <c r="F513" s="14">
        <v>0</v>
      </c>
      <c r="G513" s="4">
        <v>1</v>
      </c>
      <c r="H513" s="14">
        <v>0.64745437052207699</v>
      </c>
      <c r="I513" s="4">
        <v>0</v>
      </c>
      <c r="J513" s="14">
        <v>0</v>
      </c>
      <c r="K513" s="4">
        <v>0</v>
      </c>
      <c r="L513" s="14">
        <v>0</v>
      </c>
      <c r="M513" s="4">
        <v>0</v>
      </c>
      <c r="N513" s="14">
        <v>0</v>
      </c>
      <c r="O513" s="4">
        <v>1</v>
      </c>
      <c r="P513" s="14">
        <v>0.77019865996776204</v>
      </c>
      <c r="Q513" s="14">
        <v>0</v>
      </c>
      <c r="R513" s="14">
        <v>0</v>
      </c>
      <c r="S513" s="4">
        <v>1</v>
      </c>
      <c r="T513" s="4">
        <v>0.18555728202892299</v>
      </c>
      <c r="U513" s="4">
        <f t="shared" si="29"/>
        <v>0.28000000000000003</v>
      </c>
      <c r="V513" s="4">
        <f t="shared" si="30"/>
        <v>368</v>
      </c>
      <c r="W513" s="4"/>
      <c r="X513" s="4"/>
      <c r="Y513" s="4">
        <f t="shared" si="31"/>
        <v>3</v>
      </c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" customHeight="1">
      <c r="A514" s="4">
        <v>513</v>
      </c>
      <c r="B514" s="4">
        <v>1</v>
      </c>
      <c r="C514" s="4">
        <v>57</v>
      </c>
      <c r="D514" s="4">
        <f t="shared" ref="D514:D577" si="32">C514/B514</f>
        <v>57</v>
      </c>
      <c r="E514" s="4">
        <v>0</v>
      </c>
      <c r="F514" s="14">
        <v>0</v>
      </c>
      <c r="G514" s="4">
        <v>0</v>
      </c>
      <c r="H514" s="14">
        <v>0</v>
      </c>
      <c r="I514" s="4">
        <v>1</v>
      </c>
      <c r="J514" s="14">
        <v>1.2725556160834299</v>
      </c>
      <c r="K514" s="4">
        <v>0</v>
      </c>
      <c r="L514" s="14">
        <v>0</v>
      </c>
      <c r="M514" s="4">
        <v>0</v>
      </c>
      <c r="N514" s="14">
        <v>0</v>
      </c>
      <c r="O514" s="4">
        <v>0</v>
      </c>
      <c r="P514" s="14">
        <v>0</v>
      </c>
      <c r="Q514" s="14">
        <v>1</v>
      </c>
      <c r="R514" s="14">
        <v>0.40047411284576301</v>
      </c>
      <c r="S514" s="4">
        <v>1</v>
      </c>
      <c r="T514" s="4">
        <v>0.18555728202892299</v>
      </c>
      <c r="U514" s="4">
        <f t="shared" ref="U514:U577" si="33">ROUND(LOG(F514+R514+T514+1,2)*(1+0.1*(H514+J514+P514+L514+N514)),3)</f>
        <v>0.75</v>
      </c>
      <c r="V514" s="4">
        <f t="shared" ref="V514:V577" si="34">RANK(U514,$U$2:$U$594)</f>
        <v>134</v>
      </c>
      <c r="W514" s="4"/>
      <c r="X514" s="4"/>
      <c r="Y514" s="4">
        <f t="shared" si="31"/>
        <v>3</v>
      </c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" customHeight="1">
      <c r="A515" s="4">
        <v>514</v>
      </c>
      <c r="B515" s="4">
        <v>1</v>
      </c>
      <c r="C515" s="4">
        <v>356</v>
      </c>
      <c r="D515" s="4">
        <f t="shared" si="32"/>
        <v>356</v>
      </c>
      <c r="E515" s="4">
        <v>0</v>
      </c>
      <c r="F515" s="14">
        <v>0</v>
      </c>
      <c r="G515" s="4">
        <v>0</v>
      </c>
      <c r="H515" s="14">
        <v>0</v>
      </c>
      <c r="I515" s="4">
        <v>0</v>
      </c>
      <c r="J515" s="14">
        <v>0</v>
      </c>
      <c r="K515" s="4">
        <v>0</v>
      </c>
      <c r="L515" s="14">
        <v>0</v>
      </c>
      <c r="M515" s="4">
        <v>1</v>
      </c>
      <c r="N515" s="14">
        <v>1.0002973763615399</v>
      </c>
      <c r="O515" s="4">
        <v>0</v>
      </c>
      <c r="P515" s="14">
        <v>0</v>
      </c>
      <c r="Q515" s="14">
        <v>0</v>
      </c>
      <c r="R515" s="14">
        <v>0</v>
      </c>
      <c r="S515" s="4">
        <v>1</v>
      </c>
      <c r="T515" s="4">
        <v>0.18555728202892299</v>
      </c>
      <c r="U515" s="4">
        <f t="shared" si="33"/>
        <v>0.27</v>
      </c>
      <c r="V515" s="4">
        <f t="shared" si="34"/>
        <v>397</v>
      </c>
      <c r="W515" s="4"/>
      <c r="X515" s="4"/>
      <c r="Y515" s="4">
        <f t="shared" ref="Y515:Y578" si="35">(IF(B515=E515,1,0)+IF(B515=G515,1,0)+IF(B515=I515,1,0)+IF(B515=K515,1,0)+IF(B515=M515,1,0)+IF(B515=O515,1,0)+IF(B515=Q515,1,0)+IF(B515=S515,1,0))</f>
        <v>2</v>
      </c>
      <c r="Z515" s="4"/>
      <c r="AA515" s="4"/>
      <c r="AB515" s="4"/>
      <c r="AC515" s="4"/>
      <c r="AD515" s="4"/>
      <c r="AE515" s="4"/>
      <c r="AF515" s="4"/>
      <c r="AG515" s="19"/>
      <c r="AH515" s="4"/>
    </row>
    <row r="516" spans="1:34" ht="15" customHeight="1">
      <c r="A516" s="4">
        <v>515</v>
      </c>
      <c r="B516" s="4">
        <v>1</v>
      </c>
      <c r="C516" s="4">
        <v>285</v>
      </c>
      <c r="D516" s="4">
        <f t="shared" si="32"/>
        <v>285</v>
      </c>
      <c r="E516" s="4">
        <v>0</v>
      </c>
      <c r="F516" s="14">
        <v>0</v>
      </c>
      <c r="G516" s="4">
        <v>1</v>
      </c>
      <c r="H516" s="14">
        <v>0.64745437052207699</v>
      </c>
      <c r="I516" s="4">
        <v>0</v>
      </c>
      <c r="J516" s="14">
        <v>0</v>
      </c>
      <c r="K516" s="4">
        <v>1</v>
      </c>
      <c r="L516" s="14">
        <v>0.66085953342168502</v>
      </c>
      <c r="M516" s="4">
        <v>0</v>
      </c>
      <c r="N516" s="14">
        <v>0</v>
      </c>
      <c r="O516" s="4">
        <v>1</v>
      </c>
      <c r="P516" s="14">
        <v>0.77019865996776204</v>
      </c>
      <c r="Q516" s="14">
        <v>0</v>
      </c>
      <c r="R516" s="14">
        <v>0</v>
      </c>
      <c r="S516" s="4">
        <v>1</v>
      </c>
      <c r="T516" s="4">
        <v>0.18555728202892299</v>
      </c>
      <c r="U516" s="4">
        <f t="shared" si="33"/>
        <v>0.29699999999999999</v>
      </c>
      <c r="V516" s="4">
        <f t="shared" si="34"/>
        <v>316</v>
      </c>
      <c r="W516" s="4"/>
      <c r="X516" s="4"/>
      <c r="Y516" s="4">
        <f t="shared" si="35"/>
        <v>4</v>
      </c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" customHeight="1">
      <c r="A517" s="4">
        <v>516</v>
      </c>
      <c r="B517" s="4">
        <v>1</v>
      </c>
      <c r="C517" s="4">
        <v>364</v>
      </c>
      <c r="D517" s="4">
        <f t="shared" si="32"/>
        <v>364</v>
      </c>
      <c r="E517" s="4">
        <v>0</v>
      </c>
      <c r="F517" s="14">
        <v>0</v>
      </c>
      <c r="G517" s="4">
        <v>0</v>
      </c>
      <c r="H517" s="14">
        <v>0</v>
      </c>
      <c r="I517" s="4">
        <v>0</v>
      </c>
      <c r="J517" s="14">
        <v>0</v>
      </c>
      <c r="K517" s="4">
        <v>0</v>
      </c>
      <c r="L517" s="14">
        <v>0</v>
      </c>
      <c r="M517" s="4">
        <v>0</v>
      </c>
      <c r="N517" s="14">
        <v>0</v>
      </c>
      <c r="O517" s="4">
        <v>1</v>
      </c>
      <c r="P517" s="14">
        <v>0.77019865996776204</v>
      </c>
      <c r="Q517" s="14">
        <v>0</v>
      </c>
      <c r="R517" s="14">
        <v>0</v>
      </c>
      <c r="S517" s="4">
        <v>1</v>
      </c>
      <c r="T517" s="4">
        <v>0.18555728202892299</v>
      </c>
      <c r="U517" s="4">
        <f t="shared" si="33"/>
        <v>0.26400000000000001</v>
      </c>
      <c r="V517" s="4">
        <f t="shared" si="34"/>
        <v>405</v>
      </c>
      <c r="W517" s="4"/>
      <c r="X517" s="4"/>
      <c r="Y517" s="4">
        <f t="shared" si="35"/>
        <v>2</v>
      </c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" customHeight="1">
      <c r="A518" s="4">
        <v>517</v>
      </c>
      <c r="B518" s="4">
        <v>1</v>
      </c>
      <c r="C518" s="4">
        <v>511</v>
      </c>
      <c r="D518" s="4">
        <f t="shared" si="32"/>
        <v>511</v>
      </c>
      <c r="E518" s="4">
        <v>0</v>
      </c>
      <c r="F518" s="14">
        <v>0</v>
      </c>
      <c r="G518" s="4">
        <v>0</v>
      </c>
      <c r="H518" s="14">
        <v>0</v>
      </c>
      <c r="I518" s="4">
        <v>0</v>
      </c>
      <c r="J518" s="14">
        <v>0</v>
      </c>
      <c r="K518" s="4">
        <v>0</v>
      </c>
      <c r="L518" s="14">
        <v>0</v>
      </c>
      <c r="M518" s="4">
        <v>0</v>
      </c>
      <c r="N518" s="14">
        <v>0</v>
      </c>
      <c r="O518" s="4">
        <v>0</v>
      </c>
      <c r="P518" s="14">
        <v>0</v>
      </c>
      <c r="Q518" s="14">
        <v>0</v>
      </c>
      <c r="R518" s="14">
        <v>0</v>
      </c>
      <c r="S518" s="4">
        <v>1</v>
      </c>
      <c r="T518" s="4">
        <v>0.18555728202892299</v>
      </c>
      <c r="U518" s="4">
        <f t="shared" si="33"/>
        <v>0.246</v>
      </c>
      <c r="V518" s="4">
        <f t="shared" si="34"/>
        <v>467</v>
      </c>
      <c r="W518" s="4"/>
      <c r="X518" s="4"/>
      <c r="Y518" s="4">
        <f t="shared" si="35"/>
        <v>1</v>
      </c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" customHeight="1">
      <c r="A519" s="4">
        <v>518</v>
      </c>
      <c r="B519" s="4">
        <v>1</v>
      </c>
      <c r="C519" s="4">
        <v>350</v>
      </c>
      <c r="D519" s="4">
        <f t="shared" si="32"/>
        <v>350</v>
      </c>
      <c r="E519" s="4">
        <v>0</v>
      </c>
      <c r="F519" s="14">
        <v>0</v>
      </c>
      <c r="G519" s="4">
        <v>0</v>
      </c>
      <c r="H519" s="14">
        <v>0</v>
      </c>
      <c r="I519" s="4">
        <v>0</v>
      </c>
      <c r="J519" s="14">
        <v>0</v>
      </c>
      <c r="K519" s="4">
        <v>1</v>
      </c>
      <c r="L519" s="14">
        <v>0.66085953342168502</v>
      </c>
      <c r="M519" s="4">
        <v>0</v>
      </c>
      <c r="N519" s="14">
        <v>0</v>
      </c>
      <c r="O519" s="4">
        <v>0</v>
      </c>
      <c r="P519" s="14">
        <v>0</v>
      </c>
      <c r="Q519" s="14">
        <v>0</v>
      </c>
      <c r="R519" s="14">
        <v>0</v>
      </c>
      <c r="S519" s="4">
        <v>1</v>
      </c>
      <c r="T519" s="4">
        <v>0.18555728202892299</v>
      </c>
      <c r="U519" s="4">
        <f t="shared" si="33"/>
        <v>0.26200000000000001</v>
      </c>
      <c r="V519" s="4">
        <f t="shared" si="34"/>
        <v>435</v>
      </c>
      <c r="W519" s="4"/>
      <c r="X519" s="4"/>
      <c r="Y519" s="4">
        <f t="shared" si="35"/>
        <v>2</v>
      </c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" customHeight="1">
      <c r="A520" s="4">
        <v>519</v>
      </c>
      <c r="B520" s="4">
        <v>1</v>
      </c>
      <c r="C520" s="4">
        <v>106</v>
      </c>
      <c r="D520" s="4">
        <f t="shared" si="32"/>
        <v>106</v>
      </c>
      <c r="E520" s="4">
        <v>0</v>
      </c>
      <c r="F520" s="14">
        <v>0</v>
      </c>
      <c r="G520" s="4">
        <v>0</v>
      </c>
      <c r="H520" s="14">
        <v>0</v>
      </c>
      <c r="I520" s="4">
        <v>1</v>
      </c>
      <c r="J520" s="14">
        <v>1.2725556160834299</v>
      </c>
      <c r="K520" s="4">
        <v>0</v>
      </c>
      <c r="L520" s="14">
        <v>0</v>
      </c>
      <c r="M520" s="4">
        <v>0</v>
      </c>
      <c r="N520" s="14">
        <v>0</v>
      </c>
      <c r="O520" s="4">
        <v>0</v>
      </c>
      <c r="P520" s="14">
        <v>0</v>
      </c>
      <c r="Q520" s="14">
        <v>1</v>
      </c>
      <c r="R520" s="14">
        <v>0.40047411284576301</v>
      </c>
      <c r="S520" s="4">
        <v>1</v>
      </c>
      <c r="T520" s="4">
        <v>0.18555728202892299</v>
      </c>
      <c r="U520" s="4">
        <f t="shared" si="33"/>
        <v>0.75</v>
      </c>
      <c r="V520" s="4">
        <f t="shared" si="34"/>
        <v>134</v>
      </c>
      <c r="W520" s="4"/>
      <c r="X520" s="4"/>
      <c r="Y520" s="4">
        <f t="shared" si="35"/>
        <v>3</v>
      </c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" customHeight="1">
      <c r="A521" s="4">
        <v>520</v>
      </c>
      <c r="B521" s="4">
        <v>1</v>
      </c>
      <c r="C521" s="4">
        <v>108</v>
      </c>
      <c r="D521" s="4">
        <f t="shared" si="32"/>
        <v>108</v>
      </c>
      <c r="E521" s="4">
        <v>0</v>
      </c>
      <c r="F521" s="14">
        <v>0</v>
      </c>
      <c r="G521" s="4">
        <v>0</v>
      </c>
      <c r="H521" s="14">
        <v>0</v>
      </c>
      <c r="I521" s="4">
        <v>1</v>
      </c>
      <c r="J521" s="14">
        <v>1.2725556160834299</v>
      </c>
      <c r="K521" s="4">
        <v>0</v>
      </c>
      <c r="L521" s="14">
        <v>0</v>
      </c>
      <c r="M521" s="4">
        <v>1</v>
      </c>
      <c r="N521" s="14">
        <v>1.0002973763615399</v>
      </c>
      <c r="O521" s="4">
        <v>1</v>
      </c>
      <c r="P521" s="14">
        <v>0.77019865996776204</v>
      </c>
      <c r="Q521" s="14">
        <v>1</v>
      </c>
      <c r="R521" s="14">
        <v>0.40047411284576301</v>
      </c>
      <c r="S521" s="4">
        <v>1</v>
      </c>
      <c r="T521" s="4">
        <v>0.18555728202892299</v>
      </c>
      <c r="U521" s="4">
        <f t="shared" si="33"/>
        <v>0.86799999999999999</v>
      </c>
      <c r="V521" s="4">
        <f t="shared" si="34"/>
        <v>62</v>
      </c>
      <c r="W521" s="4"/>
      <c r="X521" s="4"/>
      <c r="Y521" s="4">
        <f t="shared" si="35"/>
        <v>5</v>
      </c>
      <c r="Z521" s="4"/>
      <c r="AA521" s="4"/>
      <c r="AB521" s="4"/>
      <c r="AC521" s="4"/>
      <c r="AD521" s="4"/>
      <c r="AE521" s="4"/>
      <c r="AF521" s="4"/>
      <c r="AG521" s="19"/>
      <c r="AH521" s="4"/>
    </row>
    <row r="522" spans="1:34" ht="15" customHeight="1">
      <c r="A522" s="4">
        <v>521</v>
      </c>
      <c r="B522" s="4">
        <v>1</v>
      </c>
      <c r="C522" s="4">
        <v>198</v>
      </c>
      <c r="D522" s="4">
        <f t="shared" si="32"/>
        <v>198</v>
      </c>
      <c r="E522" s="4">
        <v>0</v>
      </c>
      <c r="F522" s="14">
        <v>0</v>
      </c>
      <c r="G522" s="4">
        <v>0</v>
      </c>
      <c r="H522" s="14">
        <v>0</v>
      </c>
      <c r="I522" s="4">
        <v>0</v>
      </c>
      <c r="J522" s="14">
        <v>0</v>
      </c>
      <c r="K522" s="4">
        <v>0</v>
      </c>
      <c r="L522" s="14">
        <v>0</v>
      </c>
      <c r="M522" s="4">
        <v>0</v>
      </c>
      <c r="N522" s="14">
        <v>0</v>
      </c>
      <c r="O522" s="4">
        <v>1</v>
      </c>
      <c r="P522" s="14">
        <v>0.77019865996776204</v>
      </c>
      <c r="Q522" s="14">
        <v>0</v>
      </c>
      <c r="R522" s="14">
        <v>0</v>
      </c>
      <c r="S522" s="4">
        <v>1</v>
      </c>
      <c r="T522" s="4">
        <v>0.18555728202892299</v>
      </c>
      <c r="U522" s="4">
        <f t="shared" si="33"/>
        <v>0.26400000000000001</v>
      </c>
      <c r="V522" s="4">
        <f t="shared" si="34"/>
        <v>405</v>
      </c>
      <c r="W522" s="4"/>
      <c r="X522" s="4"/>
      <c r="Y522" s="4">
        <f t="shared" si="35"/>
        <v>2</v>
      </c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" customHeight="1">
      <c r="A523" s="4">
        <v>522</v>
      </c>
      <c r="B523" s="4">
        <v>1</v>
      </c>
      <c r="C523" s="4">
        <v>366</v>
      </c>
      <c r="D523" s="4">
        <f t="shared" si="32"/>
        <v>366</v>
      </c>
      <c r="E523" s="4">
        <v>0</v>
      </c>
      <c r="F523" s="14">
        <v>0</v>
      </c>
      <c r="G523" s="4">
        <v>0</v>
      </c>
      <c r="H523" s="14">
        <v>0</v>
      </c>
      <c r="I523" s="4">
        <v>0</v>
      </c>
      <c r="J523" s="14">
        <v>0</v>
      </c>
      <c r="K523" s="4">
        <v>0</v>
      </c>
      <c r="L523" s="14">
        <v>0</v>
      </c>
      <c r="M523" s="4">
        <v>0</v>
      </c>
      <c r="N523" s="14">
        <v>0</v>
      </c>
      <c r="O523" s="4">
        <v>0</v>
      </c>
      <c r="P523" s="14">
        <v>0</v>
      </c>
      <c r="Q523" s="14">
        <v>0</v>
      </c>
      <c r="R523" s="14">
        <v>0</v>
      </c>
      <c r="S523" s="4">
        <v>1</v>
      </c>
      <c r="T523" s="4">
        <v>0.18555728202892299</v>
      </c>
      <c r="U523" s="4">
        <f t="shared" si="33"/>
        <v>0.246</v>
      </c>
      <c r="V523" s="4">
        <f t="shared" si="34"/>
        <v>467</v>
      </c>
      <c r="W523" s="4"/>
      <c r="X523" s="4"/>
      <c r="Y523" s="4">
        <f t="shared" si="35"/>
        <v>1</v>
      </c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" customHeight="1">
      <c r="A524" s="4">
        <v>523</v>
      </c>
      <c r="B524" s="4">
        <v>1</v>
      </c>
      <c r="C524" s="4">
        <v>292</v>
      </c>
      <c r="D524" s="4">
        <f t="shared" si="32"/>
        <v>292</v>
      </c>
      <c r="E524" s="4">
        <v>0</v>
      </c>
      <c r="F524" s="14">
        <v>0</v>
      </c>
      <c r="G524" s="4">
        <v>1</v>
      </c>
      <c r="H524" s="14">
        <v>0.64745437052207699</v>
      </c>
      <c r="I524" s="4">
        <v>0</v>
      </c>
      <c r="J524" s="14">
        <v>0</v>
      </c>
      <c r="K524" s="4">
        <v>0</v>
      </c>
      <c r="L524" s="14">
        <v>0</v>
      </c>
      <c r="M524" s="4">
        <v>0</v>
      </c>
      <c r="N524" s="14">
        <v>0</v>
      </c>
      <c r="O524" s="4">
        <v>1</v>
      </c>
      <c r="P524" s="14">
        <v>0.77019865996776204</v>
      </c>
      <c r="Q524" s="14">
        <v>0</v>
      </c>
      <c r="R524" s="14">
        <v>0</v>
      </c>
      <c r="S524" s="4">
        <v>1</v>
      </c>
      <c r="T524" s="4">
        <v>0.18555728202892299</v>
      </c>
      <c r="U524" s="4">
        <f t="shared" si="33"/>
        <v>0.28000000000000003</v>
      </c>
      <c r="V524" s="4">
        <f t="shared" si="34"/>
        <v>368</v>
      </c>
      <c r="W524" s="4"/>
      <c r="X524" s="4"/>
      <c r="Y524" s="4">
        <f t="shared" si="35"/>
        <v>3</v>
      </c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" customHeight="1">
      <c r="A525" s="4">
        <v>524</v>
      </c>
      <c r="B525" s="4">
        <v>1</v>
      </c>
      <c r="C525" s="4">
        <v>528</v>
      </c>
      <c r="D525" s="4">
        <f t="shared" si="32"/>
        <v>528</v>
      </c>
      <c r="E525" s="4">
        <v>0</v>
      </c>
      <c r="F525" s="14">
        <v>0</v>
      </c>
      <c r="G525" s="4">
        <v>0</v>
      </c>
      <c r="H525" s="14">
        <v>0</v>
      </c>
      <c r="I525" s="4">
        <v>0</v>
      </c>
      <c r="J525" s="14">
        <v>0</v>
      </c>
      <c r="K525" s="4">
        <v>1</v>
      </c>
      <c r="L525" s="14">
        <v>0.66085953342168502</v>
      </c>
      <c r="M525" s="4">
        <v>0</v>
      </c>
      <c r="N525" s="14">
        <v>0</v>
      </c>
      <c r="O525" s="4">
        <v>1</v>
      </c>
      <c r="P525" s="14">
        <v>0.77019865996776204</v>
      </c>
      <c r="Q525" s="14">
        <v>0</v>
      </c>
      <c r="R525" s="14">
        <v>0</v>
      </c>
      <c r="S525" s="4">
        <v>1</v>
      </c>
      <c r="T525" s="4">
        <v>0.18555728202892299</v>
      </c>
      <c r="U525" s="4">
        <f t="shared" si="33"/>
        <v>0.28100000000000003</v>
      </c>
      <c r="V525" s="4">
        <f t="shared" si="34"/>
        <v>341</v>
      </c>
      <c r="W525" s="4"/>
      <c r="X525" s="4"/>
      <c r="Y525" s="4">
        <f t="shared" si="35"/>
        <v>3</v>
      </c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" customHeight="1">
      <c r="A526" s="4">
        <v>525</v>
      </c>
      <c r="B526" s="4">
        <v>1</v>
      </c>
      <c r="C526" s="4">
        <v>611</v>
      </c>
      <c r="D526" s="4">
        <f t="shared" si="32"/>
        <v>611</v>
      </c>
      <c r="E526" s="4">
        <v>0</v>
      </c>
      <c r="F526" s="14">
        <v>0</v>
      </c>
      <c r="G526" s="4">
        <v>0</v>
      </c>
      <c r="H526" s="14">
        <v>0</v>
      </c>
      <c r="I526" s="4">
        <v>0</v>
      </c>
      <c r="J526" s="14">
        <v>0</v>
      </c>
      <c r="K526" s="4">
        <v>0</v>
      </c>
      <c r="L526" s="14">
        <v>0</v>
      </c>
      <c r="M526" s="4">
        <v>0</v>
      </c>
      <c r="N526" s="14">
        <v>0</v>
      </c>
      <c r="O526" s="4">
        <v>0</v>
      </c>
      <c r="P526" s="14">
        <v>0</v>
      </c>
      <c r="Q526" s="14">
        <v>0</v>
      </c>
      <c r="R526" s="14">
        <v>0</v>
      </c>
      <c r="S526" s="4">
        <v>1</v>
      </c>
      <c r="T526" s="4">
        <v>0.18555728202892299</v>
      </c>
      <c r="U526" s="4">
        <f t="shared" si="33"/>
        <v>0.246</v>
      </c>
      <c r="V526" s="4">
        <f t="shared" si="34"/>
        <v>467</v>
      </c>
      <c r="W526" s="4"/>
      <c r="X526" s="4"/>
      <c r="Y526" s="4">
        <f t="shared" si="35"/>
        <v>1</v>
      </c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" customHeight="1">
      <c r="A527" s="4">
        <v>526</v>
      </c>
      <c r="B527" s="4">
        <v>1</v>
      </c>
      <c r="C527" s="4">
        <v>237</v>
      </c>
      <c r="D527" s="4">
        <f t="shared" si="32"/>
        <v>237</v>
      </c>
      <c r="E527" s="4">
        <v>1</v>
      </c>
      <c r="F527" s="14">
        <v>2.6875289803235902</v>
      </c>
      <c r="G527" s="4">
        <v>0</v>
      </c>
      <c r="H527" s="14">
        <v>0</v>
      </c>
      <c r="I527" s="4">
        <v>0</v>
      </c>
      <c r="J527" s="14">
        <v>0</v>
      </c>
      <c r="K527" s="4">
        <v>1</v>
      </c>
      <c r="L527" s="14">
        <v>0.66085953342168502</v>
      </c>
      <c r="M527" s="4">
        <v>0</v>
      </c>
      <c r="N527" s="14">
        <v>0</v>
      </c>
      <c r="O527" s="4">
        <v>0</v>
      </c>
      <c r="P527" s="14">
        <v>0</v>
      </c>
      <c r="Q527" s="14">
        <v>1</v>
      </c>
      <c r="R527" s="14">
        <v>0.40047411284576301</v>
      </c>
      <c r="S527" s="4">
        <v>1</v>
      </c>
      <c r="T527" s="4">
        <v>0.18555728202892299</v>
      </c>
      <c r="U527" s="4">
        <f t="shared" si="33"/>
        <v>2.234</v>
      </c>
      <c r="V527" s="4">
        <f t="shared" si="34"/>
        <v>6</v>
      </c>
      <c r="W527" s="4"/>
      <c r="X527" s="4"/>
      <c r="Y527" s="4">
        <f t="shared" si="35"/>
        <v>4</v>
      </c>
      <c r="Z527" s="4"/>
      <c r="AA527" s="4"/>
      <c r="AB527" s="4"/>
      <c r="AC527" s="4"/>
      <c r="AD527" s="4"/>
      <c r="AE527" s="4"/>
      <c r="AF527" s="4"/>
      <c r="AG527" s="19"/>
      <c r="AH527" s="4"/>
    </row>
    <row r="528" spans="1:34" ht="15" customHeight="1">
      <c r="A528" s="4">
        <v>527</v>
      </c>
      <c r="B528" s="4">
        <v>1</v>
      </c>
      <c r="C528" s="4">
        <v>225</v>
      </c>
      <c r="D528" s="4">
        <f t="shared" si="32"/>
        <v>225</v>
      </c>
      <c r="E528" s="4">
        <v>0</v>
      </c>
      <c r="F528" s="14">
        <v>0</v>
      </c>
      <c r="G528" s="4">
        <v>0</v>
      </c>
      <c r="H528" s="14">
        <v>0</v>
      </c>
      <c r="I528" s="4">
        <v>0</v>
      </c>
      <c r="J528" s="14">
        <v>0</v>
      </c>
      <c r="K528" s="4">
        <v>0</v>
      </c>
      <c r="L528" s="14">
        <v>0</v>
      </c>
      <c r="M528" s="4">
        <v>0</v>
      </c>
      <c r="N528" s="14">
        <v>0</v>
      </c>
      <c r="O528" s="4">
        <v>0</v>
      </c>
      <c r="P528" s="14">
        <v>0</v>
      </c>
      <c r="Q528" s="14">
        <v>0</v>
      </c>
      <c r="R528" s="14">
        <v>0</v>
      </c>
      <c r="S528" s="4">
        <v>1</v>
      </c>
      <c r="T528" s="4">
        <v>0.18555728202892299</v>
      </c>
      <c r="U528" s="4">
        <f t="shared" si="33"/>
        <v>0.246</v>
      </c>
      <c r="V528" s="4">
        <f t="shared" si="34"/>
        <v>467</v>
      </c>
      <c r="W528" s="4"/>
      <c r="X528" s="4"/>
      <c r="Y528" s="4">
        <f t="shared" si="35"/>
        <v>1</v>
      </c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" customHeight="1">
      <c r="A529" s="4">
        <v>528</v>
      </c>
      <c r="B529" s="4">
        <v>1</v>
      </c>
      <c r="C529" s="4">
        <v>165</v>
      </c>
      <c r="D529" s="4">
        <f t="shared" si="32"/>
        <v>165</v>
      </c>
      <c r="E529" s="4">
        <v>0</v>
      </c>
      <c r="F529" s="14">
        <v>0</v>
      </c>
      <c r="G529" s="4">
        <v>0</v>
      </c>
      <c r="H529" s="14">
        <v>0</v>
      </c>
      <c r="I529" s="4">
        <v>0</v>
      </c>
      <c r="J529" s="14">
        <v>0</v>
      </c>
      <c r="K529" s="4">
        <v>0</v>
      </c>
      <c r="L529" s="14">
        <v>0</v>
      </c>
      <c r="M529" s="4">
        <v>1</v>
      </c>
      <c r="N529" s="14">
        <v>1.0002973763615399</v>
      </c>
      <c r="O529" s="4">
        <v>0</v>
      </c>
      <c r="P529" s="14">
        <v>0</v>
      </c>
      <c r="Q529" s="14">
        <v>0</v>
      </c>
      <c r="R529" s="14">
        <v>0</v>
      </c>
      <c r="S529" s="4">
        <v>1</v>
      </c>
      <c r="T529" s="4">
        <v>0.18555728202892299</v>
      </c>
      <c r="U529" s="4">
        <f t="shared" si="33"/>
        <v>0.27</v>
      </c>
      <c r="V529" s="4">
        <f t="shared" si="34"/>
        <v>397</v>
      </c>
      <c r="W529" s="4"/>
      <c r="X529" s="4"/>
      <c r="Y529" s="4">
        <f t="shared" si="35"/>
        <v>2</v>
      </c>
      <c r="Z529" s="4"/>
      <c r="AA529" s="4"/>
      <c r="AB529" s="4"/>
      <c r="AC529" s="4"/>
      <c r="AD529" s="4"/>
      <c r="AE529" s="4"/>
      <c r="AF529" s="4"/>
      <c r="AG529" s="19"/>
      <c r="AH529" s="4"/>
    </row>
    <row r="530" spans="1:34" ht="15" customHeight="1">
      <c r="A530" s="4">
        <v>529</v>
      </c>
      <c r="B530" s="4">
        <v>1</v>
      </c>
      <c r="C530" s="4">
        <v>169</v>
      </c>
      <c r="D530" s="4">
        <f t="shared" si="32"/>
        <v>169</v>
      </c>
      <c r="E530" s="4">
        <v>0</v>
      </c>
      <c r="F530" s="14">
        <v>0</v>
      </c>
      <c r="G530" s="4">
        <v>0</v>
      </c>
      <c r="H530" s="14">
        <v>0</v>
      </c>
      <c r="I530" s="4">
        <v>0</v>
      </c>
      <c r="J530" s="14">
        <v>0</v>
      </c>
      <c r="K530" s="4">
        <v>1</v>
      </c>
      <c r="L530" s="14">
        <v>0.66085953342168502</v>
      </c>
      <c r="M530" s="4">
        <v>0</v>
      </c>
      <c r="N530" s="14">
        <v>0</v>
      </c>
      <c r="O530" s="4">
        <v>0</v>
      </c>
      <c r="P530" s="14">
        <v>0</v>
      </c>
      <c r="Q530" s="14">
        <v>0</v>
      </c>
      <c r="R530" s="14">
        <v>0</v>
      </c>
      <c r="S530" s="4">
        <v>1</v>
      </c>
      <c r="T530" s="4">
        <v>0.18555728202892299</v>
      </c>
      <c r="U530" s="4">
        <f t="shared" si="33"/>
        <v>0.26200000000000001</v>
      </c>
      <c r="V530" s="4">
        <f t="shared" si="34"/>
        <v>435</v>
      </c>
      <c r="W530" s="4"/>
      <c r="X530" s="4"/>
      <c r="Y530" s="4">
        <f t="shared" si="35"/>
        <v>2</v>
      </c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" customHeight="1">
      <c r="A531" s="4">
        <v>530</v>
      </c>
      <c r="B531" s="4">
        <v>1</v>
      </c>
      <c r="C531" s="4">
        <v>360</v>
      </c>
      <c r="D531" s="4">
        <f t="shared" si="32"/>
        <v>360</v>
      </c>
      <c r="E531" s="4">
        <v>0</v>
      </c>
      <c r="F531" s="14">
        <v>0</v>
      </c>
      <c r="G531" s="4">
        <v>0</v>
      </c>
      <c r="H531" s="14">
        <v>0</v>
      </c>
      <c r="I531" s="4">
        <v>0</v>
      </c>
      <c r="J531" s="14">
        <v>0</v>
      </c>
      <c r="K531" s="4">
        <v>0</v>
      </c>
      <c r="L531" s="14">
        <v>0</v>
      </c>
      <c r="M531" s="4">
        <v>0</v>
      </c>
      <c r="N531" s="14">
        <v>0</v>
      </c>
      <c r="O531" s="4">
        <v>0</v>
      </c>
      <c r="P531" s="14">
        <v>0</v>
      </c>
      <c r="Q531" s="14">
        <v>1</v>
      </c>
      <c r="R531" s="14">
        <v>0.40047411284576301</v>
      </c>
      <c r="S531" s="4">
        <v>1</v>
      </c>
      <c r="T531" s="4">
        <v>0.18555728202892299</v>
      </c>
      <c r="U531" s="4">
        <f t="shared" si="33"/>
        <v>0.66500000000000004</v>
      </c>
      <c r="V531" s="4">
        <f t="shared" si="34"/>
        <v>210</v>
      </c>
      <c r="W531" s="4"/>
      <c r="X531" s="4"/>
      <c r="Y531" s="4">
        <f t="shared" si="35"/>
        <v>2</v>
      </c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" customHeight="1">
      <c r="A532" s="4">
        <v>531</v>
      </c>
      <c r="B532" s="4">
        <v>1</v>
      </c>
      <c r="C532" s="4">
        <v>122</v>
      </c>
      <c r="D532" s="4">
        <f t="shared" si="32"/>
        <v>122</v>
      </c>
      <c r="E532" s="4">
        <v>0</v>
      </c>
      <c r="F532" s="14">
        <v>0</v>
      </c>
      <c r="G532" s="4">
        <v>1</v>
      </c>
      <c r="H532" s="14">
        <v>0.64745437052207699</v>
      </c>
      <c r="I532" s="4">
        <v>1</v>
      </c>
      <c r="J532" s="14">
        <v>1.2725556160834299</v>
      </c>
      <c r="K532" s="4">
        <v>0</v>
      </c>
      <c r="L532" s="14">
        <v>0</v>
      </c>
      <c r="M532" s="4">
        <v>0</v>
      </c>
      <c r="N532" s="14">
        <v>0</v>
      </c>
      <c r="O532" s="4">
        <v>0</v>
      </c>
      <c r="P532" s="14">
        <v>0</v>
      </c>
      <c r="Q532" s="14">
        <v>0</v>
      </c>
      <c r="R532" s="14">
        <v>0</v>
      </c>
      <c r="S532" s="4">
        <v>1</v>
      </c>
      <c r="T532" s="4">
        <v>0.18555728202892299</v>
      </c>
      <c r="U532" s="4">
        <f t="shared" si="33"/>
        <v>0.29299999999999998</v>
      </c>
      <c r="V532" s="4">
        <f t="shared" si="34"/>
        <v>329</v>
      </c>
      <c r="W532" s="4"/>
      <c r="X532" s="4"/>
      <c r="Y532" s="4">
        <f t="shared" si="35"/>
        <v>3</v>
      </c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" customHeight="1">
      <c r="A533" s="4">
        <v>532</v>
      </c>
      <c r="B533" s="4">
        <v>1</v>
      </c>
      <c r="C533" s="4">
        <v>686</v>
      </c>
      <c r="D533" s="4">
        <f t="shared" si="32"/>
        <v>686</v>
      </c>
      <c r="E533" s="4">
        <v>0</v>
      </c>
      <c r="F533" s="14">
        <v>0</v>
      </c>
      <c r="G533" s="4">
        <v>0</v>
      </c>
      <c r="H533" s="14">
        <v>0</v>
      </c>
      <c r="I533" s="4">
        <v>0</v>
      </c>
      <c r="J533" s="14">
        <v>0</v>
      </c>
      <c r="K533" s="4">
        <v>0</v>
      </c>
      <c r="L533" s="14">
        <v>0</v>
      </c>
      <c r="M533" s="4">
        <v>0</v>
      </c>
      <c r="N533" s="14">
        <v>0</v>
      </c>
      <c r="O533" s="4">
        <v>0</v>
      </c>
      <c r="P533" s="14">
        <v>0</v>
      </c>
      <c r="Q533" s="14">
        <v>0</v>
      </c>
      <c r="R533" s="14">
        <v>0</v>
      </c>
      <c r="S533" s="4">
        <v>1</v>
      </c>
      <c r="T533" s="4">
        <v>0.18555728202892299</v>
      </c>
      <c r="U533" s="4">
        <f t="shared" si="33"/>
        <v>0.246</v>
      </c>
      <c r="V533" s="4">
        <f t="shared" si="34"/>
        <v>467</v>
      </c>
      <c r="W533" s="4"/>
      <c r="X533" s="4"/>
      <c r="Y533" s="4">
        <f t="shared" si="35"/>
        <v>1</v>
      </c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" customHeight="1">
      <c r="A534" s="4">
        <v>533</v>
      </c>
      <c r="B534" s="4">
        <v>1</v>
      </c>
      <c r="C534" s="4">
        <v>194</v>
      </c>
      <c r="D534" s="4">
        <f t="shared" si="32"/>
        <v>194</v>
      </c>
      <c r="E534" s="4">
        <v>0</v>
      </c>
      <c r="F534" s="14">
        <v>0</v>
      </c>
      <c r="G534" s="4">
        <v>1</v>
      </c>
      <c r="H534" s="14">
        <v>0.64745437052207699</v>
      </c>
      <c r="I534" s="4">
        <v>0</v>
      </c>
      <c r="J534" s="14">
        <v>0</v>
      </c>
      <c r="K534" s="4">
        <v>1</v>
      </c>
      <c r="L534" s="14">
        <v>0.66085953342168502</v>
      </c>
      <c r="M534" s="4">
        <v>1</v>
      </c>
      <c r="N534" s="14">
        <v>1.0002973763615399</v>
      </c>
      <c r="O534" s="4">
        <v>0</v>
      </c>
      <c r="P534" s="14">
        <v>0</v>
      </c>
      <c r="Q534" s="14">
        <v>0</v>
      </c>
      <c r="R534" s="14">
        <v>0</v>
      </c>
      <c r="S534" s="4">
        <v>1</v>
      </c>
      <c r="T534" s="4">
        <v>0.18555728202892299</v>
      </c>
      <c r="U534" s="4">
        <f t="shared" si="33"/>
        <v>0.30199999999999999</v>
      </c>
      <c r="V534" s="4">
        <f t="shared" si="34"/>
        <v>313</v>
      </c>
      <c r="W534" s="4"/>
      <c r="X534" s="4"/>
      <c r="Y534" s="4">
        <f t="shared" si="35"/>
        <v>4</v>
      </c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" customHeight="1">
      <c r="A535" s="4">
        <v>534</v>
      </c>
      <c r="B535" s="4">
        <v>1</v>
      </c>
      <c r="C535" s="4">
        <v>183</v>
      </c>
      <c r="D535" s="4">
        <f t="shared" si="32"/>
        <v>183</v>
      </c>
      <c r="E535" s="4">
        <v>0</v>
      </c>
      <c r="F535" s="14">
        <v>0</v>
      </c>
      <c r="G535" s="4">
        <v>0</v>
      </c>
      <c r="H535" s="14">
        <v>0</v>
      </c>
      <c r="I535" s="4">
        <v>0</v>
      </c>
      <c r="J535" s="14">
        <v>0</v>
      </c>
      <c r="K535" s="4">
        <v>0</v>
      </c>
      <c r="L535" s="14">
        <v>0</v>
      </c>
      <c r="M535" s="4">
        <v>0</v>
      </c>
      <c r="N535" s="14">
        <v>0</v>
      </c>
      <c r="O535" s="4">
        <v>1</v>
      </c>
      <c r="P535" s="14">
        <v>0.77019865996776204</v>
      </c>
      <c r="Q535" s="14">
        <v>1</v>
      </c>
      <c r="R535" s="14">
        <v>0.40047411284576301</v>
      </c>
      <c r="S535" s="4">
        <v>1</v>
      </c>
      <c r="T535" s="4">
        <v>0.18555728202892299</v>
      </c>
      <c r="U535" s="4">
        <f t="shared" si="33"/>
        <v>0.71699999999999997</v>
      </c>
      <c r="V535" s="4">
        <f t="shared" si="34"/>
        <v>153</v>
      </c>
      <c r="W535" s="4"/>
      <c r="X535" s="4"/>
      <c r="Y535" s="4">
        <f t="shared" si="35"/>
        <v>3</v>
      </c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" customHeight="1">
      <c r="A536" s="4">
        <v>535</v>
      </c>
      <c r="B536" s="4">
        <v>1</v>
      </c>
      <c r="C536" s="4">
        <v>434</v>
      </c>
      <c r="D536" s="4">
        <f t="shared" si="32"/>
        <v>434</v>
      </c>
      <c r="E536" s="4">
        <v>0</v>
      </c>
      <c r="F536" s="14">
        <v>0</v>
      </c>
      <c r="G536" s="4">
        <v>0</v>
      </c>
      <c r="H536" s="14">
        <v>0</v>
      </c>
      <c r="I536" s="4">
        <v>0</v>
      </c>
      <c r="J536" s="14">
        <v>0</v>
      </c>
      <c r="K536" s="4">
        <v>1</v>
      </c>
      <c r="L536" s="14">
        <v>0.66085953342168502</v>
      </c>
      <c r="M536" s="4">
        <v>0</v>
      </c>
      <c r="N536" s="14">
        <v>0</v>
      </c>
      <c r="O536" s="4">
        <v>0</v>
      </c>
      <c r="P536" s="14">
        <v>0</v>
      </c>
      <c r="Q536" s="14">
        <v>0</v>
      </c>
      <c r="R536" s="14">
        <v>0</v>
      </c>
      <c r="S536" s="4">
        <v>1</v>
      </c>
      <c r="T536" s="4">
        <v>0.18555728202892299</v>
      </c>
      <c r="U536" s="4">
        <f t="shared" si="33"/>
        <v>0.26200000000000001</v>
      </c>
      <c r="V536" s="4">
        <f t="shared" si="34"/>
        <v>435</v>
      </c>
      <c r="W536" s="4"/>
      <c r="X536" s="4"/>
      <c r="Y536" s="4">
        <f t="shared" si="35"/>
        <v>2</v>
      </c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" customHeight="1">
      <c r="A537" s="4">
        <v>536</v>
      </c>
      <c r="B537" s="4">
        <v>1</v>
      </c>
      <c r="C537" s="4">
        <v>556</v>
      </c>
      <c r="D537" s="4">
        <f t="shared" si="32"/>
        <v>556</v>
      </c>
      <c r="E537" s="4">
        <v>0</v>
      </c>
      <c r="F537" s="14">
        <v>0</v>
      </c>
      <c r="G537" s="4">
        <v>0</v>
      </c>
      <c r="H537" s="14">
        <v>0</v>
      </c>
      <c r="I537" s="4">
        <v>0</v>
      </c>
      <c r="J537" s="14">
        <v>0</v>
      </c>
      <c r="K537" s="4">
        <v>0</v>
      </c>
      <c r="L537" s="14">
        <v>0</v>
      </c>
      <c r="M537" s="4">
        <v>0</v>
      </c>
      <c r="N537" s="14">
        <v>0</v>
      </c>
      <c r="O537" s="4">
        <v>0</v>
      </c>
      <c r="P537" s="14">
        <v>0</v>
      </c>
      <c r="Q537" s="14">
        <v>0</v>
      </c>
      <c r="R537" s="14">
        <v>0</v>
      </c>
      <c r="S537" s="4">
        <v>1</v>
      </c>
      <c r="T537" s="4">
        <v>0.18555728202892299</v>
      </c>
      <c r="U537" s="4">
        <f t="shared" si="33"/>
        <v>0.246</v>
      </c>
      <c r="V537" s="4">
        <f t="shared" si="34"/>
        <v>467</v>
      </c>
      <c r="W537" s="4"/>
      <c r="X537" s="4"/>
      <c r="Y537" s="4">
        <f t="shared" si="35"/>
        <v>1</v>
      </c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" customHeight="1">
      <c r="A538" s="4">
        <v>537</v>
      </c>
      <c r="B538" s="4">
        <v>1</v>
      </c>
      <c r="C538" s="4">
        <v>192</v>
      </c>
      <c r="D538" s="4">
        <f t="shared" si="32"/>
        <v>192</v>
      </c>
      <c r="E538" s="4">
        <v>0</v>
      </c>
      <c r="F538" s="14">
        <v>0</v>
      </c>
      <c r="G538" s="4">
        <v>0</v>
      </c>
      <c r="H538" s="14">
        <v>0</v>
      </c>
      <c r="I538" s="4">
        <v>0</v>
      </c>
      <c r="J538" s="14">
        <v>0</v>
      </c>
      <c r="K538" s="4">
        <v>0</v>
      </c>
      <c r="L538" s="14">
        <v>0</v>
      </c>
      <c r="M538" s="4">
        <v>0</v>
      </c>
      <c r="N538" s="14">
        <v>0</v>
      </c>
      <c r="O538" s="4">
        <v>1</v>
      </c>
      <c r="P538" s="14">
        <v>0.77019865996776204</v>
      </c>
      <c r="Q538" s="14">
        <v>1</v>
      </c>
      <c r="R538" s="14">
        <v>0.40047411284576301</v>
      </c>
      <c r="S538" s="4">
        <v>1</v>
      </c>
      <c r="T538" s="4">
        <v>0.18555728202892299</v>
      </c>
      <c r="U538" s="4">
        <f t="shared" si="33"/>
        <v>0.71699999999999997</v>
      </c>
      <c r="V538" s="4">
        <f t="shared" si="34"/>
        <v>153</v>
      </c>
      <c r="W538" s="4"/>
      <c r="X538" s="4"/>
      <c r="Y538" s="4">
        <f t="shared" si="35"/>
        <v>3</v>
      </c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" customHeight="1">
      <c r="A539" s="4">
        <v>538</v>
      </c>
      <c r="B539" s="4">
        <v>1</v>
      </c>
      <c r="C539" s="4">
        <v>214</v>
      </c>
      <c r="D539" s="4">
        <f t="shared" si="32"/>
        <v>214</v>
      </c>
      <c r="E539" s="4">
        <v>0</v>
      </c>
      <c r="F539" s="14">
        <v>0</v>
      </c>
      <c r="G539" s="4">
        <v>0</v>
      </c>
      <c r="H539" s="14">
        <v>0</v>
      </c>
      <c r="I539" s="4">
        <v>0</v>
      </c>
      <c r="J539" s="14">
        <v>0</v>
      </c>
      <c r="K539" s="4">
        <v>0</v>
      </c>
      <c r="L539" s="14">
        <v>0</v>
      </c>
      <c r="M539" s="4">
        <v>0</v>
      </c>
      <c r="N539" s="14">
        <v>0</v>
      </c>
      <c r="O539" s="4">
        <v>1</v>
      </c>
      <c r="P539" s="14">
        <v>0.77019865996776204</v>
      </c>
      <c r="Q539" s="14">
        <v>0</v>
      </c>
      <c r="R539" s="14">
        <v>0</v>
      </c>
      <c r="S539" s="4">
        <v>1</v>
      </c>
      <c r="T539" s="4">
        <v>0.18555728202892299</v>
      </c>
      <c r="U539" s="4">
        <f t="shared" si="33"/>
        <v>0.26400000000000001</v>
      </c>
      <c r="V539" s="4">
        <f t="shared" si="34"/>
        <v>405</v>
      </c>
      <c r="W539" s="4"/>
      <c r="X539" s="4"/>
      <c r="Y539" s="4">
        <f t="shared" si="35"/>
        <v>2</v>
      </c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" customHeight="1">
      <c r="A540" s="4">
        <v>539</v>
      </c>
      <c r="B540" s="4">
        <v>1</v>
      </c>
      <c r="C540" s="4">
        <v>64</v>
      </c>
      <c r="D540" s="4">
        <f t="shared" si="32"/>
        <v>64</v>
      </c>
      <c r="E540" s="4">
        <v>0</v>
      </c>
      <c r="F540" s="14">
        <v>0</v>
      </c>
      <c r="G540" s="4">
        <v>1</v>
      </c>
      <c r="H540" s="14">
        <v>0.64745437052207699</v>
      </c>
      <c r="I540" s="4">
        <v>1</v>
      </c>
      <c r="J540" s="14">
        <v>1.2725556160834299</v>
      </c>
      <c r="K540" s="4">
        <v>0</v>
      </c>
      <c r="L540" s="14">
        <v>0</v>
      </c>
      <c r="M540" s="4">
        <v>0</v>
      </c>
      <c r="N540" s="14">
        <v>0</v>
      </c>
      <c r="O540" s="4">
        <v>0</v>
      </c>
      <c r="P540" s="14">
        <v>0</v>
      </c>
      <c r="Q540" s="14">
        <v>0</v>
      </c>
      <c r="R540" s="14">
        <v>0</v>
      </c>
      <c r="S540" s="4">
        <v>1</v>
      </c>
      <c r="T540" s="4">
        <v>0.18555728202892299</v>
      </c>
      <c r="U540" s="4">
        <f t="shared" si="33"/>
        <v>0.29299999999999998</v>
      </c>
      <c r="V540" s="4">
        <f t="shared" si="34"/>
        <v>329</v>
      </c>
      <c r="W540" s="4"/>
      <c r="X540" s="4"/>
      <c r="Y540" s="4">
        <f t="shared" si="35"/>
        <v>3</v>
      </c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" customHeight="1">
      <c r="A541" s="4">
        <v>540</v>
      </c>
      <c r="B541" s="4">
        <v>1</v>
      </c>
      <c r="C541" s="4">
        <v>508</v>
      </c>
      <c r="D541" s="4">
        <f t="shared" si="32"/>
        <v>508</v>
      </c>
      <c r="E541" s="4">
        <v>0</v>
      </c>
      <c r="F541" s="14">
        <v>0</v>
      </c>
      <c r="G541" s="4">
        <v>0</v>
      </c>
      <c r="H541" s="14">
        <v>0</v>
      </c>
      <c r="I541" s="4">
        <v>0</v>
      </c>
      <c r="J541" s="14">
        <v>0</v>
      </c>
      <c r="K541" s="4">
        <v>0</v>
      </c>
      <c r="L541" s="14">
        <v>0</v>
      </c>
      <c r="M541" s="4">
        <v>0</v>
      </c>
      <c r="N541" s="14">
        <v>0</v>
      </c>
      <c r="O541" s="4">
        <v>0</v>
      </c>
      <c r="P541" s="14">
        <v>0</v>
      </c>
      <c r="Q541" s="14">
        <v>1</v>
      </c>
      <c r="R541" s="14">
        <v>0.40047411284576301</v>
      </c>
      <c r="S541" s="4">
        <v>1</v>
      </c>
      <c r="T541" s="4">
        <v>0.18555728202892299</v>
      </c>
      <c r="U541" s="4">
        <f t="shared" si="33"/>
        <v>0.66500000000000004</v>
      </c>
      <c r="V541" s="4">
        <f t="shared" si="34"/>
        <v>210</v>
      </c>
      <c r="W541" s="4"/>
      <c r="X541" s="4"/>
      <c r="Y541" s="4">
        <f t="shared" si="35"/>
        <v>2</v>
      </c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" customHeight="1">
      <c r="A542" s="4">
        <v>541</v>
      </c>
      <c r="B542" s="4">
        <v>1</v>
      </c>
      <c r="C542" s="4">
        <v>268</v>
      </c>
      <c r="D542" s="4">
        <f t="shared" si="32"/>
        <v>268</v>
      </c>
      <c r="E542" s="4">
        <v>0</v>
      </c>
      <c r="F542" s="14">
        <v>0</v>
      </c>
      <c r="G542" s="4">
        <v>0</v>
      </c>
      <c r="H542" s="14">
        <v>0</v>
      </c>
      <c r="I542" s="4">
        <v>0</v>
      </c>
      <c r="J542" s="14">
        <v>0</v>
      </c>
      <c r="K542" s="4">
        <v>0</v>
      </c>
      <c r="L542" s="14">
        <v>0</v>
      </c>
      <c r="M542" s="4">
        <v>0</v>
      </c>
      <c r="N542" s="14">
        <v>0</v>
      </c>
      <c r="O542" s="4">
        <v>0</v>
      </c>
      <c r="P542" s="14">
        <v>0</v>
      </c>
      <c r="Q542" s="14">
        <v>1</v>
      </c>
      <c r="R542" s="14">
        <v>0.40047411284576301</v>
      </c>
      <c r="S542" s="4">
        <v>1</v>
      </c>
      <c r="T542" s="4">
        <v>0.18555728202892299</v>
      </c>
      <c r="U542" s="4">
        <f t="shared" si="33"/>
        <v>0.66500000000000004</v>
      </c>
      <c r="V542" s="4">
        <f t="shared" si="34"/>
        <v>210</v>
      </c>
      <c r="W542" s="4"/>
      <c r="X542" s="4"/>
      <c r="Y542" s="4">
        <f t="shared" si="35"/>
        <v>2</v>
      </c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" customHeight="1">
      <c r="A543" s="4">
        <v>542</v>
      </c>
      <c r="B543" s="4">
        <v>1</v>
      </c>
      <c r="C543" s="4">
        <v>316</v>
      </c>
      <c r="D543" s="4">
        <f t="shared" si="32"/>
        <v>316</v>
      </c>
      <c r="E543" s="4">
        <v>0</v>
      </c>
      <c r="F543" s="14">
        <v>0</v>
      </c>
      <c r="G543" s="4">
        <v>0</v>
      </c>
      <c r="H543" s="14">
        <v>0</v>
      </c>
      <c r="I543" s="4">
        <v>0</v>
      </c>
      <c r="J543" s="14">
        <v>0</v>
      </c>
      <c r="K543" s="4">
        <v>0</v>
      </c>
      <c r="L543" s="14">
        <v>0</v>
      </c>
      <c r="M543" s="4">
        <v>0</v>
      </c>
      <c r="N543" s="14">
        <v>0</v>
      </c>
      <c r="O543" s="4">
        <v>0</v>
      </c>
      <c r="P543" s="14">
        <v>0</v>
      </c>
      <c r="Q543" s="14">
        <v>0</v>
      </c>
      <c r="R543" s="14">
        <v>0</v>
      </c>
      <c r="S543" s="4">
        <v>1</v>
      </c>
      <c r="T543" s="4">
        <v>0.18555728202892299</v>
      </c>
      <c r="U543" s="4">
        <f t="shared" si="33"/>
        <v>0.246</v>
      </c>
      <c r="V543" s="4">
        <f t="shared" si="34"/>
        <v>467</v>
      </c>
      <c r="W543" s="4"/>
      <c r="X543" s="4"/>
      <c r="Y543" s="4">
        <f t="shared" si="35"/>
        <v>1</v>
      </c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" customHeight="1">
      <c r="A544" s="4">
        <v>543</v>
      </c>
      <c r="B544" s="4">
        <v>1</v>
      </c>
      <c r="C544" s="4">
        <v>195</v>
      </c>
      <c r="D544" s="4">
        <f t="shared" si="32"/>
        <v>195</v>
      </c>
      <c r="E544" s="4">
        <v>0</v>
      </c>
      <c r="F544" s="14">
        <v>0</v>
      </c>
      <c r="G544" s="4">
        <v>0</v>
      </c>
      <c r="H544" s="14">
        <v>0</v>
      </c>
      <c r="I544" s="4">
        <v>0</v>
      </c>
      <c r="J544" s="14">
        <v>0</v>
      </c>
      <c r="K544" s="4">
        <v>1</v>
      </c>
      <c r="L544" s="14">
        <v>0.66085953342168502</v>
      </c>
      <c r="M544" s="4">
        <v>0</v>
      </c>
      <c r="N544" s="14">
        <v>0</v>
      </c>
      <c r="O544" s="4">
        <v>0</v>
      </c>
      <c r="P544" s="14">
        <v>0</v>
      </c>
      <c r="Q544" s="14">
        <v>1</v>
      </c>
      <c r="R544" s="14">
        <v>0.40047411284576301</v>
      </c>
      <c r="S544" s="4">
        <v>1</v>
      </c>
      <c r="T544" s="4">
        <v>0.18555728202892299</v>
      </c>
      <c r="U544" s="4">
        <f t="shared" si="33"/>
        <v>0.70899999999999996</v>
      </c>
      <c r="V544" s="4">
        <f t="shared" si="34"/>
        <v>174</v>
      </c>
      <c r="W544" s="4"/>
      <c r="X544" s="4"/>
      <c r="Y544" s="4">
        <f t="shared" si="35"/>
        <v>3</v>
      </c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" customHeight="1">
      <c r="A545" s="4">
        <v>544</v>
      </c>
      <c r="B545" s="4">
        <v>1</v>
      </c>
      <c r="C545" s="4">
        <v>158</v>
      </c>
      <c r="D545" s="4">
        <f t="shared" si="32"/>
        <v>158</v>
      </c>
      <c r="E545" s="4">
        <v>0</v>
      </c>
      <c r="F545" s="14">
        <v>0</v>
      </c>
      <c r="G545" s="4">
        <v>1</v>
      </c>
      <c r="H545" s="14">
        <v>0.64745437052207699</v>
      </c>
      <c r="I545" s="4">
        <v>0</v>
      </c>
      <c r="J545" s="14">
        <v>0</v>
      </c>
      <c r="K545" s="4">
        <v>0</v>
      </c>
      <c r="L545" s="14">
        <v>0</v>
      </c>
      <c r="M545" s="4">
        <v>0</v>
      </c>
      <c r="N545" s="14">
        <v>0</v>
      </c>
      <c r="O545" s="4">
        <v>0</v>
      </c>
      <c r="P545" s="14">
        <v>0</v>
      </c>
      <c r="Q545" s="14">
        <v>1</v>
      </c>
      <c r="R545" s="14">
        <v>0.40047411284576301</v>
      </c>
      <c r="S545" s="4">
        <v>1</v>
      </c>
      <c r="T545" s="4">
        <v>0.18555728202892299</v>
      </c>
      <c r="U545" s="4">
        <f t="shared" si="33"/>
        <v>0.70899999999999996</v>
      </c>
      <c r="V545" s="4">
        <f t="shared" si="34"/>
        <v>174</v>
      </c>
      <c r="W545" s="4"/>
      <c r="X545" s="4"/>
      <c r="Y545" s="4">
        <f t="shared" si="35"/>
        <v>3</v>
      </c>
      <c r="Z545" s="4"/>
      <c r="AA545" s="4"/>
      <c r="AB545" s="4"/>
      <c r="AC545" s="4"/>
      <c r="AD545" s="4"/>
      <c r="AE545" s="4"/>
      <c r="AF545" s="4"/>
      <c r="AG545" s="19"/>
      <c r="AH545" s="4"/>
    </row>
    <row r="546" spans="1:34" ht="15" customHeight="1">
      <c r="A546" s="4">
        <v>545</v>
      </c>
      <c r="B546" s="4">
        <v>1</v>
      </c>
      <c r="C546" s="4">
        <v>400</v>
      </c>
      <c r="D546" s="4">
        <f t="shared" si="32"/>
        <v>400</v>
      </c>
      <c r="E546" s="4">
        <v>0</v>
      </c>
      <c r="F546" s="14">
        <v>0</v>
      </c>
      <c r="G546" s="4">
        <v>0</v>
      </c>
      <c r="H546" s="14">
        <v>0</v>
      </c>
      <c r="I546" s="4">
        <v>0</v>
      </c>
      <c r="J546" s="14">
        <v>0</v>
      </c>
      <c r="K546" s="4">
        <v>0</v>
      </c>
      <c r="L546" s="14">
        <v>0</v>
      </c>
      <c r="M546" s="4">
        <v>0</v>
      </c>
      <c r="N546" s="14">
        <v>0</v>
      </c>
      <c r="O546" s="4">
        <v>0</v>
      </c>
      <c r="P546" s="14">
        <v>0</v>
      </c>
      <c r="Q546" s="14">
        <v>0</v>
      </c>
      <c r="R546" s="14">
        <v>0</v>
      </c>
      <c r="S546" s="4">
        <v>1</v>
      </c>
      <c r="T546" s="4">
        <v>0.18555728202892299</v>
      </c>
      <c r="U546" s="4">
        <f t="shared" si="33"/>
        <v>0.246</v>
      </c>
      <c r="V546" s="4">
        <f t="shared" si="34"/>
        <v>467</v>
      </c>
      <c r="W546" s="4"/>
      <c r="X546" s="4"/>
      <c r="Y546" s="4">
        <f t="shared" si="35"/>
        <v>1</v>
      </c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" customHeight="1">
      <c r="A547" s="4">
        <v>546</v>
      </c>
      <c r="B547" s="4">
        <v>1</v>
      </c>
      <c r="C547" s="4">
        <v>222</v>
      </c>
      <c r="D547" s="4">
        <f t="shared" si="32"/>
        <v>222</v>
      </c>
      <c r="E547" s="4">
        <v>0</v>
      </c>
      <c r="F547" s="14">
        <v>0</v>
      </c>
      <c r="G547" s="4">
        <v>0</v>
      </c>
      <c r="H547" s="14">
        <v>0</v>
      </c>
      <c r="I547" s="4">
        <v>0</v>
      </c>
      <c r="J547" s="14">
        <v>0</v>
      </c>
      <c r="K547" s="4">
        <v>0</v>
      </c>
      <c r="L547" s="14">
        <v>0</v>
      </c>
      <c r="M547" s="4">
        <v>0</v>
      </c>
      <c r="N547" s="14">
        <v>0</v>
      </c>
      <c r="O547" s="4">
        <v>1</v>
      </c>
      <c r="P547" s="14">
        <v>0.77019865996776204</v>
      </c>
      <c r="Q547" s="14">
        <v>0</v>
      </c>
      <c r="R547" s="14">
        <v>0</v>
      </c>
      <c r="S547" s="4">
        <v>1</v>
      </c>
      <c r="T547" s="4">
        <v>0.18555728202892299</v>
      </c>
      <c r="U547" s="4">
        <f t="shared" si="33"/>
        <v>0.26400000000000001</v>
      </c>
      <c r="V547" s="4">
        <f t="shared" si="34"/>
        <v>405</v>
      </c>
      <c r="W547" s="4"/>
      <c r="X547" s="4"/>
      <c r="Y547" s="4">
        <f t="shared" si="35"/>
        <v>2</v>
      </c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" customHeight="1">
      <c r="A548" s="4">
        <v>547</v>
      </c>
      <c r="B548" s="4">
        <v>1</v>
      </c>
      <c r="C548" s="4">
        <v>441</v>
      </c>
      <c r="D548" s="4">
        <f t="shared" si="32"/>
        <v>441</v>
      </c>
      <c r="E548" s="4">
        <v>0</v>
      </c>
      <c r="F548" s="14">
        <v>0</v>
      </c>
      <c r="G548" s="4">
        <v>0</v>
      </c>
      <c r="H548" s="14">
        <v>0</v>
      </c>
      <c r="I548" s="4">
        <v>0</v>
      </c>
      <c r="J548" s="14">
        <v>0</v>
      </c>
      <c r="K548" s="4">
        <v>1</v>
      </c>
      <c r="L548" s="14">
        <v>0.66085953342168502</v>
      </c>
      <c r="M548" s="4">
        <v>0</v>
      </c>
      <c r="N548" s="14">
        <v>0</v>
      </c>
      <c r="O548" s="4">
        <v>0</v>
      </c>
      <c r="P548" s="14">
        <v>0</v>
      </c>
      <c r="Q548" s="14">
        <v>0</v>
      </c>
      <c r="R548" s="14">
        <v>0</v>
      </c>
      <c r="S548" s="4">
        <v>1</v>
      </c>
      <c r="T548" s="4">
        <v>0.18555728202892299</v>
      </c>
      <c r="U548" s="4">
        <f t="shared" si="33"/>
        <v>0.26200000000000001</v>
      </c>
      <c r="V548" s="4">
        <f t="shared" si="34"/>
        <v>435</v>
      </c>
      <c r="W548" s="4"/>
      <c r="X548" s="4"/>
      <c r="Y548" s="4">
        <f t="shared" si="35"/>
        <v>2</v>
      </c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" customHeight="1">
      <c r="A549" s="4">
        <v>548</v>
      </c>
      <c r="B549" s="4">
        <v>1</v>
      </c>
      <c r="C549" s="4">
        <v>254</v>
      </c>
      <c r="D549" s="4">
        <f t="shared" si="32"/>
        <v>254</v>
      </c>
      <c r="E549" s="4">
        <v>0</v>
      </c>
      <c r="F549" s="14">
        <v>0</v>
      </c>
      <c r="G549" s="4">
        <v>0</v>
      </c>
      <c r="H549" s="14">
        <v>0</v>
      </c>
      <c r="I549" s="4">
        <v>0</v>
      </c>
      <c r="J549" s="14">
        <v>0</v>
      </c>
      <c r="K549" s="4">
        <v>1</v>
      </c>
      <c r="L549" s="14">
        <v>0.66085953342168502</v>
      </c>
      <c r="M549" s="4">
        <v>0</v>
      </c>
      <c r="N549" s="14">
        <v>0</v>
      </c>
      <c r="O549" s="4">
        <v>1</v>
      </c>
      <c r="P549" s="14">
        <v>0.77019865996776204</v>
      </c>
      <c r="Q549" s="14">
        <v>0</v>
      </c>
      <c r="R549" s="14">
        <v>0</v>
      </c>
      <c r="S549" s="4">
        <v>1</v>
      </c>
      <c r="T549" s="4">
        <v>0.18555728202892299</v>
      </c>
      <c r="U549" s="4">
        <f t="shared" si="33"/>
        <v>0.28100000000000003</v>
      </c>
      <c r="V549" s="4">
        <f t="shared" si="34"/>
        <v>341</v>
      </c>
      <c r="W549" s="4"/>
      <c r="X549" s="4"/>
      <c r="Y549" s="4">
        <f t="shared" si="35"/>
        <v>3</v>
      </c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" customHeight="1">
      <c r="A550" s="4">
        <v>549</v>
      </c>
      <c r="B550" s="4">
        <v>1</v>
      </c>
      <c r="C550" s="4">
        <v>960</v>
      </c>
      <c r="D550" s="4">
        <f t="shared" si="32"/>
        <v>960</v>
      </c>
      <c r="E550" s="4">
        <v>0</v>
      </c>
      <c r="F550" s="14">
        <v>0</v>
      </c>
      <c r="G550" s="4">
        <v>0</v>
      </c>
      <c r="H550" s="14">
        <v>0</v>
      </c>
      <c r="I550" s="4">
        <v>0</v>
      </c>
      <c r="J550" s="14">
        <v>0</v>
      </c>
      <c r="K550" s="4">
        <v>1</v>
      </c>
      <c r="L550" s="14">
        <v>0.66085953342168502</v>
      </c>
      <c r="M550" s="4">
        <v>0</v>
      </c>
      <c r="N550" s="14">
        <v>0</v>
      </c>
      <c r="O550" s="4">
        <v>0</v>
      </c>
      <c r="P550" s="14">
        <v>0</v>
      </c>
      <c r="Q550" s="14">
        <v>1</v>
      </c>
      <c r="R550" s="14">
        <v>0.40047411284576301</v>
      </c>
      <c r="S550" s="4">
        <v>1</v>
      </c>
      <c r="T550" s="4">
        <v>0.18555728202892299</v>
      </c>
      <c r="U550" s="4">
        <f t="shared" si="33"/>
        <v>0.70899999999999996</v>
      </c>
      <c r="V550" s="4">
        <f t="shared" si="34"/>
        <v>174</v>
      </c>
      <c r="W550" s="4"/>
      <c r="X550" s="4"/>
      <c r="Y550" s="4">
        <f t="shared" si="35"/>
        <v>3</v>
      </c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" customHeight="1">
      <c r="A551" s="4">
        <v>550</v>
      </c>
      <c r="B551" s="4">
        <v>1</v>
      </c>
      <c r="C551" s="4">
        <v>578</v>
      </c>
      <c r="D551" s="4">
        <f t="shared" si="32"/>
        <v>578</v>
      </c>
      <c r="E551" s="4">
        <v>0</v>
      </c>
      <c r="F551" s="14">
        <v>0</v>
      </c>
      <c r="G551" s="4">
        <v>1</v>
      </c>
      <c r="H551" s="14">
        <v>0.64745437052207699</v>
      </c>
      <c r="I551" s="4">
        <v>0</v>
      </c>
      <c r="J551" s="14">
        <v>0</v>
      </c>
      <c r="K551" s="4">
        <v>0</v>
      </c>
      <c r="L551" s="14">
        <v>0</v>
      </c>
      <c r="M551" s="4">
        <v>0</v>
      </c>
      <c r="N551" s="14">
        <v>0</v>
      </c>
      <c r="O551" s="4">
        <v>0</v>
      </c>
      <c r="P551" s="14">
        <v>0</v>
      </c>
      <c r="Q551" s="14">
        <v>1</v>
      </c>
      <c r="R551" s="14">
        <v>0.40047411284576301</v>
      </c>
      <c r="S551" s="4">
        <v>1</v>
      </c>
      <c r="T551" s="4">
        <v>0.18555728202892299</v>
      </c>
      <c r="U551" s="4">
        <f t="shared" si="33"/>
        <v>0.70899999999999996</v>
      </c>
      <c r="V551" s="4">
        <f t="shared" si="34"/>
        <v>174</v>
      </c>
      <c r="W551" s="4"/>
      <c r="X551" s="4"/>
      <c r="Y551" s="4">
        <f t="shared" si="35"/>
        <v>3</v>
      </c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" customHeight="1">
      <c r="A552" s="4">
        <v>551</v>
      </c>
      <c r="B552" s="4">
        <v>1</v>
      </c>
      <c r="C552" s="4">
        <v>202</v>
      </c>
      <c r="D552" s="4">
        <f t="shared" si="32"/>
        <v>202</v>
      </c>
      <c r="E552" s="4">
        <v>0</v>
      </c>
      <c r="F552" s="14">
        <v>0</v>
      </c>
      <c r="G552" s="4">
        <v>0</v>
      </c>
      <c r="H552" s="14">
        <v>0</v>
      </c>
      <c r="I552" s="4">
        <v>0</v>
      </c>
      <c r="J552" s="14">
        <v>0</v>
      </c>
      <c r="K552" s="4">
        <v>1</v>
      </c>
      <c r="L552" s="14">
        <v>0.66085953342168502</v>
      </c>
      <c r="M552" s="4">
        <v>0</v>
      </c>
      <c r="N552" s="14">
        <v>0</v>
      </c>
      <c r="O552" s="4">
        <v>1</v>
      </c>
      <c r="P552" s="14">
        <v>0.77019865996776204</v>
      </c>
      <c r="Q552" s="14">
        <v>1</v>
      </c>
      <c r="R552" s="14">
        <v>0.40047411284576301</v>
      </c>
      <c r="S552" s="4">
        <v>1</v>
      </c>
      <c r="T552" s="4">
        <v>0.18555728202892299</v>
      </c>
      <c r="U552" s="4">
        <f t="shared" si="33"/>
        <v>0.76100000000000001</v>
      </c>
      <c r="V552" s="4">
        <f t="shared" si="34"/>
        <v>105</v>
      </c>
      <c r="W552" s="4"/>
      <c r="X552" s="4"/>
      <c r="Y552" s="4">
        <f t="shared" si="35"/>
        <v>4</v>
      </c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" customHeight="1">
      <c r="A553" s="4">
        <v>552</v>
      </c>
      <c r="B553" s="4">
        <v>1</v>
      </c>
      <c r="C553" s="4">
        <v>201</v>
      </c>
      <c r="D553" s="4">
        <f t="shared" si="32"/>
        <v>201</v>
      </c>
      <c r="E553" s="4">
        <v>0</v>
      </c>
      <c r="F553" s="14">
        <v>0</v>
      </c>
      <c r="G553" s="4">
        <v>1</v>
      </c>
      <c r="H553" s="14">
        <v>0.64745437052207699</v>
      </c>
      <c r="I553" s="4">
        <v>0</v>
      </c>
      <c r="J553" s="14">
        <v>0</v>
      </c>
      <c r="K553" s="4">
        <v>0</v>
      </c>
      <c r="L553" s="14">
        <v>0</v>
      </c>
      <c r="M553" s="4">
        <v>0</v>
      </c>
      <c r="N553" s="14">
        <v>0</v>
      </c>
      <c r="O553" s="4">
        <v>1</v>
      </c>
      <c r="P553" s="14">
        <v>0.77019865996776204</v>
      </c>
      <c r="Q553" s="14">
        <v>1</v>
      </c>
      <c r="R553" s="14">
        <v>0.40047411284576301</v>
      </c>
      <c r="S553" s="4">
        <v>1</v>
      </c>
      <c r="T553" s="4">
        <v>0.18555728202892299</v>
      </c>
      <c r="U553" s="4">
        <f t="shared" si="33"/>
        <v>0.76</v>
      </c>
      <c r="V553" s="4">
        <f t="shared" si="34"/>
        <v>121</v>
      </c>
      <c r="W553" s="4"/>
      <c r="X553" s="4"/>
      <c r="Y553" s="4">
        <f t="shared" si="35"/>
        <v>4</v>
      </c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" customHeight="1">
      <c r="A554" s="4">
        <v>553</v>
      </c>
      <c r="B554" s="4">
        <v>1</v>
      </c>
      <c r="C554" s="4">
        <v>267</v>
      </c>
      <c r="D554" s="4">
        <f t="shared" si="32"/>
        <v>267</v>
      </c>
      <c r="E554" s="4">
        <v>0</v>
      </c>
      <c r="F554" s="14">
        <v>0</v>
      </c>
      <c r="G554" s="4">
        <v>0</v>
      </c>
      <c r="H554" s="14">
        <v>0</v>
      </c>
      <c r="I554" s="4">
        <v>0</v>
      </c>
      <c r="J554" s="14">
        <v>0</v>
      </c>
      <c r="K554" s="4">
        <v>0</v>
      </c>
      <c r="L554" s="14">
        <v>0</v>
      </c>
      <c r="M554" s="4">
        <v>0</v>
      </c>
      <c r="N554" s="14">
        <v>0</v>
      </c>
      <c r="O554" s="4">
        <v>1</v>
      </c>
      <c r="P554" s="14">
        <v>0.77019865996776204</v>
      </c>
      <c r="Q554" s="14">
        <v>1</v>
      </c>
      <c r="R554" s="14">
        <v>0.40047411284576301</v>
      </c>
      <c r="S554" s="4">
        <v>1</v>
      </c>
      <c r="T554" s="4">
        <v>0.18555728202892299</v>
      </c>
      <c r="U554" s="4">
        <f t="shared" si="33"/>
        <v>0.71699999999999997</v>
      </c>
      <c r="V554" s="4">
        <f t="shared" si="34"/>
        <v>153</v>
      </c>
      <c r="W554" s="4"/>
      <c r="X554" s="4"/>
      <c r="Y554" s="4">
        <f t="shared" si="35"/>
        <v>3</v>
      </c>
      <c r="Z554" s="4"/>
      <c r="AA554" s="4"/>
      <c r="AB554" s="4"/>
      <c r="AC554" s="4"/>
      <c r="AD554" s="4"/>
      <c r="AE554" s="4"/>
      <c r="AF554" s="4"/>
      <c r="AG554" s="19"/>
      <c r="AH554" s="4"/>
    </row>
    <row r="555" spans="1:34" ht="15" customHeight="1">
      <c r="A555" s="4">
        <v>554</v>
      </c>
      <c r="B555" s="4">
        <v>1</v>
      </c>
      <c r="C555" s="4">
        <v>161</v>
      </c>
      <c r="D555" s="4">
        <f t="shared" si="32"/>
        <v>161</v>
      </c>
      <c r="E555" s="4">
        <v>0</v>
      </c>
      <c r="F555" s="14">
        <v>0</v>
      </c>
      <c r="G555" s="4">
        <v>0</v>
      </c>
      <c r="H555" s="14">
        <v>0</v>
      </c>
      <c r="I555" s="4">
        <v>0</v>
      </c>
      <c r="J555" s="14">
        <v>0</v>
      </c>
      <c r="K555" s="4">
        <v>1</v>
      </c>
      <c r="L555" s="14">
        <v>0.66085953342168502</v>
      </c>
      <c r="M555" s="4">
        <v>1</v>
      </c>
      <c r="N555" s="14">
        <v>1.0002973763615399</v>
      </c>
      <c r="O555" s="4">
        <v>1</v>
      </c>
      <c r="P555" s="14">
        <v>0.77019865996776204</v>
      </c>
      <c r="Q555" s="14">
        <v>0</v>
      </c>
      <c r="R555" s="14">
        <v>0</v>
      </c>
      <c r="S555" s="4">
        <v>1</v>
      </c>
      <c r="T555" s="4">
        <v>0.18555728202892299</v>
      </c>
      <c r="U555" s="4">
        <f t="shared" si="33"/>
        <v>0.30499999999999999</v>
      </c>
      <c r="V555" s="4">
        <f t="shared" si="34"/>
        <v>310</v>
      </c>
      <c r="W555" s="4"/>
      <c r="X555" s="4"/>
      <c r="Y555" s="4">
        <f t="shared" si="35"/>
        <v>4</v>
      </c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" customHeight="1">
      <c r="A556" s="4">
        <v>555</v>
      </c>
      <c r="B556" s="4">
        <v>1</v>
      </c>
      <c r="C556" s="4">
        <v>188</v>
      </c>
      <c r="D556" s="4">
        <f t="shared" si="32"/>
        <v>188</v>
      </c>
      <c r="E556" s="4">
        <v>0</v>
      </c>
      <c r="F556" s="14">
        <v>0</v>
      </c>
      <c r="G556" s="4">
        <v>0</v>
      </c>
      <c r="H556" s="14">
        <v>0</v>
      </c>
      <c r="I556" s="4">
        <v>0</v>
      </c>
      <c r="J556" s="14">
        <v>0</v>
      </c>
      <c r="K556" s="4">
        <v>0</v>
      </c>
      <c r="L556" s="14">
        <v>0</v>
      </c>
      <c r="M556" s="4">
        <v>1</v>
      </c>
      <c r="N556" s="14">
        <v>1.0002973763615399</v>
      </c>
      <c r="O556" s="4">
        <v>1</v>
      </c>
      <c r="P556" s="14">
        <v>0.77019865996776204</v>
      </c>
      <c r="Q556" s="14">
        <v>0</v>
      </c>
      <c r="R556" s="14">
        <v>0</v>
      </c>
      <c r="S556" s="4">
        <v>1</v>
      </c>
      <c r="T556" s="4">
        <v>0.18555728202892299</v>
      </c>
      <c r="U556" s="4">
        <f t="shared" si="33"/>
        <v>0.28899999999999998</v>
      </c>
      <c r="V556" s="4">
        <f t="shared" si="34"/>
        <v>334</v>
      </c>
      <c r="W556" s="4"/>
      <c r="X556" s="4"/>
      <c r="Y556" s="4">
        <f t="shared" si="35"/>
        <v>3</v>
      </c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" customHeight="1">
      <c r="A557" s="4">
        <v>556</v>
      </c>
      <c r="B557" s="4">
        <v>1</v>
      </c>
      <c r="C557" s="4">
        <v>577</v>
      </c>
      <c r="D557" s="4">
        <f t="shared" si="32"/>
        <v>577</v>
      </c>
      <c r="E557" s="4">
        <v>0</v>
      </c>
      <c r="F557" s="14">
        <v>0</v>
      </c>
      <c r="G557" s="4">
        <v>0</v>
      </c>
      <c r="H557" s="14">
        <v>0</v>
      </c>
      <c r="I557" s="4">
        <v>0</v>
      </c>
      <c r="J557" s="14">
        <v>0</v>
      </c>
      <c r="K557" s="4">
        <v>1</v>
      </c>
      <c r="L557" s="14">
        <v>0.66085953342168502</v>
      </c>
      <c r="M557" s="4">
        <v>0</v>
      </c>
      <c r="N557" s="14">
        <v>0</v>
      </c>
      <c r="O557" s="4">
        <v>0</v>
      </c>
      <c r="P557" s="14">
        <v>0</v>
      </c>
      <c r="Q557" s="14">
        <v>1</v>
      </c>
      <c r="R557" s="14">
        <v>0.40047411284576301</v>
      </c>
      <c r="S557" s="4">
        <v>1</v>
      </c>
      <c r="T557" s="4">
        <v>0.18555728202892299</v>
      </c>
      <c r="U557" s="4">
        <f t="shared" si="33"/>
        <v>0.70899999999999996</v>
      </c>
      <c r="V557" s="4">
        <f t="shared" si="34"/>
        <v>174</v>
      </c>
      <c r="W557" s="4"/>
      <c r="X557" s="4"/>
      <c r="Y557" s="4">
        <f t="shared" si="35"/>
        <v>3</v>
      </c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" customHeight="1">
      <c r="A558" s="4">
        <v>557</v>
      </c>
      <c r="B558" s="4">
        <v>1</v>
      </c>
      <c r="C558" s="4">
        <v>312</v>
      </c>
      <c r="D558" s="4">
        <f t="shared" si="32"/>
        <v>312</v>
      </c>
      <c r="E558" s="4">
        <v>0</v>
      </c>
      <c r="F558" s="14">
        <v>0</v>
      </c>
      <c r="G558" s="4">
        <v>1</v>
      </c>
      <c r="H558" s="14">
        <v>0.64745437052207699</v>
      </c>
      <c r="I558" s="4">
        <v>0</v>
      </c>
      <c r="J558" s="14">
        <v>0</v>
      </c>
      <c r="K558" s="4">
        <v>1</v>
      </c>
      <c r="L558" s="14">
        <v>0.66085953342168502</v>
      </c>
      <c r="M558" s="4">
        <v>0</v>
      </c>
      <c r="N558" s="14">
        <v>0</v>
      </c>
      <c r="O558" s="4">
        <v>1</v>
      </c>
      <c r="P558" s="14">
        <v>0.77019865996776204</v>
      </c>
      <c r="Q558" s="14">
        <v>1</v>
      </c>
      <c r="R558" s="14">
        <v>0.40047411284576301</v>
      </c>
      <c r="S558" s="4">
        <v>1</v>
      </c>
      <c r="T558" s="4">
        <v>0.18555728202892299</v>
      </c>
      <c r="U558" s="4">
        <f t="shared" si="33"/>
        <v>0.80400000000000005</v>
      </c>
      <c r="V558" s="4">
        <f t="shared" si="34"/>
        <v>82</v>
      </c>
      <c r="W558" s="4"/>
      <c r="X558" s="4"/>
      <c r="Y558" s="4">
        <f t="shared" si="35"/>
        <v>5</v>
      </c>
      <c r="Z558" s="4"/>
      <c r="AA558" s="4"/>
      <c r="AB558" s="4"/>
      <c r="AC558" s="4"/>
      <c r="AD558" s="4"/>
      <c r="AE558" s="4"/>
      <c r="AF558" s="4"/>
      <c r="AG558" s="19"/>
      <c r="AH558" s="4"/>
    </row>
    <row r="559" spans="1:34" ht="15" customHeight="1">
      <c r="A559" s="4">
        <v>558</v>
      </c>
      <c r="B559" s="4">
        <v>1</v>
      </c>
      <c r="C559" s="4">
        <v>218</v>
      </c>
      <c r="D559" s="4">
        <f t="shared" si="32"/>
        <v>218</v>
      </c>
      <c r="E559" s="4">
        <v>0</v>
      </c>
      <c r="F559" s="14">
        <v>0</v>
      </c>
      <c r="G559" s="4">
        <v>0</v>
      </c>
      <c r="H559" s="14">
        <v>0</v>
      </c>
      <c r="I559" s="4">
        <v>0</v>
      </c>
      <c r="J559" s="14">
        <v>0</v>
      </c>
      <c r="K559" s="4">
        <v>1</v>
      </c>
      <c r="L559" s="14">
        <v>0.66085953342168502</v>
      </c>
      <c r="M559" s="4">
        <v>0</v>
      </c>
      <c r="N559" s="14">
        <v>0</v>
      </c>
      <c r="O559" s="4">
        <v>1</v>
      </c>
      <c r="P559" s="14">
        <v>0.77019865996776204</v>
      </c>
      <c r="Q559" s="14">
        <v>0</v>
      </c>
      <c r="R559" s="14">
        <v>0</v>
      </c>
      <c r="S559" s="4">
        <v>1</v>
      </c>
      <c r="T559" s="4">
        <v>0.18555728202892299</v>
      </c>
      <c r="U559" s="4">
        <f t="shared" si="33"/>
        <v>0.28100000000000003</v>
      </c>
      <c r="V559" s="4">
        <f t="shared" si="34"/>
        <v>341</v>
      </c>
      <c r="W559" s="4"/>
      <c r="X559" s="4"/>
      <c r="Y559" s="4">
        <f t="shared" si="35"/>
        <v>3</v>
      </c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" customHeight="1">
      <c r="A560" s="4">
        <v>559</v>
      </c>
      <c r="B560" s="4">
        <v>1</v>
      </c>
      <c r="C560" s="4">
        <v>1066</v>
      </c>
      <c r="D560" s="4">
        <f t="shared" si="32"/>
        <v>1066</v>
      </c>
      <c r="E560" s="4">
        <v>0</v>
      </c>
      <c r="F560" s="14">
        <v>0</v>
      </c>
      <c r="G560" s="4">
        <v>0</v>
      </c>
      <c r="H560" s="14">
        <v>0</v>
      </c>
      <c r="I560" s="4">
        <v>0</v>
      </c>
      <c r="J560" s="14">
        <v>0</v>
      </c>
      <c r="K560" s="4">
        <v>1</v>
      </c>
      <c r="L560" s="14">
        <v>0.66085953342168502</v>
      </c>
      <c r="M560" s="4">
        <v>0</v>
      </c>
      <c r="N560" s="14">
        <v>0</v>
      </c>
      <c r="O560" s="4">
        <v>0</v>
      </c>
      <c r="P560" s="14">
        <v>0</v>
      </c>
      <c r="Q560" s="14">
        <v>0</v>
      </c>
      <c r="R560" s="14">
        <v>0</v>
      </c>
      <c r="S560" s="4">
        <v>1</v>
      </c>
      <c r="T560" s="4">
        <v>0.18555728202892299</v>
      </c>
      <c r="U560" s="4">
        <f t="shared" si="33"/>
        <v>0.26200000000000001</v>
      </c>
      <c r="V560" s="4">
        <f t="shared" si="34"/>
        <v>435</v>
      </c>
      <c r="W560" s="4"/>
      <c r="X560" s="4"/>
      <c r="Y560" s="4">
        <f t="shared" si="35"/>
        <v>2</v>
      </c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" customHeight="1">
      <c r="A561" s="4">
        <v>560</v>
      </c>
      <c r="B561" s="4">
        <v>1</v>
      </c>
      <c r="C561" s="4">
        <v>234</v>
      </c>
      <c r="D561" s="4">
        <f t="shared" si="32"/>
        <v>234</v>
      </c>
      <c r="E561" s="4">
        <v>0</v>
      </c>
      <c r="F561" s="14">
        <v>0</v>
      </c>
      <c r="G561" s="4">
        <v>0</v>
      </c>
      <c r="H561" s="14">
        <v>0</v>
      </c>
      <c r="I561" s="4">
        <v>0</v>
      </c>
      <c r="J561" s="14">
        <v>0</v>
      </c>
      <c r="K561" s="4">
        <v>0</v>
      </c>
      <c r="L561" s="14">
        <v>0</v>
      </c>
      <c r="M561" s="4">
        <v>0</v>
      </c>
      <c r="N561" s="14">
        <v>0</v>
      </c>
      <c r="O561" s="4">
        <v>0</v>
      </c>
      <c r="P561" s="14">
        <v>0</v>
      </c>
      <c r="Q561" s="14">
        <v>0</v>
      </c>
      <c r="R561" s="14">
        <v>0</v>
      </c>
      <c r="S561" s="4">
        <v>1</v>
      </c>
      <c r="T561" s="4">
        <v>0.18555728202892299</v>
      </c>
      <c r="U561" s="4">
        <f t="shared" si="33"/>
        <v>0.246</v>
      </c>
      <c r="V561" s="4">
        <f t="shared" si="34"/>
        <v>467</v>
      </c>
      <c r="W561" s="4"/>
      <c r="X561" s="4"/>
      <c r="Y561" s="4">
        <f t="shared" si="35"/>
        <v>1</v>
      </c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" customHeight="1">
      <c r="A562" s="4">
        <v>561</v>
      </c>
      <c r="B562" s="4">
        <v>1</v>
      </c>
      <c r="C562" s="4">
        <v>159</v>
      </c>
      <c r="D562" s="4">
        <f t="shared" si="32"/>
        <v>159</v>
      </c>
      <c r="E562" s="4">
        <v>0</v>
      </c>
      <c r="F562" s="14">
        <v>0</v>
      </c>
      <c r="G562" s="4">
        <v>1</v>
      </c>
      <c r="H562" s="14">
        <v>0.64745437052207699</v>
      </c>
      <c r="I562" s="4">
        <v>0</v>
      </c>
      <c r="J562" s="14">
        <v>0</v>
      </c>
      <c r="K562" s="4">
        <v>1</v>
      </c>
      <c r="L562" s="14">
        <v>0.66085953342168502</v>
      </c>
      <c r="M562" s="4">
        <v>0</v>
      </c>
      <c r="N562" s="14">
        <v>0</v>
      </c>
      <c r="O562" s="4">
        <v>1</v>
      </c>
      <c r="P562" s="14">
        <v>0.77019865996776204</v>
      </c>
      <c r="Q562" s="14">
        <v>1</v>
      </c>
      <c r="R562" s="14">
        <v>0.40047411284576301</v>
      </c>
      <c r="S562" s="4">
        <v>1</v>
      </c>
      <c r="T562" s="4">
        <v>0.18555728202892299</v>
      </c>
      <c r="U562" s="4">
        <f t="shared" si="33"/>
        <v>0.80400000000000005</v>
      </c>
      <c r="V562" s="4">
        <f t="shared" si="34"/>
        <v>82</v>
      </c>
      <c r="W562" s="4"/>
      <c r="X562" s="4"/>
      <c r="Y562" s="4">
        <f t="shared" si="35"/>
        <v>5</v>
      </c>
      <c r="Z562" s="4"/>
      <c r="AA562" s="4"/>
      <c r="AB562" s="4"/>
      <c r="AC562" s="4"/>
      <c r="AD562" s="4"/>
      <c r="AE562" s="4"/>
      <c r="AF562" s="4"/>
      <c r="AG562" s="19"/>
      <c r="AH562" s="4"/>
    </row>
    <row r="563" spans="1:34" ht="15" customHeight="1">
      <c r="A563" s="4">
        <v>562</v>
      </c>
      <c r="B563" s="4">
        <v>1</v>
      </c>
      <c r="C563" s="4">
        <v>213</v>
      </c>
      <c r="D563" s="4">
        <f t="shared" si="32"/>
        <v>213</v>
      </c>
      <c r="E563" s="4">
        <v>0</v>
      </c>
      <c r="F563" s="14">
        <v>0</v>
      </c>
      <c r="G563" s="4">
        <v>1</v>
      </c>
      <c r="H563" s="14">
        <v>0.64745437052207699</v>
      </c>
      <c r="I563" s="4">
        <v>0</v>
      </c>
      <c r="J563" s="14">
        <v>0</v>
      </c>
      <c r="K563" s="4">
        <v>1</v>
      </c>
      <c r="L563" s="14">
        <v>0.66085953342168502</v>
      </c>
      <c r="M563" s="4">
        <v>0</v>
      </c>
      <c r="N563" s="14">
        <v>0</v>
      </c>
      <c r="O563" s="4">
        <v>1</v>
      </c>
      <c r="P563" s="14">
        <v>0.77019865996776204</v>
      </c>
      <c r="Q563" s="14">
        <v>1</v>
      </c>
      <c r="R563" s="14">
        <v>0.40047411284576301</v>
      </c>
      <c r="S563" s="4">
        <v>1</v>
      </c>
      <c r="T563" s="4">
        <v>0.18555728202892299</v>
      </c>
      <c r="U563" s="4">
        <f t="shared" si="33"/>
        <v>0.80400000000000005</v>
      </c>
      <c r="V563" s="4">
        <f t="shared" si="34"/>
        <v>82</v>
      </c>
      <c r="W563" s="4"/>
      <c r="X563" s="4"/>
      <c r="Y563" s="4">
        <f t="shared" si="35"/>
        <v>5</v>
      </c>
      <c r="Z563" s="4"/>
      <c r="AA563" s="4"/>
      <c r="AB563" s="4"/>
      <c r="AC563" s="4"/>
      <c r="AD563" s="4"/>
      <c r="AE563" s="4"/>
      <c r="AF563" s="4"/>
      <c r="AG563" s="19"/>
      <c r="AH563" s="4"/>
    </row>
    <row r="564" spans="1:34" ht="15" customHeight="1">
      <c r="A564" s="4">
        <v>563</v>
      </c>
      <c r="B564" s="4">
        <v>1</v>
      </c>
      <c r="C564" s="4">
        <v>197</v>
      </c>
      <c r="D564" s="4">
        <f t="shared" si="32"/>
        <v>197</v>
      </c>
      <c r="E564" s="4">
        <v>0</v>
      </c>
      <c r="F564" s="14">
        <v>0</v>
      </c>
      <c r="G564" s="4">
        <v>1</v>
      </c>
      <c r="H564" s="14">
        <v>0.64745437052207699</v>
      </c>
      <c r="I564" s="4">
        <v>0</v>
      </c>
      <c r="J564" s="14">
        <v>0</v>
      </c>
      <c r="K564" s="4">
        <v>0</v>
      </c>
      <c r="L564" s="14">
        <v>0</v>
      </c>
      <c r="M564" s="4">
        <v>0</v>
      </c>
      <c r="N564" s="14">
        <v>0</v>
      </c>
      <c r="O564" s="4">
        <v>1</v>
      </c>
      <c r="P564" s="14">
        <v>0.77019865996776204</v>
      </c>
      <c r="Q564" s="14">
        <v>0</v>
      </c>
      <c r="R564" s="14">
        <v>0</v>
      </c>
      <c r="S564" s="4">
        <v>1</v>
      </c>
      <c r="T564" s="4">
        <v>0.18555728202892299</v>
      </c>
      <c r="U564" s="4">
        <f t="shared" si="33"/>
        <v>0.28000000000000003</v>
      </c>
      <c r="V564" s="4">
        <f t="shared" si="34"/>
        <v>368</v>
      </c>
      <c r="W564" s="4"/>
      <c r="X564" s="4"/>
      <c r="Y564" s="4">
        <f t="shared" si="35"/>
        <v>3</v>
      </c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" customHeight="1">
      <c r="A565" s="4">
        <v>564</v>
      </c>
      <c r="B565" s="4">
        <v>1</v>
      </c>
      <c r="C565" s="4">
        <v>279</v>
      </c>
      <c r="D565" s="4">
        <f t="shared" si="32"/>
        <v>279</v>
      </c>
      <c r="E565" s="4">
        <v>0</v>
      </c>
      <c r="F565" s="14">
        <v>0</v>
      </c>
      <c r="G565" s="4">
        <v>0</v>
      </c>
      <c r="H565" s="14">
        <v>0</v>
      </c>
      <c r="I565" s="4">
        <v>0</v>
      </c>
      <c r="J565" s="14">
        <v>0</v>
      </c>
      <c r="K565" s="4">
        <v>1</v>
      </c>
      <c r="L565" s="14">
        <v>0.66085953342168502</v>
      </c>
      <c r="M565" s="4">
        <v>0</v>
      </c>
      <c r="N565" s="14">
        <v>0</v>
      </c>
      <c r="O565" s="4">
        <v>1</v>
      </c>
      <c r="P565" s="14">
        <v>0.77019865996776204</v>
      </c>
      <c r="Q565" s="14">
        <v>0</v>
      </c>
      <c r="R565" s="14">
        <v>0</v>
      </c>
      <c r="S565" s="4">
        <v>1</v>
      </c>
      <c r="T565" s="4">
        <v>0.18555728202892299</v>
      </c>
      <c r="U565" s="4">
        <f t="shared" si="33"/>
        <v>0.28100000000000003</v>
      </c>
      <c r="V565" s="4">
        <f t="shared" si="34"/>
        <v>341</v>
      </c>
      <c r="W565" s="4"/>
      <c r="X565" s="4"/>
      <c r="Y565" s="4">
        <f t="shared" si="35"/>
        <v>3</v>
      </c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" customHeight="1">
      <c r="A566" s="4">
        <v>565</v>
      </c>
      <c r="B566" s="4">
        <v>1</v>
      </c>
      <c r="C566" s="4">
        <v>180</v>
      </c>
      <c r="D566" s="4">
        <f t="shared" si="32"/>
        <v>180</v>
      </c>
      <c r="E566" s="4">
        <v>0</v>
      </c>
      <c r="F566" s="14">
        <v>0</v>
      </c>
      <c r="G566" s="4">
        <v>0</v>
      </c>
      <c r="H566" s="14">
        <v>0</v>
      </c>
      <c r="I566" s="4">
        <v>0</v>
      </c>
      <c r="J566" s="14">
        <v>0</v>
      </c>
      <c r="K566" s="4">
        <v>1</v>
      </c>
      <c r="L566" s="14">
        <v>0.66085953342168502</v>
      </c>
      <c r="M566" s="4">
        <v>0</v>
      </c>
      <c r="N566" s="14">
        <v>0</v>
      </c>
      <c r="O566" s="4">
        <v>1</v>
      </c>
      <c r="P566" s="14">
        <v>0.77019865996776204</v>
      </c>
      <c r="Q566" s="14">
        <v>1</v>
      </c>
      <c r="R566" s="14">
        <v>0.40047411284576301</v>
      </c>
      <c r="S566" s="4">
        <v>1</v>
      </c>
      <c r="T566" s="4">
        <v>0.18555728202892299</v>
      </c>
      <c r="U566" s="4">
        <f t="shared" si="33"/>
        <v>0.76100000000000001</v>
      </c>
      <c r="V566" s="4">
        <f t="shared" si="34"/>
        <v>105</v>
      </c>
      <c r="W566" s="4"/>
      <c r="X566" s="4"/>
      <c r="Y566" s="4">
        <f t="shared" si="35"/>
        <v>4</v>
      </c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" customHeight="1">
      <c r="A567" s="4">
        <v>566</v>
      </c>
      <c r="B567" s="4">
        <v>1</v>
      </c>
      <c r="C567" s="4">
        <v>249</v>
      </c>
      <c r="D567" s="4">
        <f t="shared" si="32"/>
        <v>249</v>
      </c>
      <c r="E567" s="4">
        <v>0</v>
      </c>
      <c r="F567" s="14">
        <v>0</v>
      </c>
      <c r="G567" s="4">
        <v>1</v>
      </c>
      <c r="H567" s="14">
        <v>0.64745437052207699</v>
      </c>
      <c r="I567" s="4">
        <v>0</v>
      </c>
      <c r="J567" s="14">
        <v>0</v>
      </c>
      <c r="K567" s="4">
        <v>1</v>
      </c>
      <c r="L567" s="14">
        <v>0.66085953342168502</v>
      </c>
      <c r="M567" s="4">
        <v>1</v>
      </c>
      <c r="N567" s="14">
        <v>1.0002973763615399</v>
      </c>
      <c r="O567" s="4">
        <v>1</v>
      </c>
      <c r="P567" s="14">
        <v>0.77019865996776204</v>
      </c>
      <c r="Q567" s="14">
        <v>1</v>
      </c>
      <c r="R567" s="14">
        <v>0.40047411284576301</v>
      </c>
      <c r="S567" s="4">
        <v>1</v>
      </c>
      <c r="T567" s="4">
        <v>0.18555728202892299</v>
      </c>
      <c r="U567" s="4">
        <f t="shared" si="33"/>
        <v>0.87</v>
      </c>
      <c r="V567" s="4">
        <f t="shared" si="34"/>
        <v>59</v>
      </c>
      <c r="W567" s="4"/>
      <c r="X567" s="4"/>
      <c r="Y567" s="4">
        <f t="shared" si="35"/>
        <v>6</v>
      </c>
      <c r="Z567" s="4"/>
      <c r="AA567" s="4"/>
      <c r="AB567" s="4"/>
      <c r="AC567" s="4"/>
      <c r="AD567" s="4"/>
      <c r="AE567" s="4"/>
      <c r="AF567" s="4"/>
      <c r="AG567" s="19"/>
      <c r="AH567" s="4"/>
    </row>
    <row r="568" spans="1:34" ht="15" customHeight="1">
      <c r="A568" s="4">
        <v>567</v>
      </c>
      <c r="B568" s="4">
        <v>1</v>
      </c>
      <c r="C568" s="4">
        <v>157</v>
      </c>
      <c r="D568" s="4">
        <f t="shared" si="32"/>
        <v>157</v>
      </c>
      <c r="E568" s="4">
        <v>0</v>
      </c>
      <c r="F568" s="14">
        <v>0</v>
      </c>
      <c r="G568" s="4">
        <v>0</v>
      </c>
      <c r="H568" s="14">
        <v>0</v>
      </c>
      <c r="I568" s="4">
        <v>0</v>
      </c>
      <c r="J568" s="14">
        <v>0</v>
      </c>
      <c r="K568" s="4">
        <v>0</v>
      </c>
      <c r="L568" s="14">
        <v>0</v>
      </c>
      <c r="M568" s="4">
        <v>0</v>
      </c>
      <c r="N568" s="14">
        <v>0</v>
      </c>
      <c r="O568" s="4">
        <v>1</v>
      </c>
      <c r="P568" s="14">
        <v>0.77019865996776204</v>
      </c>
      <c r="Q568" s="14">
        <v>0</v>
      </c>
      <c r="R568" s="14">
        <v>0</v>
      </c>
      <c r="S568" s="4">
        <v>1</v>
      </c>
      <c r="T568" s="4">
        <v>0.18555728202892299</v>
      </c>
      <c r="U568" s="4">
        <f t="shared" si="33"/>
        <v>0.26400000000000001</v>
      </c>
      <c r="V568" s="4">
        <f t="shared" si="34"/>
        <v>405</v>
      </c>
      <c r="W568" s="4"/>
      <c r="X568" s="4"/>
      <c r="Y568" s="4">
        <f t="shared" si="35"/>
        <v>2</v>
      </c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" customHeight="1">
      <c r="A569" s="4">
        <v>568</v>
      </c>
      <c r="B569" s="4">
        <v>1</v>
      </c>
      <c r="C569" s="4">
        <v>194</v>
      </c>
      <c r="D569" s="4">
        <f t="shared" si="32"/>
        <v>194</v>
      </c>
      <c r="E569" s="4">
        <v>0</v>
      </c>
      <c r="F569" s="14">
        <v>0</v>
      </c>
      <c r="G569" s="4">
        <v>0</v>
      </c>
      <c r="H569" s="14">
        <v>0</v>
      </c>
      <c r="I569" s="4">
        <v>0</v>
      </c>
      <c r="J569" s="14">
        <v>0</v>
      </c>
      <c r="K569" s="4">
        <v>0</v>
      </c>
      <c r="L569" s="14">
        <v>0</v>
      </c>
      <c r="M569" s="4">
        <v>0</v>
      </c>
      <c r="N569" s="14">
        <v>0</v>
      </c>
      <c r="O569" s="4">
        <v>1</v>
      </c>
      <c r="P569" s="14">
        <v>0.77019865996776204</v>
      </c>
      <c r="Q569" s="14">
        <v>0</v>
      </c>
      <c r="R569" s="14">
        <v>0</v>
      </c>
      <c r="S569" s="4">
        <v>1</v>
      </c>
      <c r="T569" s="4">
        <v>0.18555728202892299</v>
      </c>
      <c r="U569" s="4">
        <f t="shared" si="33"/>
        <v>0.26400000000000001</v>
      </c>
      <c r="V569" s="4">
        <f t="shared" si="34"/>
        <v>405</v>
      </c>
      <c r="W569" s="4"/>
      <c r="X569" s="4"/>
      <c r="Y569" s="4">
        <f t="shared" si="35"/>
        <v>2</v>
      </c>
      <c r="Z569" s="4"/>
      <c r="AA569" s="4"/>
      <c r="AB569" s="4"/>
      <c r="AC569" s="4"/>
      <c r="AD569" s="4"/>
      <c r="AE569" s="4"/>
      <c r="AF569" s="4"/>
      <c r="AG569" s="19"/>
      <c r="AH569" s="4"/>
    </row>
    <row r="570" spans="1:34" ht="15" customHeight="1">
      <c r="A570" s="4">
        <v>569</v>
      </c>
      <c r="B570" s="4">
        <v>1</v>
      </c>
      <c r="C570" s="4">
        <v>587</v>
      </c>
      <c r="D570" s="4">
        <f t="shared" si="32"/>
        <v>587</v>
      </c>
      <c r="E570" s="4">
        <v>0</v>
      </c>
      <c r="F570" s="14">
        <v>0</v>
      </c>
      <c r="G570" s="4">
        <v>1</v>
      </c>
      <c r="H570" s="14">
        <v>0.64745437052207699</v>
      </c>
      <c r="I570" s="4">
        <v>0</v>
      </c>
      <c r="J570" s="14">
        <v>0</v>
      </c>
      <c r="K570" s="4">
        <v>1</v>
      </c>
      <c r="L570" s="14">
        <v>0.66085953342168502</v>
      </c>
      <c r="M570" s="4">
        <v>1</v>
      </c>
      <c r="N570" s="14">
        <v>1.0002973763615399</v>
      </c>
      <c r="O570" s="4">
        <v>1</v>
      </c>
      <c r="P570" s="14">
        <v>0.77019865996776204</v>
      </c>
      <c r="Q570" s="14">
        <v>1</v>
      </c>
      <c r="R570" s="14">
        <v>0.40047411284576301</v>
      </c>
      <c r="S570" s="4">
        <v>1</v>
      </c>
      <c r="T570" s="4">
        <v>0.18555728202892299</v>
      </c>
      <c r="U570" s="4">
        <f t="shared" si="33"/>
        <v>0.87</v>
      </c>
      <c r="V570" s="4">
        <f t="shared" si="34"/>
        <v>59</v>
      </c>
      <c r="W570" s="4"/>
      <c r="X570" s="4"/>
      <c r="Y570" s="4">
        <f t="shared" si="35"/>
        <v>6</v>
      </c>
      <c r="Z570" s="4"/>
      <c r="AA570" s="4"/>
      <c r="AB570" s="4"/>
      <c r="AC570" s="4"/>
      <c r="AD570" s="4"/>
      <c r="AE570" s="4"/>
      <c r="AF570" s="4"/>
      <c r="AG570" s="19"/>
      <c r="AH570" s="4"/>
    </row>
    <row r="571" spans="1:34" ht="15" customHeight="1">
      <c r="A571" s="4">
        <v>570</v>
      </c>
      <c r="B571" s="4">
        <v>1</v>
      </c>
      <c r="C571" s="4">
        <v>70</v>
      </c>
      <c r="D571" s="4">
        <f t="shared" si="32"/>
        <v>70</v>
      </c>
      <c r="E571" s="4">
        <v>0</v>
      </c>
      <c r="F571" s="14">
        <v>0</v>
      </c>
      <c r="G571" s="4">
        <v>0</v>
      </c>
      <c r="H571" s="14">
        <v>0</v>
      </c>
      <c r="I571" s="4">
        <v>1</v>
      </c>
      <c r="J571" s="14">
        <v>1.2725556160834299</v>
      </c>
      <c r="K571" s="4">
        <v>0</v>
      </c>
      <c r="L571" s="14">
        <v>0</v>
      </c>
      <c r="M571" s="4">
        <v>0</v>
      </c>
      <c r="N571" s="14">
        <v>0</v>
      </c>
      <c r="O571" s="4">
        <v>0</v>
      </c>
      <c r="P571" s="14">
        <v>0</v>
      </c>
      <c r="Q571" s="14">
        <v>1</v>
      </c>
      <c r="R571" s="14">
        <v>0.40047411284576301</v>
      </c>
      <c r="S571" s="4">
        <v>1</v>
      </c>
      <c r="T571" s="4">
        <v>0.18555728202892299</v>
      </c>
      <c r="U571" s="4">
        <f t="shared" si="33"/>
        <v>0.75</v>
      </c>
      <c r="V571" s="4">
        <f t="shared" si="34"/>
        <v>134</v>
      </c>
      <c r="W571" s="4"/>
      <c r="X571" s="4"/>
      <c r="Y571" s="4">
        <f t="shared" si="35"/>
        <v>3</v>
      </c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" customHeight="1">
      <c r="A572" s="4">
        <v>571</v>
      </c>
      <c r="B572" s="4">
        <v>1</v>
      </c>
      <c r="C572" s="4">
        <v>85</v>
      </c>
      <c r="D572" s="4">
        <f t="shared" si="32"/>
        <v>85</v>
      </c>
      <c r="E572" s="4">
        <v>0</v>
      </c>
      <c r="F572" s="14">
        <v>0</v>
      </c>
      <c r="G572" s="4">
        <v>1</v>
      </c>
      <c r="H572" s="14">
        <v>0.64745437052207699</v>
      </c>
      <c r="I572" s="4">
        <v>1</v>
      </c>
      <c r="J572" s="14">
        <v>1.2725556160834299</v>
      </c>
      <c r="K572" s="4">
        <v>0</v>
      </c>
      <c r="L572" s="14">
        <v>0</v>
      </c>
      <c r="M572" s="4">
        <v>0</v>
      </c>
      <c r="N572" s="14">
        <v>0</v>
      </c>
      <c r="O572" s="4">
        <v>0</v>
      </c>
      <c r="P572" s="14">
        <v>0</v>
      </c>
      <c r="Q572" s="14">
        <v>1</v>
      </c>
      <c r="R572" s="14">
        <v>0.40047411284576301</v>
      </c>
      <c r="S572" s="4">
        <v>1</v>
      </c>
      <c r="T572" s="4">
        <v>0.18555728202892299</v>
      </c>
      <c r="U572" s="4">
        <f t="shared" si="33"/>
        <v>0.79300000000000004</v>
      </c>
      <c r="V572" s="4">
        <f t="shared" si="34"/>
        <v>95</v>
      </c>
      <c r="W572" s="4"/>
      <c r="X572" s="4"/>
      <c r="Y572" s="4">
        <f t="shared" si="35"/>
        <v>4</v>
      </c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" customHeight="1">
      <c r="A573" s="4">
        <v>572</v>
      </c>
      <c r="B573" s="4">
        <v>1</v>
      </c>
      <c r="C573" s="4">
        <v>231</v>
      </c>
      <c r="D573" s="4">
        <f t="shared" si="32"/>
        <v>231</v>
      </c>
      <c r="E573" s="4">
        <v>0</v>
      </c>
      <c r="F573" s="14">
        <v>0</v>
      </c>
      <c r="G573" s="4">
        <v>1</v>
      </c>
      <c r="H573" s="14">
        <v>0.64745437052207699</v>
      </c>
      <c r="I573" s="4">
        <v>0</v>
      </c>
      <c r="J573" s="14">
        <v>0</v>
      </c>
      <c r="K573" s="4">
        <v>1</v>
      </c>
      <c r="L573" s="14">
        <v>0.66085953342168502</v>
      </c>
      <c r="M573" s="4">
        <v>0</v>
      </c>
      <c r="N573" s="14">
        <v>0</v>
      </c>
      <c r="O573" s="4">
        <v>1</v>
      </c>
      <c r="P573" s="14">
        <v>0.77019865996776204</v>
      </c>
      <c r="Q573" s="14">
        <v>0</v>
      </c>
      <c r="R573" s="14">
        <v>0</v>
      </c>
      <c r="S573" s="4">
        <v>1</v>
      </c>
      <c r="T573" s="4">
        <v>0.18555728202892299</v>
      </c>
      <c r="U573" s="4">
        <f t="shared" si="33"/>
        <v>0.29699999999999999</v>
      </c>
      <c r="V573" s="4">
        <f t="shared" si="34"/>
        <v>316</v>
      </c>
      <c r="W573" s="4"/>
      <c r="X573" s="4"/>
      <c r="Y573" s="4">
        <f t="shared" si="35"/>
        <v>4</v>
      </c>
      <c r="Z573" s="4"/>
      <c r="AA573" s="4"/>
      <c r="AB573" s="4"/>
      <c r="AC573" s="4"/>
      <c r="AD573" s="4"/>
      <c r="AE573" s="4"/>
      <c r="AF573" s="4"/>
      <c r="AG573" s="19"/>
      <c r="AH573" s="4"/>
    </row>
    <row r="574" spans="1:34" ht="15" customHeight="1">
      <c r="A574" s="4">
        <v>573</v>
      </c>
      <c r="B574" s="4">
        <v>1</v>
      </c>
      <c r="C574" s="4">
        <v>206</v>
      </c>
      <c r="D574" s="4">
        <f t="shared" si="32"/>
        <v>206</v>
      </c>
      <c r="E574" s="4">
        <v>0</v>
      </c>
      <c r="F574" s="14">
        <v>0</v>
      </c>
      <c r="G574" s="4">
        <v>0</v>
      </c>
      <c r="H574" s="14">
        <v>0</v>
      </c>
      <c r="I574" s="4">
        <v>0</v>
      </c>
      <c r="J574" s="14">
        <v>0</v>
      </c>
      <c r="K574" s="4">
        <v>1</v>
      </c>
      <c r="L574" s="14">
        <v>0.66085953342168502</v>
      </c>
      <c r="M574" s="4">
        <v>0</v>
      </c>
      <c r="N574" s="14">
        <v>0</v>
      </c>
      <c r="O574" s="4">
        <v>1</v>
      </c>
      <c r="P574" s="14">
        <v>0.77019865996776204</v>
      </c>
      <c r="Q574" s="14">
        <v>0</v>
      </c>
      <c r="R574" s="14">
        <v>0</v>
      </c>
      <c r="S574" s="4">
        <v>1</v>
      </c>
      <c r="T574" s="4">
        <v>0.18555728202892299</v>
      </c>
      <c r="U574" s="4">
        <f t="shared" si="33"/>
        <v>0.28100000000000003</v>
      </c>
      <c r="V574" s="4">
        <f t="shared" si="34"/>
        <v>341</v>
      </c>
      <c r="W574" s="4"/>
      <c r="X574" s="4"/>
      <c r="Y574" s="4">
        <f t="shared" si="35"/>
        <v>3</v>
      </c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" customHeight="1">
      <c r="A575" s="4">
        <v>574</v>
      </c>
      <c r="B575" s="4">
        <v>1</v>
      </c>
      <c r="C575" s="4">
        <v>313</v>
      </c>
      <c r="D575" s="4">
        <f t="shared" si="32"/>
        <v>313</v>
      </c>
      <c r="E575" s="4">
        <v>0</v>
      </c>
      <c r="F575" s="14">
        <v>0</v>
      </c>
      <c r="G575" s="4">
        <v>0</v>
      </c>
      <c r="H575" s="14">
        <v>0</v>
      </c>
      <c r="I575" s="4">
        <v>0</v>
      </c>
      <c r="J575" s="14">
        <v>0</v>
      </c>
      <c r="K575" s="4">
        <v>1</v>
      </c>
      <c r="L575" s="14">
        <v>0.66085953342168502</v>
      </c>
      <c r="M575" s="4">
        <v>0</v>
      </c>
      <c r="N575" s="14">
        <v>0</v>
      </c>
      <c r="O575" s="4">
        <v>0</v>
      </c>
      <c r="P575" s="14">
        <v>0</v>
      </c>
      <c r="Q575" s="14">
        <v>1</v>
      </c>
      <c r="R575" s="14">
        <v>0.40047411284576301</v>
      </c>
      <c r="S575" s="4">
        <v>1</v>
      </c>
      <c r="T575" s="4">
        <v>0.18555728202892299</v>
      </c>
      <c r="U575" s="4">
        <f t="shared" si="33"/>
        <v>0.70899999999999996</v>
      </c>
      <c r="V575" s="15">
        <f t="shared" si="34"/>
        <v>174</v>
      </c>
      <c r="W575" s="4"/>
      <c r="X575" s="4"/>
      <c r="Y575" s="4">
        <f t="shared" si="35"/>
        <v>3</v>
      </c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" customHeight="1">
      <c r="A576" s="4">
        <v>575</v>
      </c>
      <c r="B576" s="4">
        <v>1</v>
      </c>
      <c r="C576" s="4">
        <v>386</v>
      </c>
      <c r="D576" s="4">
        <f t="shared" si="32"/>
        <v>386</v>
      </c>
      <c r="E576" s="4">
        <v>0</v>
      </c>
      <c r="F576" s="14">
        <v>0</v>
      </c>
      <c r="G576" s="4">
        <v>0</v>
      </c>
      <c r="H576" s="14">
        <v>0</v>
      </c>
      <c r="I576" s="4">
        <v>0</v>
      </c>
      <c r="J576" s="14">
        <v>0</v>
      </c>
      <c r="K576" s="4">
        <v>0</v>
      </c>
      <c r="L576" s="14">
        <v>0</v>
      </c>
      <c r="M576" s="4">
        <v>0</v>
      </c>
      <c r="N576" s="14">
        <v>0</v>
      </c>
      <c r="O576" s="4">
        <v>0</v>
      </c>
      <c r="P576" s="14">
        <v>0</v>
      </c>
      <c r="Q576" s="14">
        <v>0</v>
      </c>
      <c r="R576" s="14">
        <v>0</v>
      </c>
      <c r="S576" s="4">
        <v>1</v>
      </c>
      <c r="T576" s="4">
        <v>0.18555728202892299</v>
      </c>
      <c r="U576" s="16">
        <f t="shared" si="33"/>
        <v>0.246</v>
      </c>
      <c r="V576" s="17">
        <f t="shared" si="34"/>
        <v>467</v>
      </c>
      <c r="W576" s="18"/>
      <c r="X576" s="4"/>
      <c r="Y576" s="4">
        <f t="shared" si="35"/>
        <v>1</v>
      </c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" customHeight="1">
      <c r="A577" s="4">
        <v>576</v>
      </c>
      <c r="B577" s="4">
        <v>1</v>
      </c>
      <c r="C577" s="4">
        <v>188</v>
      </c>
      <c r="D577" s="4">
        <f t="shared" si="32"/>
        <v>188</v>
      </c>
      <c r="E577" s="4">
        <v>0</v>
      </c>
      <c r="F577" s="14">
        <v>0</v>
      </c>
      <c r="G577" s="4">
        <v>0</v>
      </c>
      <c r="H577" s="14">
        <v>0</v>
      </c>
      <c r="I577" s="4">
        <v>0</v>
      </c>
      <c r="J577" s="14">
        <v>0</v>
      </c>
      <c r="K577" s="4">
        <v>0</v>
      </c>
      <c r="L577" s="14">
        <v>0</v>
      </c>
      <c r="M577" s="4">
        <v>1</v>
      </c>
      <c r="N577" s="14">
        <v>1.0002973763615399</v>
      </c>
      <c r="O577" s="4">
        <v>1</v>
      </c>
      <c r="P577" s="14">
        <v>0.77019865996776204</v>
      </c>
      <c r="Q577" s="14">
        <v>0</v>
      </c>
      <c r="R577" s="14">
        <v>0</v>
      </c>
      <c r="S577" s="4">
        <v>1</v>
      </c>
      <c r="T577" s="4">
        <v>0.18555728202892299</v>
      </c>
      <c r="U577" s="4">
        <f t="shared" si="33"/>
        <v>0.28899999999999998</v>
      </c>
      <c r="V577" s="3">
        <f t="shared" si="34"/>
        <v>334</v>
      </c>
      <c r="W577" s="4"/>
      <c r="X577" s="4"/>
      <c r="Y577" s="4">
        <f t="shared" si="35"/>
        <v>3</v>
      </c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" customHeight="1">
      <c r="A578" s="4">
        <v>577</v>
      </c>
      <c r="B578" s="4">
        <v>1</v>
      </c>
      <c r="C578" s="4">
        <v>753</v>
      </c>
      <c r="D578" s="4">
        <f t="shared" ref="D578:D594" si="36">C578/B578</f>
        <v>753</v>
      </c>
      <c r="E578" s="4">
        <v>0</v>
      </c>
      <c r="F578" s="14">
        <v>0</v>
      </c>
      <c r="G578" s="4">
        <v>0</v>
      </c>
      <c r="H578" s="14">
        <v>0</v>
      </c>
      <c r="I578" s="4">
        <v>0</v>
      </c>
      <c r="J578" s="14">
        <v>0</v>
      </c>
      <c r="K578" s="4">
        <v>0</v>
      </c>
      <c r="L578" s="14">
        <v>0</v>
      </c>
      <c r="M578" s="4">
        <v>0</v>
      </c>
      <c r="N578" s="14">
        <v>0</v>
      </c>
      <c r="O578" s="4">
        <v>0</v>
      </c>
      <c r="P578" s="14">
        <v>0</v>
      </c>
      <c r="Q578" s="14">
        <v>0</v>
      </c>
      <c r="R578" s="14">
        <v>0</v>
      </c>
      <c r="S578" s="4">
        <v>1</v>
      </c>
      <c r="T578" s="4">
        <v>0.18555728202892299</v>
      </c>
      <c r="U578" s="4">
        <f t="shared" ref="U578:U594" si="37">ROUND(LOG(F578+R578+T578+1,2)*(1+0.1*(H578+J578+P578+L578+N578)),3)</f>
        <v>0.246</v>
      </c>
      <c r="V578" s="4">
        <f t="shared" ref="V578:V594" si="38">RANK(U578,$U$2:$U$594)</f>
        <v>467</v>
      </c>
      <c r="W578" s="4"/>
      <c r="X578" s="4"/>
      <c r="Y578" s="4">
        <f t="shared" si="35"/>
        <v>1</v>
      </c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" customHeight="1">
      <c r="A579" s="4">
        <v>578</v>
      </c>
      <c r="B579" s="4">
        <v>1</v>
      </c>
      <c r="C579" s="4">
        <v>140</v>
      </c>
      <c r="D579" s="4">
        <f t="shared" si="36"/>
        <v>140</v>
      </c>
      <c r="E579" s="4">
        <v>0</v>
      </c>
      <c r="F579" s="14">
        <v>0</v>
      </c>
      <c r="G579" s="4">
        <v>1</v>
      </c>
      <c r="H579" s="14">
        <v>0.64745437052207699</v>
      </c>
      <c r="I579" s="4">
        <v>0</v>
      </c>
      <c r="J579" s="14">
        <v>0</v>
      </c>
      <c r="K579" s="4">
        <v>1</v>
      </c>
      <c r="L579" s="14">
        <v>0.66085953342168502</v>
      </c>
      <c r="M579" s="4">
        <v>0</v>
      </c>
      <c r="N579" s="14">
        <v>0</v>
      </c>
      <c r="O579" s="4">
        <v>1</v>
      </c>
      <c r="P579" s="14">
        <v>0.77019865996776204</v>
      </c>
      <c r="Q579" s="14">
        <v>1</v>
      </c>
      <c r="R579" s="14">
        <v>0.40047411284576301</v>
      </c>
      <c r="S579" s="4">
        <v>1</v>
      </c>
      <c r="T579" s="4">
        <v>0.18555728202892299</v>
      </c>
      <c r="U579" s="4">
        <f t="shared" si="37"/>
        <v>0.80400000000000005</v>
      </c>
      <c r="V579" s="4">
        <f t="shared" si="38"/>
        <v>82</v>
      </c>
      <c r="W579" s="4"/>
      <c r="X579" s="4"/>
      <c r="Y579" s="4">
        <f t="shared" ref="Y579:Y594" si="39">(IF(B579=E579,1,0)+IF(B579=G579,1,0)+IF(B579=I579,1,0)+IF(B579=K579,1,0)+IF(B579=M579,1,0)+IF(B579=O579,1,0)+IF(B579=Q579,1,0)+IF(B579=S579,1,0))</f>
        <v>5</v>
      </c>
      <c r="Z579" s="4"/>
      <c r="AA579" s="4"/>
      <c r="AB579" s="4"/>
      <c r="AC579" s="4"/>
      <c r="AD579" s="4"/>
      <c r="AE579" s="4"/>
      <c r="AF579" s="4"/>
      <c r="AG579" s="19"/>
      <c r="AH579" s="4"/>
    </row>
    <row r="580" spans="1:34" ht="15" customHeight="1">
      <c r="A580" s="4">
        <v>579</v>
      </c>
      <c r="B580" s="4">
        <v>1</v>
      </c>
      <c r="C580" s="4">
        <v>255</v>
      </c>
      <c r="D580" s="4">
        <f t="shared" si="36"/>
        <v>255</v>
      </c>
      <c r="E580" s="4">
        <v>0</v>
      </c>
      <c r="F580" s="14">
        <v>0</v>
      </c>
      <c r="G580" s="4">
        <v>0</v>
      </c>
      <c r="H580" s="14">
        <v>0</v>
      </c>
      <c r="I580" s="4">
        <v>0</v>
      </c>
      <c r="J580" s="14">
        <v>0</v>
      </c>
      <c r="K580" s="4">
        <v>0</v>
      </c>
      <c r="L580" s="14">
        <v>0</v>
      </c>
      <c r="M580" s="4">
        <v>0</v>
      </c>
      <c r="N580" s="14">
        <v>0</v>
      </c>
      <c r="O580" s="4">
        <v>0</v>
      </c>
      <c r="P580" s="14">
        <v>0</v>
      </c>
      <c r="Q580" s="14">
        <v>1</v>
      </c>
      <c r="R580" s="14">
        <v>0.40047411284576301</v>
      </c>
      <c r="S580" s="4">
        <v>1</v>
      </c>
      <c r="T580" s="4">
        <v>0.18555728202892299</v>
      </c>
      <c r="U580" s="4">
        <f t="shared" si="37"/>
        <v>0.66500000000000004</v>
      </c>
      <c r="V580" s="4">
        <f t="shared" si="38"/>
        <v>210</v>
      </c>
      <c r="W580" s="4"/>
      <c r="X580" s="4"/>
      <c r="Y580" s="4">
        <f t="shared" si="39"/>
        <v>2</v>
      </c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" customHeight="1">
      <c r="A581" s="4">
        <v>580</v>
      </c>
      <c r="B581" s="4">
        <v>1</v>
      </c>
      <c r="C581" s="4">
        <v>61</v>
      </c>
      <c r="D581" s="4">
        <f t="shared" si="36"/>
        <v>61</v>
      </c>
      <c r="E581" s="4">
        <v>0</v>
      </c>
      <c r="F581" s="14">
        <v>0</v>
      </c>
      <c r="G581" s="4">
        <v>0</v>
      </c>
      <c r="H581" s="14">
        <v>0</v>
      </c>
      <c r="I581" s="4">
        <v>1</v>
      </c>
      <c r="J581" s="14">
        <v>1.2725556160834299</v>
      </c>
      <c r="K581" s="4">
        <v>0</v>
      </c>
      <c r="L581" s="14">
        <v>0</v>
      </c>
      <c r="M581" s="4">
        <v>1</v>
      </c>
      <c r="N581" s="14">
        <v>1.0002973763615399</v>
      </c>
      <c r="O581" s="4">
        <v>1</v>
      </c>
      <c r="P581" s="14">
        <v>0.77019865996776204</v>
      </c>
      <c r="Q581" s="14">
        <v>0</v>
      </c>
      <c r="R581" s="14">
        <v>0</v>
      </c>
      <c r="S581" s="4">
        <v>1</v>
      </c>
      <c r="T581" s="4">
        <v>0.18555728202892299</v>
      </c>
      <c r="U581" s="4">
        <f t="shared" si="37"/>
        <v>0.32</v>
      </c>
      <c r="V581" s="4">
        <f t="shared" si="38"/>
        <v>300</v>
      </c>
      <c r="W581" s="4"/>
      <c r="X581" s="4"/>
      <c r="Y581" s="4">
        <f t="shared" si="39"/>
        <v>4</v>
      </c>
      <c r="Z581" s="4"/>
      <c r="AA581" s="4"/>
      <c r="AB581" s="4"/>
      <c r="AC581" s="4"/>
      <c r="AD581" s="4"/>
      <c r="AE581" s="4"/>
      <c r="AF581" s="4"/>
      <c r="AG581" s="19"/>
      <c r="AH581" s="4"/>
    </row>
    <row r="582" spans="1:34" ht="15" customHeight="1">
      <c r="A582" s="4">
        <v>581</v>
      </c>
      <c r="B582" s="4">
        <v>1</v>
      </c>
      <c r="C582" s="4">
        <v>166</v>
      </c>
      <c r="D582" s="4">
        <f t="shared" si="36"/>
        <v>166</v>
      </c>
      <c r="E582" s="4">
        <v>0</v>
      </c>
      <c r="F582" s="14">
        <v>0</v>
      </c>
      <c r="G582" s="4">
        <v>0</v>
      </c>
      <c r="H582" s="14">
        <v>0</v>
      </c>
      <c r="I582" s="4">
        <v>0</v>
      </c>
      <c r="J582" s="14">
        <v>0</v>
      </c>
      <c r="K582" s="4">
        <v>0</v>
      </c>
      <c r="L582" s="14">
        <v>0</v>
      </c>
      <c r="M582" s="4">
        <v>0</v>
      </c>
      <c r="N582" s="14">
        <v>0</v>
      </c>
      <c r="O582" s="4">
        <v>1</v>
      </c>
      <c r="P582" s="14">
        <v>0.77019865996776204</v>
      </c>
      <c r="Q582" s="14">
        <v>1</v>
      </c>
      <c r="R582" s="14">
        <v>0.40047411284576301</v>
      </c>
      <c r="S582" s="4">
        <v>1</v>
      </c>
      <c r="T582" s="4">
        <v>0.18555728202892299</v>
      </c>
      <c r="U582" s="4">
        <f t="shared" si="37"/>
        <v>0.71699999999999997</v>
      </c>
      <c r="V582" s="4">
        <f t="shared" si="38"/>
        <v>153</v>
      </c>
      <c r="W582" s="4"/>
      <c r="X582" s="4"/>
      <c r="Y582" s="4">
        <f t="shared" si="39"/>
        <v>3</v>
      </c>
      <c r="Z582" s="4"/>
      <c r="AA582" s="4"/>
      <c r="AB582" s="4"/>
      <c r="AC582" s="4"/>
      <c r="AD582" s="4"/>
      <c r="AE582" s="4"/>
      <c r="AF582" s="4"/>
      <c r="AG582" s="19"/>
      <c r="AH582" s="4"/>
    </row>
    <row r="583" spans="1:34" ht="15" customHeight="1">
      <c r="A583" s="4">
        <v>582</v>
      </c>
      <c r="B583" s="4">
        <v>1</v>
      </c>
      <c r="C583" s="4">
        <v>243</v>
      </c>
      <c r="D583" s="4">
        <f t="shared" si="36"/>
        <v>243</v>
      </c>
      <c r="E583" s="4">
        <v>0</v>
      </c>
      <c r="F583" s="14">
        <v>0</v>
      </c>
      <c r="G583" s="4">
        <v>0</v>
      </c>
      <c r="H583" s="14">
        <v>0</v>
      </c>
      <c r="I583" s="4">
        <v>0</v>
      </c>
      <c r="J583" s="14">
        <v>0</v>
      </c>
      <c r="K583" s="4">
        <v>0</v>
      </c>
      <c r="L583" s="14">
        <v>0</v>
      </c>
      <c r="M583" s="4">
        <v>0</v>
      </c>
      <c r="N583" s="14">
        <v>0</v>
      </c>
      <c r="O583" s="4">
        <v>0</v>
      </c>
      <c r="P583" s="14">
        <v>0</v>
      </c>
      <c r="Q583" s="14">
        <v>0</v>
      </c>
      <c r="R583" s="14">
        <v>0</v>
      </c>
      <c r="S583" s="4">
        <v>1</v>
      </c>
      <c r="T583" s="4">
        <v>0.18555728202892299</v>
      </c>
      <c r="U583" s="4">
        <f t="shared" si="37"/>
        <v>0.246</v>
      </c>
      <c r="V583" s="4">
        <f t="shared" si="38"/>
        <v>467</v>
      </c>
      <c r="W583" s="4"/>
      <c r="X583" s="4"/>
      <c r="Y583" s="4">
        <f t="shared" si="39"/>
        <v>1</v>
      </c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" customHeight="1">
      <c r="A584" s="4">
        <v>583</v>
      </c>
      <c r="B584" s="4">
        <v>1</v>
      </c>
      <c r="C584" s="4">
        <v>57</v>
      </c>
      <c r="D584" s="4">
        <f t="shared" si="36"/>
        <v>57</v>
      </c>
      <c r="E584" s="4">
        <v>0</v>
      </c>
      <c r="F584" s="14">
        <v>0</v>
      </c>
      <c r="G584" s="4">
        <v>0</v>
      </c>
      <c r="H584" s="14">
        <v>0</v>
      </c>
      <c r="I584" s="4">
        <v>1</v>
      </c>
      <c r="J584" s="14">
        <v>1.2725556160834299</v>
      </c>
      <c r="K584" s="4">
        <v>0</v>
      </c>
      <c r="L584" s="14">
        <v>0</v>
      </c>
      <c r="M584" s="4">
        <v>0</v>
      </c>
      <c r="N584" s="14">
        <v>0</v>
      </c>
      <c r="O584" s="4">
        <v>1</v>
      </c>
      <c r="P584" s="14">
        <v>0.77019865996776204</v>
      </c>
      <c r="Q584" s="14">
        <v>0</v>
      </c>
      <c r="R584" s="14">
        <v>0</v>
      </c>
      <c r="S584" s="4">
        <v>1</v>
      </c>
      <c r="T584" s="4">
        <v>0.18555728202892299</v>
      </c>
      <c r="U584" s="4">
        <f t="shared" si="37"/>
        <v>0.29599999999999999</v>
      </c>
      <c r="V584" s="4">
        <f t="shared" si="38"/>
        <v>324</v>
      </c>
      <c r="W584" s="4"/>
      <c r="X584" s="4"/>
      <c r="Y584" s="4">
        <f t="shared" si="39"/>
        <v>3</v>
      </c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" customHeight="1">
      <c r="A585" s="4">
        <v>584</v>
      </c>
      <c r="B585" s="4">
        <v>1</v>
      </c>
      <c r="C585" s="4">
        <v>86</v>
      </c>
      <c r="D585" s="4">
        <f t="shared" si="36"/>
        <v>86</v>
      </c>
      <c r="E585" s="4">
        <v>0</v>
      </c>
      <c r="F585" s="14">
        <v>0</v>
      </c>
      <c r="G585" s="4">
        <v>1</v>
      </c>
      <c r="H585" s="14">
        <v>0.64745437052207699</v>
      </c>
      <c r="I585" s="4">
        <v>1</v>
      </c>
      <c r="J585" s="14">
        <v>1.2725556160834299</v>
      </c>
      <c r="K585" s="4">
        <v>0</v>
      </c>
      <c r="L585" s="14">
        <v>0</v>
      </c>
      <c r="M585" s="4">
        <v>0</v>
      </c>
      <c r="N585" s="14">
        <v>0</v>
      </c>
      <c r="O585" s="4">
        <v>1</v>
      </c>
      <c r="P585" s="14">
        <v>0.77019865996776204</v>
      </c>
      <c r="Q585" s="14">
        <v>1</v>
      </c>
      <c r="R585" s="14">
        <v>0.40047411284576301</v>
      </c>
      <c r="S585" s="4">
        <v>1</v>
      </c>
      <c r="T585" s="4">
        <v>0.18555728202892299</v>
      </c>
      <c r="U585" s="4">
        <f t="shared" si="37"/>
        <v>0.84399999999999997</v>
      </c>
      <c r="V585" s="4">
        <f t="shared" si="38"/>
        <v>67</v>
      </c>
      <c r="W585" s="4"/>
      <c r="X585" s="4"/>
      <c r="Y585" s="4">
        <f t="shared" si="39"/>
        <v>5</v>
      </c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" customHeight="1">
      <c r="A586" s="4">
        <v>585</v>
      </c>
      <c r="B586" s="4">
        <v>1</v>
      </c>
      <c r="C586" s="4">
        <v>62</v>
      </c>
      <c r="D586" s="4">
        <f t="shared" si="36"/>
        <v>62</v>
      </c>
      <c r="E586" s="4">
        <v>0</v>
      </c>
      <c r="F586" s="14">
        <v>0</v>
      </c>
      <c r="G586" s="4">
        <v>0</v>
      </c>
      <c r="H586" s="14">
        <v>0</v>
      </c>
      <c r="I586" s="4">
        <v>1</v>
      </c>
      <c r="J586" s="14">
        <v>1.2725556160834299</v>
      </c>
      <c r="K586" s="4">
        <v>0</v>
      </c>
      <c r="L586" s="14">
        <v>0</v>
      </c>
      <c r="M586" s="4">
        <v>1</v>
      </c>
      <c r="N586" s="14">
        <v>1.0002973763615399</v>
      </c>
      <c r="O586" s="4">
        <v>1</v>
      </c>
      <c r="P586" s="14">
        <v>0.77019865996776204</v>
      </c>
      <c r="Q586" s="14">
        <v>0</v>
      </c>
      <c r="R586" s="14">
        <v>0</v>
      </c>
      <c r="S586" s="4">
        <v>1</v>
      </c>
      <c r="T586" s="4">
        <v>0.18555728202892299</v>
      </c>
      <c r="U586" s="4">
        <f t="shared" si="37"/>
        <v>0.32</v>
      </c>
      <c r="V586" s="4">
        <f t="shared" si="38"/>
        <v>300</v>
      </c>
      <c r="W586" s="4"/>
      <c r="X586" s="4"/>
      <c r="Y586" s="4">
        <f t="shared" si="39"/>
        <v>4</v>
      </c>
      <c r="Z586" s="4"/>
      <c r="AA586" s="4"/>
      <c r="AB586" s="4"/>
      <c r="AC586" s="4"/>
      <c r="AD586" s="4"/>
      <c r="AE586" s="4"/>
      <c r="AF586" s="4"/>
      <c r="AG586" s="19"/>
      <c r="AH586" s="4"/>
    </row>
    <row r="587" spans="1:34" ht="15" customHeight="1">
      <c r="A587" s="4">
        <v>586</v>
      </c>
      <c r="B587" s="4">
        <v>1</v>
      </c>
      <c r="C587" s="4">
        <v>397</v>
      </c>
      <c r="D587" s="4">
        <f t="shared" si="36"/>
        <v>397</v>
      </c>
      <c r="E587" s="4">
        <v>0</v>
      </c>
      <c r="F587" s="14">
        <v>0</v>
      </c>
      <c r="G587" s="4">
        <v>1</v>
      </c>
      <c r="H587" s="14">
        <v>0.64745437052207699</v>
      </c>
      <c r="I587" s="4">
        <v>0</v>
      </c>
      <c r="J587" s="14">
        <v>0</v>
      </c>
      <c r="K587" s="4">
        <v>1</v>
      </c>
      <c r="L587" s="14">
        <v>0.66085953342168502</v>
      </c>
      <c r="M587" s="4">
        <v>1</v>
      </c>
      <c r="N587" s="14">
        <v>1.0002973763615399</v>
      </c>
      <c r="O587" s="4">
        <v>0</v>
      </c>
      <c r="P587" s="14">
        <v>0</v>
      </c>
      <c r="Q587" s="14">
        <v>0</v>
      </c>
      <c r="R587" s="14">
        <v>0</v>
      </c>
      <c r="S587" s="4">
        <v>1</v>
      </c>
      <c r="T587" s="4">
        <v>0.18555728202892299</v>
      </c>
      <c r="U587" s="4">
        <f t="shared" si="37"/>
        <v>0.30199999999999999</v>
      </c>
      <c r="V587" s="4">
        <f t="shared" si="38"/>
        <v>313</v>
      </c>
      <c r="W587" s="4"/>
      <c r="X587" s="4"/>
      <c r="Y587" s="4">
        <f t="shared" si="39"/>
        <v>4</v>
      </c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" customHeight="1">
      <c r="A588" s="4">
        <v>587</v>
      </c>
      <c r="B588" s="4">
        <v>1</v>
      </c>
      <c r="C588" s="4">
        <v>165</v>
      </c>
      <c r="D588" s="4">
        <f t="shared" si="36"/>
        <v>165</v>
      </c>
      <c r="E588" s="4">
        <v>0</v>
      </c>
      <c r="F588" s="14">
        <v>0</v>
      </c>
      <c r="G588" s="4">
        <v>0</v>
      </c>
      <c r="H588" s="14">
        <v>0</v>
      </c>
      <c r="I588" s="4">
        <v>0</v>
      </c>
      <c r="J588" s="14">
        <v>0</v>
      </c>
      <c r="K588" s="4">
        <v>0</v>
      </c>
      <c r="L588" s="14">
        <v>0</v>
      </c>
      <c r="M588" s="4">
        <v>0</v>
      </c>
      <c r="N588" s="14">
        <v>0</v>
      </c>
      <c r="O588" s="4">
        <v>1</v>
      </c>
      <c r="P588" s="14">
        <v>0.77019865996776204</v>
      </c>
      <c r="Q588" s="14">
        <v>0</v>
      </c>
      <c r="R588" s="14">
        <v>0</v>
      </c>
      <c r="S588" s="4">
        <v>1</v>
      </c>
      <c r="T588" s="4">
        <v>0.18555728202892299</v>
      </c>
      <c r="U588" s="4">
        <f t="shared" si="37"/>
        <v>0.26400000000000001</v>
      </c>
      <c r="V588" s="4">
        <f t="shared" si="38"/>
        <v>405</v>
      </c>
      <c r="W588" s="4"/>
      <c r="X588" s="4"/>
      <c r="Y588" s="4">
        <f t="shared" si="39"/>
        <v>2</v>
      </c>
      <c r="Z588" s="4"/>
      <c r="AA588" s="4"/>
      <c r="AB588" s="4"/>
      <c r="AC588" s="4"/>
      <c r="AD588" s="4"/>
      <c r="AE588" s="4"/>
      <c r="AF588" s="4"/>
      <c r="AG588" s="19"/>
      <c r="AH588" s="4"/>
    </row>
    <row r="589" spans="1:34" ht="15" customHeight="1">
      <c r="A589" s="4">
        <v>588</v>
      </c>
      <c r="B589" s="4">
        <v>1</v>
      </c>
      <c r="C589" s="4">
        <v>186</v>
      </c>
      <c r="D589" s="4">
        <f t="shared" si="36"/>
        <v>186</v>
      </c>
      <c r="E589" s="4">
        <v>0</v>
      </c>
      <c r="F589" s="14">
        <v>0</v>
      </c>
      <c r="G589" s="4">
        <v>1</v>
      </c>
      <c r="H589" s="14">
        <v>0.64745437052207699</v>
      </c>
      <c r="I589" s="4">
        <v>0</v>
      </c>
      <c r="J589" s="14">
        <v>0</v>
      </c>
      <c r="K589" s="4">
        <v>1</v>
      </c>
      <c r="L589" s="14">
        <v>0.66085953342168502</v>
      </c>
      <c r="M589" s="4">
        <v>0</v>
      </c>
      <c r="N589" s="14">
        <v>0</v>
      </c>
      <c r="O589" s="4">
        <v>1</v>
      </c>
      <c r="P589" s="14">
        <v>0.77019865996776204</v>
      </c>
      <c r="Q589" s="14">
        <v>0</v>
      </c>
      <c r="R589" s="14">
        <v>0</v>
      </c>
      <c r="S589" s="4">
        <v>1</v>
      </c>
      <c r="T589" s="4">
        <v>0.18555728202892299</v>
      </c>
      <c r="U589" s="4">
        <f t="shared" si="37"/>
        <v>0.29699999999999999</v>
      </c>
      <c r="V589" s="4">
        <f t="shared" si="38"/>
        <v>316</v>
      </c>
      <c r="W589" s="4"/>
      <c r="X589" s="4"/>
      <c r="Y589" s="4">
        <f t="shared" si="39"/>
        <v>4</v>
      </c>
      <c r="Z589" s="4"/>
      <c r="AA589" s="4"/>
      <c r="AB589" s="4"/>
      <c r="AC589" s="4"/>
      <c r="AD589" s="4"/>
      <c r="AE589" s="4"/>
      <c r="AF589" s="4"/>
      <c r="AG589" s="19"/>
      <c r="AH589" s="4"/>
    </row>
    <row r="590" spans="1:34" ht="15" customHeight="1">
      <c r="A590" s="4">
        <v>589</v>
      </c>
      <c r="B590" s="4">
        <v>1</v>
      </c>
      <c r="C590" s="4">
        <v>465</v>
      </c>
      <c r="D590" s="4">
        <f t="shared" si="36"/>
        <v>465</v>
      </c>
      <c r="E590" s="4">
        <v>0</v>
      </c>
      <c r="F590" s="14">
        <v>0</v>
      </c>
      <c r="G590" s="4">
        <v>0</v>
      </c>
      <c r="H590" s="14">
        <v>0</v>
      </c>
      <c r="I590" s="4">
        <v>0</v>
      </c>
      <c r="J590" s="14">
        <v>0</v>
      </c>
      <c r="K590" s="4">
        <v>0</v>
      </c>
      <c r="L590" s="14">
        <v>0</v>
      </c>
      <c r="M590" s="4">
        <v>0</v>
      </c>
      <c r="N590" s="14">
        <v>0</v>
      </c>
      <c r="O590" s="4">
        <v>1</v>
      </c>
      <c r="P590" s="14">
        <v>0.77019865996776204</v>
      </c>
      <c r="Q590" s="14">
        <v>0</v>
      </c>
      <c r="R590" s="14">
        <v>0</v>
      </c>
      <c r="S590" s="4">
        <v>1</v>
      </c>
      <c r="T590" s="4">
        <v>0.18555728202892299</v>
      </c>
      <c r="U590" s="4">
        <f t="shared" si="37"/>
        <v>0.26400000000000001</v>
      </c>
      <c r="V590" s="4">
        <f t="shared" si="38"/>
        <v>405</v>
      </c>
      <c r="W590" s="4"/>
      <c r="X590" s="4"/>
      <c r="Y590" s="4">
        <f t="shared" si="39"/>
        <v>2</v>
      </c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" customHeight="1">
      <c r="A591" s="4">
        <v>590</v>
      </c>
      <c r="B591" s="4">
        <v>1</v>
      </c>
      <c r="C591" s="4">
        <v>135</v>
      </c>
      <c r="D591" s="4">
        <f t="shared" si="36"/>
        <v>135</v>
      </c>
      <c r="E591" s="4">
        <v>0</v>
      </c>
      <c r="F591" s="14">
        <v>0</v>
      </c>
      <c r="G591" s="4">
        <v>0</v>
      </c>
      <c r="H591" s="14">
        <v>0</v>
      </c>
      <c r="I591" s="4">
        <v>0</v>
      </c>
      <c r="J591" s="14">
        <v>0</v>
      </c>
      <c r="K591" s="4">
        <v>0</v>
      </c>
      <c r="L591" s="14">
        <v>0</v>
      </c>
      <c r="M591" s="4">
        <v>0</v>
      </c>
      <c r="N591" s="14">
        <v>0</v>
      </c>
      <c r="O591" s="4">
        <v>0</v>
      </c>
      <c r="P591" s="14">
        <v>0</v>
      </c>
      <c r="Q591" s="14">
        <v>1</v>
      </c>
      <c r="R591" s="14">
        <v>0.40047411284576301</v>
      </c>
      <c r="S591" s="4">
        <v>1</v>
      </c>
      <c r="T591" s="4">
        <v>0.18555728202892299</v>
      </c>
      <c r="U591" s="4">
        <f t="shared" si="37"/>
        <v>0.66500000000000004</v>
      </c>
      <c r="V591" s="4">
        <f t="shared" si="38"/>
        <v>210</v>
      </c>
      <c r="W591" s="4"/>
      <c r="X591" s="4"/>
      <c r="Y591" s="4">
        <f t="shared" si="39"/>
        <v>2</v>
      </c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" customHeight="1">
      <c r="A592" s="4">
        <v>591</v>
      </c>
      <c r="B592" s="4">
        <v>1</v>
      </c>
      <c r="C592" s="4">
        <v>221</v>
      </c>
      <c r="D592" s="4">
        <f t="shared" si="36"/>
        <v>221</v>
      </c>
      <c r="E592" s="4">
        <v>0</v>
      </c>
      <c r="F592" s="14">
        <v>0</v>
      </c>
      <c r="G592" s="4">
        <v>0</v>
      </c>
      <c r="H592" s="14">
        <v>0</v>
      </c>
      <c r="I592" s="4">
        <v>0</v>
      </c>
      <c r="J592" s="14">
        <v>0</v>
      </c>
      <c r="K592" s="4">
        <v>0</v>
      </c>
      <c r="L592" s="14">
        <v>0</v>
      </c>
      <c r="M592" s="4">
        <v>0</v>
      </c>
      <c r="N592" s="14">
        <v>0</v>
      </c>
      <c r="O592" s="4">
        <v>0</v>
      </c>
      <c r="P592" s="14">
        <v>0</v>
      </c>
      <c r="Q592" s="14">
        <v>0</v>
      </c>
      <c r="R592" s="14">
        <v>0</v>
      </c>
      <c r="S592" s="4">
        <v>1</v>
      </c>
      <c r="T592" s="4">
        <v>0.18555728202892299</v>
      </c>
      <c r="U592" s="4">
        <f t="shared" si="37"/>
        <v>0.246</v>
      </c>
      <c r="V592" s="4">
        <f t="shared" si="38"/>
        <v>467</v>
      </c>
      <c r="W592" s="4"/>
      <c r="X592" s="4"/>
      <c r="Y592" s="4">
        <f t="shared" si="39"/>
        <v>1</v>
      </c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" customHeight="1">
      <c r="A593" s="4">
        <v>592</v>
      </c>
      <c r="B593" s="4">
        <v>1</v>
      </c>
      <c r="C593" s="4">
        <v>469</v>
      </c>
      <c r="D593" s="4">
        <f t="shared" si="36"/>
        <v>469</v>
      </c>
      <c r="E593" s="4">
        <v>0</v>
      </c>
      <c r="F593" s="14">
        <v>0</v>
      </c>
      <c r="G593" s="4">
        <v>1</v>
      </c>
      <c r="H593" s="14">
        <v>0.64745437052207699</v>
      </c>
      <c r="I593" s="4">
        <v>0</v>
      </c>
      <c r="J593" s="14">
        <v>0</v>
      </c>
      <c r="K593" s="4">
        <v>0</v>
      </c>
      <c r="L593" s="14">
        <v>0</v>
      </c>
      <c r="M593" s="4">
        <v>0</v>
      </c>
      <c r="N593" s="14">
        <v>0</v>
      </c>
      <c r="O593" s="4">
        <v>1</v>
      </c>
      <c r="P593" s="14">
        <v>0.77019865996776204</v>
      </c>
      <c r="Q593" s="14">
        <v>0</v>
      </c>
      <c r="R593" s="14">
        <v>0</v>
      </c>
      <c r="S593" s="4">
        <v>1</v>
      </c>
      <c r="T593" s="4">
        <v>0.18555728202892299</v>
      </c>
      <c r="U593" s="4">
        <f t="shared" si="37"/>
        <v>0.28000000000000003</v>
      </c>
      <c r="V593" s="4">
        <f t="shared" si="38"/>
        <v>368</v>
      </c>
      <c r="W593" s="4"/>
      <c r="X593" s="4"/>
      <c r="Y593" s="4">
        <f t="shared" si="39"/>
        <v>3</v>
      </c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" customHeight="1">
      <c r="A594" s="4">
        <v>593</v>
      </c>
      <c r="B594" s="4">
        <v>1</v>
      </c>
      <c r="C594" s="4">
        <v>131</v>
      </c>
      <c r="D594" s="4">
        <f t="shared" si="36"/>
        <v>131</v>
      </c>
      <c r="E594" s="4">
        <v>0</v>
      </c>
      <c r="F594" s="14">
        <v>0</v>
      </c>
      <c r="G594" s="4">
        <v>1</v>
      </c>
      <c r="H594" s="14">
        <v>0.64745437052207699</v>
      </c>
      <c r="I594" s="4">
        <v>1</v>
      </c>
      <c r="J594" s="14">
        <v>1.2725556160834299</v>
      </c>
      <c r="K594" s="4">
        <v>1</v>
      </c>
      <c r="L594" s="14">
        <v>0.66085953342168502</v>
      </c>
      <c r="M594" s="4">
        <v>0</v>
      </c>
      <c r="N594" s="14">
        <v>0</v>
      </c>
      <c r="O594" s="4">
        <v>1</v>
      </c>
      <c r="P594" s="14">
        <v>0.77019865996776204</v>
      </c>
      <c r="Q594" s="14">
        <v>0</v>
      </c>
      <c r="R594" s="14">
        <v>0</v>
      </c>
      <c r="S594" s="4">
        <v>1</v>
      </c>
      <c r="T594" s="4">
        <v>0.18555728202892299</v>
      </c>
      <c r="U594" s="4">
        <f t="shared" si="37"/>
        <v>0.32800000000000001</v>
      </c>
      <c r="V594" s="4">
        <f t="shared" si="38"/>
        <v>294</v>
      </c>
      <c r="W594" s="4"/>
      <c r="X594" s="4"/>
      <c r="Y594" s="4">
        <f t="shared" si="39"/>
        <v>5</v>
      </c>
      <c r="Z594" s="4"/>
      <c r="AA594" s="4"/>
      <c r="AB594" s="4"/>
      <c r="AC594" s="4"/>
      <c r="AD594" s="4"/>
      <c r="AE594" s="4"/>
      <c r="AF594" s="4"/>
      <c r="AG594" s="19"/>
      <c r="AH594" s="4"/>
    </row>
    <row r="595" spans="1:34" ht="1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</row>
    <row r="596" spans="1:34" ht="15" customHeight="1">
      <c r="A596" s="21"/>
      <c r="B596" s="21" t="s">
        <v>30</v>
      </c>
      <c r="C596" s="22"/>
      <c r="D596" s="22"/>
      <c r="E596" s="21">
        <f>SUM((E2:E14,E16:E595))</f>
        <v>3</v>
      </c>
      <c r="F596" s="21"/>
      <c r="G596" s="21">
        <f>SUM((G2:G14,G16:G595))</f>
        <v>319</v>
      </c>
      <c r="H596" s="21"/>
      <c r="I596" s="21">
        <f>SUM((I2:I14,I16:I595))</f>
        <v>78</v>
      </c>
      <c r="J596" s="21"/>
      <c r="K596" s="21">
        <f>SUM((K2:K14,K16:K595))</f>
        <v>317</v>
      </c>
      <c r="L596" s="21"/>
      <c r="M596" s="21">
        <f>SUM((M2:M14,M16:M595))</f>
        <v>144</v>
      </c>
      <c r="N596" s="21"/>
      <c r="O596" s="21">
        <f>SUM((O2:O14,O16:O595))</f>
        <v>248</v>
      </c>
      <c r="P596" s="21"/>
      <c r="Q596" s="21">
        <f>SUM((Q2:Q14,Q16:Q595))</f>
        <v>568</v>
      </c>
      <c r="R596" s="21"/>
      <c r="S596" s="21">
        <f>SUM((S2:S14,S16:S595))</f>
        <v>942</v>
      </c>
      <c r="T596" s="21"/>
      <c r="U596" s="21"/>
      <c r="V596" s="21"/>
      <c r="W596" s="21"/>
      <c r="X596" s="42" t="s">
        <v>0</v>
      </c>
      <c r="Y596" s="42">
        <f>SUM((Y2:Y594))</f>
        <v>1180</v>
      </c>
      <c r="Z596" s="21"/>
      <c r="AA596" s="21"/>
      <c r="AB596" s="21"/>
      <c r="AC596" s="21"/>
      <c r="AD596" s="21"/>
      <c r="AE596" s="21"/>
      <c r="AF596" s="21"/>
      <c r="AG596" s="21"/>
      <c r="AH596" s="21"/>
    </row>
  </sheetData>
  <phoneticPr fontId="7" type="noConversion"/>
  <pageMargins left="0.75" right="0.75" top="1" bottom="1" header="0.5" footer="0.5"/>
  <pageSetup paperSize="10" orientation="portrait" useFirstPageNumber="1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per_protein - Table 1</vt:lpstr>
      <vt:lpstr>per_tribe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Saunders (TSL)</dc:creator>
  <cp:lastModifiedBy>Diane Saunders (TSL)</cp:lastModifiedBy>
  <dcterms:created xsi:type="dcterms:W3CDTF">2013-09-02T10:22:13Z</dcterms:created>
  <dcterms:modified xsi:type="dcterms:W3CDTF">2013-09-10T08:25:47Z</dcterms:modified>
</cp:coreProperties>
</file>