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uk\Downloads\"/>
    </mc:Choice>
  </mc:AlternateContent>
  <bookViews>
    <workbookView xWindow="0" yWindow="0" windowWidth="27825" windowHeight="13035"/>
  </bookViews>
  <sheets>
    <sheet name="CRITERIA" sheetId="1" r:id="rId1"/>
    <sheet name="Sheet2" sheetId="2" r:id="rId2"/>
    <sheet name="Sheet3" sheetId="3" r:id="rId3"/>
    <sheet name="D" sheetId="4" r:id="rId4"/>
  </sheets>
  <externalReferences>
    <externalReference r:id="rId5"/>
  </externalReferences>
  <definedNames>
    <definedName name="BlowThruTypes">[1]D!$P$5:$AB$12</definedName>
    <definedName name="DrawThruTypes">[1]D!$AC$5:$AO$12</definedName>
    <definedName name="EACalcTempl">[1]D!$AY$5:$AY$7</definedName>
    <definedName name="EACalcType">[1]D!$AW$5:$AW$9</definedName>
    <definedName name="FanPlace">[1]D!$AP$4:$AS$12</definedName>
    <definedName name="NoChoice">[1]D!$O$4</definedName>
    <definedName name="OACalcType">[1]D!$AV$5:$AV$8</definedName>
    <definedName name="SysConfigRA" localSheetId="0">[1]D!$C$4:$L$259</definedName>
    <definedName name="SysConfigSA">[1]D!$B$5:$L$260</definedName>
    <definedName name="SysType">[1]D!$P$5:$P$12</definedName>
  </definedNames>
  <calcPr calcId="152511"/>
</workbook>
</file>

<file path=xl/calcChain.xml><?xml version="1.0" encoding="utf-8"?>
<calcChain xmlns="http://schemas.openxmlformats.org/spreadsheetml/2006/main">
  <c r="CY16" i="1" l="1"/>
  <c r="CX16" i="1"/>
  <c r="CW16" i="1"/>
  <c r="CV16" i="1"/>
  <c r="M14" i="1"/>
  <c r="F14" i="1"/>
  <c r="F13" i="1"/>
  <c r="D13" i="1" s="1"/>
  <c r="M12" i="1"/>
  <c r="I12" i="1"/>
  <c r="F12" i="1"/>
  <c r="F11" i="1"/>
  <c r="D11" i="1" s="1"/>
  <c r="M10" i="1"/>
  <c r="I10" i="1"/>
  <c r="F10" i="1"/>
  <c r="F9" i="1"/>
  <c r="D9" i="1" s="1"/>
  <c r="CY8" i="1"/>
  <c r="CX8" i="1"/>
  <c r="CW8" i="1"/>
  <c r="CV8" i="1"/>
  <c r="CS8" i="1"/>
  <c r="CQ8" i="1"/>
  <c r="CP8" i="1"/>
  <c r="CN8" i="1"/>
  <c r="CM8" i="1"/>
  <c r="CL8" i="1"/>
  <c r="CJ8" i="1"/>
  <c r="CI8" i="1"/>
  <c r="CH8" i="1"/>
  <c r="CG8" i="1"/>
  <c r="CF8" i="1"/>
  <c r="CD8" i="1"/>
  <c r="CC8" i="1"/>
  <c r="CB8" i="1"/>
  <c r="CA8" i="1"/>
  <c r="BY8" i="1"/>
  <c r="BX8" i="1"/>
  <c r="BW8" i="1"/>
  <c r="BU8" i="1"/>
  <c r="BT8" i="1"/>
  <c r="BS8" i="1"/>
  <c r="BQ8" i="1"/>
  <c r="BO8" i="1"/>
  <c r="BN8" i="1"/>
  <c r="BM8" i="1"/>
  <c r="BL8" i="1"/>
  <c r="BK8" i="1"/>
  <c r="BJ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Z8" i="1"/>
  <c r="AA8" i="1" s="1"/>
  <c r="AB8" i="1" s="1"/>
  <c r="Y8" i="1"/>
  <c r="X8" i="1"/>
  <c r="W8" i="1"/>
  <c r="V8" i="1"/>
  <c r="U8" i="1"/>
  <c r="T8" i="1"/>
  <c r="S8" i="1"/>
  <c r="R8" i="1"/>
  <c r="Q8" i="1"/>
  <c r="P8" i="1"/>
  <c r="O8" i="1"/>
  <c r="N8" i="1"/>
  <c r="M8" i="1"/>
  <c r="L8" i="1"/>
  <c r="J8" i="1"/>
  <c r="I8" i="1"/>
  <c r="H8" i="1"/>
  <c r="G8" i="1"/>
  <c r="F8" i="1"/>
  <c r="BL7" i="1"/>
  <c r="BN7" i="1" s="1"/>
  <c r="BS7" i="1" s="1"/>
  <c r="BT7" i="1" s="1"/>
  <c r="BX7" i="1" s="1"/>
  <c r="BY7" i="1" s="1"/>
  <c r="CA7" i="1" s="1"/>
  <c r="CB7" i="1" s="1"/>
  <c r="CC7" i="1" s="1"/>
  <c r="CD7" i="1" s="1"/>
  <c r="CG7" i="1" s="1"/>
  <c r="CH7" i="1" s="1"/>
  <c r="CI7" i="1" s="1"/>
  <c r="CL7" i="1" s="1"/>
  <c r="BJ7" i="1"/>
  <c r="BG7" i="1"/>
  <c r="BC7" i="1"/>
  <c r="BE7" i="1" s="1"/>
  <c r="BA7" i="1"/>
  <c r="AO7" i="1"/>
  <c r="N7" i="1"/>
  <c r="AB7" i="1" s="1"/>
  <c r="CT1" i="1"/>
  <c r="CR1" i="1"/>
  <c r="CO1" i="1"/>
  <c r="CM1" i="1"/>
  <c r="CJ1" i="1"/>
  <c r="CH1" i="1"/>
  <c r="CC1" i="1"/>
  <c r="BZ1" i="1"/>
  <c r="BX1" i="1"/>
  <c r="BU1" i="1"/>
  <c r="BS1" i="1"/>
  <c r="BQ1" i="1"/>
  <c r="BO1" i="1"/>
  <c r="BM1" i="1"/>
  <c r="BK1" i="1"/>
  <c r="BH1" i="1"/>
  <c r="BF1" i="1"/>
  <c r="BD1" i="1"/>
  <c r="BB1" i="1"/>
  <c r="AZ1" i="1"/>
  <c r="AX1" i="1"/>
  <c r="AV1" i="1"/>
  <c r="AT1" i="1"/>
  <c r="AR1" i="1"/>
  <c r="AP1" i="1"/>
  <c r="AN1" i="1"/>
  <c r="AL1" i="1"/>
  <c r="AJ1" i="1"/>
  <c r="AH1" i="1"/>
  <c r="AF1" i="1"/>
  <c r="L260" i="4"/>
  <c r="L259" i="4"/>
  <c r="K259" i="4"/>
  <c r="J259" i="4"/>
  <c r="I259" i="4"/>
  <c r="H259" i="4"/>
  <c r="L258" i="4"/>
  <c r="L257" i="4"/>
  <c r="L256" i="4"/>
  <c r="K256" i="4"/>
  <c r="J256" i="4"/>
  <c r="I256" i="4"/>
  <c r="H256" i="4"/>
  <c r="L255" i="4"/>
  <c r="K255" i="4"/>
  <c r="G255" i="4"/>
  <c r="F255" i="4"/>
  <c r="E255" i="4"/>
  <c r="D255" i="4"/>
  <c r="L254" i="4"/>
  <c r="L253" i="4"/>
  <c r="K253" i="4"/>
  <c r="J253" i="4"/>
  <c r="I253" i="4"/>
  <c r="H253" i="4"/>
  <c r="L252" i="4"/>
  <c r="K252" i="4"/>
  <c r="J252" i="4"/>
  <c r="I252" i="4"/>
  <c r="H252" i="4"/>
  <c r="G252" i="4"/>
  <c r="F252" i="4"/>
  <c r="D252" i="4"/>
  <c r="L251" i="4"/>
  <c r="L250" i="4"/>
  <c r="K250" i="4"/>
  <c r="J250" i="4"/>
  <c r="I250" i="4"/>
  <c r="H250" i="4"/>
  <c r="L249" i="4"/>
  <c r="K249" i="4"/>
  <c r="J249" i="4"/>
  <c r="I249" i="4"/>
  <c r="G249" i="4"/>
  <c r="F249" i="4"/>
  <c r="E249" i="4"/>
  <c r="D249" i="4"/>
  <c r="L248" i="4"/>
  <c r="L247" i="4"/>
  <c r="K247" i="4"/>
  <c r="J247" i="4"/>
  <c r="I247" i="4"/>
  <c r="H247" i="4"/>
  <c r="K246" i="4"/>
  <c r="J246" i="4"/>
  <c r="I246" i="4"/>
  <c r="H246" i="4"/>
  <c r="G246" i="4"/>
  <c r="F246" i="4"/>
  <c r="E246" i="4"/>
  <c r="D246" i="4"/>
  <c r="K244" i="4"/>
  <c r="J244" i="4"/>
  <c r="I244" i="4"/>
  <c r="H244" i="4"/>
  <c r="K243" i="4"/>
  <c r="J243" i="4"/>
  <c r="I243" i="4"/>
  <c r="H243" i="4"/>
  <c r="F243" i="4"/>
  <c r="E243" i="4"/>
  <c r="D243" i="4"/>
  <c r="K241" i="4"/>
  <c r="J241" i="4"/>
  <c r="I241" i="4"/>
  <c r="H241" i="4"/>
  <c r="K238" i="4"/>
  <c r="J238" i="4"/>
  <c r="I238" i="4"/>
  <c r="H238" i="4"/>
  <c r="L237" i="4"/>
  <c r="K237" i="4"/>
  <c r="G237" i="4"/>
  <c r="F237" i="4"/>
  <c r="E237" i="4"/>
  <c r="D237" i="4"/>
  <c r="L236" i="4"/>
  <c r="L235" i="4"/>
  <c r="K235" i="4"/>
  <c r="J235" i="4"/>
  <c r="I235" i="4"/>
  <c r="H235" i="4"/>
  <c r="L234" i="4"/>
  <c r="K234" i="4"/>
  <c r="J234" i="4"/>
  <c r="I234" i="4"/>
  <c r="H234" i="4"/>
  <c r="G234" i="4"/>
  <c r="F234" i="4"/>
  <c r="D234" i="4"/>
  <c r="L233" i="4"/>
  <c r="L232" i="4"/>
  <c r="K232" i="4"/>
  <c r="J232" i="4"/>
  <c r="I232" i="4"/>
  <c r="H232" i="4"/>
  <c r="L231" i="4"/>
  <c r="K231" i="4"/>
  <c r="J231" i="4"/>
  <c r="I231" i="4"/>
  <c r="G231" i="4"/>
  <c r="F231" i="4"/>
  <c r="E231" i="4"/>
  <c r="D231" i="4"/>
  <c r="L230" i="4"/>
  <c r="L229" i="4"/>
  <c r="K229" i="4"/>
  <c r="J229" i="4"/>
  <c r="I229" i="4"/>
  <c r="H229" i="4"/>
  <c r="L228" i="4"/>
  <c r="K228" i="4"/>
  <c r="J228" i="4"/>
  <c r="I228" i="4"/>
  <c r="H228" i="4"/>
  <c r="G228" i="4"/>
  <c r="F228" i="4"/>
  <c r="E228" i="4"/>
  <c r="D228" i="4"/>
  <c r="L227" i="4"/>
  <c r="L226" i="4"/>
  <c r="K226" i="4"/>
  <c r="J226" i="4"/>
  <c r="I226" i="4"/>
  <c r="H226" i="4"/>
  <c r="L225" i="4"/>
  <c r="O224" i="4"/>
  <c r="N224" i="4"/>
  <c r="M224" i="4"/>
  <c r="O223" i="4"/>
  <c r="N223" i="4"/>
  <c r="M223" i="4"/>
  <c r="L223" i="4"/>
  <c r="K223" i="4"/>
  <c r="J223" i="4"/>
  <c r="O222" i="4"/>
  <c r="N222" i="4"/>
  <c r="M222" i="4"/>
  <c r="L222" i="4"/>
  <c r="O221" i="4"/>
  <c r="N221" i="4"/>
  <c r="M221" i="4"/>
  <c r="O220" i="4"/>
  <c r="N220" i="4"/>
  <c r="M220" i="4"/>
  <c r="L220" i="4"/>
  <c r="K220" i="4"/>
  <c r="J220" i="4"/>
  <c r="O219" i="4"/>
  <c r="N219" i="4"/>
  <c r="M219" i="4"/>
  <c r="L219" i="4"/>
  <c r="O218" i="4"/>
  <c r="N218" i="4"/>
  <c r="M218" i="4"/>
  <c r="L218" i="4"/>
  <c r="K218" i="4"/>
  <c r="O217" i="4"/>
  <c r="N217" i="4"/>
  <c r="M217" i="4"/>
  <c r="L217" i="4"/>
  <c r="K217" i="4"/>
  <c r="J217" i="4"/>
  <c r="I217" i="4"/>
  <c r="H217" i="4"/>
  <c r="O216" i="4"/>
  <c r="N216" i="4"/>
  <c r="M216" i="4"/>
  <c r="L216" i="4"/>
  <c r="H216" i="4"/>
  <c r="O215" i="4"/>
  <c r="N215" i="4"/>
  <c r="M215" i="4"/>
  <c r="L215" i="4"/>
  <c r="K215" i="4"/>
  <c r="O214" i="4"/>
  <c r="N214" i="4"/>
  <c r="M214" i="4"/>
  <c r="L214" i="4"/>
  <c r="K214" i="4"/>
  <c r="J214" i="4"/>
  <c r="I214" i="4"/>
  <c r="H214" i="4"/>
  <c r="O213" i="4"/>
  <c r="N213" i="4"/>
  <c r="M213" i="4"/>
  <c r="L213" i="4"/>
  <c r="H213" i="4"/>
  <c r="O212" i="4"/>
  <c r="N212" i="4"/>
  <c r="M212" i="4"/>
  <c r="L212" i="4"/>
  <c r="K212" i="4"/>
  <c r="O211" i="4"/>
  <c r="N211" i="4"/>
  <c r="M211" i="4"/>
  <c r="L211" i="4"/>
  <c r="K211" i="4"/>
  <c r="J211" i="4"/>
  <c r="I211" i="4"/>
  <c r="H211" i="4"/>
  <c r="O210" i="4"/>
  <c r="N210" i="4"/>
  <c r="M210" i="4"/>
  <c r="L210" i="4"/>
  <c r="H210" i="4"/>
  <c r="O209" i="4"/>
  <c r="N209" i="4"/>
  <c r="M209" i="4"/>
  <c r="L209" i="4"/>
  <c r="K209" i="4"/>
  <c r="O208" i="4"/>
  <c r="N208" i="4"/>
  <c r="M208" i="4"/>
  <c r="L208" i="4"/>
  <c r="K208" i="4"/>
  <c r="J208" i="4"/>
  <c r="I208" i="4"/>
  <c r="H208" i="4"/>
  <c r="O207" i="4"/>
  <c r="N207" i="4"/>
  <c r="L207" i="4"/>
  <c r="K207" i="4"/>
  <c r="J207" i="4"/>
  <c r="I207" i="4"/>
  <c r="H207" i="4"/>
  <c r="O206" i="4"/>
  <c r="N206" i="4"/>
  <c r="L206" i="4"/>
  <c r="O205" i="4"/>
  <c r="N205" i="4"/>
  <c r="L205" i="4"/>
  <c r="K205" i="4"/>
  <c r="J205" i="4"/>
  <c r="I205" i="4"/>
  <c r="H205" i="4"/>
  <c r="O204" i="4"/>
  <c r="N204" i="4"/>
  <c r="L204" i="4"/>
  <c r="K204" i="4"/>
  <c r="J204" i="4"/>
  <c r="I204" i="4"/>
  <c r="H204" i="4"/>
  <c r="O203" i="4"/>
  <c r="N203" i="4"/>
  <c r="L203" i="4"/>
  <c r="K203" i="4"/>
  <c r="O202" i="4"/>
  <c r="N202" i="4"/>
  <c r="L202" i="4"/>
  <c r="K202" i="4"/>
  <c r="J202" i="4"/>
  <c r="I202" i="4"/>
  <c r="H202" i="4"/>
  <c r="O201" i="4"/>
  <c r="N201" i="4"/>
  <c r="L201" i="4"/>
  <c r="K201" i="4"/>
  <c r="J201" i="4"/>
  <c r="I201" i="4"/>
  <c r="H201" i="4"/>
  <c r="G201" i="4"/>
  <c r="F201" i="4"/>
  <c r="E201" i="4"/>
  <c r="D201" i="4"/>
  <c r="O200" i="4"/>
  <c r="N200" i="4"/>
  <c r="L200" i="4"/>
  <c r="K200" i="4"/>
  <c r="J200" i="4"/>
  <c r="I200" i="4"/>
  <c r="H200" i="4"/>
  <c r="G200" i="4"/>
  <c r="F200" i="4"/>
  <c r="E200" i="4"/>
  <c r="D200" i="4"/>
  <c r="O199" i="4"/>
  <c r="N199" i="4"/>
  <c r="L199" i="4"/>
  <c r="K199" i="4"/>
  <c r="J199" i="4"/>
  <c r="I199" i="4"/>
  <c r="H199" i="4"/>
  <c r="G199" i="4"/>
  <c r="F199" i="4"/>
  <c r="E199" i="4"/>
  <c r="D199" i="4"/>
  <c r="O198" i="4"/>
  <c r="N198" i="4"/>
  <c r="M198" i="4"/>
  <c r="L198" i="4"/>
  <c r="K198" i="4"/>
  <c r="J198" i="4"/>
  <c r="I198" i="4"/>
  <c r="H198" i="4"/>
  <c r="G198" i="4"/>
  <c r="F198" i="4"/>
  <c r="E198" i="4"/>
  <c r="D198" i="4"/>
  <c r="O197" i="4"/>
  <c r="N197" i="4"/>
  <c r="M197" i="4"/>
  <c r="L197" i="4"/>
  <c r="K197" i="4"/>
  <c r="J197" i="4"/>
  <c r="I197" i="4"/>
  <c r="H197" i="4"/>
  <c r="G197" i="4"/>
  <c r="F197" i="4"/>
  <c r="E197" i="4"/>
  <c r="D197" i="4"/>
  <c r="O196" i="4"/>
  <c r="N196" i="4"/>
  <c r="M196" i="4"/>
  <c r="L196" i="4"/>
  <c r="K196" i="4"/>
  <c r="J196" i="4"/>
  <c r="I196" i="4"/>
  <c r="H196" i="4"/>
  <c r="G196" i="4"/>
  <c r="F196" i="4"/>
  <c r="E196" i="4"/>
  <c r="D196" i="4"/>
  <c r="O195" i="4"/>
  <c r="N195" i="4"/>
  <c r="M195" i="4"/>
  <c r="L195" i="4"/>
  <c r="K195" i="4"/>
  <c r="J195" i="4"/>
  <c r="I195" i="4"/>
  <c r="H195" i="4"/>
  <c r="G195" i="4"/>
  <c r="F195" i="4"/>
  <c r="E195" i="4"/>
  <c r="D195" i="4"/>
  <c r="O194" i="4"/>
  <c r="N194" i="4"/>
  <c r="M194" i="4"/>
  <c r="L194" i="4"/>
  <c r="K194" i="4"/>
  <c r="J194" i="4"/>
  <c r="I194" i="4"/>
  <c r="H194" i="4"/>
  <c r="G194" i="4"/>
  <c r="F194" i="4"/>
  <c r="E194" i="4"/>
  <c r="D194" i="4"/>
  <c r="O193" i="4"/>
  <c r="N193" i="4"/>
  <c r="M193" i="4"/>
  <c r="L193" i="4"/>
  <c r="K193" i="4"/>
  <c r="J193" i="4"/>
  <c r="I193" i="4"/>
  <c r="H193" i="4"/>
  <c r="G193" i="4"/>
  <c r="F193" i="4"/>
  <c r="E193" i="4"/>
  <c r="D193" i="4"/>
  <c r="O192" i="4"/>
  <c r="N192" i="4"/>
  <c r="M192" i="4"/>
  <c r="L192" i="4"/>
  <c r="K192" i="4"/>
  <c r="J192" i="4"/>
  <c r="I192" i="4"/>
  <c r="H192" i="4"/>
  <c r="G192" i="4"/>
  <c r="F192" i="4"/>
  <c r="E192" i="4"/>
  <c r="D192" i="4"/>
  <c r="O191" i="4"/>
  <c r="N191" i="4"/>
  <c r="M191" i="4"/>
  <c r="L191" i="4"/>
  <c r="K191" i="4"/>
  <c r="J191" i="4"/>
  <c r="I191" i="4"/>
  <c r="H191" i="4"/>
  <c r="G191" i="4"/>
  <c r="F191" i="4"/>
  <c r="E191" i="4"/>
  <c r="D191" i="4"/>
  <c r="O190" i="4"/>
  <c r="N190" i="4"/>
  <c r="M190" i="4"/>
  <c r="L190" i="4"/>
  <c r="K190" i="4"/>
  <c r="J190" i="4"/>
  <c r="I190" i="4"/>
  <c r="H190" i="4"/>
  <c r="G190" i="4"/>
  <c r="F190" i="4"/>
  <c r="E190" i="4"/>
  <c r="D190" i="4"/>
  <c r="O189" i="4"/>
  <c r="N189" i="4"/>
  <c r="M189" i="4"/>
  <c r="L189" i="4"/>
  <c r="K189" i="4"/>
  <c r="J189" i="4"/>
  <c r="I189" i="4"/>
  <c r="H189" i="4"/>
  <c r="G189" i="4"/>
  <c r="F189" i="4"/>
  <c r="E189" i="4"/>
  <c r="D189" i="4"/>
  <c r="O188" i="4"/>
  <c r="N188" i="4"/>
  <c r="M188" i="4"/>
  <c r="L188" i="4"/>
  <c r="K188" i="4"/>
  <c r="J188" i="4"/>
  <c r="I188" i="4"/>
  <c r="H188" i="4"/>
  <c r="G188" i="4"/>
  <c r="F188" i="4"/>
  <c r="E188" i="4"/>
  <c r="D188" i="4"/>
  <c r="O187" i="4"/>
  <c r="N187" i="4"/>
  <c r="M187" i="4"/>
  <c r="L187" i="4"/>
  <c r="K187" i="4"/>
  <c r="J187" i="4"/>
  <c r="I187" i="4"/>
  <c r="H187" i="4"/>
  <c r="G187" i="4"/>
  <c r="F187" i="4"/>
  <c r="E187" i="4"/>
  <c r="D187" i="4"/>
  <c r="O186" i="4"/>
  <c r="N186" i="4"/>
  <c r="M186" i="4"/>
  <c r="L186" i="4"/>
  <c r="K186" i="4"/>
  <c r="J186" i="4"/>
  <c r="I186" i="4"/>
  <c r="H186" i="4"/>
  <c r="G186" i="4"/>
  <c r="F186" i="4"/>
  <c r="E186" i="4"/>
  <c r="D186" i="4"/>
  <c r="O185" i="4"/>
  <c r="N185" i="4"/>
  <c r="M185" i="4"/>
  <c r="L185" i="4"/>
  <c r="K185" i="4"/>
  <c r="J185" i="4"/>
  <c r="I185" i="4"/>
  <c r="H185" i="4"/>
  <c r="G185" i="4"/>
  <c r="F185" i="4"/>
  <c r="E185" i="4"/>
  <c r="D185" i="4"/>
  <c r="O184" i="4"/>
  <c r="N184" i="4"/>
  <c r="M184" i="4"/>
  <c r="L184" i="4"/>
  <c r="K184" i="4"/>
  <c r="J184" i="4"/>
  <c r="I184" i="4"/>
  <c r="H184" i="4"/>
  <c r="G184" i="4"/>
  <c r="F184" i="4"/>
  <c r="E184" i="4"/>
  <c r="D184" i="4"/>
  <c r="O183" i="4"/>
  <c r="N183" i="4"/>
  <c r="L183" i="4"/>
  <c r="K183" i="4"/>
  <c r="J183" i="4"/>
  <c r="I183" i="4"/>
  <c r="H183" i="4"/>
  <c r="G183" i="4"/>
  <c r="F183" i="4"/>
  <c r="E183" i="4"/>
  <c r="D183" i="4"/>
  <c r="O182" i="4"/>
  <c r="N182" i="4"/>
  <c r="L182" i="4"/>
  <c r="K182" i="4"/>
  <c r="J182" i="4"/>
  <c r="I182" i="4"/>
  <c r="H182" i="4"/>
  <c r="G182" i="4"/>
  <c r="F182" i="4"/>
  <c r="E182" i="4"/>
  <c r="D182" i="4"/>
  <c r="O181" i="4"/>
  <c r="N181" i="4"/>
  <c r="M181" i="4"/>
  <c r="L181" i="4"/>
  <c r="K181" i="4"/>
  <c r="J181" i="4"/>
  <c r="I181" i="4"/>
  <c r="H181" i="4"/>
  <c r="G181" i="4"/>
  <c r="F181" i="4"/>
  <c r="E181" i="4"/>
  <c r="D181" i="4"/>
  <c r="O180" i="4"/>
  <c r="N180" i="4"/>
  <c r="L180" i="4"/>
  <c r="K180" i="4"/>
  <c r="J180" i="4"/>
  <c r="I180" i="4"/>
  <c r="H180" i="4"/>
  <c r="G180" i="4"/>
  <c r="F180" i="4"/>
  <c r="E180" i="4"/>
  <c r="D180" i="4"/>
  <c r="O179" i="4"/>
  <c r="N179" i="4"/>
  <c r="M179" i="4"/>
  <c r="L179" i="4"/>
  <c r="K179" i="4"/>
  <c r="J179" i="4"/>
  <c r="O178" i="4"/>
  <c r="N178" i="4"/>
  <c r="M178" i="4"/>
  <c r="L178" i="4"/>
  <c r="K178" i="4"/>
  <c r="J178" i="4"/>
  <c r="I178" i="4"/>
  <c r="H178" i="4"/>
  <c r="G178" i="4"/>
  <c r="O177" i="4"/>
  <c r="N177" i="4"/>
  <c r="L177" i="4"/>
  <c r="K177" i="4"/>
  <c r="J177" i="4"/>
  <c r="O176" i="4"/>
  <c r="N176" i="4"/>
  <c r="M176" i="4"/>
  <c r="L176" i="4"/>
  <c r="K176" i="4"/>
  <c r="J176" i="4"/>
  <c r="O175" i="4"/>
  <c r="N175" i="4"/>
  <c r="M175" i="4"/>
  <c r="L175" i="4"/>
  <c r="K175" i="4"/>
  <c r="J175" i="4"/>
  <c r="I175" i="4"/>
  <c r="H175" i="4"/>
  <c r="G175" i="4"/>
  <c r="O174" i="4"/>
  <c r="N174" i="4"/>
  <c r="L174" i="4"/>
  <c r="K174" i="4"/>
  <c r="J174" i="4"/>
  <c r="I174" i="4"/>
  <c r="O173" i="4"/>
  <c r="N173" i="4"/>
  <c r="M173" i="4"/>
  <c r="L173" i="4"/>
  <c r="K173" i="4"/>
  <c r="J173" i="4"/>
  <c r="I173" i="4"/>
  <c r="O172" i="4"/>
  <c r="N172" i="4"/>
  <c r="M172" i="4"/>
  <c r="L172" i="4"/>
  <c r="K172" i="4"/>
  <c r="J172" i="4"/>
  <c r="I172" i="4"/>
  <c r="H172" i="4"/>
  <c r="G172" i="4"/>
  <c r="O171" i="4"/>
  <c r="N171" i="4"/>
  <c r="L171" i="4"/>
  <c r="K171" i="4"/>
  <c r="J171" i="4"/>
  <c r="I171" i="4"/>
  <c r="O170" i="4"/>
  <c r="N170" i="4"/>
  <c r="M170" i="4"/>
  <c r="L170" i="4"/>
  <c r="K170" i="4"/>
  <c r="J170" i="4"/>
  <c r="I170" i="4"/>
  <c r="O169" i="4"/>
  <c r="N169" i="4"/>
  <c r="M169" i="4"/>
  <c r="L169" i="4"/>
  <c r="K169" i="4"/>
  <c r="J169" i="4"/>
  <c r="I169" i="4"/>
  <c r="H169" i="4"/>
  <c r="G169" i="4"/>
  <c r="O168" i="4"/>
  <c r="N168" i="4"/>
  <c r="M168" i="4"/>
  <c r="L168" i="4"/>
  <c r="K168" i="4"/>
  <c r="J168" i="4"/>
  <c r="I168" i="4"/>
  <c r="H168" i="4"/>
  <c r="O167" i="4"/>
  <c r="N167" i="4"/>
  <c r="B167" i="4"/>
  <c r="O166" i="4"/>
  <c r="N166" i="4"/>
  <c r="M166" i="4"/>
  <c r="L166" i="4"/>
  <c r="K166" i="4"/>
  <c r="J166" i="4"/>
  <c r="I166" i="4"/>
  <c r="M165" i="4"/>
  <c r="M164" i="4"/>
  <c r="B164" i="4"/>
  <c r="M163" i="4"/>
  <c r="L163" i="4"/>
  <c r="K163" i="4"/>
  <c r="J163" i="4"/>
  <c r="I163" i="4"/>
  <c r="M162" i="4"/>
  <c r="L162" i="4"/>
  <c r="H162" i="4"/>
  <c r="N161" i="4"/>
  <c r="M161" i="4"/>
  <c r="B161" i="4"/>
  <c r="M160" i="4"/>
  <c r="L160" i="4"/>
  <c r="K160" i="4"/>
  <c r="J160" i="4"/>
  <c r="I160" i="4"/>
  <c r="L159" i="4"/>
  <c r="K159" i="4"/>
  <c r="J159" i="4"/>
  <c r="I159" i="4"/>
  <c r="H159" i="4"/>
  <c r="N158" i="4"/>
  <c r="M158" i="4"/>
  <c r="B158" i="4"/>
  <c r="M157" i="4"/>
  <c r="L157" i="4"/>
  <c r="K157" i="4"/>
  <c r="J157" i="4"/>
  <c r="I157" i="4"/>
  <c r="L156" i="4"/>
  <c r="K156" i="4"/>
  <c r="J156" i="4"/>
  <c r="H156" i="4"/>
  <c r="N155" i="4"/>
  <c r="M155" i="4"/>
  <c r="B155" i="4"/>
  <c r="L154" i="4"/>
  <c r="K154" i="4"/>
  <c r="J154" i="4"/>
  <c r="I154" i="4"/>
  <c r="L153" i="4"/>
  <c r="K153" i="4"/>
  <c r="J153" i="4"/>
  <c r="I153" i="4"/>
  <c r="H153" i="4"/>
  <c r="N152" i="4"/>
  <c r="M152" i="4"/>
  <c r="B152" i="4"/>
  <c r="N151" i="4"/>
  <c r="L151" i="4"/>
  <c r="K151" i="4"/>
  <c r="J151" i="4"/>
  <c r="I151" i="4"/>
  <c r="N150" i="4"/>
  <c r="L150" i="4"/>
  <c r="B149" i="4"/>
  <c r="M148" i="4"/>
  <c r="L148" i="4"/>
  <c r="K148" i="4"/>
  <c r="J148" i="4"/>
  <c r="I148" i="4"/>
  <c r="N146" i="4"/>
  <c r="B146" i="4"/>
  <c r="L145" i="4"/>
  <c r="K145" i="4"/>
  <c r="J145" i="4"/>
  <c r="I145" i="4"/>
  <c r="M144" i="4"/>
  <c r="L144" i="4"/>
  <c r="H144" i="4"/>
  <c r="O143" i="4"/>
  <c r="N143" i="4"/>
  <c r="M143" i="4"/>
  <c r="B143" i="4"/>
  <c r="M142" i="4"/>
  <c r="L142" i="4"/>
  <c r="K142" i="4"/>
  <c r="J142" i="4"/>
  <c r="I142" i="4"/>
  <c r="L141" i="4"/>
  <c r="K141" i="4"/>
  <c r="J141" i="4"/>
  <c r="I141" i="4"/>
  <c r="H141" i="4"/>
  <c r="O140" i="4"/>
  <c r="N140" i="4"/>
  <c r="M140" i="4"/>
  <c r="B140" i="4"/>
  <c r="M139" i="4"/>
  <c r="L139" i="4"/>
  <c r="K139" i="4"/>
  <c r="J139" i="4"/>
  <c r="I139" i="4"/>
  <c r="L138" i="4"/>
  <c r="K138" i="4"/>
  <c r="J138" i="4"/>
  <c r="H138" i="4"/>
  <c r="M137" i="4"/>
  <c r="B137" i="4"/>
  <c r="L136" i="4"/>
  <c r="K136" i="4"/>
  <c r="J136" i="4"/>
  <c r="I136" i="4"/>
  <c r="L135" i="4"/>
  <c r="K135" i="4"/>
  <c r="J135" i="4"/>
  <c r="I135" i="4"/>
  <c r="H135" i="4"/>
  <c r="M134" i="4"/>
  <c r="B134" i="4"/>
  <c r="L133" i="4"/>
  <c r="K133" i="4"/>
  <c r="J133" i="4"/>
  <c r="I133" i="4"/>
  <c r="L132" i="4"/>
  <c r="K132" i="4"/>
  <c r="J132" i="4"/>
  <c r="M130" i="4"/>
  <c r="L130" i="4"/>
  <c r="K130" i="4"/>
  <c r="J130" i="4"/>
  <c r="I130" i="4"/>
  <c r="L127" i="4"/>
  <c r="K127" i="4"/>
  <c r="J127" i="4"/>
  <c r="I127" i="4"/>
  <c r="L126" i="4"/>
  <c r="H126" i="4"/>
  <c r="P125" i="4"/>
  <c r="O125" i="4"/>
  <c r="N125" i="4"/>
  <c r="M125" i="4"/>
  <c r="M124" i="4"/>
  <c r="L124" i="4"/>
  <c r="K124" i="4"/>
  <c r="J124" i="4"/>
  <c r="I124" i="4"/>
  <c r="L123" i="4"/>
  <c r="K123" i="4"/>
  <c r="J123" i="4"/>
  <c r="I123" i="4"/>
  <c r="H123" i="4"/>
  <c r="P122" i="4"/>
  <c r="O122" i="4"/>
  <c r="N122" i="4"/>
  <c r="M122" i="4"/>
  <c r="M121" i="4"/>
  <c r="L121" i="4"/>
  <c r="K121" i="4"/>
  <c r="J121" i="4"/>
  <c r="I121" i="4"/>
  <c r="L120" i="4"/>
  <c r="K120" i="4"/>
  <c r="J120" i="4"/>
  <c r="H120" i="4"/>
  <c r="P119" i="4"/>
  <c r="O119" i="4"/>
  <c r="N119" i="4"/>
  <c r="M119" i="4"/>
  <c r="L118" i="4"/>
  <c r="K118" i="4"/>
  <c r="J118" i="4"/>
  <c r="I118" i="4"/>
  <c r="L117" i="4"/>
  <c r="K117" i="4"/>
  <c r="J117" i="4"/>
  <c r="I117" i="4"/>
  <c r="H117" i="4"/>
  <c r="P116" i="4"/>
  <c r="O116" i="4"/>
  <c r="N116" i="4"/>
  <c r="M116" i="4"/>
  <c r="L115" i="4"/>
  <c r="K115" i="4"/>
  <c r="J115" i="4"/>
  <c r="I115" i="4"/>
  <c r="L114" i="4"/>
  <c r="P113" i="4"/>
  <c r="O113" i="4"/>
  <c r="N113" i="4"/>
  <c r="M113" i="4"/>
  <c r="L112" i="4"/>
  <c r="K112" i="4"/>
  <c r="J112" i="4"/>
  <c r="I112" i="4"/>
  <c r="P110" i="4"/>
  <c r="O110" i="4"/>
  <c r="N110" i="4"/>
  <c r="M110" i="4"/>
  <c r="L109" i="4"/>
  <c r="K109" i="4"/>
  <c r="J109" i="4"/>
  <c r="I109" i="4"/>
  <c r="L108" i="4"/>
  <c r="H108" i="4"/>
  <c r="L106" i="4"/>
  <c r="K106" i="4"/>
  <c r="J106" i="4"/>
  <c r="I106" i="4"/>
  <c r="L105" i="4"/>
  <c r="K105" i="4"/>
  <c r="J105" i="4"/>
  <c r="I105" i="4"/>
  <c r="H105" i="4"/>
  <c r="L103" i="4"/>
  <c r="K103" i="4"/>
  <c r="J103" i="4"/>
  <c r="I103" i="4"/>
  <c r="L102" i="4"/>
  <c r="K102" i="4"/>
  <c r="J102" i="4"/>
  <c r="H102" i="4"/>
  <c r="P101" i="4"/>
  <c r="O101" i="4"/>
  <c r="N101" i="4"/>
  <c r="M101" i="4"/>
  <c r="L100" i="4"/>
  <c r="K100" i="4"/>
  <c r="J100" i="4"/>
  <c r="I100" i="4"/>
  <c r="L99" i="4"/>
  <c r="K99" i="4"/>
  <c r="J99" i="4"/>
  <c r="I99" i="4"/>
  <c r="H99" i="4"/>
  <c r="P98" i="4"/>
  <c r="O98" i="4"/>
  <c r="N98" i="4"/>
  <c r="M98" i="4"/>
  <c r="L97" i="4"/>
  <c r="K97" i="4"/>
  <c r="J97" i="4"/>
  <c r="I97" i="4"/>
  <c r="L96" i="4"/>
  <c r="L95" i="4"/>
  <c r="L94" i="4"/>
  <c r="K94" i="4"/>
  <c r="J94" i="4"/>
  <c r="I94" i="4"/>
  <c r="L93" i="4"/>
  <c r="L92" i="4"/>
  <c r="L91" i="4"/>
  <c r="K91" i="4"/>
  <c r="J91" i="4"/>
  <c r="I91" i="4"/>
  <c r="L90" i="4"/>
  <c r="O89" i="4"/>
  <c r="N89" i="4"/>
  <c r="M89" i="4"/>
  <c r="L89" i="4"/>
  <c r="L88" i="4"/>
  <c r="K88" i="4"/>
  <c r="J88" i="4"/>
  <c r="I88" i="4"/>
  <c r="L87" i="4"/>
  <c r="O86" i="4"/>
  <c r="N86" i="4"/>
  <c r="M86" i="4"/>
  <c r="L86" i="4"/>
  <c r="L85" i="4"/>
  <c r="K85" i="4"/>
  <c r="J85" i="4"/>
  <c r="I85" i="4"/>
  <c r="L84" i="4"/>
  <c r="L83" i="4"/>
  <c r="L82" i="4"/>
  <c r="K82" i="4"/>
  <c r="J82" i="4"/>
  <c r="I82" i="4"/>
  <c r="L81" i="4"/>
  <c r="O80" i="4"/>
  <c r="N80" i="4"/>
  <c r="M80" i="4"/>
  <c r="L80" i="4"/>
  <c r="L79" i="4"/>
  <c r="K79" i="4"/>
  <c r="J79" i="4"/>
  <c r="I79" i="4"/>
  <c r="L78" i="4"/>
  <c r="O77" i="4"/>
  <c r="N77" i="4"/>
  <c r="M77" i="4"/>
  <c r="L77" i="4"/>
  <c r="L76" i="4"/>
  <c r="K76" i="4"/>
  <c r="J76" i="4"/>
  <c r="I76" i="4"/>
  <c r="L75" i="4"/>
  <c r="O74" i="4"/>
  <c r="N74" i="4"/>
  <c r="M74" i="4"/>
  <c r="L74" i="4"/>
  <c r="L73" i="4"/>
  <c r="K73" i="4"/>
  <c r="J73" i="4"/>
  <c r="I73" i="4"/>
  <c r="L72" i="4"/>
  <c r="O71" i="4"/>
  <c r="N71" i="4"/>
  <c r="M71" i="4"/>
  <c r="L71" i="4"/>
  <c r="L70" i="4"/>
  <c r="K70" i="4"/>
  <c r="J70" i="4"/>
  <c r="I70" i="4"/>
  <c r="L69" i="4"/>
  <c r="O68" i="4"/>
  <c r="N68" i="4"/>
  <c r="M68" i="4"/>
  <c r="L68" i="4"/>
  <c r="L67" i="4"/>
  <c r="K67" i="4"/>
  <c r="J67" i="4"/>
  <c r="I67" i="4"/>
  <c r="L66" i="4"/>
  <c r="O65" i="4"/>
  <c r="N65" i="4"/>
  <c r="M65" i="4"/>
  <c r="L65" i="4"/>
  <c r="K65" i="4"/>
  <c r="L64" i="4"/>
  <c r="K64" i="4"/>
  <c r="J64" i="4"/>
  <c r="L63" i="4"/>
  <c r="O62" i="4"/>
  <c r="N62" i="4"/>
  <c r="M62" i="4"/>
  <c r="L62" i="4"/>
  <c r="K62" i="4"/>
  <c r="L61" i="4"/>
  <c r="K61" i="4"/>
  <c r="J61" i="4"/>
  <c r="L60" i="4"/>
  <c r="K60" i="4"/>
  <c r="O59" i="4"/>
  <c r="N59" i="4"/>
  <c r="M59" i="4"/>
  <c r="L59" i="4"/>
  <c r="K59" i="4"/>
  <c r="L58" i="4"/>
  <c r="K58" i="4"/>
  <c r="J58" i="4"/>
  <c r="I58" i="4"/>
  <c r="H58" i="4"/>
  <c r="L57" i="4"/>
  <c r="K57" i="4"/>
  <c r="P56" i="4"/>
  <c r="O56" i="4"/>
  <c r="N56" i="4"/>
  <c r="M56" i="4"/>
  <c r="L56" i="4"/>
  <c r="K56" i="4"/>
  <c r="M55" i="4"/>
  <c r="L55" i="4"/>
  <c r="K55" i="4"/>
  <c r="J55" i="4"/>
  <c r="I55" i="4"/>
  <c r="H55" i="4"/>
  <c r="L54" i="4"/>
  <c r="K54" i="4"/>
  <c r="P53" i="4"/>
  <c r="O53" i="4"/>
  <c r="N53" i="4"/>
  <c r="M53" i="4"/>
  <c r="L53" i="4"/>
  <c r="K53" i="4"/>
  <c r="M52" i="4"/>
  <c r="L52" i="4"/>
  <c r="K52" i="4"/>
  <c r="J52" i="4"/>
  <c r="I52" i="4"/>
  <c r="H52" i="4"/>
  <c r="L51" i="4"/>
  <c r="K51" i="4"/>
  <c r="N50" i="4"/>
  <c r="M50" i="4"/>
  <c r="L50" i="4"/>
  <c r="K50" i="4"/>
  <c r="L49" i="4"/>
  <c r="K49" i="4"/>
  <c r="J49" i="4"/>
  <c r="I49" i="4"/>
  <c r="H49" i="4"/>
  <c r="L48" i="4"/>
  <c r="K48" i="4"/>
  <c r="N47" i="4"/>
  <c r="M47" i="4"/>
  <c r="L47" i="4"/>
  <c r="K47" i="4"/>
  <c r="L46" i="4"/>
  <c r="K46" i="4"/>
  <c r="J46" i="4"/>
  <c r="I46" i="4"/>
  <c r="H46" i="4"/>
  <c r="L45" i="4"/>
  <c r="K45" i="4"/>
  <c r="N44" i="4"/>
  <c r="M44" i="4"/>
  <c r="L44" i="4"/>
  <c r="K44" i="4"/>
  <c r="L43" i="4"/>
  <c r="K43" i="4"/>
  <c r="J43" i="4"/>
  <c r="I43" i="4"/>
  <c r="H43" i="4"/>
  <c r="L42" i="4"/>
  <c r="K42" i="4"/>
  <c r="N41" i="4"/>
  <c r="M41" i="4"/>
  <c r="L41" i="4"/>
  <c r="K41" i="4"/>
  <c r="J41" i="4"/>
  <c r="I41" i="4"/>
  <c r="H41" i="4"/>
  <c r="G41" i="4"/>
  <c r="F41" i="4"/>
  <c r="E41" i="4"/>
  <c r="D41" i="4"/>
  <c r="L40" i="4"/>
  <c r="K40" i="4"/>
  <c r="J40" i="4"/>
  <c r="I40" i="4"/>
  <c r="H40" i="4"/>
  <c r="G40" i="4"/>
  <c r="F40" i="4"/>
  <c r="E40" i="4"/>
  <c r="D40" i="4"/>
  <c r="L39" i="4"/>
  <c r="K39" i="4"/>
  <c r="N38" i="4"/>
  <c r="M38" i="4"/>
  <c r="L38" i="4"/>
  <c r="K38" i="4"/>
  <c r="L37" i="4"/>
  <c r="K37" i="4"/>
  <c r="J37" i="4"/>
  <c r="I37" i="4"/>
  <c r="L36" i="4"/>
  <c r="K36" i="4"/>
  <c r="N35" i="4"/>
  <c r="M35" i="4"/>
  <c r="L35" i="4"/>
  <c r="K35" i="4"/>
  <c r="J35" i="4"/>
  <c r="I35" i="4"/>
  <c r="H35" i="4"/>
  <c r="G35" i="4"/>
  <c r="F35" i="4"/>
  <c r="E35" i="4"/>
  <c r="D35" i="4"/>
  <c r="L34" i="4"/>
  <c r="K34" i="4"/>
  <c r="J34" i="4"/>
  <c r="I34" i="4"/>
  <c r="H34" i="4"/>
  <c r="G34" i="4"/>
  <c r="F34" i="4"/>
  <c r="E34" i="4"/>
  <c r="D34" i="4"/>
  <c r="L33" i="4"/>
  <c r="K33" i="4"/>
  <c r="L32" i="4"/>
  <c r="K32" i="4"/>
  <c r="L31" i="4"/>
  <c r="K31" i="4"/>
  <c r="I31" i="4"/>
  <c r="H31" i="4"/>
  <c r="L30" i="4"/>
  <c r="K30" i="4"/>
  <c r="L29" i="4"/>
  <c r="K29" i="4"/>
  <c r="J29" i="4"/>
  <c r="I29" i="4"/>
  <c r="H29" i="4"/>
  <c r="G29" i="4"/>
  <c r="F29" i="4"/>
  <c r="E29" i="4"/>
  <c r="D29" i="4"/>
  <c r="L28" i="4"/>
  <c r="K28" i="4"/>
  <c r="J28" i="4"/>
  <c r="I28" i="4"/>
  <c r="H28" i="4"/>
  <c r="G28" i="4"/>
  <c r="F28" i="4"/>
  <c r="E28" i="4"/>
  <c r="D28" i="4"/>
  <c r="L27" i="4"/>
  <c r="K27" i="4"/>
  <c r="L26" i="4"/>
  <c r="K26" i="4"/>
  <c r="L25" i="4"/>
  <c r="K25" i="4"/>
  <c r="J25" i="4"/>
  <c r="I25" i="4"/>
  <c r="L24" i="4"/>
  <c r="K24" i="4"/>
  <c r="L23" i="4"/>
  <c r="K23" i="4"/>
  <c r="J23" i="4"/>
  <c r="I23" i="4"/>
  <c r="H23" i="4"/>
  <c r="G23" i="4"/>
  <c r="F23" i="4"/>
  <c r="E23" i="4"/>
  <c r="D23" i="4"/>
  <c r="L22" i="4"/>
  <c r="K22" i="4"/>
  <c r="J22" i="4"/>
  <c r="I22" i="4"/>
  <c r="H22" i="4"/>
  <c r="G22" i="4"/>
  <c r="F22" i="4"/>
  <c r="E22" i="4"/>
  <c r="D22" i="4"/>
  <c r="L21" i="4"/>
  <c r="K21" i="4"/>
  <c r="L20" i="4"/>
  <c r="K20" i="4"/>
  <c r="J20" i="4"/>
  <c r="L19" i="4"/>
  <c r="K19" i="4"/>
  <c r="J19" i="4"/>
  <c r="I19" i="4"/>
  <c r="H19" i="4"/>
  <c r="L18" i="4"/>
  <c r="K18" i="4"/>
  <c r="L17" i="4"/>
  <c r="K17" i="4"/>
  <c r="L16" i="4"/>
  <c r="K16" i="4"/>
  <c r="J16" i="4"/>
  <c r="I16" i="4"/>
  <c r="L15" i="4"/>
  <c r="K15" i="4"/>
  <c r="L14" i="4"/>
  <c r="K14" i="4"/>
  <c r="J14" i="4"/>
  <c r="L13" i="4"/>
  <c r="K13" i="4"/>
  <c r="J13" i="4"/>
  <c r="I13" i="4"/>
  <c r="H13" i="4"/>
  <c r="AP12" i="4"/>
  <c r="AC12" i="4"/>
  <c r="L12" i="4"/>
  <c r="K12" i="4"/>
  <c r="AP11" i="4"/>
  <c r="AC11" i="4"/>
  <c r="L11" i="4"/>
  <c r="K11" i="4"/>
  <c r="AP10" i="4"/>
  <c r="AC10" i="4"/>
  <c r="L10" i="4"/>
  <c r="K10" i="4"/>
  <c r="J10" i="4"/>
  <c r="I10" i="4"/>
  <c r="AP9" i="4"/>
  <c r="AC9" i="4"/>
  <c r="L9" i="4"/>
  <c r="K9" i="4"/>
  <c r="J9" i="4"/>
  <c r="AP8" i="4"/>
  <c r="AC8" i="4"/>
  <c r="L8" i="4"/>
  <c r="K8" i="4"/>
  <c r="J8" i="4"/>
  <c r="AY7" i="4"/>
  <c r="AW7" i="4"/>
  <c r="AP7" i="4"/>
  <c r="AC7" i="4"/>
  <c r="L7" i="4"/>
  <c r="K7" i="4"/>
  <c r="J7" i="4"/>
  <c r="I7" i="4"/>
  <c r="H7" i="4"/>
  <c r="AP6" i="4"/>
  <c r="AC6" i="4"/>
  <c r="L6" i="4"/>
  <c r="K6" i="4"/>
  <c r="J6" i="4"/>
  <c r="AY5" i="4"/>
  <c r="AW5" i="4"/>
  <c r="AP5" i="4"/>
  <c r="AC5" i="4"/>
  <c r="L5" i="4"/>
  <c r="K5" i="4"/>
  <c r="J5" i="4"/>
  <c r="I5" i="4"/>
  <c r="H5" i="4"/>
  <c r="G5" i="4"/>
  <c r="F5" i="4"/>
  <c r="E5" i="4"/>
  <c r="D5" i="4"/>
  <c r="O4" i="4"/>
  <c r="L4" i="4"/>
  <c r="K4" i="4"/>
  <c r="J4" i="4"/>
  <c r="I4" i="4"/>
  <c r="H4" i="4"/>
  <c r="G4" i="4"/>
  <c r="F4" i="4"/>
  <c r="E4" i="4"/>
  <c r="D4" i="4"/>
  <c r="I9" i="1" l="1"/>
  <c r="J9" i="1"/>
  <c r="I14" i="1" s="1"/>
  <c r="I13" i="1"/>
  <c r="J13" i="1"/>
  <c r="CP7" i="1"/>
  <c r="CN7" i="1"/>
  <c r="CS7" i="1" s="1"/>
  <c r="CV7" i="1" s="1"/>
  <c r="CW7" i="1" s="1"/>
  <c r="CX7" i="1" s="1"/>
  <c r="CY7" i="1" s="1"/>
  <c r="AS7" i="1"/>
  <c r="AU7" i="1" s="1"/>
  <c r="AW7" i="1" s="1"/>
  <c r="AY7" i="1" s="1"/>
  <c r="AQ7" i="1"/>
  <c r="N10" i="1"/>
  <c r="O9" i="1"/>
  <c r="M9" i="1"/>
  <c r="AD9" i="1" s="1"/>
  <c r="P10" i="1"/>
  <c r="Q9" i="1"/>
  <c r="L10" i="1"/>
  <c r="N14" i="1"/>
  <c r="O13" i="1"/>
  <c r="J11" i="1"/>
  <c r="I11" i="1"/>
  <c r="P14" i="1" l="1"/>
  <c r="L14" i="1"/>
  <c r="M13" i="1" s="1"/>
  <c r="AD13" i="1" s="1"/>
  <c r="Q13" i="1"/>
  <c r="CG14" i="1"/>
  <c r="CH14" i="1" s="1"/>
  <c r="BW14" i="1"/>
  <c r="BX14" i="1" s="1"/>
  <c r="BR14" i="1"/>
  <c r="BS14" i="1" s="1"/>
  <c r="BN14" i="1"/>
  <c r="BO14" i="1" s="1"/>
  <c r="BJ14" i="1"/>
  <c r="BK14" i="1" s="1"/>
  <c r="BE14" i="1"/>
  <c r="BF14" i="1" s="1"/>
  <c r="BA14" i="1"/>
  <c r="BB14" i="1" s="1"/>
  <c r="AW14" i="1"/>
  <c r="AX14" i="1" s="1"/>
  <c r="AS14" i="1"/>
  <c r="AT14" i="1" s="1"/>
  <c r="AO14" i="1"/>
  <c r="AP14" i="1" s="1"/>
  <c r="AK14" i="1"/>
  <c r="AL14" i="1" s="1"/>
  <c r="AG14" i="1"/>
  <c r="AH14" i="1" s="1"/>
  <c r="BL14" i="1"/>
  <c r="BM14" i="1" s="1"/>
  <c r="BG14" i="1"/>
  <c r="BH14" i="1" s="1"/>
  <c r="AY14" i="1"/>
  <c r="AZ14" i="1" s="1"/>
  <c r="AQ14" i="1"/>
  <c r="AR14" i="1" s="1"/>
  <c r="AI14" i="1"/>
  <c r="AJ14" i="1" s="1"/>
  <c r="BP14" i="1"/>
  <c r="BQ14" i="1" s="1"/>
  <c r="BC14" i="1"/>
  <c r="BD14" i="1" s="1"/>
  <c r="AU14" i="1"/>
  <c r="AV14" i="1" s="1"/>
  <c r="AM14" i="1"/>
  <c r="AN14" i="1" s="1"/>
  <c r="AE14" i="1"/>
  <c r="AF14" i="1" s="1"/>
  <c r="Q14" i="1"/>
  <c r="O14" i="1"/>
  <c r="P12" i="1"/>
  <c r="L12" i="1"/>
  <c r="Q11" i="1"/>
  <c r="N12" i="1"/>
  <c r="O11" i="1"/>
  <c r="M11" i="1"/>
  <c r="AD11" i="1" s="1"/>
  <c r="CG10" i="1"/>
  <c r="CH10" i="1" s="1"/>
  <c r="BW10" i="1"/>
  <c r="BX10" i="1" s="1"/>
  <c r="BR10" i="1"/>
  <c r="BS10" i="1" s="1"/>
  <c r="BN10" i="1"/>
  <c r="BO10" i="1" s="1"/>
  <c r="BJ10" i="1"/>
  <c r="BK10" i="1" s="1"/>
  <c r="BE10" i="1"/>
  <c r="BF10" i="1" s="1"/>
  <c r="BA10" i="1"/>
  <c r="BB10" i="1" s="1"/>
  <c r="AW10" i="1"/>
  <c r="AX10" i="1" s="1"/>
  <c r="AS10" i="1"/>
  <c r="AT10" i="1" s="1"/>
  <c r="AO10" i="1"/>
  <c r="AP10" i="1" s="1"/>
  <c r="AK10" i="1"/>
  <c r="AL10" i="1" s="1"/>
  <c r="AG10" i="1"/>
  <c r="AH10" i="1" s="1"/>
  <c r="BP10" i="1"/>
  <c r="BQ10" i="1" s="1"/>
  <c r="BL10" i="1"/>
  <c r="BM10" i="1" s="1"/>
  <c r="BC10" i="1"/>
  <c r="BD10" i="1" s="1"/>
  <c r="AU10" i="1"/>
  <c r="AV10" i="1" s="1"/>
  <c r="AM10" i="1"/>
  <c r="AN10" i="1" s="1"/>
  <c r="AE10" i="1"/>
  <c r="AF10" i="1" s="1"/>
  <c r="BG10" i="1"/>
  <c r="BH10" i="1" s="1"/>
  <c r="AY10" i="1"/>
  <c r="AZ10" i="1" s="1"/>
  <c r="AQ10" i="1"/>
  <c r="AR10" i="1" s="1"/>
  <c r="AI10" i="1"/>
  <c r="AJ10" i="1" s="1"/>
  <c r="Q10" i="1"/>
  <c r="O10" i="1"/>
  <c r="Z14" i="1" l="1"/>
  <c r="V14" i="1"/>
  <c r="R14" i="1"/>
  <c r="X13" i="1"/>
  <c r="T13" i="1"/>
  <c r="Y14" i="1"/>
  <c r="U14" i="1"/>
  <c r="W13" i="1"/>
  <c r="S13" i="1"/>
  <c r="X14" i="1"/>
  <c r="V13" i="1"/>
  <c r="W14" i="1"/>
  <c r="U13" i="1"/>
  <c r="T14" i="1"/>
  <c r="Z13" i="1"/>
  <c r="R13" i="1"/>
  <c r="S14" i="1"/>
  <c r="Y13" i="1"/>
  <c r="BP12" i="1"/>
  <c r="BQ12" i="1" s="1"/>
  <c r="BL12" i="1"/>
  <c r="BM12" i="1" s="1"/>
  <c r="BG12" i="1"/>
  <c r="BH12" i="1" s="1"/>
  <c r="BC12" i="1"/>
  <c r="BD12" i="1" s="1"/>
  <c r="AY12" i="1"/>
  <c r="AZ12" i="1" s="1"/>
  <c r="AU12" i="1"/>
  <c r="AV12" i="1" s="1"/>
  <c r="AQ12" i="1"/>
  <c r="AR12" i="1" s="1"/>
  <c r="AM12" i="1"/>
  <c r="AN12" i="1" s="1"/>
  <c r="AI12" i="1"/>
  <c r="AJ12" i="1" s="1"/>
  <c r="AE12" i="1"/>
  <c r="AF12" i="1" s="1"/>
  <c r="BR12" i="1"/>
  <c r="BS12" i="1" s="1"/>
  <c r="BJ12" i="1"/>
  <c r="BK12" i="1" s="1"/>
  <c r="BA12" i="1"/>
  <c r="BB12" i="1" s="1"/>
  <c r="AS12" i="1"/>
  <c r="AT12" i="1" s="1"/>
  <c r="AK12" i="1"/>
  <c r="AL12" i="1" s="1"/>
  <c r="CG12" i="1"/>
  <c r="CH12" i="1" s="1"/>
  <c r="BW12" i="1"/>
  <c r="BX12" i="1" s="1"/>
  <c r="BN12" i="1"/>
  <c r="BO12" i="1" s="1"/>
  <c r="BE12" i="1"/>
  <c r="BF12" i="1" s="1"/>
  <c r="AW12" i="1"/>
  <c r="AX12" i="1" s="1"/>
  <c r="AO12" i="1"/>
  <c r="AP12" i="1" s="1"/>
  <c r="AG12" i="1"/>
  <c r="AH12" i="1" s="1"/>
  <c r="Z10" i="1"/>
  <c r="V10" i="1"/>
  <c r="R10" i="1"/>
  <c r="X9" i="1"/>
  <c r="T9" i="1"/>
  <c r="Y10" i="1"/>
  <c r="U10" i="1"/>
  <c r="W9" i="1"/>
  <c r="S9" i="1"/>
  <c r="T10" i="1"/>
  <c r="Z9" i="1"/>
  <c r="R9" i="1"/>
  <c r="S10" i="1"/>
  <c r="Y9" i="1"/>
  <c r="X10" i="1"/>
  <c r="V9" i="1"/>
  <c r="W10" i="1"/>
  <c r="U9" i="1"/>
  <c r="O12" i="1"/>
  <c r="Q12" i="1"/>
  <c r="BT10" i="1" l="1"/>
  <c r="BT14" i="1"/>
  <c r="X12" i="1"/>
  <c r="T12" i="1"/>
  <c r="Z11" i="1"/>
  <c r="V11" i="1"/>
  <c r="R11" i="1"/>
  <c r="W12" i="1"/>
  <c r="S12" i="1"/>
  <c r="Y11" i="1"/>
  <c r="U11" i="1"/>
  <c r="Y12" i="1"/>
  <c r="T11" i="1"/>
  <c r="V12" i="1"/>
  <c r="S11" i="1"/>
  <c r="U12" i="1"/>
  <c r="X11" i="1"/>
  <c r="Z12" i="1"/>
  <c r="R12" i="1"/>
  <c r="W11" i="1"/>
  <c r="CQ14" i="1"/>
  <c r="CR14" i="1" s="1"/>
  <c r="CL14" i="1"/>
  <c r="CM14" i="1" s="1"/>
  <c r="CB14" i="1"/>
  <c r="CC14" i="1" s="1"/>
  <c r="CD14" i="1"/>
  <c r="CE14" i="1" s="1"/>
  <c r="CS14" i="1"/>
  <c r="BY14" i="1"/>
  <c r="BZ14" i="1" s="1"/>
  <c r="CN14" i="1"/>
  <c r="CO14" i="1" s="1"/>
  <c r="CI14" i="1"/>
  <c r="CJ14" i="1" s="1"/>
  <c r="CY10" i="1"/>
  <c r="BU10" i="1"/>
  <c r="CX14" i="1"/>
  <c r="BU14" i="1"/>
  <c r="CW14" i="1"/>
  <c r="CY14" i="1"/>
  <c r="CQ10" i="1"/>
  <c r="CR10" i="1" s="1"/>
  <c r="CL10" i="1"/>
  <c r="CM10" i="1" s="1"/>
  <c r="CB10" i="1"/>
  <c r="CC10" i="1" s="1"/>
  <c r="CN10" i="1"/>
  <c r="CO10" i="1" s="1"/>
  <c r="CD10" i="1"/>
  <c r="CE10" i="1" s="1"/>
  <c r="CI10" i="1"/>
  <c r="CJ10" i="1" s="1"/>
  <c r="BY10" i="1"/>
  <c r="BZ10" i="1" s="1"/>
  <c r="CX10" i="1" l="1"/>
  <c r="CW10" i="1"/>
  <c r="CV10" i="1"/>
  <c r="CV14" i="1"/>
  <c r="CN12" i="1"/>
  <c r="CO12" i="1" s="1"/>
  <c r="CI12" i="1"/>
  <c r="CJ12" i="1" s="1"/>
  <c r="CD12" i="1"/>
  <c r="CE12" i="1" s="1"/>
  <c r="BY12" i="1"/>
  <c r="BZ12" i="1" s="1"/>
  <c r="CL12" i="1"/>
  <c r="CM12" i="1" s="1"/>
  <c r="CB12" i="1"/>
  <c r="CC12" i="1" s="1"/>
  <c r="CQ12" i="1"/>
  <c r="CR12" i="1" s="1"/>
  <c r="BT12" i="1"/>
  <c r="CW12" i="1" l="1"/>
  <c r="BU12" i="1"/>
  <c r="CV12" i="1"/>
  <c r="CX12" i="1"/>
  <c r="CY12" i="1"/>
</calcChain>
</file>

<file path=xl/comments1.xml><?xml version="1.0" encoding="utf-8"?>
<comments xmlns="http://schemas.openxmlformats.org/spreadsheetml/2006/main">
  <authors>
    <author>Peter Henniger</author>
  </authors>
  <commentList>
    <comment ref="AE4" authorId="0" shapeId="0">
      <text>
        <r>
          <rPr>
            <b/>
            <sz val="9"/>
            <color indexed="81"/>
            <rFont val="Times New Roman"/>
            <family val="1"/>
          </rPr>
          <t xml:space="preserve">
"Diversity"
Diversity considers the reduction of internal loads from the zone level to the system level when sizing the system.  This diversity occurs because we want to design zones for a worst case scenario but the probablility that all zones connected to a system will the incur full internal loads is low.  This probability and even lower that the full loads occur at the same time.
P. Henniger 2012-02-20</t>
        </r>
        <r>
          <rPr>
            <b/>
            <sz val="9"/>
            <color indexed="81"/>
            <rFont val="Tahoma"/>
            <charset val="1"/>
          </rPr>
          <t xml:space="preserve">
</t>
        </r>
      </text>
    </comment>
    <comment ref="AE6" authorId="0" shapeId="0">
      <text>
        <r>
          <rPr>
            <b/>
            <u/>
            <sz val="9"/>
            <color indexed="81"/>
            <rFont val="Times New Roman"/>
            <family val="1"/>
          </rPr>
          <t xml:space="preserve">
Diversity: Lights</t>
        </r>
        <r>
          <rPr>
            <b/>
            <sz val="9"/>
            <color indexed="81"/>
            <rFont val="Times New Roman"/>
            <family val="1"/>
          </rPr>
          <t xml:space="preserve">
Fraction to reduce internal cooling loads from what is specified at the zone to what is more probable at the system level.  See general comments to the Diversity section. 
There is not normally much diversity for lighting systems unless there are multiple circuits fed from separate switches to change the lighting level,  or for task lights.  Task lights are accounted separately.  
P. Henniger 2012-02-20</t>
        </r>
        <r>
          <rPr>
            <sz val="9"/>
            <color indexed="81"/>
            <rFont val="Times New Roman"/>
            <family val="1"/>
          </rPr>
          <t xml:space="preserve">
</t>
        </r>
      </text>
    </comment>
    <comment ref="AG6" authorId="0" shapeId="0">
      <text>
        <r>
          <rPr>
            <b/>
            <u/>
            <sz val="9"/>
            <color indexed="81"/>
            <rFont val="Times New Roman"/>
            <family val="1"/>
          </rPr>
          <t xml:space="preserve">
Diversity: Task Lights</t>
        </r>
        <r>
          <rPr>
            <b/>
            <sz val="9"/>
            <color indexed="81"/>
            <rFont val="Times New Roman"/>
            <family val="1"/>
          </rPr>
          <t xml:space="preserve">
Fraction to reduce internal cooling loads from what is specified at the zone to what is more probable at the system level.  See general comments to the Diversity section. 
Task lights are likely to see some diversity.
P. Henniger 2012-02-20
</t>
        </r>
      </text>
    </comment>
    <comment ref="AI6" authorId="0" shapeId="0">
      <text>
        <r>
          <rPr>
            <b/>
            <u/>
            <sz val="9"/>
            <color indexed="81"/>
            <rFont val="Times New Roman"/>
            <family val="1"/>
          </rPr>
          <t xml:space="preserve">
Diversity: Occupants</t>
        </r>
        <r>
          <rPr>
            <b/>
            <sz val="9"/>
            <color indexed="81"/>
            <rFont val="Times New Roman"/>
            <family val="1"/>
          </rPr>
          <t xml:space="preserve">
Fraction to reduce internal cooling loads from what is specified at zones to what is more probable at the system level.  See general comments to the Diversity section. 
Occupancy will have some diversity depending on the type of zones the system is serving.  Be particularly vigilent in reducing loads for systems serving zones with high occupant density and low usage - meeting rooms, cafeteria etc.  
P. Henniger 2012-02-20</t>
        </r>
        <r>
          <rPr>
            <sz val="9"/>
            <color indexed="81"/>
            <rFont val="Times New Roman"/>
            <family val="1"/>
          </rPr>
          <t xml:space="preserve">
</t>
        </r>
      </text>
    </comment>
    <comment ref="AK6" authorId="0" shapeId="0">
      <text>
        <r>
          <rPr>
            <b/>
            <u/>
            <sz val="9"/>
            <color indexed="81"/>
            <rFont val="Times New Roman"/>
            <family val="1"/>
          </rPr>
          <t xml:space="preserve">
Diversity: Equipment</t>
        </r>
        <r>
          <rPr>
            <b/>
            <sz val="9"/>
            <color indexed="81"/>
            <rFont val="Times New Roman"/>
            <family val="1"/>
          </rPr>
          <t xml:space="preserve">
Fraction to reduce internal cooling loads from what is specified at the zone to what is more probable at the system level.  See general comments to the Diversity section. 
Equipment (receptacle) load is probably the most overstimated of internal loads.  There will almost always be considerable diversity from these loads.  If you are using more than 0.50 for diversity factor you best have well substantiated sums for the operating power of the user's equipment.
P. Henniger 2012-02-20</t>
        </r>
        <r>
          <rPr>
            <sz val="9"/>
            <color indexed="81"/>
            <rFont val="Times New Roman"/>
            <family val="1"/>
          </rPr>
          <t xml:space="preserve">
</t>
        </r>
      </text>
    </comment>
    <comment ref="AM6" authorId="0" shapeId="0">
      <text>
        <r>
          <rPr>
            <b/>
            <u/>
            <sz val="9"/>
            <color indexed="81"/>
            <rFont val="Times New Roman"/>
            <family val="1"/>
          </rPr>
          <t xml:space="preserve">
"Fan T.S.P" </t>
        </r>
        <r>
          <rPr>
            <b/>
            <sz val="9"/>
            <color indexed="81"/>
            <rFont val="Times New Roman"/>
            <family val="1"/>
          </rPr>
          <t xml:space="preserve">
Fan Total Static Pressure is an AMCA defined term and is used with Fan Static Efficiency to calculate Fan Shaft Power.  If only Total Pressure is available from the fan curves, then you must use the Fan Total Efficiency in lieu of Fan Static Efficiency.
P.Henniger - 2012-02-20
</t>
        </r>
      </text>
    </comment>
    <comment ref="AO6" authorId="0" shapeId="0">
      <text>
        <r>
          <rPr>
            <b/>
            <u/>
            <sz val="9"/>
            <color indexed="81"/>
            <rFont val="Times New Roman"/>
            <family val="1"/>
          </rPr>
          <t xml:space="preserve">
"Static Efficiency"</t>
        </r>
        <r>
          <rPr>
            <b/>
            <sz val="9"/>
            <color indexed="81"/>
            <rFont val="Times New Roman"/>
            <family val="1"/>
          </rPr>
          <t xml:space="preserve">
Enter the Static Ffficiency (or estimate) from the fan curve.  See comment to "Fan T.S.P."
P. Henniger 2012-02-20</t>
        </r>
        <r>
          <rPr>
            <sz val="9"/>
            <color indexed="81"/>
            <rFont val="Times New Roman"/>
            <family val="1"/>
          </rPr>
          <t xml:space="preserve">
</t>
        </r>
      </text>
    </comment>
    <comment ref="AQ6" authorId="0" shapeId="0">
      <text>
        <r>
          <rPr>
            <b/>
            <u/>
            <sz val="9"/>
            <color indexed="81"/>
            <rFont val="Times New Roman"/>
            <family val="1"/>
          </rPr>
          <t xml:space="preserve">
"Drive Loss"</t>
        </r>
        <r>
          <rPr>
            <b/>
            <sz val="9"/>
            <color indexed="81"/>
            <rFont val="Times New Roman"/>
            <family val="1"/>
          </rPr>
          <t xml:space="preserve">
Drive Loss (DL) ratio determines the (belt) drive loss to be added to the fan shaft power for detemining the motor output power.  From a fan curve take the belt loss and divide by the fan shaft power.     
Motor output power = (1 + DL) x Fan Shaft Pwr.
P. Henniger - 2012-02-20</t>
        </r>
        <r>
          <rPr>
            <sz val="9"/>
            <color indexed="81"/>
            <rFont val="Times New Roman"/>
            <family val="1"/>
          </rPr>
          <t xml:space="preserve">
</t>
        </r>
      </text>
    </comment>
    <comment ref="AS6" authorId="0" shapeId="0">
      <text>
        <r>
          <rPr>
            <b/>
            <u/>
            <sz val="9"/>
            <color indexed="81"/>
            <rFont val="Times New Roman"/>
            <family val="1"/>
          </rPr>
          <t xml:space="preserve">
"Minimum Motor S.F."</t>
        </r>
        <r>
          <rPr>
            <b/>
            <sz val="9"/>
            <color indexed="81"/>
            <rFont val="Times New Roman"/>
            <family val="1"/>
          </rPr>
          <t xml:space="preserve">
This field applies a Sizing Factor to the required power for selecting a minimum motor size for the fan.
E.g if the motor output power required for a fan system is 4.3kW and a S.F.=1.25 is applied then the minimum motor size must provide 4.3 x 1.25 = 5.4kW.  The motor selectied would be 5.5kW-(7.5hp).  
P. Henniger - 2012-02-20
</t>
        </r>
      </text>
    </comment>
    <comment ref="AU6" authorId="0" shapeId="0">
      <text>
        <r>
          <rPr>
            <b/>
            <u/>
            <sz val="9"/>
            <color indexed="81"/>
            <rFont val="Times New Roman"/>
            <family val="1"/>
          </rPr>
          <t xml:space="preserve">
"Fan T.S.P" </t>
        </r>
        <r>
          <rPr>
            <b/>
            <sz val="9"/>
            <color indexed="81"/>
            <rFont val="Times New Roman"/>
            <family val="1"/>
          </rPr>
          <t xml:space="preserve">
Fan Total Static Pressure is an AMCA defined term and is used with Fan Static Efficiency to calculate Fan Shaft Power.  If only Total Pressure is available from the fan curves, then you must use the Fan Total Efficiency in lieu of Fan Static Efficiency.
P.Henniger - 2012-02-20
</t>
        </r>
      </text>
    </comment>
    <comment ref="AW6" authorId="0" shapeId="0">
      <text>
        <r>
          <rPr>
            <b/>
            <u/>
            <sz val="9"/>
            <color indexed="81"/>
            <rFont val="Times New Roman"/>
            <family val="1"/>
          </rPr>
          <t xml:space="preserve">
"Static Efficiency"</t>
        </r>
        <r>
          <rPr>
            <b/>
            <sz val="9"/>
            <color indexed="81"/>
            <rFont val="Times New Roman"/>
            <family val="1"/>
          </rPr>
          <t xml:space="preserve">
Enter the Static Ffficiency (or estimate) from the fan curve.  See comment to "Fan T.S.P."
P. Henniger 2012-02-20</t>
        </r>
        <r>
          <rPr>
            <sz val="9"/>
            <color indexed="81"/>
            <rFont val="Times New Roman"/>
            <family val="1"/>
          </rPr>
          <t xml:space="preserve">
</t>
        </r>
      </text>
    </comment>
    <comment ref="AY6" authorId="0" shapeId="0">
      <text>
        <r>
          <rPr>
            <b/>
            <u/>
            <sz val="9"/>
            <color indexed="81"/>
            <rFont val="Times New Roman"/>
            <family val="1"/>
          </rPr>
          <t xml:space="preserve">
"Drive Loss"</t>
        </r>
        <r>
          <rPr>
            <b/>
            <sz val="9"/>
            <color indexed="81"/>
            <rFont val="Times New Roman"/>
            <family val="1"/>
          </rPr>
          <t xml:space="preserve">
Drive Loss (DL) ratio determines the (belt) drive loss to be added to the fan shaft power for detemining the motor output power.  From a fan curve take the belt loss and divide by the fan shaft power.     
Motor output power = (1 + DL) x Fan Shaft Pwr.
P. Henniger - 2012-02-20</t>
        </r>
        <r>
          <rPr>
            <sz val="9"/>
            <color indexed="81"/>
            <rFont val="Times New Roman"/>
            <family val="1"/>
          </rPr>
          <t xml:space="preserve">
</t>
        </r>
      </text>
    </comment>
    <comment ref="BA6" authorId="0" shapeId="0">
      <text>
        <r>
          <rPr>
            <b/>
            <u/>
            <sz val="9"/>
            <color indexed="81"/>
            <rFont val="Times New Roman"/>
            <family val="1"/>
          </rPr>
          <t xml:space="preserve">
"Minimum Motor S.F."</t>
        </r>
        <r>
          <rPr>
            <b/>
            <sz val="9"/>
            <color indexed="81"/>
            <rFont val="Times New Roman"/>
            <family val="1"/>
          </rPr>
          <t xml:space="preserve">
This field applies a Sizing Factor to the required power for selecting a minimum motor size for the fan.
E.g if the motor output power required for a fan system is 4.3kW and a S.F.=1.25 is applied then the minimum motor size must provide 4.3 x 1.25 = 5.4kW.  The motor selectied would be 5.5kW-(7.5hp).  
P. Henniger - 2012-02-20
</t>
        </r>
      </text>
    </comment>
    <comment ref="BC6" authorId="0" shapeId="0">
      <text>
        <r>
          <rPr>
            <b/>
            <u/>
            <sz val="9"/>
            <color indexed="81"/>
            <rFont val="Times New Roman"/>
            <family val="1"/>
          </rPr>
          <t xml:space="preserve">
"Exhaust Air Calc Method"</t>
        </r>
        <r>
          <rPr>
            <b/>
            <sz val="9"/>
            <color indexed="81"/>
            <rFont val="Times New Roman"/>
            <family val="1"/>
          </rPr>
          <t xml:space="preserve">
There are four methods available for determining exhaust air quantities.  Exhaust air quantity needs to be considered for heat recovery performance, outdoor air ratio, and calculating fan power.  
</t>
        </r>
        <r>
          <rPr>
            <b/>
            <i/>
            <sz val="9"/>
            <color indexed="81"/>
            <rFont val="Times New Roman"/>
            <family val="1"/>
          </rPr>
          <t>L/s</t>
        </r>
        <r>
          <rPr>
            <b/>
            <sz val="9"/>
            <color indexed="81"/>
            <rFont val="Times New Roman"/>
            <family val="1"/>
          </rPr>
          <t xml:space="preserve">
If the E/A quantity is known by calculation it can be entrerd directly rather than calulting  
This option is not available for Template Systems.
</t>
        </r>
        <r>
          <rPr>
            <b/>
            <i/>
            <sz val="9"/>
            <color indexed="81"/>
            <rFont val="Times New Roman"/>
            <family val="1"/>
          </rPr>
          <t xml:space="preserve">=O/A
</t>
        </r>
        <r>
          <rPr>
            <b/>
            <sz val="9"/>
            <color indexed="81"/>
            <rFont val="Times New Roman"/>
            <family val="1"/>
          </rPr>
          <t xml:space="preserve">Select this if an exhaust fan exhausts the O/A quantity directly and bypasses the heat recovery.
</t>
        </r>
        <r>
          <rPr>
            <b/>
            <i/>
            <sz val="9"/>
            <color indexed="81"/>
            <rFont val="Times New Roman"/>
            <family val="1"/>
          </rPr>
          <t>Frac Dsgn</t>
        </r>
        <r>
          <rPr>
            <b/>
            <sz val="9"/>
            <color indexed="81"/>
            <rFont val="Times New Roman"/>
            <family val="1"/>
          </rPr>
          <t xml:space="preserve">
As an approximation for early phases enter an exhaust flow as a fraction of the Dsgn S/A flow.</t>
        </r>
        <r>
          <rPr>
            <b/>
            <i/>
            <sz val="9"/>
            <color indexed="81"/>
            <rFont val="Times New Roman"/>
            <family val="1"/>
          </rPr>
          <t xml:space="preserve">
</t>
        </r>
        <r>
          <rPr>
            <b/>
            <sz val="9"/>
            <color indexed="81"/>
            <rFont val="Times New Roman"/>
            <family val="1"/>
          </rPr>
          <t xml:space="preserve">For early design phases exhaust fans can be ignored if:   
They have relatively low static pressure and decent efficiency;
It is known the exhaust quantity will not exceed the minimum O/A quantity;   
And if exhausts bypass heat recovery, the heat recovery effectiveness has adjusted to account for the imbalance of O/A and E/A. 
P. Henniger 2012-02-20
</t>
        </r>
      </text>
    </comment>
    <comment ref="BE6" authorId="0" shapeId="0">
      <text>
        <r>
          <rPr>
            <b/>
            <u/>
            <sz val="8"/>
            <color indexed="81"/>
            <rFont val="Times New Roman"/>
            <family val="1"/>
          </rPr>
          <t xml:space="preserve">
</t>
        </r>
        <r>
          <rPr>
            <b/>
            <u/>
            <sz val="9"/>
            <color indexed="81"/>
            <rFont val="Times New Roman"/>
            <family val="1"/>
          </rPr>
          <t>"Exhaust Air Value"</t>
        </r>
        <r>
          <rPr>
            <b/>
            <sz val="9"/>
            <color indexed="81"/>
            <rFont val="Times New Roman"/>
            <family val="1"/>
          </rPr>
          <t xml:space="preserve">
Enter the value corresponding. 
</t>
        </r>
        <r>
          <rPr>
            <b/>
            <i/>
            <sz val="9"/>
            <color indexed="81"/>
            <rFont val="Times New Roman"/>
            <family val="1"/>
          </rPr>
          <t>L/s</t>
        </r>
        <r>
          <rPr>
            <b/>
            <sz val="9"/>
            <color indexed="81"/>
            <rFont val="Times New Roman"/>
            <family val="1"/>
          </rPr>
          <t xml:space="preserve">
If the E/A quantity is known by calculation it can be entrerd directly rather than calculating.  
This option is not available for Template Systems.
</t>
        </r>
        <r>
          <rPr>
            <b/>
            <i/>
            <sz val="9"/>
            <color indexed="81"/>
            <rFont val="Times New Roman"/>
            <family val="1"/>
          </rPr>
          <t xml:space="preserve">=O/A
</t>
        </r>
        <r>
          <rPr>
            <b/>
            <sz val="9"/>
            <color indexed="81"/>
            <rFont val="Times New Roman"/>
            <family val="1"/>
          </rPr>
          <t xml:space="preserve">Select this if a fan exhausts the O/A quantity directly and the exhast fan power needs to be quantified.
</t>
        </r>
        <r>
          <rPr>
            <b/>
            <i/>
            <sz val="9"/>
            <color indexed="81"/>
            <rFont val="Times New Roman"/>
            <family val="1"/>
          </rPr>
          <t>Frac Dsgn</t>
        </r>
        <r>
          <rPr>
            <b/>
            <sz val="9"/>
            <color indexed="81"/>
            <rFont val="Times New Roman"/>
            <family val="1"/>
          </rPr>
          <t xml:space="preserve">
As an approximation for early phases enter an exhaust flow as a fraction of the Dsgn S/A flow.</t>
        </r>
        <r>
          <rPr>
            <b/>
            <i/>
            <sz val="9"/>
            <color indexed="81"/>
            <rFont val="Times New Roman"/>
            <family val="1"/>
          </rPr>
          <t xml:space="preserve">
</t>
        </r>
        <r>
          <rPr>
            <b/>
            <sz val="9"/>
            <color indexed="81"/>
            <rFont val="Times New Roman"/>
            <family val="1"/>
          </rPr>
          <t xml:space="preserve">For early design phases if dedicated exhaust fans have relatively low static pressure and decent efficiency, then their fan power can be approximated by assuming the E/A passes through the return air fan and this section can be ignored.  If E/A does not pass through the heat recovery device then see comments under Heat Recovery.
P. Henniger 2012-02-20
</t>
        </r>
      </text>
    </comment>
    <comment ref="BG6" authorId="0" shapeId="0">
      <text>
        <r>
          <rPr>
            <b/>
            <u/>
            <sz val="9"/>
            <color indexed="81"/>
            <rFont val="Times New Roman"/>
            <family val="1"/>
          </rPr>
          <t xml:space="preserve">
"Average Power"</t>
        </r>
        <r>
          <rPr>
            <b/>
            <sz val="9"/>
            <color indexed="81"/>
            <rFont val="Times New Roman"/>
            <family val="1"/>
          </rPr>
          <t xml:space="preserve">
For calculation of exhaust fan power.  Often there is more than one exhaust fan serving an air handling system, and often exhaust fans will serve more than one air handling system.  Inevitably you will have to come up with an average or a worst case.  Enter the value in Watts per Litre/second of design airflow.
P. Henniger 2012-02-20
</t>
        </r>
      </text>
    </comment>
    <comment ref="BJ6" authorId="0" shapeId="0">
      <text>
        <r>
          <rPr>
            <b/>
            <u/>
            <sz val="9"/>
            <color indexed="81"/>
            <rFont val="Times New Roman"/>
            <family val="1"/>
          </rPr>
          <t xml:space="preserve">
"Minimum O/A Calculation"</t>
        </r>
        <r>
          <rPr>
            <b/>
            <sz val="9"/>
            <color indexed="81"/>
            <rFont val="Times New Roman"/>
            <family val="1"/>
          </rPr>
          <t xml:space="preserve">
Minimum O/A is a critical design parameter and its calculation must be carefully considered.  If you are not familiar with ASHRAE 62.1 or CSA Z317 for hospital projects, become familiar.
A-62.1 AppA  - refers to the Appendix A method in ASHRAE 62.1-2007 that takes into account multi-zone unvitiated outdoor air.  This method is required if Zp is greater than 0.55.  Use this for non-hospital projects.
A-62.1 VRP  - refers to the Ventilation Rate Procedure in the 2007 version of ASHRAE 62.1.  Use this only if calculating outdoor air ratio for a baseline model where the Zp is greater than 0.55.
Frac. Hrly  - allows use of a minimum outdoor air ratio.  Using this method implies that the minimum outdoor ratio (and damper) is fixed, and that the ratio has been determined by calculations in conformance with for A62.1 or CSA Z317. 
Frac. Design  - allows use of a minimum outdoor air fraction.  For this case this outdoor ratio air flow rate remains constant and equal to this fraction of the air systems's Design Supply AirFlow.  Can only be used if outdoor air flow is measured.
P. Henniger 2012-02-20.
</t>
        </r>
      </text>
    </comment>
    <comment ref="BL6" authorId="0" shapeId="0">
      <text>
        <r>
          <rPr>
            <b/>
            <u/>
            <sz val="9"/>
            <color indexed="81"/>
            <rFont val="Times New Roman"/>
            <family val="1"/>
          </rPr>
          <t xml:space="preserve">
"Minimum O/A Ratio"</t>
        </r>
        <r>
          <rPr>
            <b/>
            <sz val="9"/>
            <color indexed="81"/>
            <rFont val="Times New Roman"/>
            <family val="1"/>
          </rPr>
          <t xml:space="preserve">
This field is used when the Minimum O/A Calculation is Frac Flow.  This is usually used with Hospitals following CSA Z317 that require a minimum outdoor air change for the zone.  Because zones also have a minimum supply air change rate, this O/A ratio guarantees the minimum O/A flow is met. Value is 0.0 &lt; O/A Ratio &lt; 1.0.   Usually 0.33 unless 100%O/A systems are used.
P.Henniger 2012-02-20</t>
        </r>
      </text>
    </comment>
    <comment ref="BN6" authorId="0" shapeId="0">
      <text>
        <r>
          <rPr>
            <b/>
            <u/>
            <sz val="9"/>
            <color indexed="81"/>
            <rFont val="Times New Roman"/>
            <family val="1"/>
          </rPr>
          <t xml:space="preserve">
"Maximum O/A Ratio"</t>
        </r>
        <r>
          <rPr>
            <b/>
            <sz val="9"/>
            <color indexed="81"/>
            <rFont val="Times New Roman"/>
            <family val="1"/>
          </rPr>
          <t xml:space="preserve">
This field is used to limit the O/A flow during Economizer (Free Cooling) mode.  Important for sizing of humidifiers.  
P.Henniger 2013-02-14</t>
        </r>
      </text>
    </comment>
    <comment ref="BP6" authorId="0" shapeId="0">
      <text>
        <r>
          <rPr>
            <b/>
            <u/>
            <sz val="9"/>
            <color indexed="81"/>
            <rFont val="Times New Roman"/>
            <family val="1"/>
          </rPr>
          <t xml:space="preserve">
"Humidifier Leaving W"</t>
        </r>
        <r>
          <rPr>
            <b/>
            <sz val="9"/>
            <color indexed="81"/>
            <rFont val="Times New Roman"/>
            <family val="1"/>
          </rPr>
          <t xml:space="preserve">
Enter the humidity ratio (W) of the S/A required to meet the room humidity criteria for spaces served by the air system.  You will need a psychrometric chart or calculator.
Typical values: 
22C @ 30%RH is W=0.0048    22C @ 40%RH is W=0.0066  
24C @ 30%RH is W=0.0055    24C @ 40%RH is W=0.0075    
For psychrometrics formulas see ASHRAE Fundamentals 2009 pages 1.1-1.14
P. Henniger 2012-02-20</t>
        </r>
        <r>
          <rPr>
            <sz val="8"/>
            <color indexed="81"/>
            <rFont val="Tahoma"/>
            <family val="2"/>
          </rPr>
          <t xml:space="preserve">
 </t>
        </r>
      </text>
    </comment>
    <comment ref="BR6" authorId="0" shapeId="0">
      <text>
        <r>
          <rPr>
            <b/>
            <u/>
            <sz val="9"/>
            <color indexed="81"/>
            <rFont val="Times New Roman"/>
            <family val="1"/>
          </rPr>
          <t xml:space="preserve">
"Humidifier Jacket Loss"</t>
        </r>
        <r>
          <rPr>
            <b/>
            <sz val="9"/>
            <color indexed="81"/>
            <rFont val="Times New Roman"/>
            <family val="1"/>
          </rPr>
          <t xml:space="preserve">
The humidifier jacket's purpose is to prevent the humidifier from spitting condensate on the AHU floor and downstream components. The jacket encloses the humidifier manifold with steam to prevent cold air from condensing steam in the manifold and nozzles.  There is a loss associated with this jacket.  Enter it here as a ratio of the peak capacity.   
P. Henniger 2013-02-13</t>
        </r>
      </text>
    </comment>
    <comment ref="BT6" authorId="0" shapeId="0">
      <text>
        <r>
          <rPr>
            <b/>
            <u/>
            <sz val="9"/>
            <color indexed="81"/>
            <rFont val="Times New Roman"/>
            <family val="1"/>
          </rPr>
          <t xml:space="preserve">
"H/R Sensible Effectiveness"</t>
        </r>
        <r>
          <rPr>
            <b/>
            <sz val="9"/>
            <color indexed="81"/>
            <rFont val="Times New Roman"/>
            <family val="1"/>
          </rPr>
          <t xml:space="preserve">
This field is provided to tell the esimulation engine there is a heat recovery device, and to calculate the entering air and humidity ratios to system components.  Most manufacturers have a chart showing effectiveness as a function of air velocity through the device, E/A:O/A ratio, and rotational speed. 
P. Henniger 2013-02-13
</t>
        </r>
      </text>
    </comment>
    <comment ref="BW6" authorId="0" shapeId="0">
      <text>
        <r>
          <rPr>
            <b/>
            <u/>
            <sz val="9"/>
            <color indexed="81"/>
            <rFont val="Times New Roman"/>
            <family val="1"/>
          </rPr>
          <t xml:space="preserve">
"H/R Latent Effectiveness"</t>
        </r>
        <r>
          <rPr>
            <b/>
            <sz val="9"/>
            <color indexed="81"/>
            <rFont val="Times New Roman"/>
            <family val="1"/>
          </rPr>
          <t xml:space="preserve">
This field is provided to tell the esimulation engine there is a heat recovery device, and to calculate the entering air and humidity ratios to system components.  Most manufacturers have a chart showing effectiveness as a function of air velocity through the device, E/A:O/A ratio, and rotational speed.
P. Henniger 2013-02-13
</t>
        </r>
      </text>
    </comment>
    <comment ref="CB6" authorId="0" shapeId="0">
      <text>
        <r>
          <rPr>
            <b/>
            <u/>
            <sz val="9"/>
            <color indexed="81"/>
            <rFont val="Times New Roman"/>
            <family val="1"/>
          </rPr>
          <t xml:space="preserve">
"Pre Heat Coil Leaving Air Temperature"</t>
        </r>
        <r>
          <rPr>
            <b/>
            <sz val="9"/>
            <color indexed="81"/>
            <rFont val="Times New Roman"/>
            <family val="1"/>
          </rPr>
          <t xml:space="preserve">
Usually a preheat coil is provided to bring the outside air above freezing temperature to avoid damage to system components.  Upstream of dessicant style heat recovery devices, the preheat coil may only heat to prevent frost on the recovery medium.  This may be temperature may be significantly below freezing.  If heat recovery failure is to be accommodated by the pre heat coil then this temperature entry needs to reflct that.
P. Henniger 2012-02-20
</t>
        </r>
      </text>
    </comment>
    <comment ref="CG6" authorId="0" shapeId="0">
      <text>
        <r>
          <rPr>
            <b/>
            <u/>
            <sz val="9"/>
            <color indexed="81"/>
            <rFont val="Times New Roman"/>
            <family val="1"/>
          </rPr>
          <t xml:space="preserve">
"Heating Coil Leaving Air Temperature"</t>
        </r>
        <r>
          <rPr>
            <b/>
            <sz val="9"/>
            <color indexed="81"/>
            <rFont val="Times New Roman"/>
            <family val="1"/>
          </rPr>
          <t xml:space="preserve">
Enter the desired minimum supply air temperature desired under heating conditions.  Note that if this is a draw thru system the H/C leaving air temperature will be lower due to fan heat gain and any temperature rise due to steam huumidification.
Terminology:  A true central heating raises the supply air temperature to above room temperature to allow heating by an air system.  If there are reheat coils in the system, then the heating coil is really a preheat coil, or 2nd preheat coil.  This is important in the control definitions for various simulation engines.  
P. Henniger 2012-02-20
</t>
        </r>
      </text>
    </comment>
    <comment ref="CL6" authorId="0" shapeId="0">
      <text>
        <r>
          <rPr>
            <b/>
            <u/>
            <sz val="9"/>
            <color indexed="81"/>
            <rFont val="Times New Roman"/>
            <family val="1"/>
          </rPr>
          <t xml:space="preserve">
"Cooling Coil Leaving Air Temperature"</t>
        </r>
        <r>
          <rPr>
            <b/>
            <sz val="9"/>
            <color indexed="81"/>
            <rFont val="Times New Roman"/>
            <family val="1"/>
          </rPr>
          <t xml:space="preserve">
Enter the desired minimum supply air temperature desired under cooling conditions.  This temperature should be low enough to drive the apparatus dewpoint temperature low enough to dehumidify.  
Be cautious of draw-through systems.  With heat gain from high static fans the C/C leaving air temperature will be substaitially suppressed resulting in larger cooling equipment  and increased energy consumption.  On the other hand, if the minimum S/A temperature required for cooling is chosen somewhat higher, the draw-thru fan can provide beneficial heat gain (reheat) without over dehumidifying the suppy air.  
P. Henniger 2012-02-20
</t>
        </r>
      </text>
    </comment>
    <comment ref="CQ6" authorId="0" shapeId="0">
      <text>
        <r>
          <rPr>
            <b/>
            <u/>
            <sz val="9"/>
            <color indexed="81"/>
            <rFont val="Times New Roman"/>
            <family val="1"/>
          </rPr>
          <t xml:space="preserve">
"Cooling Coil Leaving Air Humidity Ratio (W)"</t>
        </r>
        <r>
          <rPr>
            <b/>
            <sz val="9"/>
            <color indexed="81"/>
            <rFont val="Times New Roman"/>
            <family val="1"/>
          </rPr>
          <t xml:space="preserve">
Enter the desired C/C leaving air humidity ratio required to achieve the maximum humidity criteria of zones connected to the system.   Consult a phychrometric chart or calculator.
Typical values: 
22C @ 50%RH is W=0.0082   22C @ 60%RH is W=0.0099  
23C @ 50%RH is W=0.0087   23C @ 60%RH is W=0.0105
24C @ 50%RH is W=0.0093   24C @ 60%RH is W=0.0112  
25C @ 50%RH is W=0.0099   25C @ 60%RH is W=0.0119
P. Henniger 2012-02-20
</t>
        </r>
      </text>
    </comment>
  </commentList>
</comments>
</file>

<file path=xl/sharedStrings.xml><?xml version="1.0" encoding="utf-8"?>
<sst xmlns="http://schemas.openxmlformats.org/spreadsheetml/2006/main" count="1355" uniqueCount="246">
  <si>
    <t>BAD DATA</t>
  </si>
  <si>
    <t>COMPONENT CONFIGURATION</t>
  </si>
  <si>
    <t>No Choice</t>
  </si>
  <si>
    <t>BLOW THRU C/C</t>
  </si>
  <si>
    <t>DRAW THRU C/C</t>
  </si>
  <si>
    <t>↑ ! ↑</t>
  </si>
  <si>
    <t>HHA System Type</t>
  </si>
  <si>
    <t>OACalcType</t>
  </si>
  <si>
    <t>EACalcType</t>
  </si>
  <si>
    <t>OACalcType Template</t>
  </si>
  <si>
    <t>EACalcType Template</t>
  </si>
  <si>
    <t>NEMA Premium</t>
  </si>
  <si>
    <t>NEMA HIGH EFFECIENCY</t>
  </si>
  <si>
    <t>TEFC PremiumMotors</t>
  </si>
  <si>
    <t>ODP Premium Motors</t>
  </si>
  <si>
    <t>REC-HTG-ONLY</t>
  </si>
  <si>
    <t>1A</t>
  </si>
  <si>
    <t>1B</t>
  </si>
  <si>
    <t>1C</t>
  </si>
  <si>
    <t>1D</t>
  </si>
  <si>
    <t>BLOW THRU H/C</t>
  </si>
  <si>
    <t>DRAW THRU H/C</t>
  </si>
  <si>
    <t>A62 VRP</t>
  </si>
  <si>
    <t>2 POLE</t>
  </si>
  <si>
    <t>4 POLE</t>
  </si>
  <si>
    <t>6 POLE</t>
  </si>
  <si>
    <t>8 POLE</t>
  </si>
  <si>
    <t>REC-CLG</t>
  </si>
  <si>
    <t>2A</t>
  </si>
  <si>
    <t>2C</t>
  </si>
  <si>
    <t>2E</t>
  </si>
  <si>
    <t>2G</t>
  </si>
  <si>
    <t>Flow Frac</t>
  </si>
  <si>
    <t>Dsgn Frac</t>
  </si>
  <si>
    <t>Pulldown window</t>
  </si>
  <si>
    <t>kW</t>
  </si>
  <si>
    <t>hp</t>
  </si>
  <si>
    <t>←E/A</t>
  </si>
  <si>
    <t>MIX</t>
  </si>
  <si>
    <t>FAN</t>
  </si>
  <si>
    <t xml:space="preserve">R/A ← </t>
  </si>
  <si>
    <t>REC-HTG-CLG</t>
  </si>
  <si>
    <t>3A</t>
  </si>
  <si>
    <t>3B</t>
  </si>
  <si>
    <t>3C</t>
  </si>
  <si>
    <t>3J</t>
  </si>
  <si>
    <t>3K</t>
  </si>
  <si>
    <t>3L</t>
  </si>
  <si>
    <t>3D</t>
  </si>
  <si>
    <t>3E</t>
  </si>
  <si>
    <t>3F</t>
  </si>
  <si>
    <t>3M</t>
  </si>
  <si>
    <t>3N</t>
  </si>
  <si>
    <t>3P</t>
  </si>
  <si>
    <t>A</t>
  </si>
  <si>
    <t>S/A →</t>
  </si>
  <si>
    <t>H/C</t>
  </si>
  <si>
    <t>HUM</t>
  </si>
  <si>
    <t xml:space="preserve">S/A →  </t>
  </si>
  <si>
    <t>REC-HTG-H/RCV</t>
  </si>
  <si>
    <t>4A</t>
  </si>
  <si>
    <t>4C</t>
  </si>
  <si>
    <t>4B</t>
  </si>
  <si>
    <t>4D</t>
  </si>
  <si>
    <t>L/s</t>
  </si>
  <si>
    <t>B</t>
  </si>
  <si>
    <t>REC-HTG-CLG-H/RCV</t>
  </si>
  <si>
    <t>5A</t>
  </si>
  <si>
    <t>5B</t>
  </si>
  <si>
    <t>5C</t>
  </si>
  <si>
    <t>5G</t>
  </si>
  <si>
    <t>5H</t>
  </si>
  <si>
    <t>5J</t>
  </si>
  <si>
    <t>5N</t>
  </si>
  <si>
    <t>5P</t>
  </si>
  <si>
    <t>5Q</t>
  </si>
  <si>
    <t>5U</t>
  </si>
  <si>
    <t>5V</t>
  </si>
  <si>
    <t>5W</t>
  </si>
  <si>
    <t>5D</t>
  </si>
  <si>
    <t>5E</t>
  </si>
  <si>
    <t>5F</t>
  </si>
  <si>
    <t>5K</t>
  </si>
  <si>
    <t>5L</t>
  </si>
  <si>
    <t>5M</t>
  </si>
  <si>
    <t>5R</t>
  </si>
  <si>
    <t>5S</t>
  </si>
  <si>
    <t>5T</t>
  </si>
  <si>
    <t>5X</t>
  </si>
  <si>
    <t>5Y</t>
  </si>
  <si>
    <t>5Z</t>
  </si>
  <si>
    <t>C</t>
  </si>
  <si>
    <t xml:space="preserve"> ←E/A</t>
  </si>
  <si>
    <t>-</t>
  </si>
  <si>
    <t xml:space="preserve">R/A ←  </t>
  </si>
  <si>
    <t>MU/A-HTG-ONLY</t>
  </si>
  <si>
    <t>6A</t>
  </si>
  <si>
    <t>6C</t>
  </si>
  <si>
    <t>6B</t>
  </si>
  <si>
    <t>6D</t>
  </si>
  <si>
    <t xml:space="preserve"> </t>
  </si>
  <si>
    <t>D</t>
  </si>
  <si>
    <t xml:space="preserve"> → O/A </t>
  </si>
  <si>
    <t>PH/C</t>
  </si>
  <si>
    <t xml:space="preserve">S/A → </t>
  </si>
  <si>
    <t>MU/A-HTG-H/RCV</t>
  </si>
  <si>
    <t>7A</t>
  </si>
  <si>
    <t>7B</t>
  </si>
  <si>
    <t>E</t>
  </si>
  <si>
    <t>MU/A-HTG-CLG-H/RCV</t>
  </si>
  <si>
    <t>8A</t>
  </si>
  <si>
    <t>8B</t>
  </si>
  <si>
    <t>8C</t>
  </si>
  <si>
    <t>8M</t>
  </si>
  <si>
    <t>F</t>
  </si>
  <si>
    <t>G</t>
  </si>
  <si>
    <t>H</t>
  </si>
  <si>
    <t>I</t>
  </si>
  <si>
    <t>J</t>
  </si>
  <si>
    <t>K</t>
  </si>
  <si>
    <t>L</t>
  </si>
  <si>
    <t>M</t>
  </si>
  <si>
    <t>C/C</t>
  </si>
  <si>
    <t>N</t>
  </si>
  <si>
    <t>O</t>
  </si>
  <si>
    <t>2B</t>
  </si>
  <si>
    <t>P</t>
  </si>
  <si>
    <t>Q</t>
  </si>
  <si>
    <t>2D</t>
  </si>
  <si>
    <t>2F</t>
  </si>
  <si>
    <t>2H</t>
  </si>
  <si>
    <t>3G</t>
  </si>
  <si>
    <t>3H</t>
  </si>
  <si>
    <t>H/R</t>
  </si>
  <si>
    <t>7C</t>
  </si>
  <si>
    <t>7D</t>
  </si>
  <si>
    <t>7E</t>
  </si>
  <si>
    <t>7F</t>
  </si>
  <si>
    <t>7G</t>
  </si>
  <si>
    <t>7H</t>
  </si>
  <si>
    <t>8D</t>
  </si>
  <si>
    <t>8E</t>
  </si>
  <si>
    <t>8F</t>
  </si>
  <si>
    <t>8G</t>
  </si>
  <si>
    <t>8H</t>
  </si>
  <si>
    <t>8J</t>
  </si>
  <si>
    <t>8K</t>
  </si>
  <si>
    <t>8L</t>
  </si>
  <si>
    <t>SysLoad. ID</t>
  </si>
  <si>
    <t>SysLoad. Name</t>
  </si>
  <si>
    <t>SysLoad. NumZones%%SysLoad.Area</t>
  </si>
  <si>
    <t>SysLoad. TemplName</t>
  </si>
  <si>
    <t>SysLoad. Type</t>
  </si>
  <si>
    <t>SysLoad. FanPosition</t>
  </si>
  <si>
    <t>SysLoad. Configuration</t>
  </si>
  <si>
    <t>SysLoad. Divrst.Lights</t>
  </si>
  <si>
    <t>SysLoad. Divrst.Tskltg</t>
  </si>
  <si>
    <t>SysLoad. Divrst.Occ</t>
  </si>
  <si>
    <t>SysLoad. Divrst.Equip</t>
  </si>
  <si>
    <t>SysLoad. SF.TSP</t>
  </si>
  <si>
    <t>SysLoad. SF.StEff</t>
  </si>
  <si>
    <t>SysLoad. SF.DrLoss</t>
  </si>
  <si>
    <t>SysLoad. SF.MinMotorSF</t>
  </si>
  <si>
    <t>SysLoad. RF.TSP</t>
  </si>
  <si>
    <t>SysLoad. RF.DrLoss</t>
  </si>
  <si>
    <t>SysLoad. RF.MinMotorSF</t>
  </si>
  <si>
    <t>SysLoad. EA.Calc</t>
  </si>
  <si>
    <t>SysLoad. EA.CalcValue</t>
  </si>
  <si>
    <t>SysLoad. EA.AvgWperL/s</t>
  </si>
  <si>
    <t>SysLoad. OA.CalcMethod</t>
  </si>
  <si>
    <t>SysLoad. MinOA</t>
  </si>
  <si>
    <t>SysLoad. MaxOA</t>
  </si>
  <si>
    <t>SysLoad. HumdfrLvgW</t>
  </si>
  <si>
    <t>SysLoad. HumdfrLoss</t>
  </si>
  <si>
    <t>SysLoad. HR.SensEff</t>
  </si>
  <si>
    <t>SysLoad. HR.LatEff</t>
  </si>
  <si>
    <t>SysLoad. PHC.EntAirTemp</t>
  </si>
  <si>
    <t>SysLoad. PHC.LvgAirTemp</t>
  </si>
  <si>
    <t>SysLoad. HC.EntAirTemp</t>
  </si>
  <si>
    <t>SysLoad. HC.LvgAirTemp</t>
  </si>
  <si>
    <t>SysLoad. CC.EntAirTemp</t>
  </si>
  <si>
    <t>SysLoad. CC.LvgAirTemp</t>
  </si>
  <si>
    <t>SysLoad. CC.EntAirHum</t>
  </si>
  <si>
    <t>SysLoad. CC.LvgAirHum</t>
  </si>
  <si>
    <t>SysLoad. CC.HumSetpt</t>
  </si>
  <si>
    <t>SysLoad. CalcMethod.PHC</t>
  </si>
  <si>
    <t>SysLoad. CalcMethod.HC</t>
  </si>
  <si>
    <t>SysLoad. CalcMethod.CC</t>
  </si>
  <si>
    <t>SysLoad. CalcMethod.Humdfr</t>
  </si>
  <si>
    <t>SYSTEMS:</t>
  </si>
  <si>
    <t>TYPE AND CONFIGURATION</t>
  </si>
  <si>
    <t>SYSTEM LOAD CALCULATION CRITERIA</t>
  </si>
  <si>
    <t>Diversity Factor</t>
  </si>
  <si>
    <t>Supply Fan</t>
  </si>
  <si>
    <t>Return Fan</t>
  </si>
  <si>
    <t>Exhaust</t>
  </si>
  <si>
    <t>O/A &amp; Humidity Control</t>
  </si>
  <si>
    <t>Recovery</t>
  </si>
  <si>
    <t>Heating &amp; Cooling Coils</t>
  </si>
  <si>
    <t>Sys
#</t>
  </si>
  <si>
    <t>System Name</t>
  </si>
  <si>
    <t xml:space="preserve">  # Zones  
Area</t>
  </si>
  <si>
    <t>Template</t>
  </si>
  <si>
    <t>System Type</t>
  </si>
  <si>
    <t>Fan Position</t>
  </si>
  <si>
    <t>Code</t>
  </si>
  <si>
    <t>Component Order</t>
  </si>
  <si>
    <t>Lights</t>
  </si>
  <si>
    <t>Task Lights</t>
  </si>
  <si>
    <t>Occupant</t>
  </si>
  <si>
    <t>Equipment</t>
  </si>
  <si>
    <t>Fan T.S.P.</t>
  </si>
  <si>
    <t>Static Efficiency</t>
  </si>
  <si>
    <t>Drive Loss</t>
  </si>
  <si>
    <t>Minimum Motor S.F.</t>
  </si>
  <si>
    <t>Exh Air Calculation</t>
  </si>
  <si>
    <t>E/A Calc Value</t>
  </si>
  <si>
    <t>Avg. Power
W per L/s</t>
  </si>
  <si>
    <t>Minimum O/A Calculation Method</t>
  </si>
  <si>
    <t>Min O/A</t>
  </si>
  <si>
    <t>Max O/A</t>
  </si>
  <si>
    <t>Humidifier Leaving W</t>
  </si>
  <si>
    <t>Humidifier Losses</t>
  </si>
  <si>
    <t>H/R Sens Eff</t>
  </si>
  <si>
    <t>H/R Latent Eff</t>
  </si>
  <si>
    <t>PH/C Entering
Air Temp.</t>
  </si>
  <si>
    <t>PH/C Leaving Air
Temperature</t>
  </si>
  <si>
    <t>H/C Entering Air Temperature</t>
  </si>
  <si>
    <t>H/C Leaving Air Temperature</t>
  </si>
  <si>
    <t>Entering Air
Temperature</t>
  </si>
  <si>
    <t>C/C Leaving Air
Temperature</t>
  </si>
  <si>
    <t>Entering Air
Humidity (W)</t>
  </si>
  <si>
    <t>C/C Leaving Air
Humidity (W)</t>
  </si>
  <si>
    <t>R/A Humidity Setpoint (W)</t>
  </si>
  <si>
    <t>Component Capacity Reduction by Heat Recovery.
Assume for each component sizing is based on:</t>
  </si>
  <si>
    <t>Pa</t>
  </si>
  <si>
    <r>
      <t>kg</t>
    </r>
    <r>
      <rPr>
        <vertAlign val="subscript"/>
        <sz val="9"/>
        <color rgb="FF000000"/>
        <rFont val="Arial Narrow"/>
        <family val="2"/>
      </rPr>
      <t>W</t>
    </r>
    <r>
      <rPr>
        <sz val="9"/>
        <color rgb="FF000000"/>
        <rFont val="Arial Narrow"/>
        <family val="2"/>
      </rPr>
      <t>/kg</t>
    </r>
    <r>
      <rPr>
        <vertAlign val="subscript"/>
        <sz val="9"/>
        <color rgb="FF000000"/>
        <rFont val="Arial Narrow"/>
        <family val="2"/>
      </rPr>
      <t>A</t>
    </r>
  </si>
  <si>
    <r>
      <t>O</t>
    </r>
    <r>
      <rPr>
        <sz val="9"/>
        <color rgb="FF000000"/>
        <rFont val="Arial Narrow"/>
        <family val="2"/>
      </rPr>
      <t>C</t>
    </r>
  </si>
  <si>
    <r>
      <t>kg</t>
    </r>
    <r>
      <rPr>
        <vertAlign val="subscript"/>
        <sz val="9"/>
        <color rgb="FF000000"/>
        <rFont val="Arial Narrow"/>
        <family val="2"/>
      </rPr>
      <t>W</t>
    </r>
    <r>
      <rPr>
        <sz val="9"/>
        <color rgb="FF000000"/>
        <rFont val="Arial Narrow"/>
        <family val="2"/>
      </rPr>
      <t>/kg</t>
    </r>
    <r>
      <rPr>
        <vertAlign val="subscript"/>
        <sz val="9"/>
        <color rgb="FF000000"/>
        <rFont val="Arial Narrow"/>
        <family val="2"/>
      </rPr>
      <t>DA</t>
    </r>
  </si>
  <si>
    <t>Field 1</t>
  </si>
  <si>
    <t>Template MUA</t>
  </si>
  <si>
    <t/>
  </si>
  <si>
    <t>Calc</t>
  </si>
  <si>
    <t>OR 1</t>
  </si>
  <si>
    <t>OR 2</t>
  </si>
  <si>
    <t xml:space="preserve">SysLoad. IsTempl%%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</si>
</sst>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0000"/>
    <numFmt numFmtId="166" formatCode="0.0"/>
    <numFmt numFmtId="167" formatCode="#.0"/>
    <numFmt numFmtId="168" formatCode="0.0000"/>
    <numFmt numFmtId="169" formatCode=".0000"/>
  </numFmts>
  <fonts count="31" x14ac:knownFonts="1">
    <font>
      <sz val="11"/>
      <color theme="1"/>
      <name val="Calibri"/>
      <family val="2"/>
      <scheme val="minor"/>
    </font>
    <font>
      <b/>
      <sz val="11"/>
      <color rgb="FF000000"/>
      <name val="Arial"/>
      <family val="2"/>
    </font>
    <font>
      <sz val="11"/>
      <color rgb="FF000000"/>
      <name val="Calibri"/>
      <family val="2"/>
    </font>
    <font>
      <sz val="8"/>
      <name val="Arial Narrow"/>
      <family val="2"/>
    </font>
    <font>
      <sz val="8"/>
      <name val="Calibri"/>
      <family val="2"/>
    </font>
    <font>
      <sz val="12"/>
      <color rgb="FF000000"/>
      <name val="Arial"/>
      <family val="2"/>
    </font>
    <font>
      <b/>
      <sz val="9"/>
      <color theme="0"/>
      <name val="Arial"/>
      <family val="2"/>
    </font>
    <font>
      <b/>
      <sz val="9"/>
      <color theme="0"/>
      <name val="Arial Narrow"/>
      <family val="2"/>
    </font>
    <font>
      <b/>
      <sz val="12"/>
      <color rgb="FF000000"/>
      <name val="Arial Narrow"/>
      <family val="2"/>
    </font>
    <font>
      <sz val="12"/>
      <color rgb="FF000000"/>
      <name val="Arial Narrow"/>
      <family val="2"/>
    </font>
    <font>
      <sz val="11"/>
      <color rgb="FF000000"/>
      <name val="Arial Narrow"/>
      <family val="2"/>
    </font>
    <font>
      <b/>
      <sz val="10"/>
      <color rgb="FF000000"/>
      <name val="Arial Narrow"/>
      <family val="2"/>
    </font>
    <font>
      <b/>
      <sz val="11"/>
      <color rgb="FF000000"/>
      <name val="Arial Narrow"/>
      <family val="2"/>
    </font>
    <font>
      <sz val="10"/>
      <color rgb="FF000000"/>
      <name val="Arial"/>
      <family val="2"/>
    </font>
    <font>
      <b/>
      <sz val="9"/>
      <color rgb="FF000000"/>
      <name val="Arial Narrow"/>
      <family val="2"/>
    </font>
    <font>
      <sz val="9"/>
      <color rgb="FF000000"/>
      <name val="Arial Narrow"/>
      <family val="2"/>
    </font>
    <font>
      <sz val="9"/>
      <color theme="0"/>
      <name val="Arial Narrow"/>
      <family val="2"/>
    </font>
    <font>
      <vertAlign val="subscript"/>
      <sz val="9"/>
      <color rgb="FF000000"/>
      <name val="Arial Narrow"/>
      <family val="2"/>
    </font>
    <font>
      <vertAlign val="superscript"/>
      <sz val="9"/>
      <color rgb="FF000000"/>
      <name val="Arial Narrow"/>
      <family val="2"/>
    </font>
    <font>
      <sz val="9"/>
      <color rgb="FFC5000B"/>
      <name val="Arial Narrow"/>
      <family val="2"/>
    </font>
    <font>
      <b/>
      <sz val="9"/>
      <color rgb="FF0000FF"/>
      <name val="Arial Narrow"/>
      <family val="2"/>
    </font>
    <font>
      <sz val="9"/>
      <color rgb="FF008000"/>
      <name val="Arial Narrow"/>
      <family val="2"/>
    </font>
    <font>
      <sz val="9"/>
      <color rgb="FF7030A0"/>
      <name val="Arial Narrow"/>
      <family val="2"/>
    </font>
    <font>
      <b/>
      <sz val="9"/>
      <color rgb="FFFF0000"/>
      <name val="Arial Narrow"/>
      <family val="2"/>
    </font>
    <font>
      <b/>
      <sz val="9"/>
      <color indexed="81"/>
      <name val="Times New Roman"/>
      <family val="1"/>
    </font>
    <font>
      <b/>
      <sz val="9"/>
      <color indexed="81"/>
      <name val="Tahoma"/>
      <charset val="1"/>
    </font>
    <font>
      <b/>
      <u/>
      <sz val="9"/>
      <color indexed="81"/>
      <name val="Times New Roman"/>
      <family val="1"/>
    </font>
    <font>
      <sz val="9"/>
      <color indexed="81"/>
      <name val="Times New Roman"/>
      <family val="1"/>
    </font>
    <font>
      <b/>
      <i/>
      <sz val="9"/>
      <color indexed="81"/>
      <name val="Times New Roman"/>
      <family val="1"/>
    </font>
    <font>
      <b/>
      <u/>
      <sz val="8"/>
      <color indexed="81"/>
      <name val="Times New Roman"/>
      <family val="1"/>
    </font>
    <font>
      <sz val="8"/>
      <color indexed="81"/>
      <name val="Tahoma"/>
      <family val="2"/>
    </font>
  </fonts>
  <fills count="5">
    <fill>
      <patternFill patternType="none"/>
    </fill>
    <fill>
      <patternFill patternType="gray125"/>
    </fill>
    <fill>
      <patternFill patternType="solid">
        <fgColor rgb="FF0000FF"/>
        <bgColor indexed="64"/>
      </patternFill>
    </fill>
    <fill>
      <patternFill patternType="solid">
        <fgColor rgb="FFF8F8F8"/>
        <bgColor indexed="64"/>
      </patternFill>
    </fill>
    <fill>
      <patternFill patternType="solid">
        <fgColor rgb="FFFFFFCC"/>
        <bgColor rgb="FFFFFFFF"/>
      </patternFill>
    </fill>
  </fills>
  <borders count="52">
    <border>
      <left/>
      <right/>
      <top/>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right/>
      <top/>
      <bottom style="thick">
        <color auto="1"/>
      </bottom>
      <diagonal/>
    </border>
    <border>
      <left/>
      <right/>
      <top style="thick">
        <color auto="1"/>
      </top>
      <bottom style="medium">
        <color auto="1"/>
      </bottom>
      <diagonal/>
    </border>
    <border>
      <left/>
      <right style="medium">
        <color auto="1"/>
      </right>
      <top style="thick">
        <color auto="1"/>
      </top>
      <bottom style="medium">
        <color auto="1"/>
      </bottom>
      <diagonal/>
    </border>
    <border>
      <left style="medium">
        <color auto="1"/>
      </left>
      <right/>
      <top style="thick">
        <color auto="1"/>
      </top>
      <bottom style="medium">
        <color auto="1"/>
      </bottom>
      <diagonal/>
    </border>
    <border>
      <left style="medium">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medium">
        <color auto="1"/>
      </left>
      <right style="medium">
        <color auto="1"/>
      </right>
      <top style="thick">
        <color auto="1"/>
      </top>
      <bottom style="medium">
        <color auto="1"/>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diagonal/>
    </border>
    <border>
      <left style="thin">
        <color auto="1"/>
      </left>
      <right/>
      <top/>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style="thin">
        <color auto="1"/>
      </left>
      <right/>
      <top style="medium">
        <color auto="1"/>
      </top>
      <bottom style="thin">
        <color auto="1"/>
      </bottom>
      <diagonal/>
    </border>
    <border>
      <left style="medium">
        <color auto="1"/>
      </left>
      <right/>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medium">
        <color auto="1"/>
      </bottom>
      <diagonal/>
    </border>
    <border>
      <left/>
      <right/>
      <top style="medium">
        <color auto="1"/>
      </top>
      <bottom style="thin">
        <color auto="1"/>
      </bottom>
      <diagonal/>
    </border>
    <border>
      <left style="thin">
        <color auto="1"/>
      </left>
      <right/>
      <top/>
      <bottom style="medium">
        <color auto="1"/>
      </bottom>
      <diagonal/>
    </border>
    <border>
      <left/>
      <right/>
      <top style="thin">
        <color auto="1"/>
      </top>
      <bottom/>
      <diagonal/>
    </border>
    <border>
      <left style="thin">
        <color auto="1"/>
      </left>
      <right/>
      <top style="medium">
        <color auto="1"/>
      </top>
      <bottom style="medium">
        <color auto="1"/>
      </bottom>
      <diagonal/>
    </border>
    <border>
      <left style="thin">
        <color auto="1"/>
      </left>
      <right style="thin">
        <color auto="1"/>
      </right>
      <top/>
      <bottom style="medium">
        <color auto="1"/>
      </bottom>
      <diagonal/>
    </border>
    <border>
      <left/>
      <right style="medium">
        <color auto="1"/>
      </right>
      <top style="thin">
        <color auto="1"/>
      </top>
      <bottom/>
      <diagonal/>
    </border>
    <border>
      <left style="medium">
        <color auto="1"/>
      </left>
      <right style="thin">
        <color auto="1"/>
      </right>
      <top/>
      <bottom style="medium">
        <color auto="1"/>
      </bottom>
      <diagonal/>
    </border>
    <border>
      <left/>
      <right style="thin">
        <color auto="1"/>
      </right>
      <top style="medium">
        <color auto="1"/>
      </top>
      <bottom style="medium">
        <color auto="1"/>
      </bottom>
      <diagonal/>
    </border>
  </borders>
  <cellStyleXfs count="8">
    <xf numFmtId="0" fontId="0" fillId="0" borderId="0"/>
    <xf numFmtId="0" fontId="3" fillId="0" borderId="1" applyNumberFormat="0" applyBorder="0" applyAlignment="0">
      <alignment horizontal="center" vertical="center" wrapText="1"/>
    </xf>
    <xf numFmtId="2" fontId="6" fillId="2" borderId="2" applyNumberFormat="0" applyBorder="0" applyProtection="0">
      <alignment horizontal="center" vertical="center" wrapText="1"/>
    </xf>
    <xf numFmtId="0" fontId="11" fillId="4" borderId="11">
      <alignment horizontal="center" wrapText="1"/>
    </xf>
    <xf numFmtId="0" fontId="20" fillId="3" borderId="43" applyNumberFormat="0" applyBorder="0" applyAlignment="0">
      <alignment horizontal="center" vertical="center" wrapText="1"/>
    </xf>
    <xf numFmtId="0" fontId="21" fillId="3" borderId="0" applyNumberFormat="0" applyBorder="0" applyAlignment="0">
      <alignment horizontal="center"/>
    </xf>
    <xf numFmtId="0" fontId="22" fillId="3" borderId="22" applyNumberFormat="0" applyBorder="0">
      <alignment horizontal="center" vertical="center" wrapText="1"/>
    </xf>
    <xf numFmtId="0" fontId="23" fillId="3" borderId="50" applyNumberFormat="0" applyBorder="0" applyAlignment="0" applyProtection="0">
      <alignment horizontal="center" vertical="center" wrapText="1"/>
    </xf>
  </cellStyleXfs>
  <cellXfs count="207">
    <xf numFmtId="0" fontId="0" fillId="0" borderId="0" xfId="0"/>
    <xf numFmtId="0" fontId="1" fillId="0" borderId="0" xfId="0" applyFont="1"/>
    <xf numFmtId="0" fontId="2" fillId="0" borderId="0" xfId="0" applyFont="1"/>
    <xf numFmtId="0" fontId="1" fillId="0" borderId="0" xfId="0" applyFont="1" applyAlignment="1">
      <alignment wrapText="1"/>
    </xf>
    <xf numFmtId="0" fontId="0" fillId="0" borderId="0" xfId="0" applyFont="1" applyAlignment="1">
      <alignment horizontal="left"/>
    </xf>
    <xf numFmtId="0" fontId="0" fillId="0" borderId="0" xfId="0" applyFo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3" fillId="0" borderId="0" xfId="1" applyBorder="1" applyAlignment="1"/>
    <xf numFmtId="0" fontId="3" fillId="0" borderId="0" xfId="1" applyBorder="1" applyAlignment="1">
      <alignment wrapText="1"/>
    </xf>
    <xf numFmtId="0" fontId="4" fillId="0" borderId="0" xfId="1" applyFont="1" applyBorder="1" applyAlignment="1">
      <alignment wrapText="1"/>
    </xf>
    <xf numFmtId="0" fontId="3" fillId="0" borderId="0" xfId="1" applyFont="1" applyBorder="1" applyAlignment="1">
      <alignment wrapText="1"/>
    </xf>
    <xf numFmtId="0" fontId="5" fillId="0" borderId="0" xfId="0" applyFont="1" applyAlignment="1">
      <alignment wrapText="1"/>
    </xf>
    <xf numFmtId="0" fontId="7" fillId="2" borderId="0" xfId="2" applyNumberFormat="1" applyFont="1" applyBorder="1" applyProtection="1">
      <alignment horizontal="center" vertical="center" wrapText="1"/>
    </xf>
    <xf numFmtId="0" fontId="8" fillId="3" borderId="0" xfId="0" applyFont="1" applyFill="1" applyBorder="1" applyAlignment="1">
      <alignment vertical="center" wrapText="1"/>
    </xf>
    <xf numFmtId="0" fontId="9" fillId="3" borderId="0" xfId="0" applyFont="1" applyFill="1"/>
    <xf numFmtId="0" fontId="9" fillId="3" borderId="0" xfId="0" applyFont="1" applyFill="1" applyAlignment="1">
      <alignment horizontal="center" vertical="center" wrapText="1"/>
    </xf>
    <xf numFmtId="0" fontId="0" fillId="0" borderId="4" xfId="0" applyBorder="1" applyAlignment="1">
      <alignment vertical="center" wrapText="1"/>
    </xf>
    <xf numFmtId="0" fontId="7" fillId="2" borderId="4" xfId="2" applyNumberFormat="1" applyFont="1" applyBorder="1" applyProtection="1">
      <alignment horizontal="center" vertical="center" wrapText="1"/>
    </xf>
    <xf numFmtId="0" fontId="10" fillId="3" borderId="4" xfId="0" applyFont="1" applyFill="1" applyBorder="1" applyAlignment="1">
      <alignment horizontal="center" vertical="center" wrapText="1"/>
    </xf>
    <xf numFmtId="0" fontId="10" fillId="3" borderId="4" xfId="0" applyFont="1" applyFill="1" applyBorder="1" applyAlignment="1">
      <alignment wrapText="1"/>
    </xf>
    <xf numFmtId="0" fontId="3" fillId="0" borderId="4" xfId="1" applyBorder="1" applyAlignment="1"/>
    <xf numFmtId="0" fontId="12" fillId="3" borderId="6" xfId="0" applyFont="1" applyFill="1" applyBorder="1" applyAlignment="1">
      <alignment vertical="center" wrapText="1"/>
    </xf>
    <xf numFmtId="0" fontId="12" fillId="3" borderId="4" xfId="0" applyFont="1" applyFill="1" applyBorder="1" applyAlignment="1">
      <alignment vertical="center" wrapText="1"/>
    </xf>
    <xf numFmtId="0" fontId="13" fillId="0" borderId="0" xfId="0" applyFont="1" applyAlignment="1">
      <alignment wrapText="1"/>
    </xf>
    <xf numFmtId="0" fontId="11" fillId="4" borderId="11" xfId="3">
      <alignment horizontal="center" wrapText="1"/>
    </xf>
    <xf numFmtId="0" fontId="3" fillId="0" borderId="11" xfId="1" applyBorder="1" applyAlignment="1">
      <alignment horizontal="center" textRotation="90" wrapText="1"/>
    </xf>
    <xf numFmtId="0" fontId="11" fillId="4" borderId="11" xfId="3" applyAlignment="1">
      <alignment horizontal="center" textRotation="90" wrapText="1"/>
    </xf>
    <xf numFmtId="0" fontId="3" fillId="0" borderId="12" xfId="1" applyBorder="1">
      <alignment horizontal="center" vertical="center" wrapText="1"/>
    </xf>
    <xf numFmtId="0" fontId="14" fillId="4" borderId="12" xfId="0" applyFont="1" applyFill="1" applyBorder="1" applyAlignment="1" applyProtection="1">
      <alignment horizontal="center" textRotation="90" wrapText="1"/>
    </xf>
    <xf numFmtId="0" fontId="14" fillId="4" borderId="11" xfId="0" applyFont="1" applyFill="1" applyBorder="1" applyAlignment="1" applyProtection="1">
      <alignment horizontal="center" textRotation="90" wrapText="1"/>
    </xf>
    <xf numFmtId="0" fontId="14" fillId="4" borderId="16" xfId="0" applyFont="1" applyFill="1" applyBorder="1" applyAlignment="1" applyProtection="1">
      <alignment horizontal="center" textRotation="90" wrapText="1"/>
    </xf>
    <xf numFmtId="0" fontId="3" fillId="0" borderId="0" xfId="1" applyBorder="1" applyAlignment="1">
      <alignment horizontal="center" textRotation="90" wrapText="1"/>
    </xf>
    <xf numFmtId="0" fontId="14" fillId="4" borderId="17" xfId="0" applyFont="1" applyFill="1" applyBorder="1" applyAlignment="1" applyProtection="1">
      <alignment horizontal="center" textRotation="90" wrapText="1"/>
    </xf>
    <xf numFmtId="0" fontId="3" fillId="0" borderId="12" xfId="1" applyBorder="1" applyAlignment="1">
      <alignment horizontal="center" textRotation="90" wrapText="1"/>
    </xf>
    <xf numFmtId="0" fontId="3" fillId="0" borderId="18" xfId="1" applyBorder="1" applyAlignment="1"/>
    <xf numFmtId="0" fontId="3" fillId="0" borderId="18" xfId="1" applyBorder="1" applyAlignment="1">
      <alignment horizontal="center" textRotation="90" wrapText="1"/>
    </xf>
    <xf numFmtId="0" fontId="14" fillId="4" borderId="18" xfId="0" applyFont="1" applyFill="1" applyBorder="1" applyAlignment="1" applyProtection="1">
      <alignment horizontal="center" textRotation="90" wrapText="1"/>
    </xf>
    <xf numFmtId="0" fontId="14" fillId="4" borderId="19" xfId="0" applyFont="1" applyFill="1" applyBorder="1" applyAlignment="1" applyProtection="1">
      <alignment horizontal="center" textRotation="90" wrapText="1"/>
    </xf>
    <xf numFmtId="0" fontId="3" fillId="0" borderId="19" xfId="1" applyBorder="1" applyAlignment="1">
      <alignment horizontal="center" textRotation="90" wrapText="1"/>
    </xf>
    <xf numFmtId="0" fontId="3" fillId="0" borderId="20" xfId="1" applyBorder="1" applyAlignment="1">
      <alignment horizontal="center" textRotation="90" wrapText="1"/>
    </xf>
    <xf numFmtId="0" fontId="14" fillId="4" borderId="21" xfId="0" applyFont="1" applyFill="1" applyBorder="1" applyAlignment="1" applyProtection="1">
      <alignment horizontal="center" textRotation="90" wrapText="1"/>
    </xf>
    <xf numFmtId="0" fontId="3" fillId="0" borderId="22" xfId="1" applyBorder="1" applyAlignment="1">
      <alignment horizontal="center" textRotation="90" wrapText="1"/>
    </xf>
    <xf numFmtId="0" fontId="14" fillId="4" borderId="23" xfId="0" applyFont="1" applyFill="1" applyBorder="1" applyAlignment="1" applyProtection="1">
      <alignment horizontal="center" textRotation="90" wrapText="1"/>
    </xf>
    <xf numFmtId="0" fontId="14" fillId="4" borderId="22" xfId="0" applyFont="1" applyFill="1" applyBorder="1" applyAlignment="1" applyProtection="1">
      <alignment horizontal="center" textRotation="90" wrapText="1"/>
    </xf>
    <xf numFmtId="0" fontId="3" fillId="0" borderId="24" xfId="1" applyBorder="1" applyAlignment="1">
      <alignment horizontal="center" textRotation="90" wrapText="1"/>
    </xf>
    <xf numFmtId="0" fontId="14" fillId="4" borderId="25" xfId="0" applyFont="1" applyFill="1" applyBorder="1" applyAlignment="1" applyProtection="1">
      <alignment horizontal="center" textRotation="90" wrapText="1"/>
    </xf>
    <xf numFmtId="0" fontId="14" fillId="4" borderId="26" xfId="0" applyFont="1" applyFill="1" applyBorder="1" applyAlignment="1" applyProtection="1">
      <alignment horizontal="center" textRotation="90" wrapText="1"/>
    </xf>
    <xf numFmtId="0" fontId="0" fillId="0" borderId="0" xfId="0" applyAlignment="1">
      <alignment wrapText="1"/>
    </xf>
    <xf numFmtId="0" fontId="14" fillId="4" borderId="28" xfId="0" applyFont="1" applyFill="1" applyBorder="1" applyAlignment="1" applyProtection="1">
      <alignment horizontal="center"/>
    </xf>
    <xf numFmtId="0" fontId="14" fillId="4" borderId="29" xfId="0" applyFont="1" applyFill="1" applyBorder="1" applyAlignment="1" applyProtection="1">
      <alignment horizontal="center"/>
    </xf>
    <xf numFmtId="0" fontId="3" fillId="0" borderId="28" xfId="1" applyBorder="1" applyAlignment="1">
      <alignment horizontal="center"/>
    </xf>
    <xf numFmtId="0" fontId="3" fillId="0" borderId="28" xfId="1" applyBorder="1">
      <alignment horizontal="center" vertical="center" wrapText="1"/>
    </xf>
    <xf numFmtId="0" fontId="14" fillId="4" borderId="29" xfId="0" applyFont="1" applyFill="1" applyBorder="1" applyAlignment="1" applyProtection="1">
      <alignment horizontal="center" vertical="center"/>
    </xf>
    <xf numFmtId="0" fontId="3" fillId="0" borderId="28" xfId="1" applyBorder="1" applyAlignment="1">
      <alignment horizontal="center" vertical="center"/>
    </xf>
    <xf numFmtId="0" fontId="3" fillId="0" borderId="30" xfId="1" applyBorder="1" applyAlignment="1">
      <alignment horizontal="center" vertical="center"/>
    </xf>
    <xf numFmtId="0" fontId="15" fillId="4" borderId="31" xfId="0" applyFont="1" applyFill="1" applyBorder="1" applyAlignment="1" applyProtection="1">
      <alignment horizontal="center" vertical="center"/>
    </xf>
    <xf numFmtId="0" fontId="3" fillId="0" borderId="29" xfId="1" applyFont="1" applyBorder="1" applyAlignment="1">
      <alignment horizontal="center" vertical="center"/>
    </xf>
    <xf numFmtId="0" fontId="15" fillId="4" borderId="29" xfId="0" applyFont="1" applyFill="1" applyBorder="1" applyAlignment="1" applyProtection="1">
      <alignment horizontal="center" vertical="center"/>
    </xf>
    <xf numFmtId="0" fontId="3" fillId="0" borderId="18" xfId="1" applyFont="1" applyBorder="1" applyAlignment="1">
      <alignment vertical="center"/>
    </xf>
    <xf numFmtId="0" fontId="3" fillId="0" borderId="32" xfId="1" applyFont="1" applyBorder="1" applyAlignment="1">
      <alignment horizontal="center" vertical="center"/>
    </xf>
    <xf numFmtId="0" fontId="16" fillId="2" borderId="0" xfId="2" applyNumberFormat="1" applyFont="1" applyBorder="1" applyAlignment="1" applyProtection="1">
      <alignment horizontal="center" vertical="center" wrapText="1"/>
    </xf>
    <xf numFmtId="0" fontId="3" fillId="0" borderId="28" xfId="1" applyFont="1" applyBorder="1" applyAlignment="1">
      <alignment horizontal="center" vertical="center"/>
    </xf>
    <xf numFmtId="0" fontId="15" fillId="4" borderId="28" xfId="0" applyFont="1" applyFill="1" applyBorder="1" applyAlignment="1" applyProtection="1">
      <alignment horizontal="center" vertical="center"/>
    </xf>
    <xf numFmtId="0" fontId="3" fillId="0" borderId="33" xfId="1" applyFont="1" applyBorder="1" applyAlignment="1">
      <alignment horizontal="center" vertical="center" textRotation="90" wrapText="1"/>
    </xf>
    <xf numFmtId="0" fontId="3" fillId="0" borderId="34" xfId="1" applyFont="1" applyBorder="1" applyAlignment="1">
      <alignment horizontal="center" vertical="center"/>
    </xf>
    <xf numFmtId="0" fontId="18" fillId="4" borderId="31" xfId="0" applyFont="1" applyFill="1" applyBorder="1" applyAlignment="1" applyProtection="1">
      <alignment horizontal="center" vertical="center"/>
    </xf>
    <xf numFmtId="0" fontId="3" fillId="0" borderId="30" xfId="1" applyFont="1" applyBorder="1" applyAlignment="1">
      <alignment horizontal="center" vertical="center"/>
    </xf>
    <xf numFmtId="0" fontId="18" fillId="4" borderId="29" xfId="0" applyFont="1" applyFill="1" applyBorder="1" applyAlignment="1" applyProtection="1">
      <alignment horizontal="center" vertical="center"/>
    </xf>
    <xf numFmtId="0" fontId="14" fillId="4" borderId="31" xfId="0" applyFont="1" applyFill="1" applyBorder="1" applyAlignment="1" applyProtection="1">
      <alignment horizontal="center"/>
    </xf>
    <xf numFmtId="0" fontId="14" fillId="4" borderId="32" xfId="0" applyFont="1" applyFill="1" applyBorder="1" applyAlignment="1" applyProtection="1">
      <alignment horizontal="center"/>
    </xf>
    <xf numFmtId="0" fontId="3" fillId="0" borderId="15" xfId="1" applyBorder="1" applyAlignment="1">
      <alignment horizontal="center" vertical="center" wrapText="1"/>
    </xf>
    <xf numFmtId="0" fontId="3" fillId="0" borderId="35" xfId="1" applyBorder="1" applyAlignment="1">
      <alignment horizontal="center" vertical="center" wrapText="1"/>
    </xf>
    <xf numFmtId="0" fontId="3" fillId="0" borderId="14" xfId="1" applyBorder="1" applyAlignment="1">
      <alignment horizontal="center" vertical="center" wrapText="1"/>
    </xf>
    <xf numFmtId="0" fontId="19" fillId="0" borderId="14"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5" xfId="0" applyFont="1" applyBorder="1" applyAlignment="1">
      <alignment horizontal="center" vertical="center" wrapText="1"/>
    </xf>
    <xf numFmtId="0" fontId="3" fillId="0" borderId="13" xfId="1" applyBorder="1" applyAlignment="1">
      <alignment horizontal="center" vertical="center" wrapText="1"/>
    </xf>
    <xf numFmtId="0" fontId="19" fillId="0" borderId="27"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38" xfId="0" applyFont="1" applyBorder="1" applyAlignment="1">
      <alignment horizontal="center" vertical="center" wrapText="1"/>
    </xf>
    <xf numFmtId="0" fontId="19" fillId="0" borderId="39"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40" xfId="0" applyFont="1" applyBorder="1" applyAlignment="1">
      <alignment horizontal="center" vertical="center" wrapText="1"/>
    </xf>
    <xf numFmtId="0" fontId="19" fillId="0" borderId="0" xfId="0" applyFont="1" applyBorder="1" applyAlignment="1">
      <alignment horizontal="center" vertical="center" wrapText="1"/>
    </xf>
    <xf numFmtId="0" fontId="3" fillId="0" borderId="28" xfId="1" applyBorder="1" applyAlignment="1">
      <alignment horizontal="center" vertical="center" wrapText="1"/>
    </xf>
    <xf numFmtId="0" fontId="3" fillId="0" borderId="29" xfId="1" applyBorder="1" applyAlignment="1">
      <alignment horizontal="center" vertical="center" wrapText="1"/>
    </xf>
    <xf numFmtId="0" fontId="3" fillId="0" borderId="29" xfId="1" applyBorder="1">
      <alignment horizontal="center" vertical="center" wrapText="1"/>
    </xf>
    <xf numFmtId="0" fontId="3" fillId="0" borderId="32" xfId="1" applyBorder="1">
      <alignment horizontal="center" vertical="center" wrapText="1"/>
    </xf>
    <xf numFmtId="0" fontId="3" fillId="0" borderId="31" xfId="1" applyBorder="1">
      <alignment horizontal="center" vertical="center" wrapText="1"/>
    </xf>
    <xf numFmtId="0" fontId="7" fillId="2" borderId="41" xfId="2" applyNumberFormat="1" applyFont="1" applyBorder="1" applyProtection="1">
      <alignment horizontal="center" vertical="center" wrapText="1"/>
      <protection locked="0" hidden="1"/>
    </xf>
    <xf numFmtId="0" fontId="3" fillId="0" borderId="42" xfId="1" applyBorder="1">
      <alignment horizontal="center" vertical="center" wrapText="1"/>
    </xf>
    <xf numFmtId="0" fontId="3" fillId="0" borderId="30" xfId="1" applyBorder="1">
      <alignment horizontal="center" vertical="center" wrapText="1"/>
    </xf>
    <xf numFmtId="0" fontId="3" fillId="0" borderId="0" xfId="1" applyBorder="1">
      <alignment horizontal="center" vertical="center" wrapText="1"/>
    </xf>
    <xf numFmtId="0" fontId="3" fillId="0" borderId="44" xfId="1" applyBorder="1" applyAlignment="1" applyProtection="1">
      <protection locked="0"/>
    </xf>
    <xf numFmtId="0" fontId="3" fillId="0" borderId="19" xfId="1" applyBorder="1" applyProtection="1">
      <alignment horizontal="center" vertical="center" wrapText="1"/>
      <protection locked="0"/>
    </xf>
    <xf numFmtId="0" fontId="20" fillId="3" borderId="19" xfId="4" applyFont="1" applyBorder="1" applyAlignment="1" applyProtection="1">
      <alignment horizontal="center" vertical="center" wrapText="1"/>
      <protection locked="0"/>
    </xf>
    <xf numFmtId="0" fontId="3" fillId="0" borderId="19" xfId="1" applyBorder="1">
      <alignment horizontal="center" vertical="center" wrapText="1"/>
    </xf>
    <xf numFmtId="0" fontId="3" fillId="0" borderId="19" xfId="1" applyBorder="1" applyAlignment="1">
      <alignment horizontal="center" vertical="center" wrapText="1"/>
    </xf>
    <xf numFmtId="0" fontId="20" fillId="3" borderId="19" xfId="4" applyBorder="1" applyAlignment="1" applyProtection="1">
      <alignment horizontal="center"/>
      <protection locked="0"/>
    </xf>
    <xf numFmtId="0" fontId="3" fillId="0" borderId="26" xfId="1" applyBorder="1" applyAlignment="1">
      <alignment horizontal="center" vertical="center" wrapText="1"/>
    </xf>
    <xf numFmtId="0" fontId="20" fillId="3" borderId="44" xfId="4" applyBorder="1" applyAlignment="1" applyProtection="1">
      <alignment horizontal="center"/>
      <protection locked="0"/>
    </xf>
    <xf numFmtId="0" fontId="21" fillId="3" borderId="26" xfId="5" applyBorder="1" applyAlignment="1">
      <alignment horizontal="center" vertical="center" wrapText="1"/>
    </xf>
    <xf numFmtId="0" fontId="21" fillId="3" borderId="44" xfId="5" applyBorder="1" applyAlignment="1">
      <alignment horizontal="center" vertical="center" wrapText="1"/>
    </xf>
    <xf numFmtId="0" fontId="3" fillId="0" borderId="18" xfId="1" applyBorder="1" applyAlignment="1">
      <alignment horizontal="center" vertical="center" wrapText="1"/>
    </xf>
    <xf numFmtId="2" fontId="3" fillId="0" borderId="11" xfId="1" applyNumberFormat="1" applyBorder="1">
      <alignment horizontal="center" vertical="center" wrapText="1"/>
    </xf>
    <xf numFmtId="2" fontId="20" fillId="3" borderId="39" xfId="4" applyNumberFormat="1" applyBorder="1" applyProtection="1">
      <alignment horizontal="center" vertical="center" wrapText="1"/>
      <protection locked="0"/>
    </xf>
    <xf numFmtId="2" fontId="3" fillId="0" borderId="39" xfId="1" applyNumberFormat="1" applyBorder="1">
      <alignment horizontal="center" vertical="center" wrapText="1"/>
    </xf>
    <xf numFmtId="2" fontId="3" fillId="0" borderId="44" xfId="1" applyNumberFormat="1" applyBorder="1">
      <alignment horizontal="center" vertical="center" wrapText="1"/>
    </xf>
    <xf numFmtId="1" fontId="20" fillId="3" borderId="38" xfId="4" applyNumberFormat="1" applyBorder="1" applyProtection="1">
      <alignment horizontal="center" vertical="center" wrapText="1"/>
      <protection locked="0"/>
    </xf>
    <xf numFmtId="2" fontId="3" fillId="0" borderId="19" xfId="1" applyNumberFormat="1" applyBorder="1">
      <alignment horizontal="center" vertical="center" wrapText="1"/>
    </xf>
    <xf numFmtId="2" fontId="20" fillId="3" borderId="19" xfId="4" applyNumberFormat="1" applyBorder="1" applyProtection="1">
      <alignment horizontal="center" vertical="center" wrapText="1"/>
      <protection locked="0"/>
    </xf>
    <xf numFmtId="164" fontId="20" fillId="3" borderId="19" xfId="4" applyNumberFormat="1" applyBorder="1" applyProtection="1">
      <alignment horizontal="center" vertical="center" wrapText="1"/>
      <protection locked="0"/>
    </xf>
    <xf numFmtId="164" fontId="3" fillId="0" borderId="19" xfId="1" applyNumberFormat="1" applyBorder="1">
      <alignment horizontal="center" vertical="center" wrapText="1"/>
    </xf>
    <xf numFmtId="0" fontId="3" fillId="0" borderId="26" xfId="1" applyBorder="1" applyAlignment="1"/>
    <xf numFmtId="0" fontId="3" fillId="0" borderId="19" xfId="1" applyNumberFormat="1" applyBorder="1">
      <alignment horizontal="center" vertical="center" wrapText="1"/>
    </xf>
    <xf numFmtId="0" fontId="3" fillId="0" borderId="26" xfId="1" applyNumberFormat="1" applyBorder="1">
      <alignment horizontal="center" vertical="center" wrapText="1"/>
    </xf>
    <xf numFmtId="0" fontId="20" fillId="3" borderId="38" xfId="4" applyNumberFormat="1" applyFont="1" applyBorder="1" applyProtection="1">
      <alignment horizontal="center" vertical="center" wrapText="1"/>
      <protection locked="0"/>
    </xf>
    <xf numFmtId="0" fontId="3" fillId="0" borderId="12" xfId="1" applyNumberFormat="1" applyBorder="1">
      <alignment horizontal="center" vertical="center" wrapText="1"/>
    </xf>
    <xf numFmtId="0" fontId="7" fillId="2" borderId="0" xfId="2" applyNumberFormat="1" applyFont="1" applyBorder="1" applyProtection="1">
      <alignment horizontal="center" vertical="center" wrapText="1"/>
      <protection locked="0" hidden="1"/>
    </xf>
    <xf numFmtId="2" fontId="20" fillId="3" borderId="38" xfId="4" applyNumberFormat="1" applyFont="1" applyBorder="1" applyProtection="1">
      <alignment horizontal="center" vertical="center" wrapText="1"/>
      <protection locked="0"/>
    </xf>
    <xf numFmtId="0" fontId="3" fillId="0" borderId="39" xfId="1" applyNumberFormat="1" applyBorder="1">
      <alignment horizontal="center" vertical="center" wrapText="1"/>
    </xf>
    <xf numFmtId="165" fontId="20" fillId="3" borderId="39" xfId="4" applyNumberFormat="1" applyBorder="1" applyProtection="1">
      <alignment horizontal="center" vertical="center" wrapText="1"/>
      <protection locked="0"/>
    </xf>
    <xf numFmtId="165" fontId="20" fillId="3" borderId="44" xfId="4" applyNumberFormat="1" applyBorder="1" applyProtection="1">
      <alignment horizontal="center" vertical="center" wrapText="1"/>
      <protection locked="0"/>
    </xf>
    <xf numFmtId="0" fontId="3" fillId="0" borderId="20" xfId="1" applyNumberFormat="1" applyBorder="1">
      <alignment horizontal="center" vertical="center" wrapText="1"/>
    </xf>
    <xf numFmtId="2" fontId="20" fillId="3" borderId="38" xfId="4" applyNumberFormat="1" applyBorder="1" applyProtection="1">
      <alignment horizontal="center" vertical="center" wrapText="1"/>
      <protection locked="0"/>
    </xf>
    <xf numFmtId="0" fontId="3" fillId="0" borderId="44" xfId="1" applyNumberFormat="1" applyBorder="1">
      <alignment horizontal="center" vertical="center" wrapText="1"/>
    </xf>
    <xf numFmtId="166" fontId="20" fillId="3" borderId="38" xfId="4" applyNumberFormat="1" applyBorder="1">
      <alignment horizontal="center" vertical="center" wrapText="1"/>
    </xf>
    <xf numFmtId="167" fontId="20" fillId="3" borderId="38" xfId="4" applyNumberFormat="1" applyBorder="1" applyProtection="1">
      <alignment horizontal="center" vertical="center" wrapText="1"/>
      <protection locked="0"/>
    </xf>
    <xf numFmtId="166" fontId="20" fillId="3" borderId="39" xfId="4" applyNumberFormat="1" applyBorder="1">
      <alignment horizontal="center" vertical="center" wrapText="1"/>
    </xf>
    <xf numFmtId="167" fontId="20" fillId="3" borderId="39" xfId="4" applyNumberFormat="1" applyBorder="1" applyProtection="1">
      <alignment horizontal="center" vertical="center" wrapText="1"/>
      <protection locked="0"/>
    </xf>
    <xf numFmtId="165" fontId="20" fillId="3" borderId="39" xfId="4" applyNumberFormat="1" applyBorder="1">
      <alignment horizontal="center" vertical="center" wrapText="1"/>
    </xf>
    <xf numFmtId="168" fontId="3" fillId="0" borderId="44" xfId="1" applyNumberFormat="1" applyBorder="1">
      <alignment horizontal="center" vertical="center" wrapText="1"/>
    </xf>
    <xf numFmtId="0" fontId="20" fillId="3" borderId="38" xfId="4" applyNumberFormat="1" applyFont="1" applyBorder="1" applyProtection="1">
      <alignment horizontal="center" vertical="center" wrapText="1"/>
      <protection locked="0" hidden="1"/>
    </xf>
    <xf numFmtId="0" fontId="20" fillId="3" borderId="19" xfId="4" applyNumberFormat="1" applyFont="1" applyBorder="1" applyProtection="1">
      <alignment horizontal="center" vertical="center" wrapText="1"/>
      <protection locked="0" hidden="1"/>
    </xf>
    <xf numFmtId="0" fontId="20" fillId="3" borderId="26" xfId="4" applyNumberFormat="1" applyFont="1" applyBorder="1" applyProtection="1">
      <alignment horizontal="center" vertical="center" wrapText="1"/>
      <protection locked="0" hidden="1"/>
    </xf>
    <xf numFmtId="0" fontId="20" fillId="3" borderId="0" xfId="4" applyNumberFormat="1" applyFont="1" applyBorder="1" applyProtection="1">
      <alignment horizontal="center" vertical="center" wrapText="1"/>
      <protection locked="0"/>
    </xf>
    <xf numFmtId="0" fontId="3" fillId="0" borderId="28" xfId="1" applyBorder="1" applyAlignment="1" applyProtection="1">
      <alignment horizontal="center" vertical="center" wrapText="1"/>
      <protection locked="0"/>
    </xf>
    <xf numFmtId="0" fontId="3" fillId="0" borderId="29" xfId="1" applyBorder="1" applyProtection="1">
      <alignment horizontal="center" vertical="center" wrapText="1"/>
      <protection locked="0"/>
    </xf>
    <xf numFmtId="0" fontId="20" fillId="3" borderId="29" xfId="4" applyFont="1" applyBorder="1" applyAlignment="1" applyProtection="1">
      <alignment horizontal="center" vertical="center" wrapText="1"/>
      <protection locked="0"/>
    </xf>
    <xf numFmtId="0" fontId="22" fillId="3" borderId="29" xfId="6" applyBorder="1" applyProtection="1">
      <alignment horizontal="center" vertical="center" wrapText="1"/>
      <protection hidden="1"/>
    </xf>
    <xf numFmtId="0" fontId="3" fillId="0" borderId="29" xfId="1" applyBorder="1" applyProtection="1">
      <alignment horizontal="center" vertical="center" wrapText="1"/>
      <protection hidden="1"/>
    </xf>
    <xf numFmtId="0" fontId="3" fillId="0" borderId="46" xfId="1" applyBorder="1" applyAlignment="1" applyProtection="1">
      <protection hidden="1"/>
    </xf>
    <xf numFmtId="0" fontId="21" fillId="3" borderId="32" xfId="5" applyBorder="1" applyAlignment="1" applyProtection="1">
      <alignment horizontal="center"/>
      <protection hidden="1"/>
    </xf>
    <xf numFmtId="0" fontId="21" fillId="3" borderId="30" xfId="5" applyBorder="1" applyAlignment="1" applyProtection="1">
      <alignment horizontal="center"/>
      <protection hidden="1"/>
    </xf>
    <xf numFmtId="2" fontId="3" fillId="0" borderId="43" xfId="1" applyNumberFormat="1" applyBorder="1">
      <alignment horizontal="center" vertical="center" wrapText="1"/>
    </xf>
    <xf numFmtId="2" fontId="22" fillId="3" borderId="28" xfId="6" applyNumberFormat="1" applyFont="1" applyBorder="1" applyProtection="1">
      <alignment horizontal="center" vertical="center" wrapText="1"/>
      <protection hidden="1"/>
    </xf>
    <xf numFmtId="2" fontId="4" fillId="0" borderId="28" xfId="1" applyNumberFormat="1" applyFont="1" applyBorder="1" applyProtection="1">
      <alignment horizontal="center" vertical="center" wrapText="1"/>
      <protection hidden="1"/>
    </xf>
    <xf numFmtId="2" fontId="4" fillId="0" borderId="30" xfId="1" applyNumberFormat="1" applyFont="1" applyBorder="1" applyProtection="1">
      <alignment horizontal="center" vertical="center" wrapText="1"/>
      <protection hidden="1"/>
    </xf>
    <xf numFmtId="1" fontId="22" fillId="3" borderId="31" xfId="6" applyNumberFormat="1" applyFont="1" applyBorder="1" applyProtection="1">
      <alignment horizontal="center" vertical="center" wrapText="1"/>
      <protection hidden="1"/>
    </xf>
    <xf numFmtId="2" fontId="4" fillId="0" borderId="29" xfId="1" applyNumberFormat="1" applyFont="1" applyBorder="1" applyProtection="1">
      <alignment horizontal="center" vertical="center" wrapText="1"/>
      <protection hidden="1"/>
    </xf>
    <xf numFmtId="2" fontId="22" fillId="3" borderId="29" xfId="6" applyNumberFormat="1" applyFont="1" applyBorder="1" applyProtection="1">
      <alignment horizontal="center" vertical="center" wrapText="1"/>
      <protection hidden="1"/>
    </xf>
    <xf numFmtId="2" fontId="4" fillId="0" borderId="32" xfId="1" applyNumberFormat="1" applyFont="1" applyBorder="1" applyProtection="1">
      <alignment horizontal="center" vertical="center" wrapText="1"/>
      <protection hidden="1"/>
    </xf>
    <xf numFmtId="2" fontId="22" fillId="3" borderId="31" xfId="6" applyNumberFormat="1" applyFont="1" applyBorder="1" applyProtection="1">
      <alignment horizontal="center" vertical="center" wrapText="1"/>
      <protection hidden="1"/>
    </xf>
    <xf numFmtId="2" fontId="4" fillId="0" borderId="48" xfId="1" applyNumberFormat="1" applyFont="1" applyBorder="1" applyProtection="1">
      <alignment horizontal="center" vertical="center" wrapText="1"/>
      <protection hidden="1"/>
    </xf>
    <xf numFmtId="0" fontId="7" fillId="2" borderId="0" xfId="2" applyNumberFormat="1" applyFont="1" applyBorder="1" applyProtection="1">
      <alignment horizontal="center" vertical="center" wrapText="1"/>
      <protection hidden="1"/>
    </xf>
    <xf numFmtId="169" fontId="22" fillId="3" borderId="28" xfId="6" applyNumberFormat="1" applyFont="1" applyBorder="1" applyProtection="1">
      <alignment horizontal="center" vertical="center" wrapText="1"/>
      <protection hidden="1"/>
    </xf>
    <xf numFmtId="2" fontId="4" fillId="0" borderId="34" xfId="1" applyNumberFormat="1" applyFont="1" applyBorder="1">
      <alignment horizontal="center" vertical="center" wrapText="1"/>
    </xf>
    <xf numFmtId="0" fontId="0" fillId="0" borderId="46" xfId="0" applyBorder="1" applyProtection="1">
      <protection hidden="1"/>
    </xf>
    <xf numFmtId="2" fontId="4" fillId="0" borderId="28" xfId="1" applyNumberFormat="1" applyFont="1" applyBorder="1">
      <alignment horizontal="center" vertical="center" wrapText="1"/>
    </xf>
    <xf numFmtId="0" fontId="0" fillId="0" borderId="49" xfId="0" applyBorder="1"/>
    <xf numFmtId="0" fontId="0" fillId="0" borderId="46" xfId="0" applyBorder="1"/>
    <xf numFmtId="0" fontId="23" fillId="3" borderId="31" xfId="7" applyFont="1" applyBorder="1">
      <alignment horizontal="center" vertical="center" wrapText="1"/>
    </xf>
    <xf numFmtId="0" fontId="23" fillId="3" borderId="28" xfId="7" applyFont="1" applyBorder="1">
      <alignment horizontal="center" vertical="center" wrapText="1"/>
    </xf>
    <xf numFmtId="0" fontId="23" fillId="3" borderId="0" xfId="7" applyFont="1" applyBorder="1">
      <alignment horizontal="center" vertical="center" wrapText="1"/>
    </xf>
    <xf numFmtId="0" fontId="3" fillId="0" borderId="35" xfId="1" applyBorder="1">
      <alignment horizontal="center" vertical="center" wrapText="1"/>
    </xf>
    <xf numFmtId="0" fontId="20" fillId="3" borderId="35" xfId="4" applyFont="1" applyBorder="1" applyAlignment="1" applyProtection="1">
      <alignment horizontal="center" vertical="center" wrapText="1"/>
      <protection locked="0" hidden="1"/>
    </xf>
    <xf numFmtId="0" fontId="20" fillId="3" borderId="0" xfId="4" applyNumberFormat="1" applyFont="1" applyBorder="1" applyProtection="1">
      <alignment horizontal="center" vertical="center" wrapText="1"/>
      <protection locked="0" hidden="1"/>
    </xf>
    <xf numFmtId="0" fontId="3" fillId="0" borderId="51" xfId="1" applyBorder="1" applyAlignment="1">
      <alignment horizontal="center" vertical="center" wrapText="1"/>
    </xf>
    <xf numFmtId="0" fontId="20" fillId="3" borderId="29" xfId="4" applyFont="1" applyBorder="1" applyAlignment="1" applyProtection="1">
      <alignment horizontal="center" vertical="center" wrapText="1"/>
      <protection locked="0" hidden="1"/>
    </xf>
    <xf numFmtId="0" fontId="3" fillId="0" borderId="48" xfId="1" applyBorder="1">
      <alignment horizontal="center" vertical="center" wrapText="1"/>
    </xf>
    <xf numFmtId="0" fontId="0" fillId="0" borderId="30" xfId="0" applyBorder="1"/>
    <xf numFmtId="168" fontId="22" fillId="3" borderId="28" xfId="6" applyNumberFormat="1" applyFont="1" applyBorder="1" applyProtection="1">
      <alignment horizontal="center" vertical="center" wrapText="1"/>
      <protection hidden="1"/>
    </xf>
    <xf numFmtId="0" fontId="20" fillId="3" borderId="19" xfId="4" applyFont="1" applyBorder="1" applyAlignment="1">
      <alignment horizontal="center" vertical="center" wrapText="1"/>
    </xf>
    <xf numFmtId="0" fontId="20" fillId="3" borderId="28" xfId="4" applyFont="1" applyBorder="1" applyAlignment="1">
      <alignment horizontal="center" vertical="center" wrapText="1"/>
    </xf>
    <xf numFmtId="0" fontId="20" fillId="3" borderId="48" xfId="4" applyFont="1" applyBorder="1" applyAlignment="1" applyProtection="1">
      <alignment horizontal="center" vertical="center" wrapText="1"/>
      <protection locked="0" hidden="1"/>
    </xf>
    <xf numFmtId="0" fontId="20" fillId="3" borderId="51" xfId="4" applyFont="1" applyBorder="1" applyAlignment="1" applyProtection="1">
      <alignment horizontal="center" vertical="center" wrapText="1"/>
      <protection locked="0" hidden="1"/>
    </xf>
    <xf numFmtId="0" fontId="20" fillId="3" borderId="12" xfId="4" applyFont="1" applyBorder="1" applyAlignment="1" applyProtection="1">
      <alignment horizontal="center" vertical="center" wrapText="1"/>
      <protection locked="0" hidden="1"/>
    </xf>
    <xf numFmtId="0" fontId="3" fillId="0" borderId="23" xfId="1" applyBorder="1" applyAlignment="1">
      <alignment horizontal="center" vertical="center" wrapText="1"/>
    </xf>
    <xf numFmtId="0" fontId="3" fillId="0" borderId="48" xfId="1" applyBorder="1" applyAlignment="1">
      <alignment horizontal="center" vertical="center" wrapText="1"/>
    </xf>
    <xf numFmtId="0" fontId="21" fillId="3" borderId="45" xfId="0" applyFont="1" applyFill="1" applyBorder="1" applyAlignment="1" applyProtection="1">
      <alignment horizontal="center" vertical="center"/>
    </xf>
    <xf numFmtId="0" fontId="21" fillId="3" borderId="47" xfId="0" applyFont="1" applyFill="1" applyBorder="1" applyAlignment="1" applyProtection="1">
      <alignment horizontal="center" vertical="center"/>
    </xf>
    <xf numFmtId="0" fontId="11" fillId="4" borderId="13" xfId="3" applyBorder="1" applyAlignment="1">
      <alignment horizontal="center" wrapText="1"/>
    </xf>
    <xf numFmtId="0" fontId="11" fillId="4" borderId="14" xfId="3" applyBorder="1" applyAlignment="1">
      <alignment horizontal="center" wrapText="1"/>
    </xf>
    <xf numFmtId="0" fontId="11" fillId="4" borderId="15" xfId="3" applyBorder="1" applyAlignment="1">
      <alignment horizontal="center" wrapText="1"/>
    </xf>
    <xf numFmtId="0" fontId="14" fillId="4" borderId="27" xfId="0" applyFont="1" applyFill="1" applyBorder="1" applyAlignment="1" applyProtection="1">
      <alignment horizontal="center" vertical="center" wrapText="1"/>
    </xf>
    <xf numFmtId="0" fontId="14" fillId="4" borderId="14" xfId="0" applyFont="1" applyFill="1" applyBorder="1" applyAlignment="1" applyProtection="1">
      <alignment horizontal="center" vertical="center" wrapText="1"/>
    </xf>
    <xf numFmtId="0" fontId="11" fillId="4" borderId="11" xfId="3">
      <alignment horizontal="center" wrapText="1"/>
    </xf>
    <xf numFmtId="0" fontId="20" fillId="3" borderId="19" xfId="4" applyFont="1" applyBorder="1" applyAlignment="1" applyProtection="1">
      <alignment horizontal="center" vertical="center" wrapText="1"/>
      <protection locked="0"/>
    </xf>
    <xf numFmtId="0" fontId="20" fillId="3" borderId="28" xfId="4" applyFont="1" applyBorder="1" applyAlignment="1" applyProtection="1">
      <alignment horizontal="center" vertical="center" wrapText="1"/>
      <protection locked="0"/>
    </xf>
    <xf numFmtId="0" fontId="20" fillId="3" borderId="29" xfId="4" applyFont="1" applyBorder="1" applyAlignment="1" applyProtection="1">
      <alignment horizontal="center" vertical="center" wrapText="1"/>
      <protection locked="0"/>
    </xf>
    <xf numFmtId="0" fontId="3" fillId="0" borderId="19" xfId="1" applyBorder="1" applyAlignment="1">
      <alignment horizontal="center" vertical="center" wrapText="1"/>
    </xf>
    <xf numFmtId="0" fontId="3" fillId="0" borderId="29" xfId="1" applyBorder="1" applyAlignment="1">
      <alignment horizontal="center" vertical="center" wrapText="1"/>
    </xf>
    <xf numFmtId="0" fontId="8" fillId="3" borderId="3" xfId="0" applyFont="1" applyFill="1" applyBorder="1" applyAlignment="1">
      <alignment horizontal="center" vertical="center" wrapText="1"/>
    </xf>
    <xf numFmtId="0" fontId="8" fillId="3" borderId="3" xfId="0" applyFont="1" applyFill="1" applyBorder="1" applyAlignment="1">
      <alignment horizontal="center" vertical="center"/>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10" xfId="0" applyFont="1" applyFill="1" applyBorder="1" applyAlignment="1">
      <alignment horizontal="center" vertical="center" wrapText="1"/>
    </xf>
  </cellXfs>
  <cellStyles count="8">
    <cellStyle name="Calc" xfId="5"/>
    <cellStyle name="HHA_Separ" xfId="2"/>
    <cellStyle name="HHA_T-Data" xfId="6"/>
    <cellStyle name="HHA_User-In" xfId="4"/>
    <cellStyle name="HHASim_Error" xfId="7"/>
    <cellStyle name="HHA-Titles" xfId="3"/>
    <cellStyle name="Hidden" xfId="1"/>
    <cellStyle name="Normal" xfId="0" builtinId="0"/>
  </cellStyles>
  <dxfs count="40">
    <dxf>
      <font>
        <b/>
        <i val="0"/>
        <strike val="0"/>
        <color rgb="FFFF0000"/>
      </font>
      <fill>
        <patternFill patternType="none">
          <bgColor auto="1"/>
        </patternFill>
      </fill>
    </dxf>
    <dxf>
      <font>
        <color rgb="FFFFFFCC"/>
      </font>
      <fill>
        <patternFill>
          <bgColor rgb="FFFFFFCC"/>
        </patternFill>
      </fill>
    </dxf>
    <dxf>
      <font>
        <b/>
        <i val="0"/>
        <strike val="0"/>
        <color rgb="FFFF0000"/>
      </font>
      <fill>
        <patternFill patternType="none">
          <bgColor auto="1"/>
        </patternFill>
      </fill>
    </dxf>
    <dxf>
      <font>
        <b/>
        <i val="0"/>
        <color rgb="FFFF0000"/>
      </font>
    </dxf>
    <dxf>
      <font>
        <b/>
        <i val="0"/>
        <color rgb="FFFF0000"/>
      </font>
    </dxf>
    <dxf>
      <font>
        <color rgb="FFFFFFCC"/>
      </font>
      <fill>
        <patternFill>
          <bgColor rgb="FFFFFFCC"/>
        </patternFill>
      </fill>
    </dxf>
    <dxf>
      <font>
        <b/>
        <i val="0"/>
        <strike val="0"/>
        <color rgb="FFFF0000"/>
      </font>
      <fill>
        <patternFill patternType="none">
          <bgColor auto="1"/>
        </patternFill>
      </fill>
    </dxf>
    <dxf>
      <font>
        <strike val="0"/>
        <color rgb="FFFFFFCC"/>
      </font>
      <fill>
        <patternFill>
          <bgColor rgb="FFFFFFCC"/>
        </patternFill>
      </fill>
    </dxf>
    <dxf>
      <font>
        <b/>
        <i val="0"/>
        <strike val="0"/>
        <color rgb="FFFF0000"/>
      </font>
      <fill>
        <patternFill patternType="none">
          <bgColor auto="1"/>
        </patternFill>
      </fill>
    </dxf>
    <dxf>
      <font>
        <color rgb="FFFFFFCC"/>
      </font>
      <fill>
        <patternFill patternType="solid">
          <bgColor rgb="FFFFFFCC"/>
        </patternFill>
      </fill>
    </dxf>
    <dxf>
      <font>
        <color rgb="FFFFFFCC"/>
      </font>
      <fill>
        <patternFill>
          <bgColor rgb="FFFFFFCC"/>
        </patternFill>
      </fill>
    </dxf>
    <dxf>
      <font>
        <b/>
        <i val="0"/>
        <strike val="0"/>
        <color rgb="FFFF0000"/>
      </font>
      <fill>
        <patternFill patternType="none">
          <bgColor auto="1"/>
        </patternFill>
      </fill>
    </dxf>
    <dxf>
      <font>
        <b/>
        <i val="0"/>
        <color rgb="FFFF0000"/>
      </font>
    </dxf>
    <dxf>
      <font>
        <b/>
        <i val="0"/>
        <color rgb="FFFF0000"/>
      </font>
    </dxf>
    <dxf>
      <font>
        <color rgb="FFFFFFCC"/>
      </font>
      <fill>
        <patternFill>
          <bgColor rgb="FFFFFFCC"/>
        </patternFill>
      </fill>
    </dxf>
    <dxf>
      <font>
        <b/>
        <i val="0"/>
        <strike val="0"/>
        <color rgb="FFFF0000"/>
      </font>
      <fill>
        <patternFill patternType="none">
          <bgColor auto="1"/>
        </patternFill>
      </fill>
    </dxf>
    <dxf>
      <font>
        <strike val="0"/>
        <color rgb="FFFFFFCC"/>
      </font>
      <fill>
        <patternFill>
          <bgColor rgb="FFFFFFCC"/>
        </patternFill>
      </fill>
    </dxf>
    <dxf>
      <font>
        <b/>
        <i val="0"/>
        <strike val="0"/>
        <color rgb="FFFF0000"/>
      </font>
      <fill>
        <patternFill patternType="none">
          <bgColor auto="1"/>
        </patternFill>
      </fill>
    </dxf>
    <dxf>
      <font>
        <color rgb="FFFFFFCC"/>
      </font>
      <fill>
        <patternFill patternType="solid">
          <bgColor rgb="FFFFFFCC"/>
        </patternFill>
      </fill>
    </dxf>
    <dxf>
      <font>
        <color rgb="FFFFFFCC"/>
      </font>
      <fill>
        <patternFill>
          <bgColor rgb="FFFFFFCC"/>
        </patternFill>
      </fill>
    </dxf>
    <dxf>
      <font>
        <b/>
        <i val="0"/>
        <strike val="0"/>
        <color rgb="FFFF0000"/>
      </font>
      <fill>
        <patternFill patternType="none">
          <bgColor auto="1"/>
        </patternFill>
      </fill>
    </dxf>
    <dxf>
      <font>
        <b/>
        <i val="0"/>
        <color rgb="FFFF0000"/>
      </font>
    </dxf>
    <dxf>
      <font>
        <b/>
        <i val="0"/>
        <color rgb="FFFF0000"/>
      </font>
    </dxf>
    <dxf>
      <font>
        <color rgb="FFFFFFCC"/>
      </font>
      <fill>
        <patternFill>
          <bgColor rgb="FFFFFFCC"/>
        </patternFill>
      </fill>
    </dxf>
    <dxf>
      <font>
        <b/>
        <i val="0"/>
        <color rgb="FFFF0000"/>
      </font>
    </dxf>
    <dxf>
      <font>
        <b/>
        <i val="0"/>
        <color rgb="FFFF0000"/>
      </font>
    </dxf>
    <dxf>
      <font>
        <color rgb="FFFFFFCC"/>
      </font>
      <fill>
        <patternFill>
          <bgColor rgb="FFFFFFCC"/>
        </patternFill>
      </fill>
    </dxf>
    <dxf>
      <font>
        <color rgb="FFFFFFCC"/>
      </font>
      <fill>
        <patternFill>
          <bgColor rgb="FFFFFFCC"/>
        </patternFill>
      </fill>
    </dxf>
    <dxf>
      <font>
        <color rgb="FFFFFFCC"/>
      </font>
      <fill>
        <patternFill>
          <bgColor rgb="FFFFFFCC"/>
        </patternFill>
      </fill>
    </dxf>
    <dxf>
      <font>
        <color rgb="FFFFFFCC"/>
      </font>
      <fill>
        <patternFill>
          <bgColor rgb="FFFFFFCC"/>
        </patternFill>
      </fill>
    </dxf>
    <dxf>
      <font>
        <b/>
        <i val="0"/>
        <color rgb="FFFF0000"/>
      </font>
    </dxf>
    <dxf>
      <font>
        <b/>
        <i val="0"/>
        <color rgb="FFFF0000"/>
      </font>
    </dxf>
    <dxf>
      <font>
        <color rgb="FFFFFFCC"/>
      </font>
      <fill>
        <patternFill>
          <bgColor rgb="FFFFFFCC"/>
        </patternFill>
      </fill>
    </dxf>
    <dxf>
      <font>
        <color rgb="FFFFFFCC"/>
      </font>
      <fill>
        <patternFill>
          <bgColor rgb="FFFFFFCC"/>
        </patternFill>
      </fill>
    </dxf>
    <dxf>
      <font>
        <b/>
        <i val="0"/>
        <color rgb="FFFF0000"/>
      </font>
    </dxf>
    <dxf>
      <font>
        <b/>
        <i val="0"/>
        <strike val="0"/>
        <color rgb="FFFF0000"/>
      </font>
      <fill>
        <patternFill patternType="none">
          <bgColor auto="1"/>
        </patternFill>
      </fill>
    </dxf>
    <dxf>
      <font>
        <strike val="0"/>
        <color rgb="FFFFFFCC"/>
      </font>
      <fill>
        <patternFill>
          <bgColor rgb="FFFFFFCC"/>
        </patternFill>
      </fill>
    </dxf>
    <dxf>
      <font>
        <b/>
        <i val="0"/>
        <strike val="0"/>
        <color rgb="FFFF0000"/>
      </font>
      <fill>
        <patternFill patternType="none">
          <bgColor auto="1"/>
        </patternFill>
      </fill>
    </dxf>
    <dxf>
      <font>
        <color rgb="FFFFFFCC"/>
      </font>
      <fill>
        <patternFill patternType="solid">
          <bgColor rgb="FFFFFFCC"/>
        </patternFill>
      </fill>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_SYSTEMS-Loads-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A"/>
      <sheetName val="RESULTS-AIR"/>
      <sheetName val="RESULTS-CLNG"/>
      <sheetName val="RESULTS-HTNG"/>
      <sheetName val="D"/>
    </sheetNames>
    <sheetDataSet>
      <sheetData sheetId="0"/>
      <sheetData sheetId="1"/>
      <sheetData sheetId="2"/>
      <sheetData sheetId="3"/>
      <sheetData sheetId="4">
        <row r="4">
          <cell r="A4" t="str">
            <v>↑ ! ↑</v>
          </cell>
          <cell r="C4">
            <v>0</v>
          </cell>
          <cell r="D4" t="str">
            <v xml:space="preserve"> </v>
          </cell>
          <cell r="E4" t="str">
            <v xml:space="preserve"> </v>
          </cell>
          <cell r="F4" t="str">
            <v xml:space="preserve"> </v>
          </cell>
          <cell r="G4" t="str">
            <v xml:space="preserve"> </v>
          </cell>
          <cell r="H4" t="str">
            <v xml:space="preserve"> </v>
          </cell>
          <cell r="I4" t="str">
            <v xml:space="preserve"> </v>
          </cell>
          <cell r="J4" t="str">
            <v xml:space="preserve"> </v>
          </cell>
          <cell r="K4" t="str">
            <v xml:space="preserve"> </v>
          </cell>
          <cell r="L4" t="str">
            <v xml:space="preserve"> </v>
          </cell>
          <cell r="O4" t="str">
            <v xml:space="preserve"> </v>
          </cell>
        </row>
        <row r="5">
          <cell r="B5">
            <v>0</v>
          </cell>
          <cell r="D5" t="str">
            <v xml:space="preserve"> </v>
          </cell>
          <cell r="E5" t="str">
            <v xml:space="preserve"> </v>
          </cell>
          <cell r="F5" t="str">
            <v xml:space="preserve"> </v>
          </cell>
          <cell r="G5" t="str">
            <v xml:space="preserve"> </v>
          </cell>
          <cell r="H5" t="str">
            <v xml:space="preserve"> </v>
          </cell>
          <cell r="I5" t="str">
            <v xml:space="preserve"> </v>
          </cell>
          <cell r="J5" t="str">
            <v xml:space="preserve"> </v>
          </cell>
          <cell r="K5" t="str">
            <v xml:space="preserve"> </v>
          </cell>
          <cell r="L5" t="str">
            <v xml:space="preserve"> </v>
          </cell>
          <cell r="P5" t="str">
            <v>REC-HTG-ONLY</v>
          </cell>
          <cell r="Q5" t="str">
            <v>1A</v>
          </cell>
          <cell r="R5" t="str">
            <v>1B</v>
          </cell>
          <cell r="AC5" t="str">
            <v>REC-HTG-ONLY</v>
          </cell>
          <cell r="AD5" t="str">
            <v>1C</v>
          </cell>
          <cell r="AE5" t="str">
            <v>1D</v>
          </cell>
          <cell r="AP5" t="str">
            <v>REC-HTG-ONLY</v>
          </cell>
          <cell r="AQ5">
            <v>1</v>
          </cell>
          <cell r="AR5" t="str">
            <v>BLOW THRU H/C</v>
          </cell>
          <cell r="AS5" t="str">
            <v>DRAW THRU H/C</v>
          </cell>
          <cell r="AV5" t="str">
            <v>A62 VRP</v>
          </cell>
          <cell r="AW5" t="str">
            <v/>
          </cell>
          <cell r="AY5" t="str">
            <v/>
          </cell>
        </row>
        <row r="6">
          <cell r="J6" t="str">
            <v xml:space="preserve"> </v>
          </cell>
          <cell r="K6" t="str">
            <v xml:space="preserve"> </v>
          </cell>
          <cell r="L6" t="str">
            <v xml:space="preserve"> </v>
          </cell>
          <cell r="P6" t="str">
            <v>REC-CLG</v>
          </cell>
          <cell r="Q6" t="str">
            <v>2A</v>
          </cell>
          <cell r="R6" t="str">
            <v>2C</v>
          </cell>
          <cell r="AC6" t="str">
            <v>REC-CLG</v>
          </cell>
          <cell r="AD6" t="str">
            <v>2E</v>
          </cell>
          <cell r="AE6" t="str">
            <v>2G</v>
          </cell>
          <cell r="AP6" t="str">
            <v>REC-CLG</v>
          </cell>
          <cell r="AQ6">
            <v>2</v>
          </cell>
          <cell r="AR6" t="str">
            <v>BLOW THRU C/C</v>
          </cell>
          <cell r="AS6" t="str">
            <v>DRAW THRU C/C</v>
          </cell>
          <cell r="AV6" t="str">
            <v>Flow Frac</v>
          </cell>
          <cell r="AW6" t="str">
            <v>Dsgn Frac</v>
          </cell>
          <cell r="AY6" t="str">
            <v>Dsgn Frac</v>
          </cell>
        </row>
        <row r="7">
          <cell r="C7" t="str">
            <v>1A</v>
          </cell>
          <cell r="D7" t="str">
            <v>←E/A</v>
          </cell>
          <cell r="E7" t="str">
            <v>MIX</v>
          </cell>
          <cell r="F7" t="str">
            <v>FAN</v>
          </cell>
          <cell r="G7" t="str">
            <v xml:space="preserve">R/A ← </v>
          </cell>
          <cell r="H7" t="str">
            <v xml:space="preserve"> </v>
          </cell>
          <cell r="I7" t="str">
            <v xml:space="preserve"> </v>
          </cell>
          <cell r="J7" t="str">
            <v xml:space="preserve"> </v>
          </cell>
          <cell r="K7" t="str">
            <v xml:space="preserve"> </v>
          </cell>
          <cell r="L7" t="str">
            <v xml:space="preserve"> </v>
          </cell>
          <cell r="P7" t="str">
            <v>REC-HTG-CLG</v>
          </cell>
          <cell r="Q7" t="str">
            <v>3A</v>
          </cell>
          <cell r="R7" t="str">
            <v>3B</v>
          </cell>
          <cell r="S7" t="str">
            <v>3C</v>
          </cell>
          <cell r="T7" t="str">
            <v>3J</v>
          </cell>
          <cell r="U7" t="str">
            <v>3K</v>
          </cell>
          <cell r="V7" t="str">
            <v>3L</v>
          </cell>
          <cell r="AC7" t="str">
            <v>REC-HTG-CLG</v>
          </cell>
          <cell r="AD7" t="str">
            <v>3D</v>
          </cell>
          <cell r="AE7" t="str">
            <v>3E</v>
          </cell>
          <cell r="AF7" t="str">
            <v>3F</v>
          </cell>
          <cell r="AG7" t="str">
            <v>3M</v>
          </cell>
          <cell r="AH7" t="str">
            <v>3N</v>
          </cell>
          <cell r="AI7" t="str">
            <v>3P</v>
          </cell>
          <cell r="AP7" t="str">
            <v>REC-HTG-CLG</v>
          </cell>
          <cell r="AQ7">
            <v>3</v>
          </cell>
          <cell r="AR7" t="str">
            <v>BLOW THRU C/C</v>
          </cell>
          <cell r="AS7" t="str">
            <v>DRAW THRU C/C</v>
          </cell>
          <cell r="AV7" t="str">
            <v>Dsgn Frac</v>
          </cell>
          <cell r="AW7" t="str">
            <v>=O/A</v>
          </cell>
          <cell r="AY7" t="str">
            <v>=O/A</v>
          </cell>
        </row>
        <row r="8">
          <cell r="B8" t="str">
            <v>1A</v>
          </cell>
          <cell r="D8" t="str">
            <v>S/A →</v>
          </cell>
          <cell r="E8" t="str">
            <v>MIX</v>
          </cell>
          <cell r="F8" t="str">
            <v>FAN</v>
          </cell>
          <cell r="G8" t="str">
            <v>H/C</v>
          </cell>
          <cell r="H8" t="str">
            <v>HUM</v>
          </cell>
          <cell r="I8" t="str">
            <v xml:space="preserve">S/A →  </v>
          </cell>
          <cell r="J8" t="str">
            <v xml:space="preserve"> </v>
          </cell>
          <cell r="K8" t="str">
            <v xml:space="preserve"> </v>
          </cell>
          <cell r="L8" t="str">
            <v xml:space="preserve"> </v>
          </cell>
          <cell r="P8" t="str">
            <v>REC-HTG-H/RCV</v>
          </cell>
          <cell r="Q8" t="str">
            <v>4A</v>
          </cell>
          <cell r="R8" t="str">
            <v>4C</v>
          </cell>
          <cell r="AC8" t="str">
            <v>REC-HTG-H/RCV</v>
          </cell>
          <cell r="AD8" t="str">
            <v>4B</v>
          </cell>
          <cell r="AE8" t="str">
            <v>4D</v>
          </cell>
          <cell r="AP8" t="str">
            <v>REC-HTG-H/RCV</v>
          </cell>
          <cell r="AQ8">
            <v>4</v>
          </cell>
          <cell r="AR8" t="str">
            <v>BLOW THRU H/C</v>
          </cell>
          <cell r="AS8" t="str">
            <v>DRAW THRU H/C</v>
          </cell>
          <cell r="AW8" t="str">
            <v>L/s</v>
          </cell>
        </row>
        <row r="9">
          <cell r="J9" t="str">
            <v xml:space="preserve"> </v>
          </cell>
          <cell r="K9" t="str">
            <v xml:space="preserve"> </v>
          </cell>
          <cell r="L9" t="str">
            <v xml:space="preserve"> </v>
          </cell>
          <cell r="P9" t="str">
            <v>REC-HTG-CLG-H/RCV</v>
          </cell>
          <cell r="Q9" t="str">
            <v>5A</v>
          </cell>
          <cell r="R9" t="str">
            <v>5B</v>
          </cell>
          <cell r="S9" t="str">
            <v>5C</v>
          </cell>
          <cell r="T9" t="str">
            <v>5G</v>
          </cell>
          <cell r="U9" t="str">
            <v>5H</v>
          </cell>
          <cell r="V9" t="str">
            <v>5J</v>
          </cell>
          <cell r="W9" t="str">
            <v>5N</v>
          </cell>
          <cell r="X9" t="str">
            <v>5P</v>
          </cell>
          <cell r="Y9" t="str">
            <v>5Q</v>
          </cell>
          <cell r="Z9" t="str">
            <v>5U</v>
          </cell>
          <cell r="AA9" t="str">
            <v>5V</v>
          </cell>
          <cell r="AB9" t="str">
            <v>5W</v>
          </cell>
          <cell r="AC9" t="str">
            <v>REC-HTG-CLG-H/RCV</v>
          </cell>
          <cell r="AD9" t="str">
            <v>5D</v>
          </cell>
          <cell r="AE9" t="str">
            <v>5E</v>
          </cell>
          <cell r="AF9" t="str">
            <v>5F</v>
          </cell>
          <cell r="AG9" t="str">
            <v>5K</v>
          </cell>
          <cell r="AH9" t="str">
            <v>5L</v>
          </cell>
          <cell r="AI9" t="str">
            <v>5M</v>
          </cell>
          <cell r="AJ9" t="str">
            <v>5R</v>
          </cell>
          <cell r="AK9" t="str">
            <v>5S</v>
          </cell>
          <cell r="AL9" t="str">
            <v>5T</v>
          </cell>
          <cell r="AM9" t="str">
            <v>5X</v>
          </cell>
          <cell r="AN9" t="str">
            <v>5Y</v>
          </cell>
          <cell r="AO9" t="str">
            <v>5Z</v>
          </cell>
          <cell r="AP9" t="str">
            <v>REC-HTG-CLG-H/RCV</v>
          </cell>
          <cell r="AQ9">
            <v>5</v>
          </cell>
          <cell r="AR9" t="str">
            <v>BLOW THRU C/C</v>
          </cell>
          <cell r="AS9" t="str">
            <v>DRAW THRU C/C</v>
          </cell>
        </row>
        <row r="10">
          <cell r="C10" t="str">
            <v>1B</v>
          </cell>
          <cell r="D10" t="str">
            <v xml:space="preserve"> ←E/A</v>
          </cell>
          <cell r="E10" t="str">
            <v>-</v>
          </cell>
          <cell r="F10" t="str">
            <v>MIX</v>
          </cell>
          <cell r="G10" t="str">
            <v>FAN</v>
          </cell>
          <cell r="H10" t="str">
            <v xml:space="preserve">R/A ←  </v>
          </cell>
          <cell r="I10" t="str">
            <v xml:space="preserve"> </v>
          </cell>
          <cell r="J10" t="str">
            <v xml:space="preserve"> </v>
          </cell>
          <cell r="K10" t="str">
            <v xml:space="preserve"> </v>
          </cell>
          <cell r="L10" t="str">
            <v xml:space="preserve"> </v>
          </cell>
          <cell r="P10" t="str">
            <v>MU/A-HTG-ONLY</v>
          </cell>
          <cell r="Q10" t="str">
            <v>6A</v>
          </cell>
          <cell r="R10" t="str">
            <v>6C</v>
          </cell>
          <cell r="AC10" t="str">
            <v>MU/A-HTG-ONLY</v>
          </cell>
          <cell r="AD10" t="str">
            <v>6B</v>
          </cell>
          <cell r="AE10" t="str">
            <v>6D</v>
          </cell>
          <cell r="AP10" t="str">
            <v>MU/A-HTG-ONLY</v>
          </cell>
          <cell r="AQ10">
            <v>6</v>
          </cell>
          <cell r="AR10" t="str">
            <v>BLOW THRU H/C</v>
          </cell>
          <cell r="AS10" t="str">
            <v xml:space="preserve"> </v>
          </cell>
        </row>
        <row r="11">
          <cell r="B11" t="str">
            <v>1B</v>
          </cell>
          <cell r="D11" t="str">
            <v xml:space="preserve"> → O/A </v>
          </cell>
          <cell r="E11" t="str">
            <v>PH/C</v>
          </cell>
          <cell r="F11" t="str">
            <v>MIX</v>
          </cell>
          <cell r="G11" t="str">
            <v>FAN</v>
          </cell>
          <cell r="H11" t="str">
            <v>H/C</v>
          </cell>
          <cell r="I11" t="str">
            <v>HUM</v>
          </cell>
          <cell r="J11" t="str">
            <v xml:space="preserve">S/A → </v>
          </cell>
          <cell r="K11" t="str">
            <v xml:space="preserve"> </v>
          </cell>
          <cell r="L11" t="str">
            <v xml:space="preserve"> </v>
          </cell>
          <cell r="P11" t="str">
            <v>MU/A-HTG-H/RCV</v>
          </cell>
          <cell r="Q11" t="str">
            <v>7A</v>
          </cell>
          <cell r="AC11" t="str">
            <v>MU/A-HTG-H/RCV</v>
          </cell>
          <cell r="AD11" t="str">
            <v>7B</v>
          </cell>
          <cell r="AP11" t="str">
            <v>MU/A-HTG-H/RCV</v>
          </cell>
          <cell r="AQ11">
            <v>7</v>
          </cell>
          <cell r="AR11" t="str">
            <v>BLOW THRU H/C</v>
          </cell>
          <cell r="AS11" t="str">
            <v xml:space="preserve"> </v>
          </cell>
        </row>
        <row r="12">
          <cell r="K12" t="str">
            <v xml:space="preserve"> </v>
          </cell>
          <cell r="L12" t="str">
            <v xml:space="preserve"> </v>
          </cell>
          <cell r="P12" t="str">
            <v>MU/A-HTG-CLG-H/RCV</v>
          </cell>
          <cell r="Q12" t="str">
            <v>8A</v>
          </cell>
          <cell r="R12" t="str">
            <v>8B</v>
          </cell>
          <cell r="S12" t="str">
            <v>8C</v>
          </cell>
          <cell r="AC12" t="str">
            <v>MU/A-HTG-CLG-H/RCV</v>
          </cell>
          <cell r="AD12" t="str">
            <v>8M</v>
          </cell>
          <cell r="AP12" t="str">
            <v>MU/A-HTG-CLG-H/RCV</v>
          </cell>
          <cell r="AQ12">
            <v>8</v>
          </cell>
          <cell r="AR12" t="str">
            <v>BLOW THRU C/C</v>
          </cell>
          <cell r="AS12" t="str">
            <v>DRAW THRU C/C</v>
          </cell>
        </row>
        <row r="13">
          <cell r="C13" t="str">
            <v>1C</v>
          </cell>
          <cell r="D13" t="str">
            <v xml:space="preserve"> ←E/A</v>
          </cell>
          <cell r="E13" t="str">
            <v>MIX</v>
          </cell>
          <cell r="F13" t="str">
            <v>FAN</v>
          </cell>
          <cell r="G13" t="str">
            <v xml:space="preserve">R/A ←  </v>
          </cell>
          <cell r="H13" t="str">
            <v xml:space="preserve"> </v>
          </cell>
          <cell r="I13" t="str">
            <v xml:space="preserve"> </v>
          </cell>
          <cell r="J13" t="str">
            <v xml:space="preserve"> </v>
          </cell>
          <cell r="K13" t="str">
            <v xml:space="preserve"> </v>
          </cell>
          <cell r="L13" t="str">
            <v xml:space="preserve"> </v>
          </cell>
        </row>
        <row r="14">
          <cell r="B14" t="str">
            <v>1C</v>
          </cell>
          <cell r="D14" t="str">
            <v xml:space="preserve"> → O/A </v>
          </cell>
          <cell r="E14" t="str">
            <v>MIX</v>
          </cell>
          <cell r="F14" t="str">
            <v>H/C</v>
          </cell>
          <cell r="G14" t="str">
            <v>HUM</v>
          </cell>
          <cell r="H14" t="str">
            <v>FAN</v>
          </cell>
          <cell r="I14" t="str">
            <v xml:space="preserve">S/A → </v>
          </cell>
          <cell r="J14" t="str">
            <v xml:space="preserve"> </v>
          </cell>
          <cell r="K14" t="str">
            <v xml:space="preserve"> </v>
          </cell>
          <cell r="L14" t="str">
            <v xml:space="preserve"> </v>
          </cell>
        </row>
        <row r="15">
          <cell r="K15" t="str">
            <v xml:space="preserve"> </v>
          </cell>
          <cell r="L15" t="str">
            <v xml:space="preserve"> </v>
          </cell>
        </row>
        <row r="16">
          <cell r="C16" t="str">
            <v>1D</v>
          </cell>
          <cell r="D16" t="str">
            <v xml:space="preserve"> ←E/A</v>
          </cell>
          <cell r="E16" t="str">
            <v>-</v>
          </cell>
          <cell r="F16" t="str">
            <v>MIX</v>
          </cell>
          <cell r="G16" t="str">
            <v>FAN</v>
          </cell>
          <cell r="H16" t="str">
            <v xml:space="preserve">R/A ←  </v>
          </cell>
          <cell r="I16" t="str">
            <v xml:space="preserve"> </v>
          </cell>
          <cell r="J16" t="str">
            <v xml:space="preserve"> </v>
          </cell>
          <cell r="K16" t="str">
            <v xml:space="preserve"> </v>
          </cell>
          <cell r="L16" t="str">
            <v xml:space="preserve"> </v>
          </cell>
        </row>
        <row r="17">
          <cell r="B17" t="str">
            <v>1D</v>
          </cell>
          <cell r="D17" t="str">
            <v xml:space="preserve"> → O/A </v>
          </cell>
          <cell r="E17" t="str">
            <v>PH/C</v>
          </cell>
          <cell r="F17" t="str">
            <v>MIX</v>
          </cell>
          <cell r="G17" t="str">
            <v>H/C</v>
          </cell>
          <cell r="H17" t="str">
            <v>HUM</v>
          </cell>
          <cell r="I17" t="str">
            <v>FAN</v>
          </cell>
          <cell r="J17" t="str">
            <v xml:space="preserve">S/A → </v>
          </cell>
          <cell r="K17" t="str">
            <v xml:space="preserve"> </v>
          </cell>
          <cell r="L17" t="str">
            <v xml:space="preserve"> </v>
          </cell>
        </row>
        <row r="18">
          <cell r="K18" t="str">
            <v xml:space="preserve"> </v>
          </cell>
          <cell r="L18" t="str">
            <v xml:space="preserve"> </v>
          </cell>
        </row>
        <row r="19">
          <cell r="C19" t="str">
            <v>2A</v>
          </cell>
          <cell r="D19" t="str">
            <v xml:space="preserve"> ←E/A</v>
          </cell>
          <cell r="E19" t="str">
            <v>MIX</v>
          </cell>
          <cell r="F19" t="str">
            <v>FAN</v>
          </cell>
          <cell r="G19" t="str">
            <v xml:space="preserve">R/A ←  </v>
          </cell>
          <cell r="H19" t="str">
            <v xml:space="preserve"> </v>
          </cell>
          <cell r="I19" t="str">
            <v xml:space="preserve"> </v>
          </cell>
          <cell r="J19" t="str">
            <v xml:space="preserve"> </v>
          </cell>
          <cell r="K19" t="str">
            <v xml:space="preserve"> </v>
          </cell>
          <cell r="L19" t="str">
            <v xml:space="preserve"> </v>
          </cell>
        </row>
        <row r="20">
          <cell r="B20" t="str">
            <v>2A</v>
          </cell>
          <cell r="D20" t="str">
            <v xml:space="preserve"> → O/A </v>
          </cell>
          <cell r="E20" t="str">
            <v>MIX</v>
          </cell>
          <cell r="F20" t="str">
            <v>FAN</v>
          </cell>
          <cell r="G20" t="str">
            <v>HUM</v>
          </cell>
          <cell r="H20" t="str">
            <v>C/C</v>
          </cell>
          <cell r="I20" t="str">
            <v xml:space="preserve">S/A → </v>
          </cell>
          <cell r="J20" t="str">
            <v xml:space="preserve"> </v>
          </cell>
          <cell r="K20" t="str">
            <v xml:space="preserve"> </v>
          </cell>
          <cell r="L20" t="str">
            <v xml:space="preserve"> </v>
          </cell>
        </row>
        <row r="21">
          <cell r="K21" t="str">
            <v xml:space="preserve"> </v>
          </cell>
          <cell r="L21" t="str">
            <v xml:space="preserve"> </v>
          </cell>
        </row>
        <row r="22">
          <cell r="C22" t="str">
            <v>2B</v>
          </cell>
          <cell r="D22" t="str">
            <v xml:space="preserve"> </v>
          </cell>
          <cell r="E22" t="str">
            <v xml:space="preserve"> </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row>
        <row r="23">
          <cell r="B23" t="str">
            <v>2B</v>
          </cell>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row>
        <row r="24">
          <cell r="K24" t="str">
            <v xml:space="preserve"> </v>
          </cell>
          <cell r="L24" t="str">
            <v xml:space="preserve"> </v>
          </cell>
        </row>
        <row r="25">
          <cell r="C25" t="str">
            <v>2C</v>
          </cell>
          <cell r="D25" t="str">
            <v xml:space="preserve"> ←E/A</v>
          </cell>
          <cell r="E25" t="str">
            <v>-</v>
          </cell>
          <cell r="F25" t="str">
            <v>MIX</v>
          </cell>
          <cell r="G25" t="str">
            <v>FAN</v>
          </cell>
          <cell r="H25" t="str">
            <v xml:space="preserve">R/A ←  </v>
          </cell>
          <cell r="I25" t="str">
            <v xml:space="preserve"> </v>
          </cell>
          <cell r="J25" t="str">
            <v xml:space="preserve"> </v>
          </cell>
          <cell r="K25" t="str">
            <v xml:space="preserve"> </v>
          </cell>
          <cell r="L25" t="str">
            <v xml:space="preserve"> </v>
          </cell>
        </row>
        <row r="26">
          <cell r="B26" t="str">
            <v>2C</v>
          </cell>
          <cell r="D26" t="str">
            <v xml:space="preserve"> → O/A </v>
          </cell>
          <cell r="E26" t="str">
            <v>PH/C</v>
          </cell>
          <cell r="F26" t="str">
            <v>MIX</v>
          </cell>
          <cell r="G26" t="str">
            <v>FAN</v>
          </cell>
          <cell r="H26" t="str">
            <v>HUM</v>
          </cell>
          <cell r="I26" t="str">
            <v>C/C</v>
          </cell>
          <cell r="J26" t="str">
            <v xml:space="preserve">S/A → </v>
          </cell>
          <cell r="K26" t="str">
            <v xml:space="preserve"> </v>
          </cell>
          <cell r="L26" t="str">
            <v xml:space="preserve"> </v>
          </cell>
        </row>
        <row r="27">
          <cell r="K27" t="str">
            <v xml:space="preserve"> </v>
          </cell>
          <cell r="L27" t="str">
            <v xml:space="preserve"> </v>
          </cell>
        </row>
        <row r="28">
          <cell r="C28" t="str">
            <v>2D</v>
          </cell>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row>
        <row r="29">
          <cell r="B29" t="str">
            <v>2D</v>
          </cell>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row>
        <row r="30">
          <cell r="K30" t="str">
            <v xml:space="preserve"> </v>
          </cell>
          <cell r="L30" t="str">
            <v xml:space="preserve"> </v>
          </cell>
        </row>
        <row r="31">
          <cell r="C31" t="str">
            <v>2E</v>
          </cell>
          <cell r="D31" t="str">
            <v xml:space="preserve"> ←E/A</v>
          </cell>
          <cell r="E31" t="str">
            <v>MIX</v>
          </cell>
          <cell r="F31" t="str">
            <v>FAN</v>
          </cell>
          <cell r="G31" t="str">
            <v xml:space="preserve">R/A ←  </v>
          </cell>
          <cell r="H31" t="str">
            <v xml:space="preserve"> </v>
          </cell>
          <cell r="I31" t="str">
            <v xml:space="preserve"> </v>
          </cell>
          <cell r="K31" t="str">
            <v xml:space="preserve"> </v>
          </cell>
          <cell r="L31" t="str">
            <v xml:space="preserve"> </v>
          </cell>
        </row>
        <row r="32">
          <cell r="B32" t="str">
            <v>2E</v>
          </cell>
          <cell r="D32" t="str">
            <v xml:space="preserve"> → O/A </v>
          </cell>
          <cell r="E32" t="str">
            <v>MIX</v>
          </cell>
          <cell r="F32" t="str">
            <v>HUM</v>
          </cell>
          <cell r="G32" t="str">
            <v>C/C</v>
          </cell>
          <cell r="H32" t="str">
            <v>FAN</v>
          </cell>
          <cell r="I32" t="str">
            <v xml:space="preserve">S/A → </v>
          </cell>
          <cell r="K32" t="str">
            <v xml:space="preserve"> </v>
          </cell>
          <cell r="L32" t="str">
            <v xml:space="preserve"> </v>
          </cell>
        </row>
        <row r="33">
          <cell r="K33" t="str">
            <v xml:space="preserve"> </v>
          </cell>
          <cell r="L33" t="str">
            <v xml:space="preserve"> </v>
          </cell>
        </row>
        <row r="34">
          <cell r="C34" t="str">
            <v>2F</v>
          </cell>
          <cell r="D34" t="str">
            <v xml:space="preserve"> </v>
          </cell>
          <cell r="E34" t="str">
            <v xml:space="preserve"> </v>
          </cell>
          <cell r="F34" t="str">
            <v xml:space="preserve"> </v>
          </cell>
          <cell r="G34" t="str">
            <v xml:space="preserve"> </v>
          </cell>
          <cell r="H34" t="str">
            <v xml:space="preserve"> </v>
          </cell>
          <cell r="I34" t="str">
            <v xml:space="preserve"> </v>
          </cell>
          <cell r="J34" t="str">
            <v xml:space="preserve"> </v>
          </cell>
          <cell r="K34" t="str">
            <v xml:space="preserve"> </v>
          </cell>
          <cell r="L34" t="str">
            <v xml:space="preserve"> </v>
          </cell>
        </row>
        <row r="35">
          <cell r="B35" t="str">
            <v>2F</v>
          </cell>
          <cell r="D35" t="str">
            <v xml:space="preserve"> </v>
          </cell>
          <cell r="E35" t="str">
            <v xml:space="preserve"> </v>
          </cell>
          <cell r="F35" t="str">
            <v xml:space="preserve"> </v>
          </cell>
          <cell r="G35" t="str">
            <v xml:space="preserve"> </v>
          </cell>
          <cell r="H35" t="str">
            <v xml:space="preserve"> </v>
          </cell>
          <cell r="I35" t="str">
            <v xml:space="preserve"> </v>
          </cell>
          <cell r="J35" t="str">
            <v xml:space="preserve"> </v>
          </cell>
          <cell r="K35" t="str">
            <v xml:space="preserve"> </v>
          </cell>
          <cell r="L35" t="str">
            <v xml:space="preserve"> </v>
          </cell>
        </row>
        <row r="36">
          <cell r="K36" t="str">
            <v xml:space="preserve"> </v>
          </cell>
          <cell r="L36" t="str">
            <v xml:space="preserve"> </v>
          </cell>
        </row>
        <row r="37">
          <cell r="C37" t="str">
            <v>2G</v>
          </cell>
          <cell r="D37" t="str">
            <v xml:space="preserve"> ←E/A</v>
          </cell>
          <cell r="E37" t="str">
            <v>-</v>
          </cell>
          <cell r="F37" t="str">
            <v>MIX</v>
          </cell>
          <cell r="G37" t="str">
            <v>FAN</v>
          </cell>
          <cell r="H37" t="str">
            <v xml:space="preserve">R/A ←  </v>
          </cell>
          <cell r="I37" t="str">
            <v xml:space="preserve"> </v>
          </cell>
          <cell r="J37" t="str">
            <v xml:space="preserve"> </v>
          </cell>
          <cell r="K37" t="str">
            <v xml:space="preserve"> </v>
          </cell>
          <cell r="L37" t="str">
            <v xml:space="preserve"> </v>
          </cell>
        </row>
        <row r="38">
          <cell r="B38" t="str">
            <v>2G</v>
          </cell>
          <cell r="D38" t="str">
            <v xml:space="preserve"> → O/A </v>
          </cell>
          <cell r="E38" t="str">
            <v>PH/C</v>
          </cell>
          <cell r="F38" t="str">
            <v>MIX</v>
          </cell>
          <cell r="G38" t="str">
            <v>HUM</v>
          </cell>
          <cell r="H38" t="str">
            <v>C/C</v>
          </cell>
          <cell r="I38" t="str">
            <v>FAN</v>
          </cell>
          <cell r="J38" t="str">
            <v xml:space="preserve">S/A → </v>
          </cell>
          <cell r="K38" t="str">
            <v xml:space="preserve"> </v>
          </cell>
          <cell r="L38" t="str">
            <v xml:space="preserve"> </v>
          </cell>
        </row>
        <row r="39">
          <cell r="K39" t="str">
            <v xml:space="preserve"> </v>
          </cell>
          <cell r="L39" t="str">
            <v xml:space="preserve"> </v>
          </cell>
        </row>
        <row r="40">
          <cell r="C40" t="str">
            <v>2H</v>
          </cell>
          <cell r="D40" t="str">
            <v xml:space="preserve"> </v>
          </cell>
          <cell r="E40" t="str">
            <v xml:space="preserve"> </v>
          </cell>
          <cell r="F40" t="str">
            <v xml:space="preserve"> </v>
          </cell>
          <cell r="G40" t="str">
            <v xml:space="preserve"> </v>
          </cell>
          <cell r="H40" t="str">
            <v xml:space="preserve"> </v>
          </cell>
          <cell r="I40" t="str">
            <v xml:space="preserve"> </v>
          </cell>
          <cell r="J40" t="str">
            <v xml:space="preserve"> </v>
          </cell>
          <cell r="K40" t="str">
            <v xml:space="preserve"> </v>
          </cell>
          <cell r="L40" t="str">
            <v xml:space="preserve"> </v>
          </cell>
        </row>
        <row r="41">
          <cell r="B41" t="str">
            <v>2H</v>
          </cell>
          <cell r="D41" t="str">
            <v xml:space="preserve"> </v>
          </cell>
          <cell r="E41" t="str">
            <v xml:space="preserve"> </v>
          </cell>
          <cell r="F41" t="str">
            <v xml:space="preserve"> </v>
          </cell>
          <cell r="G41" t="str">
            <v xml:space="preserve"> </v>
          </cell>
          <cell r="H41" t="str">
            <v xml:space="preserve"> </v>
          </cell>
          <cell r="I41" t="str">
            <v xml:space="preserve"> </v>
          </cell>
          <cell r="J41" t="str">
            <v xml:space="preserve"> </v>
          </cell>
          <cell r="K41" t="str">
            <v xml:space="preserve"> </v>
          </cell>
          <cell r="L41" t="str">
            <v xml:space="preserve"> </v>
          </cell>
        </row>
        <row r="42">
          <cell r="K42" t="str">
            <v xml:space="preserve"> </v>
          </cell>
          <cell r="L42" t="str">
            <v xml:space="preserve"> </v>
          </cell>
        </row>
        <row r="43">
          <cell r="C43" t="str">
            <v>3A</v>
          </cell>
          <cell r="D43" t="str">
            <v xml:space="preserve"> ←E/A</v>
          </cell>
          <cell r="E43" t="str">
            <v>MIX</v>
          </cell>
          <cell r="F43" t="str">
            <v>FAN</v>
          </cell>
          <cell r="G43" t="str">
            <v xml:space="preserve">R/A ←  </v>
          </cell>
          <cell r="H43" t="str">
            <v xml:space="preserve"> </v>
          </cell>
          <cell r="I43" t="str">
            <v xml:space="preserve"> </v>
          </cell>
          <cell r="J43" t="str">
            <v xml:space="preserve"> </v>
          </cell>
          <cell r="K43" t="str">
            <v xml:space="preserve"> </v>
          </cell>
          <cell r="L43" t="str">
            <v xml:space="preserve"> </v>
          </cell>
        </row>
        <row r="44">
          <cell r="B44" t="str">
            <v>3A</v>
          </cell>
          <cell r="D44" t="str">
            <v xml:space="preserve"> → O/A </v>
          </cell>
          <cell r="E44" t="str">
            <v>MIX</v>
          </cell>
          <cell r="F44" t="str">
            <v>FAN</v>
          </cell>
          <cell r="G44" t="str">
            <v>C/C</v>
          </cell>
          <cell r="H44" t="str">
            <v>H/C</v>
          </cell>
          <cell r="I44" t="str">
            <v>HUM</v>
          </cell>
          <cell r="J44" t="str">
            <v xml:space="preserve">S/A → </v>
          </cell>
          <cell r="K44" t="str">
            <v xml:space="preserve"> </v>
          </cell>
          <cell r="L44" t="str">
            <v xml:space="preserve"> </v>
          </cell>
        </row>
        <row r="45">
          <cell r="K45" t="str">
            <v xml:space="preserve"> </v>
          </cell>
          <cell r="L45" t="str">
            <v xml:space="preserve"> </v>
          </cell>
        </row>
        <row r="46">
          <cell r="C46" t="str">
            <v>3B</v>
          </cell>
          <cell r="D46" t="str">
            <v xml:space="preserve"> ←E/A</v>
          </cell>
          <cell r="E46" t="str">
            <v>MIX</v>
          </cell>
          <cell r="F46" t="str">
            <v>FAN</v>
          </cell>
          <cell r="G46" t="str">
            <v xml:space="preserve">R/A ←  </v>
          </cell>
          <cell r="H46" t="str">
            <v xml:space="preserve"> </v>
          </cell>
          <cell r="I46" t="str">
            <v xml:space="preserve"> </v>
          </cell>
          <cell r="J46" t="str">
            <v xml:space="preserve"> </v>
          </cell>
          <cell r="K46" t="str">
            <v xml:space="preserve"> </v>
          </cell>
          <cell r="L46" t="str">
            <v xml:space="preserve"> </v>
          </cell>
        </row>
        <row r="47">
          <cell r="B47" t="str">
            <v>3B</v>
          </cell>
          <cell r="D47" t="str">
            <v xml:space="preserve"> → O/A </v>
          </cell>
          <cell r="E47" t="str">
            <v>MIX</v>
          </cell>
          <cell r="F47" t="str">
            <v>FAN</v>
          </cell>
          <cell r="G47" t="str">
            <v>H/C</v>
          </cell>
          <cell r="H47" t="str">
            <v>HUM</v>
          </cell>
          <cell r="I47" t="str">
            <v>C/C</v>
          </cell>
          <cell r="J47" t="str">
            <v xml:space="preserve">S/A → </v>
          </cell>
          <cell r="K47" t="str">
            <v xml:space="preserve"> </v>
          </cell>
          <cell r="L47" t="str">
            <v xml:space="preserve"> </v>
          </cell>
        </row>
        <row r="48">
          <cell r="K48" t="str">
            <v xml:space="preserve"> </v>
          </cell>
          <cell r="L48" t="str">
            <v xml:space="preserve"> </v>
          </cell>
        </row>
        <row r="49">
          <cell r="C49" t="str">
            <v>3C</v>
          </cell>
          <cell r="D49" t="str">
            <v xml:space="preserve"> ←E/A</v>
          </cell>
          <cell r="E49" t="str">
            <v>MIX</v>
          </cell>
          <cell r="F49" t="str">
            <v>FAN</v>
          </cell>
          <cell r="G49" t="str">
            <v xml:space="preserve">R/A ←  </v>
          </cell>
          <cell r="H49" t="str">
            <v xml:space="preserve"> </v>
          </cell>
          <cell r="I49" t="str">
            <v xml:space="preserve"> </v>
          </cell>
          <cell r="J49" t="str">
            <v xml:space="preserve"> </v>
          </cell>
          <cell r="K49" t="str">
            <v xml:space="preserve"> </v>
          </cell>
          <cell r="L49" t="str">
            <v xml:space="preserve"> </v>
          </cell>
        </row>
        <row r="50">
          <cell r="B50" t="str">
            <v>3C</v>
          </cell>
          <cell r="D50" t="str">
            <v xml:space="preserve"> → O/A </v>
          </cell>
          <cell r="E50" t="str">
            <v>MIX</v>
          </cell>
          <cell r="F50" t="str">
            <v>H/C</v>
          </cell>
          <cell r="G50" t="str">
            <v>HUM</v>
          </cell>
          <cell r="H50" t="str">
            <v>FAN</v>
          </cell>
          <cell r="I50" t="str">
            <v>C/C</v>
          </cell>
          <cell r="J50" t="str">
            <v xml:space="preserve">S/A → </v>
          </cell>
          <cell r="K50" t="str">
            <v xml:space="preserve"> </v>
          </cell>
          <cell r="L50" t="str">
            <v xml:space="preserve"> </v>
          </cell>
        </row>
        <row r="51">
          <cell r="K51" t="str">
            <v xml:space="preserve"> </v>
          </cell>
          <cell r="L51" t="str">
            <v xml:space="preserve"> </v>
          </cell>
        </row>
        <row r="52">
          <cell r="C52" t="str">
            <v>3D</v>
          </cell>
          <cell r="D52" t="str">
            <v xml:space="preserve"> ←E/A</v>
          </cell>
          <cell r="E52" t="str">
            <v>MIX</v>
          </cell>
          <cell r="F52" t="str">
            <v>FAN</v>
          </cell>
          <cell r="G52" t="str">
            <v xml:space="preserve">R/A ←  </v>
          </cell>
          <cell r="H52" t="str">
            <v xml:space="preserve"> </v>
          </cell>
          <cell r="I52" t="str">
            <v xml:space="preserve"> </v>
          </cell>
          <cell r="J52" t="str">
            <v xml:space="preserve"> </v>
          </cell>
          <cell r="K52" t="str">
            <v xml:space="preserve"> </v>
          </cell>
          <cell r="L52" t="str">
            <v xml:space="preserve"> </v>
          </cell>
        </row>
        <row r="53">
          <cell r="B53" t="str">
            <v>3D</v>
          </cell>
          <cell r="D53" t="str">
            <v xml:space="preserve"> → O/A </v>
          </cell>
          <cell r="E53" t="str">
            <v>MIX</v>
          </cell>
          <cell r="F53" t="str">
            <v>C/C</v>
          </cell>
          <cell r="G53" t="str">
            <v>FAN</v>
          </cell>
          <cell r="H53" t="str">
            <v>H/C</v>
          </cell>
          <cell r="I53" t="str">
            <v>HUM</v>
          </cell>
          <cell r="J53" t="str">
            <v xml:space="preserve">S/A → </v>
          </cell>
          <cell r="K53" t="str">
            <v xml:space="preserve"> </v>
          </cell>
          <cell r="L53" t="str">
            <v xml:space="preserve"> </v>
          </cell>
        </row>
        <row r="54">
          <cell r="K54" t="str">
            <v xml:space="preserve"> </v>
          </cell>
          <cell r="L54" t="str">
            <v xml:space="preserve"> </v>
          </cell>
        </row>
        <row r="55">
          <cell r="C55" t="str">
            <v>3E</v>
          </cell>
          <cell r="D55" t="str">
            <v xml:space="preserve"> ←E/A</v>
          </cell>
          <cell r="E55" t="str">
            <v>MIX</v>
          </cell>
          <cell r="F55" t="str">
            <v>FAN</v>
          </cell>
          <cell r="G55" t="str">
            <v xml:space="preserve">R/A ←  </v>
          </cell>
          <cell r="H55" t="str">
            <v xml:space="preserve"> </v>
          </cell>
          <cell r="I55" t="str">
            <v xml:space="preserve"> </v>
          </cell>
          <cell r="J55" t="str">
            <v xml:space="preserve"> </v>
          </cell>
          <cell r="K55" t="str">
            <v xml:space="preserve"> </v>
          </cell>
          <cell r="L55" t="str">
            <v xml:space="preserve"> </v>
          </cell>
        </row>
        <row r="56">
          <cell r="B56" t="str">
            <v>3E</v>
          </cell>
          <cell r="D56" t="str">
            <v xml:space="preserve"> → O/A </v>
          </cell>
          <cell r="E56" t="str">
            <v>MIX</v>
          </cell>
          <cell r="F56" t="str">
            <v>C/C</v>
          </cell>
          <cell r="G56" t="str">
            <v>H/C</v>
          </cell>
          <cell r="H56" t="str">
            <v>HUM</v>
          </cell>
          <cell r="I56" t="str">
            <v>FAN</v>
          </cell>
          <cell r="J56" t="str">
            <v xml:space="preserve">S/A → </v>
          </cell>
          <cell r="K56" t="str">
            <v xml:space="preserve"> </v>
          </cell>
          <cell r="L56" t="str">
            <v xml:space="preserve"> </v>
          </cell>
        </row>
        <row r="57">
          <cell r="K57" t="str">
            <v xml:space="preserve"> </v>
          </cell>
          <cell r="L57" t="str">
            <v xml:space="preserve"> </v>
          </cell>
        </row>
        <row r="58">
          <cell r="C58" t="str">
            <v>3F</v>
          </cell>
          <cell r="D58" t="str">
            <v xml:space="preserve"> ←E/A</v>
          </cell>
          <cell r="E58" t="str">
            <v>MIX</v>
          </cell>
          <cell r="F58" t="str">
            <v>FAN</v>
          </cell>
          <cell r="G58" t="str">
            <v xml:space="preserve">R/A ←  </v>
          </cell>
          <cell r="H58" t="str">
            <v xml:space="preserve"> </v>
          </cell>
          <cell r="I58" t="str">
            <v xml:space="preserve"> </v>
          </cell>
          <cell r="J58" t="str">
            <v xml:space="preserve"> </v>
          </cell>
          <cell r="K58" t="str">
            <v xml:space="preserve"> </v>
          </cell>
          <cell r="L58" t="str">
            <v xml:space="preserve"> </v>
          </cell>
        </row>
        <row r="59">
          <cell r="B59" t="str">
            <v>3F</v>
          </cell>
          <cell r="D59" t="str">
            <v xml:space="preserve"> → O/A </v>
          </cell>
          <cell r="E59" t="str">
            <v>MIX</v>
          </cell>
          <cell r="F59" t="str">
            <v>H/C</v>
          </cell>
          <cell r="G59" t="str">
            <v>HUM</v>
          </cell>
          <cell r="H59" t="str">
            <v>C/C</v>
          </cell>
          <cell r="I59" t="str">
            <v>FAN</v>
          </cell>
          <cell r="J59" t="str">
            <v xml:space="preserve">S/A → </v>
          </cell>
          <cell r="K59" t="str">
            <v xml:space="preserve"> </v>
          </cell>
          <cell r="L59" t="str">
            <v xml:space="preserve"> </v>
          </cell>
        </row>
        <row r="60">
          <cell r="K60" t="str">
            <v xml:space="preserve"> </v>
          </cell>
          <cell r="L60" t="str">
            <v xml:space="preserve"> </v>
          </cell>
        </row>
        <row r="61">
          <cell r="C61" t="str">
            <v>3G</v>
          </cell>
          <cell r="D61" t="str">
            <v xml:space="preserve"> ←E/A</v>
          </cell>
          <cell r="E61" t="str">
            <v>-</v>
          </cell>
          <cell r="F61" t="str">
            <v>-</v>
          </cell>
          <cell r="G61" t="str">
            <v>-</v>
          </cell>
          <cell r="H61" t="str">
            <v>-</v>
          </cell>
          <cell r="I61" t="str">
            <v xml:space="preserve">R/A ←  </v>
          </cell>
          <cell r="J61" t="str">
            <v xml:space="preserve"> </v>
          </cell>
          <cell r="K61" t="str">
            <v xml:space="preserve"> </v>
          </cell>
          <cell r="L61" t="str">
            <v xml:space="preserve"> </v>
          </cell>
        </row>
        <row r="62">
          <cell r="B62" t="str">
            <v>3G</v>
          </cell>
          <cell r="D62" t="str">
            <v xml:space="preserve"> → O/A </v>
          </cell>
          <cell r="E62" t="str">
            <v>-</v>
          </cell>
          <cell r="F62" t="str">
            <v>-</v>
          </cell>
          <cell r="G62" t="str">
            <v>-</v>
          </cell>
          <cell r="H62" t="str">
            <v>-</v>
          </cell>
          <cell r="I62" t="str">
            <v>-</v>
          </cell>
          <cell r="J62" t="str">
            <v xml:space="preserve">S/A → </v>
          </cell>
          <cell r="K62" t="str">
            <v xml:space="preserve"> </v>
          </cell>
          <cell r="L62" t="str">
            <v xml:space="preserve"> </v>
          </cell>
        </row>
        <row r="63">
          <cell r="L63" t="str">
            <v xml:space="preserve"> </v>
          </cell>
        </row>
        <row r="64">
          <cell r="C64" t="str">
            <v>3H</v>
          </cell>
          <cell r="D64" t="str">
            <v xml:space="preserve"> ←E/A</v>
          </cell>
          <cell r="E64" t="str">
            <v>-</v>
          </cell>
          <cell r="F64" t="str">
            <v>-</v>
          </cell>
          <cell r="G64" t="str">
            <v>-</v>
          </cell>
          <cell r="H64" t="str">
            <v>-</v>
          </cell>
          <cell r="I64" t="str">
            <v xml:space="preserve">R/A ←  </v>
          </cell>
          <cell r="J64" t="str">
            <v xml:space="preserve"> </v>
          </cell>
          <cell r="K64" t="str">
            <v xml:space="preserve"> </v>
          </cell>
          <cell r="L64" t="str">
            <v xml:space="preserve"> </v>
          </cell>
        </row>
        <row r="65">
          <cell r="B65" t="str">
            <v>3H</v>
          </cell>
          <cell r="D65" t="str">
            <v xml:space="preserve"> → O/A </v>
          </cell>
          <cell r="E65" t="str">
            <v>-</v>
          </cell>
          <cell r="F65" t="str">
            <v>-</v>
          </cell>
          <cell r="G65" t="str">
            <v>-</v>
          </cell>
          <cell r="H65" t="str">
            <v>-</v>
          </cell>
          <cell r="I65" t="str">
            <v>-</v>
          </cell>
          <cell r="J65" t="str">
            <v xml:space="preserve">S/A → </v>
          </cell>
          <cell r="K65" t="str">
            <v xml:space="preserve"> </v>
          </cell>
          <cell r="L65" t="str">
            <v xml:space="preserve"> </v>
          </cell>
        </row>
        <row r="66">
          <cell r="L66" t="str">
            <v xml:space="preserve"> </v>
          </cell>
        </row>
        <row r="67">
          <cell r="C67" t="str">
            <v>3J</v>
          </cell>
          <cell r="D67" t="str">
            <v xml:space="preserve"> ←E/A</v>
          </cell>
          <cell r="E67" t="str">
            <v>-</v>
          </cell>
          <cell r="F67" t="str">
            <v>MIX</v>
          </cell>
          <cell r="G67" t="str">
            <v>FAN</v>
          </cell>
          <cell r="H67" t="str">
            <v xml:space="preserve">R/A ←  </v>
          </cell>
          <cell r="I67" t="str">
            <v xml:space="preserve"> </v>
          </cell>
          <cell r="J67" t="str">
            <v xml:space="preserve"> </v>
          </cell>
          <cell r="K67" t="str">
            <v xml:space="preserve"> </v>
          </cell>
          <cell r="L67" t="str">
            <v xml:space="preserve"> </v>
          </cell>
        </row>
        <row r="68">
          <cell r="B68" t="str">
            <v>3J</v>
          </cell>
          <cell r="D68" t="str">
            <v xml:space="preserve"> → O/A </v>
          </cell>
          <cell r="E68" t="str">
            <v>PH/C</v>
          </cell>
          <cell r="F68" t="str">
            <v>MIX</v>
          </cell>
          <cell r="G68" t="str">
            <v>FAN</v>
          </cell>
          <cell r="H68" t="str">
            <v>C/C</v>
          </cell>
          <cell r="I68" t="str">
            <v>H/C</v>
          </cell>
          <cell r="J68" t="str">
            <v>HUM</v>
          </cell>
          <cell r="K68" t="str">
            <v xml:space="preserve">S/A → </v>
          </cell>
          <cell r="L68" t="str">
            <v xml:space="preserve"> </v>
          </cell>
        </row>
        <row r="69">
          <cell r="L69" t="str">
            <v xml:space="preserve"> </v>
          </cell>
        </row>
        <row r="70">
          <cell r="C70" t="str">
            <v>3K</v>
          </cell>
          <cell r="D70" t="str">
            <v xml:space="preserve"> ←E/A</v>
          </cell>
          <cell r="E70" t="str">
            <v>-</v>
          </cell>
          <cell r="F70" t="str">
            <v>MIX</v>
          </cell>
          <cell r="G70" t="str">
            <v>FAN</v>
          </cell>
          <cell r="H70" t="str">
            <v xml:space="preserve">R/A ←  </v>
          </cell>
          <cell r="I70" t="str">
            <v xml:space="preserve"> </v>
          </cell>
          <cell r="J70" t="str">
            <v xml:space="preserve"> </v>
          </cell>
          <cell r="K70" t="str">
            <v xml:space="preserve"> </v>
          </cell>
          <cell r="L70" t="str">
            <v xml:space="preserve"> </v>
          </cell>
        </row>
        <row r="71">
          <cell r="B71" t="str">
            <v>3K</v>
          </cell>
          <cell r="D71" t="str">
            <v xml:space="preserve"> → O/A </v>
          </cell>
          <cell r="E71" t="str">
            <v>PH/C</v>
          </cell>
          <cell r="F71" t="str">
            <v>MIX</v>
          </cell>
          <cell r="G71" t="str">
            <v>FAN</v>
          </cell>
          <cell r="H71" t="str">
            <v>H/C</v>
          </cell>
          <cell r="I71" t="str">
            <v>HUM</v>
          </cell>
          <cell r="J71" t="str">
            <v>C/C</v>
          </cell>
          <cell r="K71" t="str">
            <v xml:space="preserve">S/A → </v>
          </cell>
          <cell r="L71" t="str">
            <v xml:space="preserve"> </v>
          </cell>
        </row>
        <row r="72">
          <cell r="L72" t="str">
            <v xml:space="preserve"> </v>
          </cell>
        </row>
        <row r="73">
          <cell r="C73" t="str">
            <v>3L</v>
          </cell>
          <cell r="D73" t="str">
            <v xml:space="preserve"> ←E/A</v>
          </cell>
          <cell r="E73" t="str">
            <v>-</v>
          </cell>
          <cell r="F73" t="str">
            <v>MIX</v>
          </cell>
          <cell r="G73" t="str">
            <v>FAN</v>
          </cell>
          <cell r="H73" t="str">
            <v xml:space="preserve">R/A ←  </v>
          </cell>
          <cell r="I73" t="str">
            <v xml:space="preserve"> </v>
          </cell>
          <cell r="J73" t="str">
            <v xml:space="preserve"> </v>
          </cell>
          <cell r="K73" t="str">
            <v xml:space="preserve"> </v>
          </cell>
          <cell r="L73" t="str">
            <v xml:space="preserve"> </v>
          </cell>
        </row>
        <row r="74">
          <cell r="B74" t="str">
            <v>3L</v>
          </cell>
          <cell r="D74" t="str">
            <v xml:space="preserve"> → O/A </v>
          </cell>
          <cell r="E74" t="str">
            <v>PH/C</v>
          </cell>
          <cell r="F74" t="str">
            <v>MIX</v>
          </cell>
          <cell r="G74" t="str">
            <v>H/C</v>
          </cell>
          <cell r="H74" t="str">
            <v>HUM</v>
          </cell>
          <cell r="I74" t="str">
            <v>FAN</v>
          </cell>
          <cell r="J74" t="str">
            <v>C/C</v>
          </cell>
          <cell r="K74" t="str">
            <v xml:space="preserve">S/A → </v>
          </cell>
          <cell r="L74" t="str">
            <v xml:space="preserve"> </v>
          </cell>
        </row>
        <row r="75">
          <cell r="L75" t="str">
            <v xml:space="preserve"> </v>
          </cell>
        </row>
        <row r="76">
          <cell r="C76" t="str">
            <v>3M</v>
          </cell>
          <cell r="D76" t="str">
            <v xml:space="preserve"> ←E/A</v>
          </cell>
          <cell r="E76" t="str">
            <v>-</v>
          </cell>
          <cell r="F76" t="str">
            <v>MIX</v>
          </cell>
          <cell r="G76" t="str">
            <v>FAN</v>
          </cell>
          <cell r="H76" t="str">
            <v xml:space="preserve">R/A ←  </v>
          </cell>
          <cell r="I76" t="str">
            <v xml:space="preserve"> </v>
          </cell>
          <cell r="J76" t="str">
            <v xml:space="preserve"> </v>
          </cell>
          <cell r="K76" t="str">
            <v xml:space="preserve"> </v>
          </cell>
          <cell r="L76" t="str">
            <v xml:space="preserve"> </v>
          </cell>
        </row>
        <row r="77">
          <cell r="B77" t="str">
            <v>3M</v>
          </cell>
          <cell r="D77" t="str">
            <v xml:space="preserve"> → O/A </v>
          </cell>
          <cell r="E77" t="str">
            <v>PH/C</v>
          </cell>
          <cell r="F77" t="str">
            <v>MIX</v>
          </cell>
          <cell r="G77" t="str">
            <v>C/C</v>
          </cell>
          <cell r="H77" t="str">
            <v>FAN</v>
          </cell>
          <cell r="I77" t="str">
            <v>H/C</v>
          </cell>
          <cell r="J77" t="str">
            <v>HUM</v>
          </cell>
          <cell r="K77" t="str">
            <v xml:space="preserve">S/A → </v>
          </cell>
          <cell r="L77" t="str">
            <v xml:space="preserve"> </v>
          </cell>
        </row>
        <row r="78">
          <cell r="L78" t="str">
            <v xml:space="preserve"> </v>
          </cell>
        </row>
        <row r="79">
          <cell r="C79" t="str">
            <v>3N</v>
          </cell>
          <cell r="D79" t="str">
            <v xml:space="preserve"> ←E/A</v>
          </cell>
          <cell r="E79" t="str">
            <v>-</v>
          </cell>
          <cell r="F79" t="str">
            <v>MIX</v>
          </cell>
          <cell r="G79" t="str">
            <v>FAN</v>
          </cell>
          <cell r="H79" t="str">
            <v xml:space="preserve">R/A ←  </v>
          </cell>
          <cell r="I79" t="str">
            <v xml:space="preserve"> </v>
          </cell>
          <cell r="J79" t="str">
            <v xml:space="preserve"> </v>
          </cell>
          <cell r="K79" t="str">
            <v xml:space="preserve"> </v>
          </cell>
          <cell r="L79" t="str">
            <v xml:space="preserve"> </v>
          </cell>
        </row>
        <row r="80">
          <cell r="B80" t="str">
            <v>3N</v>
          </cell>
          <cell r="D80" t="str">
            <v xml:space="preserve"> → O/A </v>
          </cell>
          <cell r="E80" t="str">
            <v>PH/C</v>
          </cell>
          <cell r="F80" t="str">
            <v>MIX</v>
          </cell>
          <cell r="G80" t="str">
            <v>C/C</v>
          </cell>
          <cell r="H80" t="str">
            <v>H/C</v>
          </cell>
          <cell r="I80" t="str">
            <v>HUM</v>
          </cell>
          <cell r="J80" t="str">
            <v>FAN</v>
          </cell>
          <cell r="K80" t="str">
            <v xml:space="preserve">S/A → </v>
          </cell>
          <cell r="L80" t="str">
            <v xml:space="preserve"> </v>
          </cell>
        </row>
        <row r="81">
          <cell r="L81" t="str">
            <v xml:space="preserve"> </v>
          </cell>
        </row>
        <row r="82">
          <cell r="C82" t="str">
            <v>3P</v>
          </cell>
          <cell r="D82" t="str">
            <v xml:space="preserve"> ←E/A</v>
          </cell>
          <cell r="E82" t="str">
            <v>-</v>
          </cell>
          <cell r="F82" t="str">
            <v>MIX</v>
          </cell>
          <cell r="G82" t="str">
            <v>FAN</v>
          </cell>
          <cell r="H82" t="str">
            <v xml:space="preserve">R/A ←  </v>
          </cell>
          <cell r="I82" t="str">
            <v xml:space="preserve"> </v>
          </cell>
          <cell r="J82" t="str">
            <v xml:space="preserve"> </v>
          </cell>
          <cell r="K82" t="str">
            <v xml:space="preserve"> </v>
          </cell>
          <cell r="L82" t="str">
            <v xml:space="preserve"> </v>
          </cell>
        </row>
        <row r="83">
          <cell r="B83" t="str">
            <v>3P</v>
          </cell>
          <cell r="D83" t="str">
            <v xml:space="preserve"> → O/A </v>
          </cell>
          <cell r="E83" t="str">
            <v>PH/C</v>
          </cell>
          <cell r="F83" t="str">
            <v>MIX</v>
          </cell>
          <cell r="G83" t="str">
            <v>H/C</v>
          </cell>
          <cell r="H83" t="str">
            <v>HUM</v>
          </cell>
          <cell r="I83" t="str">
            <v>C/C</v>
          </cell>
          <cell r="J83" t="str">
            <v>FAN</v>
          </cell>
          <cell r="K83" t="str">
            <v xml:space="preserve">S/A → </v>
          </cell>
          <cell r="L83" t="str">
            <v xml:space="preserve"> </v>
          </cell>
        </row>
        <row r="84">
          <cell r="L84" t="str">
            <v xml:space="preserve"> </v>
          </cell>
        </row>
        <row r="85">
          <cell r="C85" t="str">
            <v>4A</v>
          </cell>
          <cell r="D85" t="str">
            <v xml:space="preserve"> ←E/A</v>
          </cell>
          <cell r="E85" t="str">
            <v>FAN</v>
          </cell>
          <cell r="F85" t="str">
            <v>H/R</v>
          </cell>
          <cell r="G85" t="str">
            <v>MIX</v>
          </cell>
          <cell r="H85" t="str">
            <v xml:space="preserve">R/A ←  </v>
          </cell>
          <cell r="I85" t="str">
            <v xml:space="preserve"> </v>
          </cell>
          <cell r="J85" t="str">
            <v xml:space="preserve"> </v>
          </cell>
          <cell r="K85" t="str">
            <v xml:space="preserve"> </v>
          </cell>
          <cell r="L85" t="str">
            <v xml:space="preserve"> </v>
          </cell>
        </row>
        <row r="86">
          <cell r="B86" t="str">
            <v>4A</v>
          </cell>
          <cell r="D86" t="str">
            <v xml:space="preserve"> → O/A </v>
          </cell>
          <cell r="E86" t="str">
            <v>-</v>
          </cell>
          <cell r="F86" t="str">
            <v>H/R</v>
          </cell>
          <cell r="G86" t="str">
            <v>MIX</v>
          </cell>
          <cell r="H86" t="str">
            <v>FAN</v>
          </cell>
          <cell r="I86" t="str">
            <v>H/C</v>
          </cell>
          <cell r="J86" t="str">
            <v>HUM</v>
          </cell>
          <cell r="K86" t="str">
            <v xml:space="preserve">S/A → </v>
          </cell>
          <cell r="L86" t="str">
            <v xml:space="preserve"> </v>
          </cell>
        </row>
        <row r="87">
          <cell r="L87" t="str">
            <v xml:space="preserve"> </v>
          </cell>
        </row>
        <row r="88">
          <cell r="C88" t="str">
            <v>4B</v>
          </cell>
          <cell r="D88" t="str">
            <v xml:space="preserve"> ←E/A</v>
          </cell>
          <cell r="E88" t="str">
            <v>FAN</v>
          </cell>
          <cell r="F88" t="str">
            <v>H/R</v>
          </cell>
          <cell r="G88" t="str">
            <v>MIX</v>
          </cell>
          <cell r="H88" t="str">
            <v xml:space="preserve">R/A ←  </v>
          </cell>
          <cell r="I88" t="str">
            <v xml:space="preserve"> </v>
          </cell>
          <cell r="J88" t="str">
            <v xml:space="preserve"> </v>
          </cell>
          <cell r="K88" t="str">
            <v xml:space="preserve"> </v>
          </cell>
          <cell r="L88" t="str">
            <v xml:space="preserve"> </v>
          </cell>
        </row>
        <row r="89">
          <cell r="B89" t="str">
            <v>4B</v>
          </cell>
          <cell r="D89" t="str">
            <v xml:space="preserve"> → O/A </v>
          </cell>
          <cell r="E89" t="str">
            <v>-</v>
          </cell>
          <cell r="F89" t="str">
            <v>H/R</v>
          </cell>
          <cell r="G89" t="str">
            <v>MIX</v>
          </cell>
          <cell r="H89" t="str">
            <v>H/C</v>
          </cell>
          <cell r="I89" t="str">
            <v>HUM</v>
          </cell>
          <cell r="J89" t="str">
            <v>FAN</v>
          </cell>
          <cell r="K89" t="str">
            <v xml:space="preserve">S/A → </v>
          </cell>
          <cell r="L89" t="str">
            <v xml:space="preserve"> </v>
          </cell>
        </row>
        <row r="90">
          <cell r="L90" t="str">
            <v xml:space="preserve"> </v>
          </cell>
        </row>
        <row r="91">
          <cell r="C91" t="str">
            <v>4C</v>
          </cell>
          <cell r="D91" t="str">
            <v xml:space="preserve"> ←E/A</v>
          </cell>
          <cell r="E91" t="str">
            <v>FAN</v>
          </cell>
          <cell r="F91" t="str">
            <v>H/R</v>
          </cell>
          <cell r="G91" t="str">
            <v>MIX</v>
          </cell>
          <cell r="H91" t="str">
            <v xml:space="preserve">R/A ←  </v>
          </cell>
          <cell r="I91" t="str">
            <v xml:space="preserve"> </v>
          </cell>
          <cell r="J91" t="str">
            <v xml:space="preserve"> </v>
          </cell>
          <cell r="K91" t="str">
            <v xml:space="preserve"> </v>
          </cell>
          <cell r="L91" t="str">
            <v xml:space="preserve"> </v>
          </cell>
        </row>
        <row r="92">
          <cell r="B92" t="str">
            <v>4C</v>
          </cell>
          <cell r="D92" t="str">
            <v xml:space="preserve"> → O/A </v>
          </cell>
          <cell r="E92" t="str">
            <v>PH/C</v>
          </cell>
          <cell r="F92" t="str">
            <v>H/R</v>
          </cell>
          <cell r="G92" t="str">
            <v>MIX</v>
          </cell>
          <cell r="H92" t="str">
            <v>FAN</v>
          </cell>
          <cell r="I92" t="str">
            <v>H/C</v>
          </cell>
          <cell r="J92" t="str">
            <v>HUM</v>
          </cell>
          <cell r="K92" t="str">
            <v xml:space="preserve">S/A → </v>
          </cell>
          <cell r="L92" t="str">
            <v xml:space="preserve"> </v>
          </cell>
        </row>
        <row r="93">
          <cell r="L93" t="str">
            <v xml:space="preserve"> </v>
          </cell>
        </row>
        <row r="94">
          <cell r="C94" t="str">
            <v>4D</v>
          </cell>
          <cell r="D94" t="str">
            <v xml:space="preserve"> ←E/A</v>
          </cell>
          <cell r="E94" t="str">
            <v>FAN</v>
          </cell>
          <cell r="F94" t="str">
            <v>H/R</v>
          </cell>
          <cell r="G94" t="str">
            <v>MIX</v>
          </cell>
          <cell r="H94" t="str">
            <v xml:space="preserve">R/A ←  </v>
          </cell>
          <cell r="I94" t="str">
            <v xml:space="preserve"> </v>
          </cell>
          <cell r="J94" t="str">
            <v xml:space="preserve"> </v>
          </cell>
          <cell r="K94" t="str">
            <v xml:space="preserve"> </v>
          </cell>
          <cell r="L94" t="str">
            <v xml:space="preserve"> </v>
          </cell>
        </row>
        <row r="95">
          <cell r="B95" t="str">
            <v>4D</v>
          </cell>
          <cell r="D95" t="str">
            <v xml:space="preserve"> → O/A </v>
          </cell>
          <cell r="E95" t="str">
            <v>PH/C</v>
          </cell>
          <cell r="F95" t="str">
            <v>H/R</v>
          </cell>
          <cell r="G95" t="str">
            <v>MIX</v>
          </cell>
          <cell r="H95" t="str">
            <v>H/C</v>
          </cell>
          <cell r="I95" t="str">
            <v>HUM</v>
          </cell>
          <cell r="J95" t="str">
            <v>FAN</v>
          </cell>
          <cell r="K95" t="str">
            <v xml:space="preserve">S/A → </v>
          </cell>
          <cell r="L95" t="str">
            <v xml:space="preserve"> </v>
          </cell>
        </row>
        <row r="96">
          <cell r="L96" t="str">
            <v xml:space="preserve"> </v>
          </cell>
        </row>
        <row r="97">
          <cell r="C97" t="str">
            <v>5A</v>
          </cell>
          <cell r="D97" t="str">
            <v xml:space="preserve"> ←E/A</v>
          </cell>
          <cell r="E97" t="str">
            <v>FAN</v>
          </cell>
          <cell r="F97" t="str">
            <v>H/R</v>
          </cell>
          <cell r="G97" t="str">
            <v>MIX</v>
          </cell>
          <cell r="H97" t="str">
            <v xml:space="preserve">R/A ←  </v>
          </cell>
          <cell r="I97" t="str">
            <v xml:space="preserve"> </v>
          </cell>
          <cell r="J97" t="str">
            <v xml:space="preserve"> </v>
          </cell>
          <cell r="K97" t="str">
            <v xml:space="preserve"> </v>
          </cell>
          <cell r="L97" t="str">
            <v xml:space="preserve"> </v>
          </cell>
        </row>
        <row r="98">
          <cell r="B98" t="str">
            <v>5A</v>
          </cell>
          <cell r="D98" t="str">
            <v xml:space="preserve"> → O/A </v>
          </cell>
          <cell r="E98" t="str">
            <v>-</v>
          </cell>
          <cell r="F98" t="str">
            <v>H/R</v>
          </cell>
          <cell r="G98" t="str">
            <v>MIX</v>
          </cell>
          <cell r="H98" t="str">
            <v>FAN</v>
          </cell>
          <cell r="I98" t="str">
            <v>C/C</v>
          </cell>
          <cell r="J98" t="str">
            <v>H/C</v>
          </cell>
          <cell r="K98" t="str">
            <v>HUM</v>
          </cell>
          <cell r="L98" t="str">
            <v xml:space="preserve">S/A → </v>
          </cell>
        </row>
        <row r="99">
          <cell r="H99" t="str">
            <v xml:space="preserve"> </v>
          </cell>
          <cell r="I99" t="str">
            <v xml:space="preserve"> </v>
          </cell>
          <cell r="J99" t="str">
            <v xml:space="preserve"> </v>
          </cell>
          <cell r="K99" t="str">
            <v xml:space="preserve"> </v>
          </cell>
          <cell r="L99" t="str">
            <v xml:space="preserve"> </v>
          </cell>
        </row>
        <row r="100">
          <cell r="C100" t="str">
            <v>5B</v>
          </cell>
          <cell r="D100" t="str">
            <v xml:space="preserve"> ←E/A</v>
          </cell>
          <cell r="E100" t="str">
            <v>FAN</v>
          </cell>
          <cell r="F100" t="str">
            <v>H/R</v>
          </cell>
          <cell r="G100" t="str">
            <v>MIX</v>
          </cell>
          <cell r="H100" t="str">
            <v xml:space="preserve">R/A ←  </v>
          </cell>
          <cell r="I100" t="str">
            <v xml:space="preserve"> </v>
          </cell>
          <cell r="J100" t="str">
            <v xml:space="preserve"> </v>
          </cell>
          <cell r="K100" t="str">
            <v xml:space="preserve"> </v>
          </cell>
          <cell r="L100" t="str">
            <v xml:space="preserve"> </v>
          </cell>
        </row>
        <row r="101">
          <cell r="B101" t="str">
            <v>5B</v>
          </cell>
          <cell r="D101" t="str">
            <v xml:space="preserve"> → O/A </v>
          </cell>
          <cell r="E101" t="str">
            <v>-</v>
          </cell>
          <cell r="F101" t="str">
            <v>H/R</v>
          </cell>
          <cell r="G101" t="str">
            <v>MIX</v>
          </cell>
          <cell r="H101" t="str">
            <v>FAN</v>
          </cell>
          <cell r="I101" t="str">
            <v>H/C</v>
          </cell>
          <cell r="J101" t="str">
            <v>HUM</v>
          </cell>
          <cell r="K101" t="str">
            <v>C/C</v>
          </cell>
          <cell r="L101" t="str">
            <v xml:space="preserve">S/A → </v>
          </cell>
        </row>
        <row r="102">
          <cell r="H102" t="str">
            <v xml:space="preserve"> </v>
          </cell>
          <cell r="J102" t="str">
            <v xml:space="preserve"> </v>
          </cell>
          <cell r="K102" t="str">
            <v xml:space="preserve"> </v>
          </cell>
          <cell r="L102" t="str">
            <v xml:space="preserve"> </v>
          </cell>
        </row>
        <row r="103">
          <cell r="C103" t="str">
            <v>5C</v>
          </cell>
          <cell r="D103" t="str">
            <v xml:space="preserve"> ←E/A</v>
          </cell>
          <cell r="E103" t="str">
            <v>FAN</v>
          </cell>
          <cell r="F103" t="str">
            <v>H/R</v>
          </cell>
          <cell r="G103" t="str">
            <v>MIX</v>
          </cell>
          <cell r="H103" t="str">
            <v xml:space="preserve">R/A ←  </v>
          </cell>
          <cell r="I103" t="str">
            <v xml:space="preserve"> </v>
          </cell>
          <cell r="J103" t="str">
            <v xml:space="preserve"> </v>
          </cell>
          <cell r="K103" t="str">
            <v xml:space="preserve"> </v>
          </cell>
          <cell r="L103" t="str">
            <v xml:space="preserve"> </v>
          </cell>
        </row>
        <row r="104">
          <cell r="B104" t="str">
            <v>5C</v>
          </cell>
          <cell r="D104" t="str">
            <v xml:space="preserve"> → O/A </v>
          </cell>
          <cell r="E104" t="str">
            <v>-</v>
          </cell>
          <cell r="F104" t="str">
            <v>H/R</v>
          </cell>
          <cell r="G104" t="str">
            <v>MIX</v>
          </cell>
          <cell r="H104" t="str">
            <v>H/C</v>
          </cell>
          <cell r="I104" t="str">
            <v>HUM</v>
          </cell>
          <cell r="J104" t="str">
            <v>FAN</v>
          </cell>
          <cell r="K104" t="str">
            <v>C/C</v>
          </cell>
          <cell r="L104" t="str">
            <v xml:space="preserve">S/A → </v>
          </cell>
        </row>
        <row r="105">
          <cell r="H105" t="str">
            <v xml:space="preserve"> </v>
          </cell>
          <cell r="I105" t="str">
            <v xml:space="preserve"> </v>
          </cell>
          <cell r="J105" t="str">
            <v xml:space="preserve"> </v>
          </cell>
          <cell r="K105" t="str">
            <v xml:space="preserve"> </v>
          </cell>
          <cell r="L105" t="str">
            <v xml:space="preserve"> </v>
          </cell>
        </row>
        <row r="106">
          <cell r="C106" t="str">
            <v>5D</v>
          </cell>
          <cell r="D106" t="str">
            <v xml:space="preserve"> ←E/A</v>
          </cell>
          <cell r="E106" t="str">
            <v>FAN</v>
          </cell>
          <cell r="F106" t="str">
            <v>H/R</v>
          </cell>
          <cell r="G106" t="str">
            <v>MIX</v>
          </cell>
          <cell r="H106" t="str">
            <v xml:space="preserve">R/A ←  </v>
          </cell>
          <cell r="I106" t="str">
            <v xml:space="preserve"> </v>
          </cell>
          <cell r="J106" t="str">
            <v xml:space="preserve"> </v>
          </cell>
          <cell r="K106" t="str">
            <v xml:space="preserve"> </v>
          </cell>
          <cell r="L106" t="str">
            <v xml:space="preserve"> </v>
          </cell>
        </row>
        <row r="107">
          <cell r="B107" t="str">
            <v>5D</v>
          </cell>
          <cell r="D107" t="str">
            <v xml:space="preserve"> → O/A </v>
          </cell>
          <cell r="E107" t="str">
            <v>-</v>
          </cell>
          <cell r="F107" t="str">
            <v>H/R</v>
          </cell>
          <cell r="G107" t="str">
            <v>MIX</v>
          </cell>
          <cell r="H107" t="str">
            <v>C/C</v>
          </cell>
          <cell r="I107" t="str">
            <v>FAN</v>
          </cell>
          <cell r="J107" t="str">
            <v>H/C</v>
          </cell>
          <cell r="K107" t="str">
            <v>HUM</v>
          </cell>
          <cell r="L107" t="str">
            <v xml:space="preserve">S/A → </v>
          </cell>
        </row>
        <row r="108">
          <cell r="H108" t="str">
            <v xml:space="preserve"> </v>
          </cell>
          <cell r="L108" t="str">
            <v xml:space="preserve"> </v>
          </cell>
        </row>
        <row r="109">
          <cell r="C109" t="str">
            <v>5E</v>
          </cell>
          <cell r="D109" t="str">
            <v xml:space="preserve"> ←E/A</v>
          </cell>
          <cell r="E109" t="str">
            <v>FAN</v>
          </cell>
          <cell r="F109" t="str">
            <v>H/R</v>
          </cell>
          <cell r="G109" t="str">
            <v>MIX</v>
          </cell>
          <cell r="H109" t="str">
            <v xml:space="preserve">R/A ←  </v>
          </cell>
          <cell r="I109" t="str">
            <v xml:space="preserve"> </v>
          </cell>
          <cell r="J109" t="str">
            <v xml:space="preserve"> </v>
          </cell>
          <cell r="K109" t="str">
            <v xml:space="preserve"> </v>
          </cell>
          <cell r="L109" t="str">
            <v xml:space="preserve"> </v>
          </cell>
        </row>
        <row r="110">
          <cell r="B110" t="str">
            <v>5E</v>
          </cell>
          <cell r="D110" t="str">
            <v xml:space="preserve"> → O/A </v>
          </cell>
          <cell r="E110" t="str">
            <v>-</v>
          </cell>
          <cell r="F110" t="str">
            <v>H/R</v>
          </cell>
          <cell r="G110" t="str">
            <v>MIX</v>
          </cell>
          <cell r="H110" t="str">
            <v>C/C</v>
          </cell>
          <cell r="I110" t="str">
            <v>H/C</v>
          </cell>
          <cell r="J110" t="str">
            <v>HUM</v>
          </cell>
          <cell r="K110" t="str">
            <v>FAN</v>
          </cell>
          <cell r="L110" t="str">
            <v xml:space="preserve">S/A → </v>
          </cell>
        </row>
        <row r="112">
          <cell r="C112" t="str">
            <v>5F</v>
          </cell>
          <cell r="D112" t="str">
            <v xml:space="preserve"> ←E/A</v>
          </cell>
          <cell r="E112" t="str">
            <v>FAN</v>
          </cell>
          <cell r="F112" t="str">
            <v>H/R</v>
          </cell>
          <cell r="G112" t="str">
            <v>MIX</v>
          </cell>
          <cell r="H112" t="str">
            <v xml:space="preserve">R/A ←  </v>
          </cell>
          <cell r="I112" t="str">
            <v xml:space="preserve"> </v>
          </cell>
          <cell r="J112" t="str">
            <v xml:space="preserve"> </v>
          </cell>
          <cell r="K112" t="str">
            <v xml:space="preserve"> </v>
          </cell>
          <cell r="L112" t="str">
            <v xml:space="preserve"> </v>
          </cell>
        </row>
        <row r="113">
          <cell r="B113" t="str">
            <v>5F</v>
          </cell>
          <cell r="D113" t="str">
            <v xml:space="preserve"> → O/A </v>
          </cell>
          <cell r="E113" t="str">
            <v>-</v>
          </cell>
          <cell r="F113" t="str">
            <v>H/R</v>
          </cell>
          <cell r="G113" t="str">
            <v>MIX</v>
          </cell>
          <cell r="H113" t="str">
            <v>H/C</v>
          </cell>
          <cell r="I113" t="str">
            <v>HUM</v>
          </cell>
          <cell r="J113" t="str">
            <v>C/C</v>
          </cell>
          <cell r="K113" t="str">
            <v>FAN</v>
          </cell>
          <cell r="L113" t="str">
            <v xml:space="preserve">S/A → </v>
          </cell>
        </row>
        <row r="114">
          <cell r="L114" t="str">
            <v xml:space="preserve"> </v>
          </cell>
        </row>
        <row r="115">
          <cell r="C115" t="str">
            <v>5G</v>
          </cell>
          <cell r="D115" t="str">
            <v xml:space="preserve"> ←E/A</v>
          </cell>
          <cell r="E115" t="str">
            <v>FAN</v>
          </cell>
          <cell r="F115" t="str">
            <v>H/R</v>
          </cell>
          <cell r="G115" t="str">
            <v>MIX</v>
          </cell>
          <cell r="H115" t="str">
            <v xml:space="preserve">R/A ←  </v>
          </cell>
          <cell r="I115" t="str">
            <v xml:space="preserve"> </v>
          </cell>
          <cell r="J115" t="str">
            <v xml:space="preserve"> </v>
          </cell>
          <cell r="K115" t="str">
            <v xml:space="preserve"> </v>
          </cell>
          <cell r="L115" t="str">
            <v xml:space="preserve"> </v>
          </cell>
        </row>
        <row r="116">
          <cell r="B116" t="str">
            <v>5G</v>
          </cell>
          <cell r="D116" t="str">
            <v xml:space="preserve"> → O/A </v>
          </cell>
          <cell r="E116" t="str">
            <v>PH/C</v>
          </cell>
          <cell r="F116" t="str">
            <v>H/R</v>
          </cell>
          <cell r="G116" t="str">
            <v>MIX</v>
          </cell>
          <cell r="H116" t="str">
            <v>FAN</v>
          </cell>
          <cell r="I116" t="str">
            <v>C/C</v>
          </cell>
          <cell r="J116" t="str">
            <v>H/C</v>
          </cell>
          <cell r="K116" t="str">
            <v>HUM</v>
          </cell>
          <cell r="L116" t="str">
            <v xml:space="preserve">S/A → </v>
          </cell>
        </row>
        <row r="117">
          <cell r="H117" t="str">
            <v xml:space="preserve"> </v>
          </cell>
          <cell r="I117" t="str">
            <v xml:space="preserve"> </v>
          </cell>
          <cell r="J117" t="str">
            <v xml:space="preserve"> </v>
          </cell>
          <cell r="K117" t="str">
            <v xml:space="preserve"> </v>
          </cell>
          <cell r="L117" t="str">
            <v xml:space="preserve"> </v>
          </cell>
        </row>
        <row r="118">
          <cell r="C118" t="str">
            <v>5H</v>
          </cell>
          <cell r="D118" t="str">
            <v xml:space="preserve"> ←E/A</v>
          </cell>
          <cell r="E118" t="str">
            <v>FAN</v>
          </cell>
          <cell r="F118" t="str">
            <v>H/R</v>
          </cell>
          <cell r="G118" t="str">
            <v>MIX</v>
          </cell>
          <cell r="H118" t="str">
            <v xml:space="preserve">R/A ←  </v>
          </cell>
          <cell r="I118" t="str">
            <v xml:space="preserve"> </v>
          </cell>
          <cell r="J118" t="str">
            <v xml:space="preserve"> </v>
          </cell>
          <cell r="K118" t="str">
            <v xml:space="preserve"> </v>
          </cell>
          <cell r="L118" t="str">
            <v xml:space="preserve"> </v>
          </cell>
        </row>
        <row r="119">
          <cell r="B119" t="str">
            <v>5H</v>
          </cell>
          <cell r="D119" t="str">
            <v xml:space="preserve"> → O/A </v>
          </cell>
          <cell r="E119" t="str">
            <v>PH/C</v>
          </cell>
          <cell r="F119" t="str">
            <v>H/R</v>
          </cell>
          <cell r="G119" t="str">
            <v>MIX</v>
          </cell>
          <cell r="H119" t="str">
            <v>FAN</v>
          </cell>
          <cell r="I119" t="str">
            <v>H/C</v>
          </cell>
          <cell r="J119" t="str">
            <v>HUM</v>
          </cell>
          <cell r="K119" t="str">
            <v>C/C</v>
          </cell>
          <cell r="L119" t="str">
            <v xml:space="preserve">S/A → </v>
          </cell>
        </row>
        <row r="120">
          <cell r="H120" t="str">
            <v xml:space="preserve"> </v>
          </cell>
          <cell r="J120" t="str">
            <v xml:space="preserve"> </v>
          </cell>
          <cell r="K120" t="str">
            <v xml:space="preserve"> </v>
          </cell>
          <cell r="L120" t="str">
            <v xml:space="preserve"> </v>
          </cell>
        </row>
        <row r="121">
          <cell r="C121" t="str">
            <v>5J</v>
          </cell>
          <cell r="D121" t="str">
            <v xml:space="preserve"> ←E/A</v>
          </cell>
          <cell r="E121" t="str">
            <v>FAN</v>
          </cell>
          <cell r="F121" t="str">
            <v>H/R</v>
          </cell>
          <cell r="G121" t="str">
            <v>MIX</v>
          </cell>
          <cell r="H121" t="str">
            <v xml:space="preserve">R/A ←  </v>
          </cell>
          <cell r="I121" t="str">
            <v xml:space="preserve"> </v>
          </cell>
          <cell r="J121" t="str">
            <v xml:space="preserve"> </v>
          </cell>
          <cell r="K121" t="str">
            <v xml:space="preserve"> </v>
          </cell>
          <cell r="L121" t="str">
            <v xml:space="preserve"> </v>
          </cell>
        </row>
        <row r="122">
          <cell r="B122" t="str">
            <v>5J</v>
          </cell>
          <cell r="D122" t="str">
            <v xml:space="preserve"> → O/A </v>
          </cell>
          <cell r="E122" t="str">
            <v>PH/C</v>
          </cell>
          <cell r="F122" t="str">
            <v>H/R</v>
          </cell>
          <cell r="G122" t="str">
            <v>MIX</v>
          </cell>
          <cell r="H122" t="str">
            <v>H/C</v>
          </cell>
          <cell r="I122" t="str">
            <v>HUM</v>
          </cell>
          <cell r="J122" t="str">
            <v>FAN</v>
          </cell>
          <cell r="K122" t="str">
            <v>C/C</v>
          </cell>
          <cell r="L122" t="str">
            <v xml:space="preserve">S/A → </v>
          </cell>
        </row>
        <row r="123">
          <cell r="H123" t="str">
            <v xml:space="preserve"> </v>
          </cell>
          <cell r="I123" t="str">
            <v xml:space="preserve"> </v>
          </cell>
          <cell r="J123" t="str">
            <v xml:space="preserve"> </v>
          </cell>
          <cell r="K123" t="str">
            <v xml:space="preserve"> </v>
          </cell>
          <cell r="L123" t="str">
            <v xml:space="preserve"> </v>
          </cell>
        </row>
        <row r="124">
          <cell r="C124" t="str">
            <v>5K</v>
          </cell>
          <cell r="D124" t="str">
            <v xml:space="preserve"> ←E/A</v>
          </cell>
          <cell r="E124" t="str">
            <v>FAN</v>
          </cell>
          <cell r="F124" t="str">
            <v>H/R</v>
          </cell>
          <cell r="G124" t="str">
            <v>MIX</v>
          </cell>
          <cell r="H124" t="str">
            <v xml:space="preserve">R/A ←  </v>
          </cell>
          <cell r="I124" t="str">
            <v xml:space="preserve"> </v>
          </cell>
          <cell r="J124" t="str">
            <v xml:space="preserve"> </v>
          </cell>
          <cell r="K124" t="str">
            <v xml:space="preserve"> </v>
          </cell>
          <cell r="L124" t="str">
            <v xml:space="preserve"> </v>
          </cell>
        </row>
        <row r="125">
          <cell r="B125" t="str">
            <v>5K</v>
          </cell>
          <cell r="D125" t="str">
            <v xml:space="preserve"> → O/A </v>
          </cell>
          <cell r="E125" t="str">
            <v>PH/C</v>
          </cell>
          <cell r="F125" t="str">
            <v>H/R</v>
          </cell>
          <cell r="G125" t="str">
            <v>MIX</v>
          </cell>
          <cell r="H125" t="str">
            <v>C/C</v>
          </cell>
          <cell r="I125" t="str">
            <v>FAN</v>
          </cell>
          <cell r="J125" t="str">
            <v>H/C</v>
          </cell>
          <cell r="K125" t="str">
            <v>HUM</v>
          </cell>
          <cell r="L125" t="str">
            <v xml:space="preserve">S/A → </v>
          </cell>
        </row>
        <row r="126">
          <cell r="H126" t="str">
            <v xml:space="preserve"> </v>
          </cell>
          <cell r="L126" t="str">
            <v xml:space="preserve"> </v>
          </cell>
        </row>
        <row r="127">
          <cell r="C127" t="str">
            <v>5L</v>
          </cell>
          <cell r="D127" t="str">
            <v xml:space="preserve"> ←E/A</v>
          </cell>
          <cell r="E127" t="str">
            <v>FAN</v>
          </cell>
          <cell r="F127" t="str">
            <v>H/R</v>
          </cell>
          <cell r="G127" t="str">
            <v>MIX</v>
          </cell>
          <cell r="H127" t="str">
            <v xml:space="preserve">R/A ←  </v>
          </cell>
          <cell r="I127" t="str">
            <v xml:space="preserve"> </v>
          </cell>
          <cell r="J127" t="str">
            <v xml:space="preserve"> </v>
          </cell>
          <cell r="K127" t="str">
            <v xml:space="preserve"> </v>
          </cell>
          <cell r="L127" t="str">
            <v xml:space="preserve"> </v>
          </cell>
        </row>
        <row r="128">
          <cell r="B128" t="str">
            <v>5L</v>
          </cell>
          <cell r="D128" t="str">
            <v xml:space="preserve"> → O/A </v>
          </cell>
          <cell r="E128" t="str">
            <v>PH/C</v>
          </cell>
          <cell r="F128" t="str">
            <v>H/R</v>
          </cell>
          <cell r="G128" t="str">
            <v>MIX</v>
          </cell>
          <cell r="H128" t="str">
            <v>C/C</v>
          </cell>
          <cell r="I128" t="str">
            <v>H/C</v>
          </cell>
          <cell r="J128" t="str">
            <v>HUM</v>
          </cell>
          <cell r="K128" t="str">
            <v>FAN</v>
          </cell>
          <cell r="L128" t="str">
            <v xml:space="preserve">S/A → </v>
          </cell>
        </row>
        <row r="130">
          <cell r="C130" t="str">
            <v>5M</v>
          </cell>
          <cell r="D130" t="str">
            <v xml:space="preserve"> ←E/A</v>
          </cell>
          <cell r="E130" t="str">
            <v>FAN</v>
          </cell>
          <cell r="F130" t="str">
            <v>H/R</v>
          </cell>
          <cell r="G130" t="str">
            <v>MIX</v>
          </cell>
          <cell r="H130" t="str">
            <v xml:space="preserve">R/A ←  </v>
          </cell>
          <cell r="I130" t="str">
            <v xml:space="preserve"> </v>
          </cell>
          <cell r="J130" t="str">
            <v xml:space="preserve"> </v>
          </cell>
          <cell r="K130" t="str">
            <v xml:space="preserve"> </v>
          </cell>
          <cell r="L130" t="str">
            <v xml:space="preserve"> </v>
          </cell>
        </row>
        <row r="131">
          <cell r="B131" t="str">
            <v>5M</v>
          </cell>
          <cell r="D131" t="str">
            <v xml:space="preserve"> → O/A </v>
          </cell>
          <cell r="E131" t="str">
            <v>PH/C</v>
          </cell>
          <cell r="F131" t="str">
            <v>H/R</v>
          </cell>
          <cell r="G131" t="str">
            <v>MIX</v>
          </cell>
          <cell r="H131" t="str">
            <v>H/C</v>
          </cell>
          <cell r="I131" t="str">
            <v>HUM</v>
          </cell>
          <cell r="J131" t="str">
            <v>C/C</v>
          </cell>
          <cell r="K131" t="str">
            <v>FAN</v>
          </cell>
          <cell r="L131" t="str">
            <v xml:space="preserve">S/A → </v>
          </cell>
        </row>
        <row r="132">
          <cell r="J132" t="str">
            <v xml:space="preserve"> </v>
          </cell>
          <cell r="K132" t="str">
            <v xml:space="preserve"> </v>
          </cell>
          <cell r="L132" t="str">
            <v xml:space="preserve"> </v>
          </cell>
        </row>
        <row r="133">
          <cell r="C133" t="str">
            <v>5N</v>
          </cell>
          <cell r="D133" t="str">
            <v xml:space="preserve"> ←E/A</v>
          </cell>
          <cell r="E133" t="str">
            <v>MIX</v>
          </cell>
          <cell r="F133" t="str">
            <v>FAN</v>
          </cell>
          <cell r="G133" t="str">
            <v>H/R</v>
          </cell>
          <cell r="H133" t="str">
            <v xml:space="preserve">R/A ←  </v>
          </cell>
          <cell r="I133" t="str">
            <v xml:space="preserve"> </v>
          </cell>
          <cell r="J133" t="str">
            <v xml:space="preserve"> </v>
          </cell>
          <cell r="K133" t="str">
            <v xml:space="preserve"> </v>
          </cell>
          <cell r="L133" t="str">
            <v xml:space="preserve"> </v>
          </cell>
        </row>
        <row r="134">
          <cell r="B134" t="str">
            <v>5N</v>
          </cell>
          <cell r="D134" t="str">
            <v xml:space="preserve"> → O/A </v>
          </cell>
          <cell r="E134" t="str">
            <v>MIX</v>
          </cell>
          <cell r="F134" t="str">
            <v>-</v>
          </cell>
          <cell r="G134" t="str">
            <v>H/R</v>
          </cell>
          <cell r="H134" t="str">
            <v>FAN</v>
          </cell>
          <cell r="I134" t="str">
            <v>C/C</v>
          </cell>
          <cell r="J134" t="str">
            <v>H/C</v>
          </cell>
          <cell r="K134" t="str">
            <v>HUM</v>
          </cell>
          <cell r="L134" t="str">
            <v xml:space="preserve">S/A → </v>
          </cell>
        </row>
        <row r="135">
          <cell r="H135" t="str">
            <v xml:space="preserve"> </v>
          </cell>
          <cell r="I135" t="str">
            <v xml:space="preserve"> </v>
          </cell>
          <cell r="J135" t="str">
            <v xml:space="preserve"> </v>
          </cell>
          <cell r="K135" t="str">
            <v xml:space="preserve"> </v>
          </cell>
          <cell r="L135" t="str">
            <v xml:space="preserve"> </v>
          </cell>
        </row>
        <row r="136">
          <cell r="C136" t="str">
            <v>5P</v>
          </cell>
          <cell r="D136" t="str">
            <v xml:space="preserve"> ←E/A</v>
          </cell>
          <cell r="E136" t="str">
            <v>MIX</v>
          </cell>
          <cell r="F136" t="str">
            <v>FAN</v>
          </cell>
          <cell r="G136" t="str">
            <v>H/R</v>
          </cell>
          <cell r="H136" t="str">
            <v xml:space="preserve">R/A ←  </v>
          </cell>
          <cell r="I136" t="str">
            <v xml:space="preserve"> </v>
          </cell>
          <cell r="J136" t="str">
            <v xml:space="preserve"> </v>
          </cell>
          <cell r="K136" t="str">
            <v xml:space="preserve"> </v>
          </cell>
          <cell r="L136" t="str">
            <v xml:space="preserve"> </v>
          </cell>
        </row>
        <row r="137">
          <cell r="B137" t="str">
            <v>5P</v>
          </cell>
          <cell r="D137" t="str">
            <v xml:space="preserve"> → O/A </v>
          </cell>
          <cell r="E137" t="str">
            <v>MIX</v>
          </cell>
          <cell r="F137" t="str">
            <v>-</v>
          </cell>
          <cell r="G137" t="str">
            <v>H/R</v>
          </cell>
          <cell r="H137" t="str">
            <v>FAN</v>
          </cell>
          <cell r="I137" t="str">
            <v>H/C</v>
          </cell>
          <cell r="J137" t="str">
            <v>HUM</v>
          </cell>
          <cell r="K137" t="str">
            <v>C/C</v>
          </cell>
          <cell r="L137" t="str">
            <v xml:space="preserve">S/A → </v>
          </cell>
        </row>
        <row r="138">
          <cell r="H138" t="str">
            <v xml:space="preserve"> </v>
          </cell>
          <cell r="J138" t="str">
            <v xml:space="preserve"> </v>
          </cell>
          <cell r="K138" t="str">
            <v xml:space="preserve"> </v>
          </cell>
          <cell r="L138" t="str">
            <v xml:space="preserve"> </v>
          </cell>
        </row>
        <row r="139">
          <cell r="C139" t="str">
            <v>5Q</v>
          </cell>
          <cell r="D139" t="str">
            <v xml:space="preserve"> ←E/A</v>
          </cell>
          <cell r="E139" t="str">
            <v>MIX</v>
          </cell>
          <cell r="F139" t="str">
            <v>FAN</v>
          </cell>
          <cell r="G139" t="str">
            <v>H/R</v>
          </cell>
          <cell r="H139" t="str">
            <v xml:space="preserve">R/A ←  </v>
          </cell>
          <cell r="I139" t="str">
            <v xml:space="preserve"> </v>
          </cell>
          <cell r="J139" t="str">
            <v xml:space="preserve"> </v>
          </cell>
          <cell r="K139" t="str">
            <v xml:space="preserve"> </v>
          </cell>
          <cell r="L139" t="str">
            <v xml:space="preserve"> </v>
          </cell>
        </row>
        <row r="140">
          <cell r="B140" t="str">
            <v>5Q</v>
          </cell>
          <cell r="D140" t="str">
            <v xml:space="preserve"> → O/A </v>
          </cell>
          <cell r="E140" t="str">
            <v>MIX</v>
          </cell>
          <cell r="F140" t="str">
            <v>-</v>
          </cell>
          <cell r="G140" t="str">
            <v>H/R</v>
          </cell>
          <cell r="H140" t="str">
            <v>H/C</v>
          </cell>
          <cell r="I140" t="str">
            <v>HUM</v>
          </cell>
          <cell r="J140" t="str">
            <v>FAN</v>
          </cell>
          <cell r="K140" t="str">
            <v>C/C</v>
          </cell>
          <cell r="L140" t="str">
            <v xml:space="preserve">S/A → </v>
          </cell>
        </row>
        <row r="141">
          <cell r="H141" t="str">
            <v xml:space="preserve"> </v>
          </cell>
          <cell r="I141" t="str">
            <v xml:space="preserve"> </v>
          </cell>
          <cell r="J141" t="str">
            <v xml:space="preserve"> </v>
          </cell>
          <cell r="K141" t="str">
            <v xml:space="preserve"> </v>
          </cell>
          <cell r="L141" t="str">
            <v xml:space="preserve"> </v>
          </cell>
        </row>
        <row r="142">
          <cell r="C142" t="str">
            <v>5R</v>
          </cell>
          <cell r="D142" t="str">
            <v xml:space="preserve"> ←E/A</v>
          </cell>
          <cell r="E142" t="str">
            <v>MIX</v>
          </cell>
          <cell r="F142" t="str">
            <v>FAN</v>
          </cell>
          <cell r="G142" t="str">
            <v>H/R</v>
          </cell>
          <cell r="H142" t="str">
            <v xml:space="preserve">R/A ←  </v>
          </cell>
          <cell r="I142" t="str">
            <v xml:space="preserve"> </v>
          </cell>
          <cell r="J142" t="str">
            <v xml:space="preserve"> </v>
          </cell>
          <cell r="K142" t="str">
            <v xml:space="preserve"> </v>
          </cell>
          <cell r="L142" t="str">
            <v xml:space="preserve"> </v>
          </cell>
        </row>
        <row r="143">
          <cell r="B143" t="str">
            <v>5R</v>
          </cell>
          <cell r="D143" t="str">
            <v xml:space="preserve"> → O/A </v>
          </cell>
          <cell r="E143" t="str">
            <v>MIX</v>
          </cell>
          <cell r="F143" t="str">
            <v>-</v>
          </cell>
          <cell r="G143" t="str">
            <v>H/R</v>
          </cell>
          <cell r="H143" t="str">
            <v>C/C</v>
          </cell>
          <cell r="I143" t="str">
            <v>FAN</v>
          </cell>
          <cell r="J143" t="str">
            <v>H/C</v>
          </cell>
          <cell r="K143" t="str">
            <v>HUM</v>
          </cell>
          <cell r="L143" t="str">
            <v xml:space="preserve">S/A → </v>
          </cell>
        </row>
        <row r="144">
          <cell r="H144" t="str">
            <v xml:space="preserve"> </v>
          </cell>
          <cell r="L144" t="str">
            <v xml:space="preserve"> </v>
          </cell>
        </row>
        <row r="145">
          <cell r="C145" t="str">
            <v>5S</v>
          </cell>
          <cell r="D145" t="str">
            <v xml:space="preserve"> ←E/A</v>
          </cell>
          <cell r="E145" t="str">
            <v>MIX</v>
          </cell>
          <cell r="F145" t="str">
            <v>FAN</v>
          </cell>
          <cell r="G145" t="str">
            <v>H/R</v>
          </cell>
          <cell r="H145" t="str">
            <v xml:space="preserve">R/A ←  </v>
          </cell>
          <cell r="I145" t="str">
            <v xml:space="preserve"> </v>
          </cell>
          <cell r="J145" t="str">
            <v xml:space="preserve"> </v>
          </cell>
          <cell r="K145" t="str">
            <v xml:space="preserve"> </v>
          </cell>
          <cell r="L145" t="str">
            <v xml:space="preserve"> </v>
          </cell>
        </row>
        <row r="146">
          <cell r="B146" t="str">
            <v>5S</v>
          </cell>
          <cell r="D146" t="str">
            <v xml:space="preserve"> → O/A </v>
          </cell>
          <cell r="E146" t="str">
            <v>MIX</v>
          </cell>
          <cell r="F146" t="str">
            <v>-</v>
          </cell>
          <cell r="G146" t="str">
            <v>H/R</v>
          </cell>
          <cell r="H146" t="str">
            <v>C/C</v>
          </cell>
          <cell r="I146" t="str">
            <v>H/C</v>
          </cell>
          <cell r="J146" t="str">
            <v>HUM</v>
          </cell>
          <cell r="K146" t="str">
            <v>FAN</v>
          </cell>
          <cell r="L146" t="str">
            <v xml:space="preserve">S/A → </v>
          </cell>
        </row>
        <row r="148">
          <cell r="C148" t="str">
            <v>5T</v>
          </cell>
          <cell r="D148" t="str">
            <v xml:space="preserve"> ←E/A</v>
          </cell>
          <cell r="E148" t="str">
            <v>MIX</v>
          </cell>
          <cell r="F148" t="str">
            <v>FAN</v>
          </cell>
          <cell r="G148" t="str">
            <v>H/R</v>
          </cell>
          <cell r="H148" t="str">
            <v xml:space="preserve">R/A ←  </v>
          </cell>
          <cell r="I148" t="str">
            <v xml:space="preserve"> </v>
          </cell>
          <cell r="J148" t="str">
            <v xml:space="preserve"> </v>
          </cell>
          <cell r="K148" t="str">
            <v xml:space="preserve"> </v>
          </cell>
          <cell r="L148" t="str">
            <v xml:space="preserve"> </v>
          </cell>
        </row>
        <row r="149">
          <cell r="B149" t="str">
            <v>5T</v>
          </cell>
          <cell r="D149" t="str">
            <v xml:space="preserve"> → O/A </v>
          </cell>
          <cell r="E149" t="str">
            <v>MIX</v>
          </cell>
          <cell r="F149" t="str">
            <v>-</v>
          </cell>
          <cell r="G149" t="str">
            <v>H/R</v>
          </cell>
          <cell r="H149" t="str">
            <v>H/C</v>
          </cell>
          <cell r="I149" t="str">
            <v>HUM</v>
          </cell>
          <cell r="J149" t="str">
            <v>C/C</v>
          </cell>
          <cell r="K149" t="str">
            <v>FAN</v>
          </cell>
          <cell r="L149" t="str">
            <v xml:space="preserve">S/A → </v>
          </cell>
        </row>
        <row r="150">
          <cell r="L150" t="str">
            <v xml:space="preserve"> </v>
          </cell>
        </row>
        <row r="151">
          <cell r="C151" t="str">
            <v>5U</v>
          </cell>
          <cell r="D151" t="str">
            <v xml:space="preserve"> ←E/A</v>
          </cell>
          <cell r="E151" t="str">
            <v>MIX</v>
          </cell>
          <cell r="F151" t="str">
            <v>FAN</v>
          </cell>
          <cell r="G151" t="str">
            <v>H/R</v>
          </cell>
          <cell r="H151" t="str">
            <v xml:space="preserve">R/A ←  </v>
          </cell>
          <cell r="I151" t="str">
            <v xml:space="preserve"> </v>
          </cell>
          <cell r="J151" t="str">
            <v xml:space="preserve"> </v>
          </cell>
          <cell r="K151" t="str">
            <v xml:space="preserve"> </v>
          </cell>
          <cell r="L151" t="str">
            <v xml:space="preserve"> </v>
          </cell>
        </row>
        <row r="152">
          <cell r="B152" t="str">
            <v>5U</v>
          </cell>
          <cell r="D152" t="str">
            <v xml:space="preserve"> → O/A </v>
          </cell>
          <cell r="E152" t="str">
            <v>MIX</v>
          </cell>
          <cell r="F152" t="str">
            <v>PH/C</v>
          </cell>
          <cell r="G152" t="str">
            <v>H/R</v>
          </cell>
          <cell r="H152" t="str">
            <v>FAN</v>
          </cell>
          <cell r="I152" t="str">
            <v>C/C</v>
          </cell>
          <cell r="J152" t="str">
            <v>H/C</v>
          </cell>
          <cell r="K152" t="str">
            <v>HUM</v>
          </cell>
          <cell r="L152" t="str">
            <v xml:space="preserve">S/A → </v>
          </cell>
        </row>
        <row r="153">
          <cell r="H153" t="str">
            <v xml:space="preserve"> </v>
          </cell>
          <cell r="I153" t="str">
            <v xml:space="preserve"> </v>
          </cell>
          <cell r="J153" t="str">
            <v xml:space="preserve"> </v>
          </cell>
          <cell r="K153" t="str">
            <v xml:space="preserve"> </v>
          </cell>
          <cell r="L153" t="str">
            <v xml:space="preserve"> </v>
          </cell>
        </row>
        <row r="154">
          <cell r="C154" t="str">
            <v>5V</v>
          </cell>
          <cell r="D154" t="str">
            <v xml:space="preserve"> ←E/A</v>
          </cell>
          <cell r="E154" t="str">
            <v>MIX</v>
          </cell>
          <cell r="F154" t="str">
            <v>FAN</v>
          </cell>
          <cell r="G154" t="str">
            <v>H/R</v>
          </cell>
          <cell r="H154" t="str">
            <v xml:space="preserve">R/A ←  </v>
          </cell>
          <cell r="I154" t="str">
            <v xml:space="preserve"> </v>
          </cell>
          <cell r="J154" t="str">
            <v xml:space="preserve"> </v>
          </cell>
          <cell r="K154" t="str">
            <v xml:space="preserve"> </v>
          </cell>
          <cell r="L154" t="str">
            <v xml:space="preserve"> </v>
          </cell>
        </row>
        <row r="155">
          <cell r="B155" t="str">
            <v>5V</v>
          </cell>
          <cell r="D155" t="str">
            <v xml:space="preserve"> → O/A </v>
          </cell>
          <cell r="E155" t="str">
            <v>MIX</v>
          </cell>
          <cell r="F155" t="str">
            <v>PH/C</v>
          </cell>
          <cell r="G155" t="str">
            <v>H/R</v>
          </cell>
          <cell r="H155" t="str">
            <v>FAN</v>
          </cell>
          <cell r="I155" t="str">
            <v>H/C</v>
          </cell>
          <cell r="J155" t="str">
            <v>HUM</v>
          </cell>
          <cell r="K155" t="str">
            <v>C/C</v>
          </cell>
          <cell r="L155" t="str">
            <v xml:space="preserve">S/A → </v>
          </cell>
        </row>
        <row r="156">
          <cell r="H156" t="str">
            <v xml:space="preserve"> </v>
          </cell>
          <cell r="J156" t="str">
            <v xml:space="preserve"> </v>
          </cell>
          <cell r="K156" t="str">
            <v xml:space="preserve"> </v>
          </cell>
          <cell r="L156" t="str">
            <v xml:space="preserve"> </v>
          </cell>
        </row>
        <row r="157">
          <cell r="C157" t="str">
            <v>5W</v>
          </cell>
          <cell r="D157" t="str">
            <v xml:space="preserve"> ←E/A</v>
          </cell>
          <cell r="E157" t="str">
            <v>MIX</v>
          </cell>
          <cell r="F157" t="str">
            <v>FAN</v>
          </cell>
          <cell r="G157" t="str">
            <v>H/R</v>
          </cell>
          <cell r="H157" t="str">
            <v xml:space="preserve">R/A ←  </v>
          </cell>
          <cell r="I157" t="str">
            <v xml:space="preserve"> </v>
          </cell>
          <cell r="J157" t="str">
            <v xml:space="preserve"> </v>
          </cell>
          <cell r="K157" t="str">
            <v xml:space="preserve"> </v>
          </cell>
          <cell r="L157" t="str">
            <v xml:space="preserve"> </v>
          </cell>
        </row>
        <row r="158">
          <cell r="B158" t="str">
            <v>5W</v>
          </cell>
          <cell r="D158" t="str">
            <v xml:space="preserve"> → O/A </v>
          </cell>
          <cell r="E158" t="str">
            <v>MIX</v>
          </cell>
          <cell r="F158" t="str">
            <v>PH/C</v>
          </cell>
          <cell r="G158" t="str">
            <v>H/R</v>
          </cell>
          <cell r="H158" t="str">
            <v>H/C</v>
          </cell>
          <cell r="I158" t="str">
            <v>HUM</v>
          </cell>
          <cell r="J158" t="str">
            <v>FAN</v>
          </cell>
          <cell r="K158" t="str">
            <v>C/C</v>
          </cell>
          <cell r="L158" t="str">
            <v xml:space="preserve">S/A → </v>
          </cell>
        </row>
        <row r="159">
          <cell r="H159" t="str">
            <v xml:space="preserve"> </v>
          </cell>
          <cell r="I159" t="str">
            <v xml:space="preserve"> </v>
          </cell>
          <cell r="J159" t="str">
            <v xml:space="preserve"> </v>
          </cell>
          <cell r="K159" t="str">
            <v xml:space="preserve"> </v>
          </cell>
          <cell r="L159" t="str">
            <v xml:space="preserve"> </v>
          </cell>
        </row>
        <row r="160">
          <cell r="C160" t="str">
            <v>5X</v>
          </cell>
          <cell r="D160" t="str">
            <v xml:space="preserve"> ←E/A</v>
          </cell>
          <cell r="E160" t="str">
            <v>MIX</v>
          </cell>
          <cell r="F160" t="str">
            <v>FAN</v>
          </cell>
          <cell r="G160" t="str">
            <v>H/R</v>
          </cell>
          <cell r="H160" t="str">
            <v xml:space="preserve">R/A ←  </v>
          </cell>
          <cell r="I160" t="str">
            <v xml:space="preserve"> </v>
          </cell>
          <cell r="J160" t="str">
            <v xml:space="preserve"> </v>
          </cell>
          <cell r="K160" t="str">
            <v xml:space="preserve"> </v>
          </cell>
          <cell r="L160" t="str">
            <v xml:space="preserve"> </v>
          </cell>
        </row>
        <row r="161">
          <cell r="B161" t="str">
            <v>5X</v>
          </cell>
          <cell r="D161" t="str">
            <v xml:space="preserve"> → O/A </v>
          </cell>
          <cell r="E161" t="str">
            <v>MIX</v>
          </cell>
          <cell r="F161" t="str">
            <v>PH/C</v>
          </cell>
          <cell r="G161" t="str">
            <v>H/R</v>
          </cell>
          <cell r="H161" t="str">
            <v>C/C</v>
          </cell>
          <cell r="I161" t="str">
            <v>FAN</v>
          </cell>
          <cell r="J161" t="str">
            <v>H/C</v>
          </cell>
          <cell r="K161" t="str">
            <v>HUM</v>
          </cell>
          <cell r="L161" t="str">
            <v xml:space="preserve">S/A → </v>
          </cell>
        </row>
        <row r="162">
          <cell r="H162" t="str">
            <v xml:space="preserve"> </v>
          </cell>
          <cell r="L162" t="str">
            <v xml:space="preserve"> </v>
          </cell>
        </row>
        <row r="163">
          <cell r="C163" t="str">
            <v>5Y</v>
          </cell>
          <cell r="D163" t="str">
            <v xml:space="preserve"> ←E/A</v>
          </cell>
          <cell r="E163" t="str">
            <v>MIX</v>
          </cell>
          <cell r="F163" t="str">
            <v>FAN</v>
          </cell>
          <cell r="G163" t="str">
            <v>H/R</v>
          </cell>
          <cell r="H163" t="str">
            <v xml:space="preserve">R/A ←  </v>
          </cell>
          <cell r="I163" t="str">
            <v xml:space="preserve"> </v>
          </cell>
          <cell r="J163" t="str">
            <v xml:space="preserve"> </v>
          </cell>
          <cell r="K163" t="str">
            <v xml:space="preserve"> </v>
          </cell>
          <cell r="L163" t="str">
            <v xml:space="preserve"> </v>
          </cell>
        </row>
        <row r="164">
          <cell r="B164" t="str">
            <v>5Y</v>
          </cell>
          <cell r="D164" t="str">
            <v xml:space="preserve"> → O/A </v>
          </cell>
          <cell r="E164" t="str">
            <v>MIX</v>
          </cell>
          <cell r="F164" t="str">
            <v>PH/C</v>
          </cell>
          <cell r="G164" t="str">
            <v>H/R</v>
          </cell>
          <cell r="H164" t="str">
            <v>C/C</v>
          </cell>
          <cell r="I164" t="str">
            <v>H/C</v>
          </cell>
          <cell r="J164" t="str">
            <v>HUM</v>
          </cell>
          <cell r="K164" t="str">
            <v>FAN</v>
          </cell>
          <cell r="L164" t="str">
            <v xml:space="preserve">S/A → </v>
          </cell>
        </row>
        <row r="166">
          <cell r="C166" t="str">
            <v>5Z</v>
          </cell>
          <cell r="D166" t="str">
            <v xml:space="preserve"> ←E/A</v>
          </cell>
          <cell r="E166" t="str">
            <v>MIX</v>
          </cell>
          <cell r="F166" t="str">
            <v>FAN</v>
          </cell>
          <cell r="G166" t="str">
            <v>H/R</v>
          </cell>
          <cell r="H166" t="str">
            <v xml:space="preserve">R/A ←  </v>
          </cell>
          <cell r="I166" t="str">
            <v xml:space="preserve"> </v>
          </cell>
          <cell r="J166" t="str">
            <v xml:space="preserve"> </v>
          </cell>
          <cell r="K166" t="str">
            <v xml:space="preserve"> </v>
          </cell>
          <cell r="L166" t="str">
            <v xml:space="preserve"> </v>
          </cell>
        </row>
        <row r="167">
          <cell r="B167" t="str">
            <v>5Z</v>
          </cell>
          <cell r="D167" t="str">
            <v xml:space="preserve"> → O/A </v>
          </cell>
          <cell r="E167" t="str">
            <v>MIX</v>
          </cell>
          <cell r="F167" t="str">
            <v>PH/C</v>
          </cell>
          <cell r="G167" t="str">
            <v>H/R</v>
          </cell>
          <cell r="H167" t="str">
            <v>H/C</v>
          </cell>
          <cell r="I167" t="str">
            <v>HUM</v>
          </cell>
          <cell r="J167" t="str">
            <v>C/C</v>
          </cell>
          <cell r="K167" t="str">
            <v>FAN</v>
          </cell>
          <cell r="L167" t="str">
            <v xml:space="preserve">S/A → </v>
          </cell>
        </row>
        <row r="168">
          <cell r="H168" t="str">
            <v xml:space="preserve"> </v>
          </cell>
          <cell r="I168" t="str">
            <v xml:space="preserve"> </v>
          </cell>
          <cell r="J168" t="str">
            <v xml:space="preserve"> </v>
          </cell>
          <cell r="K168" t="str">
            <v xml:space="preserve"> </v>
          </cell>
          <cell r="L168" t="str">
            <v xml:space="preserve"> </v>
          </cell>
        </row>
        <row r="169">
          <cell r="C169" t="str">
            <v>6A</v>
          </cell>
          <cell r="D169" t="str">
            <v xml:space="preserve"> ←E/A</v>
          </cell>
          <cell r="E169" t="str">
            <v>FAN</v>
          </cell>
          <cell r="F169" t="str">
            <v xml:space="preserve">R/A ←  </v>
          </cell>
          <cell r="G169" t="str">
            <v xml:space="preserve"> </v>
          </cell>
          <cell r="H169" t="str">
            <v xml:space="preserve"> </v>
          </cell>
          <cell r="I169" t="str">
            <v xml:space="preserve"> </v>
          </cell>
          <cell r="J169" t="str">
            <v xml:space="preserve"> </v>
          </cell>
          <cell r="K169" t="str">
            <v xml:space="preserve"> </v>
          </cell>
          <cell r="L169" t="str">
            <v xml:space="preserve"> </v>
          </cell>
        </row>
        <row r="170">
          <cell r="B170" t="str">
            <v>6A</v>
          </cell>
          <cell r="D170" t="str">
            <v xml:space="preserve"> → O/A </v>
          </cell>
          <cell r="E170" t="str">
            <v>FAN</v>
          </cell>
          <cell r="F170" t="str">
            <v>H/C</v>
          </cell>
          <cell r="G170" t="str">
            <v>HUM</v>
          </cell>
          <cell r="H170" t="str">
            <v xml:space="preserve">S/A → </v>
          </cell>
          <cell r="I170" t="str">
            <v xml:space="preserve"> </v>
          </cell>
          <cell r="J170" t="str">
            <v xml:space="preserve"> </v>
          </cell>
          <cell r="K170" t="str">
            <v xml:space="preserve"> </v>
          </cell>
          <cell r="L170" t="str">
            <v xml:space="preserve"> </v>
          </cell>
        </row>
        <row r="171">
          <cell r="I171" t="str">
            <v xml:space="preserve"> </v>
          </cell>
          <cell r="J171" t="str">
            <v xml:space="preserve"> </v>
          </cell>
          <cell r="K171" t="str">
            <v xml:space="preserve"> </v>
          </cell>
          <cell r="L171" t="str">
            <v xml:space="preserve"> </v>
          </cell>
        </row>
        <row r="172">
          <cell r="C172" t="str">
            <v>6B</v>
          </cell>
          <cell r="D172" t="str">
            <v xml:space="preserve"> ←E/A</v>
          </cell>
          <cell r="E172" t="str">
            <v>FAN</v>
          </cell>
          <cell r="F172" t="str">
            <v xml:space="preserve">R/A ←  </v>
          </cell>
          <cell r="G172" t="str">
            <v xml:space="preserve"> </v>
          </cell>
          <cell r="H172" t="str">
            <v xml:space="preserve"> </v>
          </cell>
          <cell r="I172" t="str">
            <v xml:space="preserve"> </v>
          </cell>
          <cell r="J172" t="str">
            <v xml:space="preserve"> </v>
          </cell>
          <cell r="K172" t="str">
            <v xml:space="preserve"> </v>
          </cell>
          <cell r="L172" t="str">
            <v xml:space="preserve"> </v>
          </cell>
        </row>
        <row r="173">
          <cell r="B173" t="str">
            <v>6B</v>
          </cell>
          <cell r="D173" t="str">
            <v xml:space="preserve"> → O/A </v>
          </cell>
          <cell r="E173" t="str">
            <v>H/C</v>
          </cell>
          <cell r="F173" t="str">
            <v>HUM</v>
          </cell>
          <cell r="G173" t="str">
            <v>FAN</v>
          </cell>
          <cell r="H173" t="str">
            <v xml:space="preserve">S/A → </v>
          </cell>
          <cell r="I173" t="str">
            <v xml:space="preserve"> </v>
          </cell>
          <cell r="J173" t="str">
            <v xml:space="preserve"> </v>
          </cell>
          <cell r="K173" t="str">
            <v xml:space="preserve"> </v>
          </cell>
          <cell r="L173" t="str">
            <v xml:space="preserve"> </v>
          </cell>
        </row>
        <row r="174">
          <cell r="I174" t="str">
            <v xml:space="preserve"> </v>
          </cell>
          <cell r="J174" t="str">
            <v xml:space="preserve"> </v>
          </cell>
          <cell r="K174" t="str">
            <v xml:space="preserve"> </v>
          </cell>
          <cell r="L174" t="str">
            <v xml:space="preserve"> </v>
          </cell>
        </row>
        <row r="175">
          <cell r="C175" t="str">
            <v>6C</v>
          </cell>
          <cell r="D175" t="str">
            <v xml:space="preserve"> ←E/A</v>
          </cell>
          <cell r="E175" t="str">
            <v>FAN</v>
          </cell>
          <cell r="F175" t="str">
            <v xml:space="preserve">R/A ←  </v>
          </cell>
          <cell r="G175" t="str">
            <v xml:space="preserve"> </v>
          </cell>
          <cell r="H175" t="str">
            <v xml:space="preserve"> </v>
          </cell>
          <cell r="I175" t="str">
            <v xml:space="preserve"> </v>
          </cell>
          <cell r="J175" t="str">
            <v xml:space="preserve"> </v>
          </cell>
          <cell r="K175" t="str">
            <v xml:space="preserve"> </v>
          </cell>
          <cell r="L175" t="str">
            <v xml:space="preserve"> </v>
          </cell>
        </row>
        <row r="176">
          <cell r="B176" t="str">
            <v>6C</v>
          </cell>
          <cell r="D176" t="str">
            <v xml:space="preserve"> → O/A </v>
          </cell>
          <cell r="E176" t="str">
            <v>PH/C</v>
          </cell>
          <cell r="F176" t="str">
            <v>FAN</v>
          </cell>
          <cell r="G176" t="str">
            <v>H/C</v>
          </cell>
          <cell r="H176" t="str">
            <v>HUM</v>
          </cell>
          <cell r="I176" t="str">
            <v xml:space="preserve">S/A → </v>
          </cell>
          <cell r="J176" t="str">
            <v xml:space="preserve"> </v>
          </cell>
          <cell r="K176" t="str">
            <v xml:space="preserve"> </v>
          </cell>
          <cell r="L176" t="str">
            <v xml:space="preserve"> </v>
          </cell>
        </row>
        <row r="177">
          <cell r="J177" t="str">
            <v xml:space="preserve"> </v>
          </cell>
          <cell r="K177" t="str">
            <v xml:space="preserve"> </v>
          </cell>
          <cell r="L177" t="str">
            <v xml:space="preserve"> </v>
          </cell>
        </row>
        <row r="178">
          <cell r="C178" t="str">
            <v>6D</v>
          </cell>
          <cell r="D178" t="str">
            <v xml:space="preserve"> ←E/A</v>
          </cell>
          <cell r="E178" t="str">
            <v>FAN</v>
          </cell>
          <cell r="F178" t="str">
            <v xml:space="preserve">R/A ←  </v>
          </cell>
          <cell r="G178" t="str">
            <v xml:space="preserve"> </v>
          </cell>
          <cell r="H178" t="str">
            <v xml:space="preserve"> </v>
          </cell>
          <cell r="I178" t="str">
            <v xml:space="preserve"> </v>
          </cell>
          <cell r="J178" t="str">
            <v xml:space="preserve"> </v>
          </cell>
          <cell r="K178" t="str">
            <v xml:space="preserve"> </v>
          </cell>
          <cell r="L178" t="str">
            <v xml:space="preserve"> </v>
          </cell>
        </row>
        <row r="179">
          <cell r="B179" t="str">
            <v>6D</v>
          </cell>
          <cell r="D179" t="str">
            <v xml:space="preserve"> → O/A </v>
          </cell>
          <cell r="E179" t="str">
            <v>PH/C</v>
          </cell>
          <cell r="F179" t="str">
            <v>H/C</v>
          </cell>
          <cell r="G179" t="str">
            <v>HUM</v>
          </cell>
          <cell r="H179" t="str">
            <v>FAN</v>
          </cell>
          <cell r="I179" t="str">
            <v xml:space="preserve">S/A → </v>
          </cell>
          <cell r="J179" t="str">
            <v xml:space="preserve"> </v>
          </cell>
          <cell r="K179" t="str">
            <v xml:space="preserve"> </v>
          </cell>
          <cell r="L179" t="str">
            <v xml:space="preserve"> </v>
          </cell>
        </row>
        <row r="180">
          <cell r="D180" t="str">
            <v xml:space="preserve"> </v>
          </cell>
          <cell r="E180" t="str">
            <v xml:space="preserve"> </v>
          </cell>
          <cell r="F180" t="str">
            <v xml:space="preserve"> </v>
          </cell>
          <cell r="G180" t="str">
            <v xml:space="preserve"> </v>
          </cell>
          <cell r="H180" t="str">
            <v xml:space="preserve"> </v>
          </cell>
          <cell r="I180" t="str">
            <v xml:space="preserve"> </v>
          </cell>
          <cell r="J180" t="str">
            <v xml:space="preserve"> </v>
          </cell>
          <cell r="K180" t="str">
            <v xml:space="preserve"> </v>
          </cell>
          <cell r="L180" t="str">
            <v xml:space="preserve"> </v>
          </cell>
        </row>
        <row r="181">
          <cell r="D181" t="str">
            <v xml:space="preserve"> </v>
          </cell>
          <cell r="E181" t="str">
            <v xml:space="preserve"> </v>
          </cell>
          <cell r="F181" t="str">
            <v xml:space="preserve"> </v>
          </cell>
          <cell r="G181" t="str">
            <v xml:space="preserve"> </v>
          </cell>
          <cell r="H181" t="str">
            <v xml:space="preserve"> </v>
          </cell>
          <cell r="I181" t="str">
            <v xml:space="preserve"> </v>
          </cell>
          <cell r="J181" t="str">
            <v xml:space="preserve"> </v>
          </cell>
          <cell r="K181" t="str">
            <v xml:space="preserve"> </v>
          </cell>
          <cell r="L181" t="str">
            <v xml:space="preserve"> </v>
          </cell>
        </row>
        <row r="182">
          <cell r="D182" t="str">
            <v xml:space="preserve"> </v>
          </cell>
          <cell r="E182" t="str">
            <v xml:space="preserve"> </v>
          </cell>
          <cell r="F182" t="str">
            <v xml:space="preserve"> </v>
          </cell>
          <cell r="G182" t="str">
            <v xml:space="preserve"> </v>
          </cell>
          <cell r="H182" t="str">
            <v xml:space="preserve"> </v>
          </cell>
          <cell r="I182" t="str">
            <v xml:space="preserve"> </v>
          </cell>
          <cell r="J182" t="str">
            <v xml:space="preserve"> </v>
          </cell>
          <cell r="K182" t="str">
            <v xml:space="preserve"> </v>
          </cell>
          <cell r="L182" t="str">
            <v xml:space="preserve"> </v>
          </cell>
        </row>
        <row r="183">
          <cell r="D183" t="str">
            <v xml:space="preserve"> </v>
          </cell>
          <cell r="E183" t="str">
            <v xml:space="preserve"> </v>
          </cell>
          <cell r="F183" t="str">
            <v xml:space="preserve"> </v>
          </cell>
          <cell r="G183" t="str">
            <v xml:space="preserve"> </v>
          </cell>
          <cell r="H183" t="str">
            <v xml:space="preserve"> </v>
          </cell>
          <cell r="I183" t="str">
            <v xml:space="preserve"> </v>
          </cell>
          <cell r="J183" t="str">
            <v xml:space="preserve"> </v>
          </cell>
          <cell r="K183" t="str">
            <v xml:space="preserve"> </v>
          </cell>
          <cell r="L183" t="str">
            <v xml:space="preserve"> </v>
          </cell>
        </row>
        <row r="184">
          <cell r="D184" t="str">
            <v xml:space="preserve"> </v>
          </cell>
          <cell r="E184" t="str">
            <v xml:space="preserve"> </v>
          </cell>
          <cell r="F184" t="str">
            <v xml:space="preserve"> </v>
          </cell>
          <cell r="G184" t="str">
            <v xml:space="preserve"> </v>
          </cell>
          <cell r="H184" t="str">
            <v xml:space="preserve"> </v>
          </cell>
          <cell r="I184" t="str">
            <v xml:space="preserve"> </v>
          </cell>
          <cell r="J184" t="str">
            <v xml:space="preserve"> </v>
          </cell>
          <cell r="K184" t="str">
            <v xml:space="preserve"> </v>
          </cell>
          <cell r="L184" t="str">
            <v xml:space="preserve"> </v>
          </cell>
        </row>
        <row r="185">
          <cell r="D185" t="str">
            <v xml:space="preserve"> </v>
          </cell>
          <cell r="E185" t="str">
            <v xml:space="preserve"> </v>
          </cell>
          <cell r="F185" t="str">
            <v xml:space="preserve"> </v>
          </cell>
          <cell r="G185" t="str">
            <v xml:space="preserve"> </v>
          </cell>
          <cell r="H185" t="str">
            <v xml:space="preserve"> </v>
          </cell>
          <cell r="I185" t="str">
            <v xml:space="preserve"> </v>
          </cell>
          <cell r="J185" t="str">
            <v xml:space="preserve"> </v>
          </cell>
          <cell r="K185" t="str">
            <v xml:space="preserve"> </v>
          </cell>
          <cell r="L185" t="str">
            <v xml:space="preserve"> </v>
          </cell>
        </row>
        <row r="186">
          <cell r="D186" t="str">
            <v xml:space="preserve"> </v>
          </cell>
          <cell r="E186" t="str">
            <v xml:space="preserve"> </v>
          </cell>
          <cell r="F186" t="str">
            <v xml:space="preserve"> </v>
          </cell>
          <cell r="G186" t="str">
            <v xml:space="preserve"> </v>
          </cell>
          <cell r="H186" t="str">
            <v xml:space="preserve"> </v>
          </cell>
          <cell r="I186" t="str">
            <v xml:space="preserve"> </v>
          </cell>
          <cell r="J186" t="str">
            <v xml:space="preserve"> </v>
          </cell>
          <cell r="K186" t="str">
            <v xml:space="preserve"> </v>
          </cell>
          <cell r="L186" t="str">
            <v xml:space="preserve"> </v>
          </cell>
        </row>
        <row r="187">
          <cell r="D187" t="str">
            <v xml:space="preserve"> </v>
          </cell>
          <cell r="E187" t="str">
            <v xml:space="preserve"> </v>
          </cell>
          <cell r="F187" t="str">
            <v xml:space="preserve"> </v>
          </cell>
          <cell r="G187" t="str">
            <v xml:space="preserve"> </v>
          </cell>
          <cell r="H187" t="str">
            <v xml:space="preserve"> </v>
          </cell>
          <cell r="I187" t="str">
            <v xml:space="preserve"> </v>
          </cell>
          <cell r="J187" t="str">
            <v xml:space="preserve"> </v>
          </cell>
          <cell r="K187" t="str">
            <v xml:space="preserve"> </v>
          </cell>
          <cell r="L187" t="str">
            <v xml:space="preserve"> </v>
          </cell>
        </row>
        <row r="188">
          <cell r="D188" t="str">
            <v xml:space="preserve"> </v>
          </cell>
          <cell r="E188" t="str">
            <v xml:space="preserve"> </v>
          </cell>
          <cell r="F188" t="str">
            <v xml:space="preserve"> </v>
          </cell>
          <cell r="G188" t="str">
            <v xml:space="preserve"> </v>
          </cell>
          <cell r="H188" t="str">
            <v xml:space="preserve"> </v>
          </cell>
          <cell r="I188" t="str">
            <v xml:space="preserve"> </v>
          </cell>
          <cell r="J188" t="str">
            <v xml:space="preserve"> </v>
          </cell>
          <cell r="K188" t="str">
            <v xml:space="preserve"> </v>
          </cell>
          <cell r="L188" t="str">
            <v xml:space="preserve"> </v>
          </cell>
        </row>
        <row r="189">
          <cell r="D189" t="str">
            <v xml:space="preserve"> </v>
          </cell>
          <cell r="E189" t="str">
            <v xml:space="preserve"> </v>
          </cell>
          <cell r="F189" t="str">
            <v xml:space="preserve"> </v>
          </cell>
          <cell r="G189" t="str">
            <v xml:space="preserve"> </v>
          </cell>
          <cell r="H189" t="str">
            <v xml:space="preserve"> </v>
          </cell>
          <cell r="I189" t="str">
            <v xml:space="preserve"> </v>
          </cell>
          <cell r="J189" t="str">
            <v xml:space="preserve"> </v>
          </cell>
          <cell r="K189" t="str">
            <v xml:space="preserve"> </v>
          </cell>
          <cell r="L189" t="str">
            <v xml:space="preserve"> </v>
          </cell>
        </row>
        <row r="190">
          <cell r="D190" t="str">
            <v xml:space="preserve"> </v>
          </cell>
          <cell r="E190" t="str">
            <v xml:space="preserve"> </v>
          </cell>
          <cell r="F190" t="str">
            <v xml:space="preserve"> </v>
          </cell>
          <cell r="G190" t="str">
            <v xml:space="preserve"> </v>
          </cell>
          <cell r="H190" t="str">
            <v xml:space="preserve"> </v>
          </cell>
          <cell r="I190" t="str">
            <v xml:space="preserve"> </v>
          </cell>
          <cell r="J190" t="str">
            <v xml:space="preserve"> </v>
          </cell>
          <cell r="K190" t="str">
            <v xml:space="preserve"> </v>
          </cell>
          <cell r="L190" t="str">
            <v xml:space="preserve"> </v>
          </cell>
        </row>
        <row r="191">
          <cell r="D191" t="str">
            <v xml:space="preserve"> </v>
          </cell>
          <cell r="E191" t="str">
            <v xml:space="preserve"> </v>
          </cell>
          <cell r="F191" t="str">
            <v xml:space="preserve"> </v>
          </cell>
          <cell r="G191" t="str">
            <v xml:space="preserve"> </v>
          </cell>
          <cell r="H191" t="str">
            <v xml:space="preserve"> </v>
          </cell>
          <cell r="I191" t="str">
            <v xml:space="preserve"> </v>
          </cell>
          <cell r="J191" t="str">
            <v xml:space="preserve"> </v>
          </cell>
          <cell r="K191" t="str">
            <v xml:space="preserve"> </v>
          </cell>
          <cell r="L191" t="str">
            <v xml:space="preserve"> </v>
          </cell>
        </row>
        <row r="192">
          <cell r="D192" t="str">
            <v xml:space="preserve"> </v>
          </cell>
          <cell r="E192" t="str">
            <v xml:space="preserve"> </v>
          </cell>
          <cell r="F192" t="str">
            <v xml:space="preserve"> </v>
          </cell>
          <cell r="G192" t="str">
            <v xml:space="preserve"> </v>
          </cell>
          <cell r="H192" t="str">
            <v xml:space="preserve"> </v>
          </cell>
          <cell r="I192" t="str">
            <v xml:space="preserve"> </v>
          </cell>
          <cell r="J192" t="str">
            <v xml:space="preserve"> </v>
          </cell>
          <cell r="K192" t="str">
            <v xml:space="preserve"> </v>
          </cell>
          <cell r="L192" t="str">
            <v xml:space="preserve"> </v>
          </cell>
        </row>
        <row r="193">
          <cell r="D193" t="str">
            <v xml:space="preserve"> </v>
          </cell>
          <cell r="E193" t="str">
            <v xml:space="preserve"> </v>
          </cell>
          <cell r="F193" t="str">
            <v xml:space="preserve"> </v>
          </cell>
          <cell r="G193" t="str">
            <v xml:space="preserve"> </v>
          </cell>
          <cell r="H193" t="str">
            <v xml:space="preserve"> </v>
          </cell>
          <cell r="I193" t="str">
            <v xml:space="preserve"> </v>
          </cell>
          <cell r="J193" t="str">
            <v xml:space="preserve"> </v>
          </cell>
          <cell r="K193" t="str">
            <v xml:space="preserve"> </v>
          </cell>
          <cell r="L193" t="str">
            <v xml:space="preserve"> </v>
          </cell>
        </row>
        <row r="194">
          <cell r="D194" t="str">
            <v xml:space="preserve"> </v>
          </cell>
          <cell r="E194" t="str">
            <v xml:space="preserve"> </v>
          </cell>
          <cell r="F194" t="str">
            <v xml:space="preserve"> </v>
          </cell>
          <cell r="G194" t="str">
            <v xml:space="preserve"> </v>
          </cell>
          <cell r="H194" t="str">
            <v xml:space="preserve"> </v>
          </cell>
          <cell r="I194" t="str">
            <v xml:space="preserve"> </v>
          </cell>
          <cell r="J194" t="str">
            <v xml:space="preserve"> </v>
          </cell>
          <cell r="K194" t="str">
            <v xml:space="preserve"> </v>
          </cell>
          <cell r="L194" t="str">
            <v xml:space="preserve"> </v>
          </cell>
        </row>
        <row r="195">
          <cell r="D195" t="str">
            <v xml:space="preserve"> </v>
          </cell>
          <cell r="E195" t="str">
            <v xml:space="preserve"> </v>
          </cell>
          <cell r="F195" t="str">
            <v xml:space="preserve"> </v>
          </cell>
          <cell r="G195" t="str">
            <v xml:space="preserve"> </v>
          </cell>
          <cell r="H195" t="str">
            <v xml:space="preserve"> </v>
          </cell>
          <cell r="I195" t="str">
            <v xml:space="preserve"> </v>
          </cell>
          <cell r="J195" t="str">
            <v xml:space="preserve"> </v>
          </cell>
          <cell r="K195" t="str">
            <v xml:space="preserve"> </v>
          </cell>
          <cell r="L195" t="str">
            <v xml:space="preserve"> </v>
          </cell>
        </row>
        <row r="196">
          <cell r="D196" t="str">
            <v xml:space="preserve"> </v>
          </cell>
          <cell r="E196" t="str">
            <v xml:space="preserve"> </v>
          </cell>
          <cell r="F196" t="str">
            <v xml:space="preserve"> </v>
          </cell>
          <cell r="G196" t="str">
            <v xml:space="preserve"> </v>
          </cell>
          <cell r="H196" t="str">
            <v xml:space="preserve"> </v>
          </cell>
          <cell r="I196" t="str">
            <v xml:space="preserve"> </v>
          </cell>
          <cell r="J196" t="str">
            <v xml:space="preserve"> </v>
          </cell>
          <cell r="K196" t="str">
            <v xml:space="preserve"> </v>
          </cell>
          <cell r="L196" t="str">
            <v xml:space="preserve"> </v>
          </cell>
        </row>
        <row r="197">
          <cell r="D197" t="str">
            <v xml:space="preserve"> </v>
          </cell>
          <cell r="E197" t="str">
            <v xml:space="preserve"> </v>
          </cell>
          <cell r="F197" t="str">
            <v xml:space="preserve"> </v>
          </cell>
          <cell r="G197" t="str">
            <v xml:space="preserve"> </v>
          </cell>
          <cell r="H197" t="str">
            <v xml:space="preserve"> </v>
          </cell>
          <cell r="I197" t="str">
            <v xml:space="preserve"> </v>
          </cell>
          <cell r="J197" t="str">
            <v xml:space="preserve"> </v>
          </cell>
          <cell r="K197" t="str">
            <v xml:space="preserve"> </v>
          </cell>
          <cell r="L197" t="str">
            <v xml:space="preserve"> </v>
          </cell>
        </row>
        <row r="198">
          <cell r="D198" t="str">
            <v xml:space="preserve"> </v>
          </cell>
          <cell r="E198" t="str">
            <v xml:space="preserve"> </v>
          </cell>
          <cell r="F198" t="str">
            <v xml:space="preserve"> </v>
          </cell>
          <cell r="G198" t="str">
            <v xml:space="preserve"> </v>
          </cell>
          <cell r="H198" t="str">
            <v xml:space="preserve"> </v>
          </cell>
          <cell r="I198" t="str">
            <v xml:space="preserve"> </v>
          </cell>
          <cell r="J198" t="str">
            <v xml:space="preserve"> </v>
          </cell>
          <cell r="K198" t="str">
            <v xml:space="preserve"> </v>
          </cell>
          <cell r="L198" t="str">
            <v xml:space="preserve"> </v>
          </cell>
        </row>
        <row r="199">
          <cell r="D199" t="str">
            <v xml:space="preserve"> </v>
          </cell>
          <cell r="E199" t="str">
            <v xml:space="preserve"> </v>
          </cell>
          <cell r="F199" t="str">
            <v xml:space="preserve"> </v>
          </cell>
          <cell r="G199" t="str">
            <v xml:space="preserve"> </v>
          </cell>
          <cell r="H199" t="str">
            <v xml:space="preserve"> </v>
          </cell>
          <cell r="I199" t="str">
            <v xml:space="preserve"> </v>
          </cell>
          <cell r="J199" t="str">
            <v xml:space="preserve"> </v>
          </cell>
          <cell r="K199" t="str">
            <v xml:space="preserve"> </v>
          </cell>
          <cell r="L199" t="str">
            <v xml:space="preserve"> </v>
          </cell>
        </row>
        <row r="200">
          <cell r="D200" t="str">
            <v xml:space="preserve"> </v>
          </cell>
          <cell r="E200" t="str">
            <v xml:space="preserve"> </v>
          </cell>
          <cell r="F200" t="str">
            <v xml:space="preserve"> </v>
          </cell>
          <cell r="G200" t="str">
            <v xml:space="preserve"> </v>
          </cell>
          <cell r="H200" t="str">
            <v xml:space="preserve"> </v>
          </cell>
          <cell r="I200" t="str">
            <v xml:space="preserve"> </v>
          </cell>
          <cell r="J200" t="str">
            <v xml:space="preserve"> </v>
          </cell>
          <cell r="K200" t="str">
            <v xml:space="preserve"> </v>
          </cell>
          <cell r="L200" t="str">
            <v xml:space="preserve"> </v>
          </cell>
        </row>
        <row r="201">
          <cell r="D201" t="str">
            <v xml:space="preserve"> </v>
          </cell>
          <cell r="E201" t="str">
            <v xml:space="preserve"> </v>
          </cell>
          <cell r="F201" t="str">
            <v xml:space="preserve"> </v>
          </cell>
          <cell r="G201" t="str">
            <v xml:space="preserve"> </v>
          </cell>
          <cell r="H201" t="str">
            <v xml:space="preserve"> </v>
          </cell>
          <cell r="I201" t="str">
            <v xml:space="preserve"> </v>
          </cell>
          <cell r="J201" t="str">
            <v xml:space="preserve"> </v>
          </cell>
          <cell r="K201" t="str">
            <v xml:space="preserve"> </v>
          </cell>
          <cell r="L201" t="str">
            <v xml:space="preserve"> </v>
          </cell>
        </row>
        <row r="202">
          <cell r="C202" t="str">
            <v>7A</v>
          </cell>
          <cell r="D202" t="str">
            <v xml:space="preserve"> ←E/A</v>
          </cell>
          <cell r="E202" t="str">
            <v>FAN</v>
          </cell>
          <cell r="F202" t="str">
            <v>H/R</v>
          </cell>
          <cell r="G202" t="str">
            <v xml:space="preserve">R/A ←  </v>
          </cell>
          <cell r="H202" t="str">
            <v xml:space="preserve"> </v>
          </cell>
          <cell r="I202" t="str">
            <v xml:space="preserve"> </v>
          </cell>
          <cell r="J202" t="str">
            <v xml:space="preserve"> </v>
          </cell>
          <cell r="K202" t="str">
            <v xml:space="preserve"> </v>
          </cell>
          <cell r="L202" t="str">
            <v xml:space="preserve"> </v>
          </cell>
        </row>
        <row r="203">
          <cell r="B203" t="str">
            <v>7A</v>
          </cell>
          <cell r="D203" t="str">
            <v xml:space="preserve"> → O/A </v>
          </cell>
          <cell r="E203" t="str">
            <v>-</v>
          </cell>
          <cell r="F203" t="str">
            <v>H/R</v>
          </cell>
          <cell r="G203" t="str">
            <v>FAN</v>
          </cell>
          <cell r="H203" t="str">
            <v>H/C</v>
          </cell>
          <cell r="I203" t="str">
            <v>HUM</v>
          </cell>
          <cell r="J203" t="str">
            <v xml:space="preserve">S/A → </v>
          </cell>
          <cell r="K203" t="str">
            <v xml:space="preserve"> </v>
          </cell>
          <cell r="L203" t="str">
            <v xml:space="preserve"> </v>
          </cell>
        </row>
        <row r="204">
          <cell r="H204" t="str">
            <v xml:space="preserve"> </v>
          </cell>
          <cell r="I204" t="str">
            <v xml:space="preserve"> </v>
          </cell>
          <cell r="J204" t="str">
            <v xml:space="preserve"> </v>
          </cell>
          <cell r="K204" t="str">
            <v xml:space="preserve"> </v>
          </cell>
          <cell r="L204" t="str">
            <v xml:space="preserve"> </v>
          </cell>
        </row>
        <row r="205">
          <cell r="C205" t="str">
            <v>7B</v>
          </cell>
          <cell r="D205" t="str">
            <v xml:space="preserve"> ←E/A</v>
          </cell>
          <cell r="E205" t="str">
            <v>FAN</v>
          </cell>
          <cell r="F205" t="str">
            <v>H/R</v>
          </cell>
          <cell r="G205" t="str">
            <v xml:space="preserve">R/A ←  </v>
          </cell>
          <cell r="H205" t="str">
            <v xml:space="preserve"> </v>
          </cell>
          <cell r="I205" t="str">
            <v xml:space="preserve"> </v>
          </cell>
          <cell r="J205" t="str">
            <v xml:space="preserve"> </v>
          </cell>
          <cell r="K205" t="str">
            <v xml:space="preserve"> </v>
          </cell>
          <cell r="L205" t="str">
            <v xml:space="preserve"> </v>
          </cell>
        </row>
        <row r="206">
          <cell r="B206" t="str">
            <v>7B</v>
          </cell>
          <cell r="D206" t="str">
            <v xml:space="preserve"> → O/A </v>
          </cell>
          <cell r="E206" t="str">
            <v>-</v>
          </cell>
          <cell r="F206" t="str">
            <v>H/R</v>
          </cell>
          <cell r="G206" t="str">
            <v>H/C</v>
          </cell>
          <cell r="H206" t="str">
            <v>HUM</v>
          </cell>
          <cell r="I206" t="str">
            <v>FAN</v>
          </cell>
          <cell r="J206" t="str">
            <v xml:space="preserve">S/A → </v>
          </cell>
          <cell r="K206" t="str">
            <v xml:space="preserve"> </v>
          </cell>
          <cell r="L206" t="str">
            <v xml:space="preserve"> </v>
          </cell>
        </row>
        <row r="207">
          <cell r="H207" t="str">
            <v xml:space="preserve"> </v>
          </cell>
          <cell r="I207" t="str">
            <v xml:space="preserve"> </v>
          </cell>
          <cell r="J207" t="str">
            <v xml:space="preserve"> </v>
          </cell>
          <cell r="K207" t="str">
            <v xml:space="preserve"> </v>
          </cell>
          <cell r="L207" t="str">
            <v xml:space="preserve"> </v>
          </cell>
        </row>
        <row r="208">
          <cell r="C208" t="str">
            <v>7C</v>
          </cell>
          <cell r="D208" t="str">
            <v xml:space="preserve"> ←E/A</v>
          </cell>
          <cell r="E208" t="str">
            <v>FAN</v>
          </cell>
          <cell r="F208" t="str">
            <v>H/R</v>
          </cell>
          <cell r="G208" t="str">
            <v xml:space="preserve">R/A ←  </v>
          </cell>
          <cell r="H208" t="str">
            <v xml:space="preserve"> </v>
          </cell>
          <cell r="I208" t="str">
            <v xml:space="preserve"> </v>
          </cell>
          <cell r="J208" t="str">
            <v xml:space="preserve"> </v>
          </cell>
          <cell r="K208" t="str">
            <v xml:space="preserve"> </v>
          </cell>
          <cell r="L208" t="str">
            <v xml:space="preserve"> </v>
          </cell>
        </row>
        <row r="209">
          <cell r="B209" t="str">
            <v>7C</v>
          </cell>
          <cell r="D209" t="str">
            <v xml:space="preserve"> → O/A </v>
          </cell>
          <cell r="E209" t="str">
            <v>PH/C</v>
          </cell>
          <cell r="F209" t="str">
            <v>H/R</v>
          </cell>
          <cell r="G209" t="str">
            <v>FAN</v>
          </cell>
          <cell r="H209" t="str">
            <v>H/C</v>
          </cell>
          <cell r="I209" t="str">
            <v>HUM</v>
          </cell>
          <cell r="J209" t="str">
            <v xml:space="preserve">S/A → </v>
          </cell>
          <cell r="K209" t="str">
            <v xml:space="preserve"> </v>
          </cell>
          <cell r="L209" t="str">
            <v xml:space="preserve"> </v>
          </cell>
        </row>
        <row r="210">
          <cell r="H210" t="str">
            <v xml:space="preserve"> </v>
          </cell>
          <cell r="L210" t="str">
            <v xml:space="preserve"> </v>
          </cell>
        </row>
        <row r="211">
          <cell r="C211" t="str">
            <v>7D</v>
          </cell>
          <cell r="D211" t="str">
            <v xml:space="preserve"> ←E/A</v>
          </cell>
          <cell r="E211" t="str">
            <v>FAN</v>
          </cell>
          <cell r="F211" t="str">
            <v>H/R</v>
          </cell>
          <cell r="G211" t="str">
            <v xml:space="preserve">R/A ←  </v>
          </cell>
          <cell r="H211" t="str">
            <v xml:space="preserve"> </v>
          </cell>
          <cell r="I211" t="str">
            <v xml:space="preserve"> </v>
          </cell>
          <cell r="J211" t="str">
            <v xml:space="preserve"> </v>
          </cell>
          <cell r="K211" t="str">
            <v xml:space="preserve"> </v>
          </cell>
          <cell r="L211" t="str">
            <v xml:space="preserve"> </v>
          </cell>
        </row>
        <row r="212">
          <cell r="B212" t="str">
            <v>7D</v>
          </cell>
          <cell r="D212" t="str">
            <v xml:space="preserve"> → O/A </v>
          </cell>
          <cell r="E212" t="str">
            <v>PH/C</v>
          </cell>
          <cell r="F212" t="str">
            <v>H/R</v>
          </cell>
          <cell r="G212" t="str">
            <v>H/C</v>
          </cell>
          <cell r="H212" t="str">
            <v>HUM</v>
          </cell>
          <cell r="I212" t="str">
            <v>FAN</v>
          </cell>
          <cell r="J212" t="str">
            <v xml:space="preserve">S/A → </v>
          </cell>
          <cell r="K212" t="str">
            <v xml:space="preserve"> </v>
          </cell>
          <cell r="L212" t="str">
            <v xml:space="preserve"> </v>
          </cell>
        </row>
        <row r="213">
          <cell r="H213" t="str">
            <v xml:space="preserve"> </v>
          </cell>
          <cell r="L213" t="str">
            <v xml:space="preserve"> </v>
          </cell>
        </row>
        <row r="214">
          <cell r="C214" t="str">
            <v>7E</v>
          </cell>
          <cell r="D214" t="str">
            <v xml:space="preserve"> ←E/A</v>
          </cell>
          <cell r="E214" t="str">
            <v>FAN</v>
          </cell>
          <cell r="F214" t="str">
            <v>H/R</v>
          </cell>
          <cell r="G214" t="str">
            <v xml:space="preserve">R/A ←  </v>
          </cell>
          <cell r="H214" t="str">
            <v xml:space="preserve"> </v>
          </cell>
          <cell r="I214" t="str">
            <v xml:space="preserve"> </v>
          </cell>
          <cell r="J214" t="str">
            <v xml:space="preserve"> </v>
          </cell>
          <cell r="K214" t="str">
            <v xml:space="preserve"> </v>
          </cell>
          <cell r="L214" t="str">
            <v xml:space="preserve"> </v>
          </cell>
        </row>
        <row r="215">
          <cell r="B215" t="str">
            <v>7E</v>
          </cell>
          <cell r="D215" t="str">
            <v xml:space="preserve"> → O/A </v>
          </cell>
          <cell r="E215" t="str">
            <v>-</v>
          </cell>
          <cell r="F215" t="str">
            <v>H/R</v>
          </cell>
          <cell r="G215" t="str">
            <v>FAN</v>
          </cell>
          <cell r="H215" t="str">
            <v>H/C</v>
          </cell>
          <cell r="I215" t="str">
            <v>HUM</v>
          </cell>
          <cell r="J215" t="str">
            <v xml:space="preserve">S/A → </v>
          </cell>
          <cell r="K215" t="str">
            <v xml:space="preserve"> </v>
          </cell>
          <cell r="L215" t="str">
            <v xml:space="preserve"> </v>
          </cell>
        </row>
        <row r="216">
          <cell r="H216" t="str">
            <v xml:space="preserve"> </v>
          </cell>
          <cell r="L216" t="str">
            <v xml:space="preserve"> </v>
          </cell>
        </row>
        <row r="217">
          <cell r="C217" t="str">
            <v>7F</v>
          </cell>
          <cell r="D217" t="str">
            <v xml:space="preserve"> ←E/A</v>
          </cell>
          <cell r="E217" t="str">
            <v>FAN</v>
          </cell>
          <cell r="F217" t="str">
            <v>H/R</v>
          </cell>
          <cell r="G217" t="str">
            <v xml:space="preserve">R/A ←  </v>
          </cell>
          <cell r="H217" t="str">
            <v xml:space="preserve"> </v>
          </cell>
          <cell r="I217" t="str">
            <v xml:space="preserve"> </v>
          </cell>
          <cell r="J217" t="str">
            <v xml:space="preserve"> </v>
          </cell>
          <cell r="K217" t="str">
            <v xml:space="preserve"> </v>
          </cell>
          <cell r="L217" t="str">
            <v xml:space="preserve"> </v>
          </cell>
        </row>
        <row r="218">
          <cell r="B218" t="str">
            <v>7F</v>
          </cell>
          <cell r="D218" t="str">
            <v xml:space="preserve"> → O/A </v>
          </cell>
          <cell r="E218" t="str">
            <v>-</v>
          </cell>
          <cell r="F218" t="str">
            <v>H/R</v>
          </cell>
          <cell r="G218" t="str">
            <v>H/C</v>
          </cell>
          <cell r="H218" t="str">
            <v>HUM</v>
          </cell>
          <cell r="I218" t="str">
            <v>FAN</v>
          </cell>
          <cell r="J218" t="str">
            <v xml:space="preserve">S/A → </v>
          </cell>
          <cell r="K218" t="str">
            <v xml:space="preserve"> </v>
          </cell>
          <cell r="L218" t="str">
            <v xml:space="preserve"> </v>
          </cell>
        </row>
        <row r="219">
          <cell r="L219" t="str">
            <v xml:space="preserve"> </v>
          </cell>
        </row>
        <row r="220">
          <cell r="C220" t="str">
            <v>7G</v>
          </cell>
          <cell r="D220" t="str">
            <v xml:space="preserve"> ←E/A</v>
          </cell>
          <cell r="E220" t="str">
            <v>-</v>
          </cell>
          <cell r="F220" t="str">
            <v>-</v>
          </cell>
          <cell r="G220" t="str">
            <v>-</v>
          </cell>
          <cell r="H220" t="str">
            <v>-</v>
          </cell>
          <cell r="I220" t="str">
            <v xml:space="preserve">R/A ←  </v>
          </cell>
          <cell r="J220" t="str">
            <v xml:space="preserve"> </v>
          </cell>
          <cell r="K220" t="str">
            <v xml:space="preserve"> </v>
          </cell>
          <cell r="L220" t="str">
            <v xml:space="preserve"> </v>
          </cell>
        </row>
        <row r="221">
          <cell r="B221" t="str">
            <v>7G</v>
          </cell>
          <cell r="D221" t="str">
            <v xml:space="preserve"> → O/A </v>
          </cell>
          <cell r="E221" t="str">
            <v>-</v>
          </cell>
          <cell r="F221" t="str">
            <v>-</v>
          </cell>
          <cell r="G221" t="str">
            <v>-</v>
          </cell>
          <cell r="H221" t="str">
            <v>-</v>
          </cell>
          <cell r="I221" t="str">
            <v>-</v>
          </cell>
          <cell r="J221" t="str">
            <v>-</v>
          </cell>
          <cell r="K221" t="str">
            <v>-</v>
          </cell>
          <cell r="L221" t="str">
            <v xml:space="preserve">S/A → </v>
          </cell>
        </row>
        <row r="222">
          <cell r="L222" t="str">
            <v xml:space="preserve"> </v>
          </cell>
        </row>
        <row r="223">
          <cell r="C223" t="str">
            <v>7H</v>
          </cell>
          <cell r="D223" t="str">
            <v xml:space="preserve"> ←E/A</v>
          </cell>
          <cell r="E223" t="str">
            <v>-</v>
          </cell>
          <cell r="F223" t="str">
            <v>-</v>
          </cell>
          <cell r="G223" t="str">
            <v>-</v>
          </cell>
          <cell r="H223" t="str">
            <v>-</v>
          </cell>
          <cell r="I223" t="str">
            <v xml:space="preserve">R/A ←  </v>
          </cell>
          <cell r="J223" t="str">
            <v xml:space="preserve"> </v>
          </cell>
          <cell r="K223" t="str">
            <v xml:space="preserve"> </v>
          </cell>
          <cell r="L223" t="str">
            <v xml:space="preserve"> </v>
          </cell>
        </row>
        <row r="224">
          <cell r="B224" t="str">
            <v>7H</v>
          </cell>
          <cell r="D224" t="str">
            <v xml:space="preserve"> → O/A </v>
          </cell>
          <cell r="E224" t="str">
            <v>-</v>
          </cell>
          <cell r="F224" t="str">
            <v>-</v>
          </cell>
          <cell r="G224" t="str">
            <v>-</v>
          </cell>
          <cell r="H224" t="str">
            <v>-</v>
          </cell>
          <cell r="I224" t="str">
            <v>-</v>
          </cell>
          <cell r="J224" t="str">
            <v>-</v>
          </cell>
          <cell r="K224" t="str">
            <v>-</v>
          </cell>
          <cell r="L224" t="str">
            <v xml:space="preserve">S/A → </v>
          </cell>
        </row>
        <row r="225">
          <cell r="L225" t="str">
            <v xml:space="preserve"> </v>
          </cell>
        </row>
        <row r="226">
          <cell r="C226" t="str">
            <v>8A</v>
          </cell>
          <cell r="D226" t="str">
            <v xml:space="preserve"> ←E/A</v>
          </cell>
          <cell r="E226" t="str">
            <v>FAN</v>
          </cell>
          <cell r="F226" t="str">
            <v>H/R</v>
          </cell>
          <cell r="G226" t="str">
            <v xml:space="preserve">R/A ←  </v>
          </cell>
          <cell r="H226" t="str">
            <v xml:space="preserve"> </v>
          </cell>
          <cell r="I226" t="str">
            <v xml:space="preserve"> </v>
          </cell>
          <cell r="J226" t="str">
            <v xml:space="preserve"> </v>
          </cell>
          <cell r="K226" t="str">
            <v xml:space="preserve"> </v>
          </cell>
          <cell r="L226" t="str">
            <v xml:space="preserve"> </v>
          </cell>
        </row>
        <row r="227">
          <cell r="B227" t="str">
            <v>8A</v>
          </cell>
          <cell r="D227" t="str">
            <v xml:space="preserve"> → O/A </v>
          </cell>
          <cell r="E227" t="str">
            <v>-</v>
          </cell>
          <cell r="F227" t="str">
            <v>H/R</v>
          </cell>
          <cell r="G227" t="str">
            <v>FAN</v>
          </cell>
          <cell r="H227" t="str">
            <v>C/C</v>
          </cell>
          <cell r="I227" t="str">
            <v>H/C</v>
          </cell>
          <cell r="J227" t="str">
            <v>HUM</v>
          </cell>
          <cell r="K227" t="str">
            <v xml:space="preserve">S/A → </v>
          </cell>
          <cell r="L227" t="str">
            <v xml:space="preserve"> </v>
          </cell>
        </row>
        <row r="228">
          <cell r="D228" t="str">
            <v xml:space="preserve"> </v>
          </cell>
          <cell r="E228" t="str">
            <v xml:space="preserve"> </v>
          </cell>
          <cell r="F228" t="str">
            <v xml:space="preserve"> </v>
          </cell>
          <cell r="G228" t="str">
            <v xml:space="preserve"> </v>
          </cell>
          <cell r="H228" t="str">
            <v xml:space="preserve"> </v>
          </cell>
          <cell r="I228" t="str">
            <v xml:space="preserve"> </v>
          </cell>
          <cell r="J228" t="str">
            <v xml:space="preserve"> </v>
          </cell>
          <cell r="K228" t="str">
            <v xml:space="preserve"> </v>
          </cell>
          <cell r="L228" t="str">
            <v xml:space="preserve"> </v>
          </cell>
        </row>
        <row r="229">
          <cell r="C229" t="str">
            <v>8B</v>
          </cell>
          <cell r="D229" t="str">
            <v xml:space="preserve"> ←E/A</v>
          </cell>
          <cell r="E229" t="str">
            <v>FAN</v>
          </cell>
          <cell r="F229" t="str">
            <v>H/R</v>
          </cell>
          <cell r="G229" t="str">
            <v xml:space="preserve">R/A ←  </v>
          </cell>
          <cell r="H229" t="str">
            <v xml:space="preserve"> </v>
          </cell>
          <cell r="I229" t="str">
            <v xml:space="preserve"> </v>
          </cell>
          <cell r="J229" t="str">
            <v xml:space="preserve"> </v>
          </cell>
          <cell r="K229" t="str">
            <v xml:space="preserve"> </v>
          </cell>
          <cell r="L229" t="str">
            <v xml:space="preserve"> </v>
          </cell>
        </row>
        <row r="230">
          <cell r="B230" t="str">
            <v>8B</v>
          </cell>
          <cell r="D230" t="str">
            <v xml:space="preserve"> → O/A </v>
          </cell>
          <cell r="E230" t="str">
            <v>-</v>
          </cell>
          <cell r="F230" t="str">
            <v>H/R</v>
          </cell>
          <cell r="G230" t="str">
            <v>FAN</v>
          </cell>
          <cell r="H230" t="str">
            <v>H/C</v>
          </cell>
          <cell r="I230" t="str">
            <v>HUM</v>
          </cell>
          <cell r="J230" t="str">
            <v>C/C</v>
          </cell>
          <cell r="K230" t="str">
            <v xml:space="preserve">S/A → </v>
          </cell>
          <cell r="L230" t="str">
            <v xml:space="preserve"> </v>
          </cell>
        </row>
        <row r="231">
          <cell r="D231" t="str">
            <v xml:space="preserve"> </v>
          </cell>
          <cell r="E231" t="str">
            <v xml:space="preserve"> </v>
          </cell>
          <cell r="F231" t="str">
            <v xml:space="preserve"> </v>
          </cell>
          <cell r="G231" t="str">
            <v xml:space="preserve"> </v>
          </cell>
          <cell r="I231" t="str">
            <v xml:space="preserve"> </v>
          </cell>
          <cell r="J231" t="str">
            <v xml:space="preserve"> </v>
          </cell>
          <cell r="K231" t="str">
            <v xml:space="preserve"> </v>
          </cell>
          <cell r="L231" t="str">
            <v xml:space="preserve"> </v>
          </cell>
        </row>
        <row r="232">
          <cell r="C232" t="str">
            <v>8C</v>
          </cell>
          <cell r="D232" t="str">
            <v xml:space="preserve"> ←E/A</v>
          </cell>
          <cell r="E232" t="str">
            <v>FAN</v>
          </cell>
          <cell r="F232" t="str">
            <v>H/R</v>
          </cell>
          <cell r="G232" t="str">
            <v xml:space="preserve">R/A ←  </v>
          </cell>
          <cell r="H232" t="str">
            <v xml:space="preserve"> </v>
          </cell>
          <cell r="I232" t="str">
            <v xml:space="preserve"> </v>
          </cell>
          <cell r="J232" t="str">
            <v xml:space="preserve"> </v>
          </cell>
          <cell r="K232" t="str">
            <v xml:space="preserve"> </v>
          </cell>
          <cell r="L232" t="str">
            <v xml:space="preserve"> </v>
          </cell>
        </row>
        <row r="233">
          <cell r="B233" t="str">
            <v>8C</v>
          </cell>
          <cell r="D233" t="str">
            <v xml:space="preserve"> → O/A </v>
          </cell>
          <cell r="E233" t="str">
            <v>-</v>
          </cell>
          <cell r="F233" t="str">
            <v>H/R</v>
          </cell>
          <cell r="G233" t="str">
            <v>H/C</v>
          </cell>
          <cell r="H233" t="str">
            <v>HUM</v>
          </cell>
          <cell r="I233" t="str">
            <v>FAN</v>
          </cell>
          <cell r="J233" t="str">
            <v>C/C</v>
          </cell>
          <cell r="K233" t="str">
            <v xml:space="preserve">S/A → </v>
          </cell>
          <cell r="L233" t="str">
            <v xml:space="preserve"> </v>
          </cell>
        </row>
        <row r="234">
          <cell r="D234" t="str">
            <v xml:space="preserve"> </v>
          </cell>
          <cell r="F234" t="str">
            <v xml:space="preserve"> </v>
          </cell>
          <cell r="G234" t="str">
            <v xml:space="preserve"> </v>
          </cell>
          <cell r="H234" t="str">
            <v xml:space="preserve"> </v>
          </cell>
          <cell r="I234" t="str">
            <v xml:space="preserve"> </v>
          </cell>
          <cell r="J234" t="str">
            <v xml:space="preserve"> </v>
          </cell>
          <cell r="K234" t="str">
            <v xml:space="preserve"> </v>
          </cell>
          <cell r="L234" t="str">
            <v xml:space="preserve"> </v>
          </cell>
        </row>
        <row r="235">
          <cell r="C235" t="str">
            <v>8D</v>
          </cell>
          <cell r="D235" t="str">
            <v xml:space="preserve"> ←E/A</v>
          </cell>
          <cell r="E235" t="str">
            <v>FAN</v>
          </cell>
          <cell r="F235" t="str">
            <v>H/R</v>
          </cell>
          <cell r="G235" t="str">
            <v xml:space="preserve">R/A ←  </v>
          </cell>
          <cell r="H235" t="str">
            <v xml:space="preserve"> </v>
          </cell>
          <cell r="I235" t="str">
            <v xml:space="preserve"> </v>
          </cell>
          <cell r="J235" t="str">
            <v xml:space="preserve"> </v>
          </cell>
          <cell r="K235" t="str">
            <v xml:space="preserve"> </v>
          </cell>
          <cell r="L235" t="str">
            <v xml:space="preserve"> </v>
          </cell>
        </row>
        <row r="236">
          <cell r="B236" t="str">
            <v>8D</v>
          </cell>
          <cell r="D236" t="str">
            <v xml:space="preserve"> → O/A </v>
          </cell>
          <cell r="E236" t="str">
            <v>-</v>
          </cell>
          <cell r="F236" t="str">
            <v>H/R</v>
          </cell>
          <cell r="G236" t="str">
            <v>C/C</v>
          </cell>
          <cell r="H236" t="str">
            <v>FAN</v>
          </cell>
          <cell r="I236" t="str">
            <v>H/C</v>
          </cell>
          <cell r="J236" t="str">
            <v>HUM</v>
          </cell>
          <cell r="K236" t="str">
            <v xml:space="preserve">S/A → </v>
          </cell>
          <cell r="L236" t="str">
            <v xml:space="preserve"> </v>
          </cell>
        </row>
        <row r="237">
          <cell r="D237" t="str">
            <v xml:space="preserve"> </v>
          </cell>
          <cell r="E237" t="str">
            <v xml:space="preserve"> </v>
          </cell>
          <cell r="F237" t="str">
            <v xml:space="preserve"> </v>
          </cell>
          <cell r="G237" t="str">
            <v xml:space="preserve"> </v>
          </cell>
          <cell r="K237" t="str">
            <v xml:space="preserve"> </v>
          </cell>
          <cell r="L237" t="str">
            <v xml:space="preserve"> </v>
          </cell>
        </row>
        <row r="238">
          <cell r="C238" t="str">
            <v>8E</v>
          </cell>
          <cell r="D238" t="str">
            <v xml:space="preserve"> ←E/A</v>
          </cell>
          <cell r="E238" t="str">
            <v>FAN</v>
          </cell>
          <cell r="F238" t="str">
            <v>H/R</v>
          </cell>
          <cell r="G238" t="str">
            <v xml:space="preserve">R/A ←  </v>
          </cell>
          <cell r="H238" t="str">
            <v xml:space="preserve"> </v>
          </cell>
          <cell r="I238" t="str">
            <v xml:space="preserve"> </v>
          </cell>
          <cell r="J238" t="str">
            <v xml:space="preserve"> </v>
          </cell>
          <cell r="K238" t="str">
            <v xml:space="preserve"> </v>
          </cell>
        </row>
        <row r="239">
          <cell r="B239" t="str">
            <v>8E</v>
          </cell>
          <cell r="D239" t="str">
            <v xml:space="preserve"> → O/A </v>
          </cell>
          <cell r="E239" t="str">
            <v>-</v>
          </cell>
          <cell r="F239" t="str">
            <v>H/R</v>
          </cell>
          <cell r="G239" t="str">
            <v>C/C</v>
          </cell>
          <cell r="H239" t="str">
            <v>H/C</v>
          </cell>
          <cell r="I239" t="str">
            <v>HUM</v>
          </cell>
          <cell r="J239" t="str">
            <v>FAN</v>
          </cell>
          <cell r="K239" t="str">
            <v xml:space="preserve">S/A → </v>
          </cell>
        </row>
        <row r="241">
          <cell r="C241" t="str">
            <v>8F</v>
          </cell>
          <cell r="D241" t="str">
            <v xml:space="preserve"> ←E/A</v>
          </cell>
          <cell r="E241" t="str">
            <v>FAN</v>
          </cell>
          <cell r="F241" t="str">
            <v>H/R</v>
          </cell>
          <cell r="G241" t="str">
            <v xml:space="preserve">R/A ←  </v>
          </cell>
          <cell r="H241" t="str">
            <v xml:space="preserve"> </v>
          </cell>
          <cell r="I241" t="str">
            <v xml:space="preserve"> </v>
          </cell>
          <cell r="J241" t="str">
            <v xml:space="preserve"> </v>
          </cell>
          <cell r="K241" t="str">
            <v xml:space="preserve"> </v>
          </cell>
        </row>
        <row r="242">
          <cell r="B242" t="str">
            <v>8F</v>
          </cell>
          <cell r="D242" t="str">
            <v xml:space="preserve"> → O/A </v>
          </cell>
          <cell r="E242" t="str">
            <v>-</v>
          </cell>
          <cell r="F242" t="str">
            <v>H/R</v>
          </cell>
          <cell r="G242" t="str">
            <v>H/C</v>
          </cell>
          <cell r="H242" t="str">
            <v>HUM</v>
          </cell>
          <cell r="I242" t="str">
            <v>C/C</v>
          </cell>
          <cell r="J242" t="str">
            <v>FAN</v>
          </cell>
          <cell r="K242" t="str">
            <v xml:space="preserve">S/A → </v>
          </cell>
        </row>
        <row r="243">
          <cell r="D243" t="str">
            <v xml:space="preserve"> </v>
          </cell>
          <cell r="E243" t="str">
            <v xml:space="preserve"> </v>
          </cell>
          <cell r="F243" t="str">
            <v xml:space="preserve"> </v>
          </cell>
          <cell r="H243" t="str">
            <v xml:space="preserve"> </v>
          </cell>
          <cell r="I243" t="str">
            <v xml:space="preserve"> </v>
          </cell>
          <cell r="J243" t="str">
            <v xml:space="preserve"> </v>
          </cell>
          <cell r="K243" t="str">
            <v xml:space="preserve"> </v>
          </cell>
        </row>
        <row r="244">
          <cell r="C244" t="str">
            <v>8G</v>
          </cell>
          <cell r="D244" t="str">
            <v xml:space="preserve"> ←E/A</v>
          </cell>
          <cell r="E244" t="str">
            <v>FAN</v>
          </cell>
          <cell r="F244" t="str">
            <v>H/R</v>
          </cell>
          <cell r="G244" t="str">
            <v xml:space="preserve">R/A ←  </v>
          </cell>
          <cell r="H244" t="str">
            <v xml:space="preserve"> </v>
          </cell>
          <cell r="I244" t="str">
            <v xml:space="preserve"> </v>
          </cell>
          <cell r="J244" t="str">
            <v xml:space="preserve"> </v>
          </cell>
          <cell r="K244" t="str">
            <v xml:space="preserve"> </v>
          </cell>
        </row>
        <row r="245">
          <cell r="B245" t="str">
            <v>8G</v>
          </cell>
          <cell r="D245" t="str">
            <v xml:space="preserve"> → O/A </v>
          </cell>
          <cell r="E245" t="str">
            <v>PH/C</v>
          </cell>
          <cell r="F245" t="str">
            <v>H/R</v>
          </cell>
          <cell r="G245" t="str">
            <v>FAN</v>
          </cell>
          <cell r="H245" t="str">
            <v>C/C</v>
          </cell>
          <cell r="I245" t="str">
            <v>H/C</v>
          </cell>
          <cell r="J245" t="str">
            <v>HUM</v>
          </cell>
          <cell r="K245" t="str">
            <v xml:space="preserve">S/A → </v>
          </cell>
        </row>
        <row r="246">
          <cell r="D246" t="str">
            <v xml:space="preserve"> </v>
          </cell>
          <cell r="E246" t="str">
            <v xml:space="preserve"> </v>
          </cell>
          <cell r="F246" t="str">
            <v xml:space="preserve"> </v>
          </cell>
          <cell r="G246" t="str">
            <v xml:space="preserve"> </v>
          </cell>
          <cell r="H246" t="str">
            <v xml:space="preserve"> </v>
          </cell>
          <cell r="I246" t="str">
            <v xml:space="preserve"> </v>
          </cell>
          <cell r="J246" t="str">
            <v xml:space="preserve"> </v>
          </cell>
          <cell r="K246" t="str">
            <v xml:space="preserve"> </v>
          </cell>
        </row>
        <row r="247">
          <cell r="C247" t="str">
            <v>8H</v>
          </cell>
          <cell r="D247" t="str">
            <v xml:space="preserve"> ←E/A</v>
          </cell>
          <cell r="E247" t="str">
            <v>FAN</v>
          </cell>
          <cell r="F247" t="str">
            <v>H/R</v>
          </cell>
          <cell r="G247" t="str">
            <v xml:space="preserve">R/A ←  </v>
          </cell>
          <cell r="H247" t="str">
            <v xml:space="preserve"> </v>
          </cell>
          <cell r="I247" t="str">
            <v xml:space="preserve"> </v>
          </cell>
          <cell r="J247" t="str">
            <v xml:space="preserve"> </v>
          </cell>
          <cell r="K247" t="str">
            <v xml:space="preserve"> </v>
          </cell>
          <cell r="L247" t="str">
            <v xml:space="preserve"> </v>
          </cell>
        </row>
        <row r="248">
          <cell r="B248" t="str">
            <v>8H</v>
          </cell>
          <cell r="D248" t="str">
            <v xml:space="preserve"> → O/A </v>
          </cell>
          <cell r="E248" t="str">
            <v>PH/C</v>
          </cell>
          <cell r="F248" t="str">
            <v>H/R</v>
          </cell>
          <cell r="G248" t="str">
            <v>FAN</v>
          </cell>
          <cell r="H248" t="str">
            <v>H/C</v>
          </cell>
          <cell r="I248" t="str">
            <v>HUM</v>
          </cell>
          <cell r="J248" t="str">
            <v>C/C</v>
          </cell>
          <cell r="K248" t="str">
            <v xml:space="preserve">S/A → </v>
          </cell>
          <cell r="L248" t="str">
            <v xml:space="preserve"> </v>
          </cell>
        </row>
        <row r="249">
          <cell r="D249" t="str">
            <v xml:space="preserve"> </v>
          </cell>
          <cell r="E249" t="str">
            <v xml:space="preserve"> </v>
          </cell>
          <cell r="F249" t="str">
            <v xml:space="preserve"> </v>
          </cell>
          <cell r="G249" t="str">
            <v xml:space="preserve"> </v>
          </cell>
          <cell r="I249" t="str">
            <v xml:space="preserve"> </v>
          </cell>
          <cell r="J249" t="str">
            <v xml:space="preserve"> </v>
          </cell>
          <cell r="K249" t="str">
            <v xml:space="preserve"> </v>
          </cell>
          <cell r="L249" t="str">
            <v xml:space="preserve"> </v>
          </cell>
        </row>
        <row r="250">
          <cell r="C250" t="str">
            <v>8J</v>
          </cell>
          <cell r="D250" t="str">
            <v xml:space="preserve"> ←E/A</v>
          </cell>
          <cell r="E250" t="str">
            <v>FAN</v>
          </cell>
          <cell r="F250" t="str">
            <v>H/R</v>
          </cell>
          <cell r="G250" t="str">
            <v xml:space="preserve">R/A ←  </v>
          </cell>
          <cell r="H250" t="str">
            <v xml:space="preserve"> </v>
          </cell>
          <cell r="I250" t="str">
            <v xml:space="preserve"> </v>
          </cell>
          <cell r="J250" t="str">
            <v xml:space="preserve"> </v>
          </cell>
          <cell r="K250" t="str">
            <v xml:space="preserve"> </v>
          </cell>
          <cell r="L250" t="str">
            <v xml:space="preserve"> </v>
          </cell>
        </row>
        <row r="251">
          <cell r="B251" t="str">
            <v>8J</v>
          </cell>
          <cell r="D251" t="str">
            <v xml:space="preserve"> → O/A </v>
          </cell>
          <cell r="E251" t="str">
            <v>PH/C</v>
          </cell>
          <cell r="F251" t="str">
            <v>H/R</v>
          </cell>
          <cell r="G251" t="str">
            <v>H/C</v>
          </cell>
          <cell r="H251" t="str">
            <v>HUM</v>
          </cell>
          <cell r="I251" t="str">
            <v>FAN</v>
          </cell>
          <cell r="J251" t="str">
            <v>C/C</v>
          </cell>
          <cell r="K251" t="str">
            <v xml:space="preserve">S/A → </v>
          </cell>
          <cell r="L251" t="str">
            <v xml:space="preserve"> </v>
          </cell>
        </row>
        <row r="252">
          <cell r="D252" t="str">
            <v xml:space="preserve"> </v>
          </cell>
          <cell r="F252" t="str">
            <v xml:space="preserve"> </v>
          </cell>
          <cell r="G252" t="str">
            <v xml:space="preserve"> </v>
          </cell>
          <cell r="H252" t="str">
            <v xml:space="preserve"> </v>
          </cell>
          <cell r="I252" t="str">
            <v xml:space="preserve"> </v>
          </cell>
          <cell r="J252" t="str">
            <v xml:space="preserve"> </v>
          </cell>
          <cell r="K252" t="str">
            <v xml:space="preserve"> </v>
          </cell>
          <cell r="L252" t="str">
            <v xml:space="preserve"> </v>
          </cell>
        </row>
        <row r="253">
          <cell r="C253" t="str">
            <v>8K</v>
          </cell>
          <cell r="D253" t="str">
            <v xml:space="preserve"> ←E/A</v>
          </cell>
          <cell r="E253" t="str">
            <v>FAN</v>
          </cell>
          <cell r="F253" t="str">
            <v>H/R</v>
          </cell>
          <cell r="G253" t="str">
            <v xml:space="preserve">R/A ←  </v>
          </cell>
          <cell r="H253" t="str">
            <v xml:space="preserve"> </v>
          </cell>
          <cell r="I253" t="str">
            <v xml:space="preserve"> </v>
          </cell>
          <cell r="J253" t="str">
            <v xml:space="preserve"> </v>
          </cell>
          <cell r="K253" t="str">
            <v xml:space="preserve"> </v>
          </cell>
          <cell r="L253" t="str">
            <v xml:space="preserve"> </v>
          </cell>
        </row>
        <row r="254">
          <cell r="B254" t="str">
            <v>8K</v>
          </cell>
          <cell r="D254" t="str">
            <v xml:space="preserve"> → O/A </v>
          </cell>
          <cell r="E254" t="str">
            <v>PH/C</v>
          </cell>
          <cell r="F254" t="str">
            <v>H/R</v>
          </cell>
          <cell r="G254" t="str">
            <v>C/C</v>
          </cell>
          <cell r="H254" t="str">
            <v>FAN</v>
          </cell>
          <cell r="I254" t="str">
            <v>H/C</v>
          </cell>
          <cell r="J254" t="str">
            <v>HUM</v>
          </cell>
          <cell r="K254" t="str">
            <v xml:space="preserve">S/A → </v>
          </cell>
          <cell r="L254" t="str">
            <v xml:space="preserve"> </v>
          </cell>
        </row>
        <row r="255">
          <cell r="D255" t="str">
            <v xml:space="preserve"> </v>
          </cell>
          <cell r="E255" t="str">
            <v xml:space="preserve"> </v>
          </cell>
          <cell r="F255" t="str">
            <v xml:space="preserve"> </v>
          </cell>
          <cell r="G255" t="str">
            <v xml:space="preserve"> </v>
          </cell>
          <cell r="K255" t="str">
            <v xml:space="preserve"> </v>
          </cell>
          <cell r="L255" t="str">
            <v xml:space="preserve"> </v>
          </cell>
        </row>
        <row r="256">
          <cell r="C256" t="str">
            <v>8L</v>
          </cell>
          <cell r="D256" t="str">
            <v xml:space="preserve"> ←E/A</v>
          </cell>
          <cell r="E256" t="str">
            <v>FAN</v>
          </cell>
          <cell r="F256" t="str">
            <v>H/R</v>
          </cell>
          <cell r="G256" t="str">
            <v xml:space="preserve">R/A ←  </v>
          </cell>
          <cell r="H256" t="str">
            <v xml:space="preserve"> </v>
          </cell>
          <cell r="I256" t="str">
            <v xml:space="preserve"> </v>
          </cell>
          <cell r="J256" t="str">
            <v xml:space="preserve"> </v>
          </cell>
          <cell r="K256" t="str">
            <v xml:space="preserve"> </v>
          </cell>
          <cell r="L256" t="str">
            <v xml:space="preserve"> </v>
          </cell>
        </row>
        <row r="257">
          <cell r="B257" t="str">
            <v>8L</v>
          </cell>
          <cell r="D257" t="str">
            <v xml:space="preserve"> → O/A </v>
          </cell>
          <cell r="E257" t="str">
            <v>PH/C</v>
          </cell>
          <cell r="F257" t="str">
            <v>H/R</v>
          </cell>
          <cell r="G257" t="str">
            <v>C/C</v>
          </cell>
          <cell r="H257" t="str">
            <v>H/C</v>
          </cell>
          <cell r="I257" t="str">
            <v>HUM</v>
          </cell>
          <cell r="J257" t="str">
            <v>FAN</v>
          </cell>
          <cell r="K257" t="str">
            <v xml:space="preserve">S/A → </v>
          </cell>
          <cell r="L257" t="str">
            <v xml:space="preserve"> </v>
          </cell>
        </row>
        <row r="258">
          <cell r="L258" t="str">
            <v xml:space="preserve"> </v>
          </cell>
        </row>
        <row r="259">
          <cell r="C259" t="str">
            <v>8M</v>
          </cell>
          <cell r="D259" t="str">
            <v xml:space="preserve"> ←E/A</v>
          </cell>
          <cell r="E259" t="str">
            <v>FAN</v>
          </cell>
          <cell r="F259" t="str">
            <v>H/R</v>
          </cell>
          <cell r="G259" t="str">
            <v xml:space="preserve">R/A ←  </v>
          </cell>
          <cell r="H259" t="str">
            <v xml:space="preserve"> </v>
          </cell>
          <cell r="I259" t="str">
            <v xml:space="preserve"> </v>
          </cell>
          <cell r="J259" t="str">
            <v xml:space="preserve"> </v>
          </cell>
          <cell r="K259" t="str">
            <v xml:space="preserve"> </v>
          </cell>
          <cell r="L259" t="str">
            <v xml:space="preserve"> </v>
          </cell>
        </row>
        <row r="260">
          <cell r="B260" t="str">
            <v>8M</v>
          </cell>
          <cell r="D260" t="str">
            <v xml:space="preserve"> → O/A </v>
          </cell>
          <cell r="E260" t="str">
            <v>PH/C</v>
          </cell>
          <cell r="F260" t="str">
            <v>H/R</v>
          </cell>
          <cell r="G260" t="str">
            <v>H/C</v>
          </cell>
          <cell r="H260" t="str">
            <v>HUM</v>
          </cell>
          <cell r="I260" t="str">
            <v>C/C</v>
          </cell>
          <cell r="J260" t="str">
            <v>FAN</v>
          </cell>
          <cell r="K260" t="str">
            <v xml:space="preserve">S/A → </v>
          </cell>
          <cell r="L260" t="str">
            <v xml:space="preserve">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A16"/>
  <sheetViews>
    <sheetView tabSelected="1" workbookViewId="0">
      <selection activeCell="F1" sqref="F1"/>
    </sheetView>
  </sheetViews>
  <sheetFormatPr defaultRowHeight="15" x14ac:dyDescent="0.25"/>
  <sheetData>
    <row r="1" spans="1:105" ht="51" x14ac:dyDescent="0.25">
      <c r="A1" s="9"/>
      <c r="B1" s="9"/>
      <c r="C1" s="10" t="s">
        <v>148</v>
      </c>
      <c r="D1" s="10"/>
      <c r="E1" s="10" t="s">
        <v>149</v>
      </c>
      <c r="F1" s="10" t="s">
        <v>245</v>
      </c>
      <c r="G1" s="10" t="s">
        <v>150</v>
      </c>
      <c r="H1" s="10" t="s">
        <v>151</v>
      </c>
      <c r="I1" s="9"/>
      <c r="J1" s="10"/>
      <c r="K1" s="9"/>
      <c r="L1" s="10" t="s">
        <v>152</v>
      </c>
      <c r="M1" s="9"/>
      <c r="N1" s="10" t="s">
        <v>153</v>
      </c>
      <c r="O1" s="9"/>
      <c r="P1" s="10" t="s">
        <v>154</v>
      </c>
      <c r="Q1" s="9"/>
      <c r="R1" s="10"/>
      <c r="S1" s="10"/>
      <c r="T1" s="10"/>
      <c r="U1" s="10"/>
      <c r="V1" s="10"/>
      <c r="W1" s="10"/>
      <c r="X1" s="11"/>
      <c r="Y1" s="12"/>
      <c r="Z1" s="10"/>
      <c r="AA1" s="10"/>
      <c r="AB1" s="10"/>
      <c r="AC1" s="10"/>
      <c r="AD1" s="10"/>
      <c r="AE1" s="10" t="s">
        <v>155</v>
      </c>
      <c r="AF1" s="10" t="str">
        <f>AE1&amp;"prev"</f>
        <v>SysLoad. Divrst.Lightsprev</v>
      </c>
      <c r="AG1" s="10" t="s">
        <v>156</v>
      </c>
      <c r="AH1" s="10" t="str">
        <f>AG1&amp;"prev"</f>
        <v>SysLoad. Divrst.Tskltgprev</v>
      </c>
      <c r="AI1" s="10" t="s">
        <v>157</v>
      </c>
      <c r="AJ1" s="10" t="str">
        <f>AI1&amp;"prev"</f>
        <v>SysLoad. Divrst.Occprev</v>
      </c>
      <c r="AK1" s="10" t="s">
        <v>158</v>
      </c>
      <c r="AL1" s="10" t="str">
        <f>AK1&amp;"prev"</f>
        <v>SysLoad. Divrst.Equipprev</v>
      </c>
      <c r="AM1" s="10" t="s">
        <v>159</v>
      </c>
      <c r="AN1" s="10" t="str">
        <f>AM1&amp;"prev"</f>
        <v>SysLoad. SF.TSPprev</v>
      </c>
      <c r="AO1" s="10" t="s">
        <v>160</v>
      </c>
      <c r="AP1" s="10" t="str">
        <f>AO1&amp;"prev"</f>
        <v>SysLoad. SF.StEffprev</v>
      </c>
      <c r="AQ1" s="10" t="s">
        <v>161</v>
      </c>
      <c r="AR1" s="10" t="str">
        <f>AQ1&amp;"prev"</f>
        <v>SysLoad. SF.DrLossprev</v>
      </c>
      <c r="AS1" s="10" t="s">
        <v>162</v>
      </c>
      <c r="AT1" s="10" t="str">
        <f>AS1&amp;"prev"</f>
        <v>SysLoad. SF.MinMotorSFprev</v>
      </c>
      <c r="AU1" s="10" t="s">
        <v>163</v>
      </c>
      <c r="AV1" s="10" t="str">
        <f>AU1&amp;"prev"</f>
        <v>SysLoad. RF.TSPprev</v>
      </c>
      <c r="AW1" s="10" t="s">
        <v>160</v>
      </c>
      <c r="AX1" s="10" t="str">
        <f>AW1&amp;"prev"</f>
        <v>SysLoad. SF.StEffprev</v>
      </c>
      <c r="AY1" s="10" t="s">
        <v>164</v>
      </c>
      <c r="AZ1" s="10" t="str">
        <f>AY1&amp;"prev"</f>
        <v>SysLoad. RF.DrLossprev</v>
      </c>
      <c r="BA1" s="10" t="s">
        <v>165</v>
      </c>
      <c r="BB1" s="10" t="str">
        <f>BA1&amp;"prev"</f>
        <v>SysLoad. RF.MinMotorSFprev</v>
      </c>
      <c r="BC1" s="10" t="s">
        <v>166</v>
      </c>
      <c r="BD1" s="10" t="str">
        <f>BC1&amp;"prev"</f>
        <v>SysLoad. EA.Calcprev</v>
      </c>
      <c r="BE1" s="10" t="s">
        <v>167</v>
      </c>
      <c r="BF1" s="10" t="str">
        <f>BE1&amp;"prev"</f>
        <v>SysLoad. EA.CalcValueprev</v>
      </c>
      <c r="BG1" s="10" t="s">
        <v>168</v>
      </c>
      <c r="BH1" s="10" t="str">
        <f>BG1&amp;"prev"</f>
        <v>SysLoad. EA.AvgWperL/sprev</v>
      </c>
      <c r="BI1" s="9"/>
      <c r="BJ1" s="10" t="s">
        <v>169</v>
      </c>
      <c r="BK1" s="10" t="str">
        <f>BJ1&amp;"prev"</f>
        <v>SysLoad. OA.CalcMethodprev</v>
      </c>
      <c r="BL1" s="10" t="s">
        <v>170</v>
      </c>
      <c r="BM1" s="10" t="str">
        <f>BL1&amp;"prev"</f>
        <v>SysLoad. MinOAprev</v>
      </c>
      <c r="BN1" s="10" t="s">
        <v>171</v>
      </c>
      <c r="BO1" s="10" t="str">
        <f>BN1&amp;"prev"</f>
        <v>SysLoad. MaxOAprev</v>
      </c>
      <c r="BP1" s="10" t="s">
        <v>172</v>
      </c>
      <c r="BQ1" s="10" t="str">
        <f>BP1&amp;"prev"</f>
        <v>SysLoad. HumdfrLvgWprev</v>
      </c>
      <c r="BR1" s="10" t="s">
        <v>173</v>
      </c>
      <c r="BS1" s="10" t="str">
        <f>BR1&amp;"prev"</f>
        <v>SysLoad. HumdfrLossprev</v>
      </c>
      <c r="BT1" s="10" t="s">
        <v>174</v>
      </c>
      <c r="BU1" s="10" t="str">
        <f>BT1&amp;"prev"</f>
        <v>SysLoad. HR.SensEffprev</v>
      </c>
      <c r="BV1" s="10"/>
      <c r="BW1" s="10" t="s">
        <v>175</v>
      </c>
      <c r="BX1" s="10" t="str">
        <f>BW1&amp;"prev"</f>
        <v>SysLoad. HR.LatEffprev</v>
      </c>
      <c r="BY1" s="10" t="s">
        <v>176</v>
      </c>
      <c r="BZ1" s="10" t="str">
        <f>BY1&amp;"prev"</f>
        <v>SysLoad. PHC.EntAirTempprev</v>
      </c>
      <c r="CA1" s="10"/>
      <c r="CB1" s="10" t="s">
        <v>177</v>
      </c>
      <c r="CC1" s="10" t="str">
        <f>CB1&amp;"prev"</f>
        <v>SysLoad. PHC.LvgAirTempprev</v>
      </c>
      <c r="CD1" s="10" t="s">
        <v>178</v>
      </c>
      <c r="CE1" s="9"/>
      <c r="CF1" s="10"/>
      <c r="CG1" s="10" t="s">
        <v>179</v>
      </c>
      <c r="CH1" s="10" t="str">
        <f>CG1&amp;"prev"</f>
        <v>SysLoad. HC.LvgAirTempprev</v>
      </c>
      <c r="CI1" s="10" t="s">
        <v>180</v>
      </c>
      <c r="CJ1" s="10" t="str">
        <f>CI1&amp;"prev"</f>
        <v>SysLoad. CC.EntAirTempprev</v>
      </c>
      <c r="CK1" s="10"/>
      <c r="CL1" s="10" t="s">
        <v>181</v>
      </c>
      <c r="CM1" s="10" t="str">
        <f>CL1&amp;"prev"</f>
        <v>SysLoad. CC.LvgAirTempprev</v>
      </c>
      <c r="CN1" s="10" t="s">
        <v>182</v>
      </c>
      <c r="CO1" s="10" t="str">
        <f>CN1&amp;"prev"</f>
        <v>SysLoad. CC.EntAirHumprev</v>
      </c>
      <c r="CP1" s="9"/>
      <c r="CQ1" s="10" t="s">
        <v>183</v>
      </c>
      <c r="CR1" s="10" t="str">
        <f>CQ1&amp;"prev"</f>
        <v>SysLoad. CC.LvgAirHumprev</v>
      </c>
      <c r="CS1" s="10" t="s">
        <v>184</v>
      </c>
      <c r="CT1" s="10" t="str">
        <f>CS1&amp;"prev"</f>
        <v>SysLoad. CC.HumSetptprev</v>
      </c>
      <c r="CU1" s="10"/>
      <c r="CV1" s="10" t="s">
        <v>185</v>
      </c>
      <c r="CW1" s="10" t="s">
        <v>186</v>
      </c>
      <c r="CX1" s="10" t="s">
        <v>187</v>
      </c>
      <c r="CY1" s="10" t="s">
        <v>188</v>
      </c>
      <c r="CZ1" s="10"/>
      <c r="DA1" s="9"/>
    </row>
    <row r="3" spans="1:105" ht="16.5" thickBot="1" x14ac:dyDescent="0.3">
      <c r="A3" s="13"/>
      <c r="B3" s="14"/>
      <c r="C3" s="195" t="s">
        <v>189</v>
      </c>
      <c r="D3" s="195"/>
      <c r="E3" s="195"/>
      <c r="F3" s="195"/>
      <c r="G3" s="195"/>
      <c r="H3" s="195"/>
      <c r="I3" s="195"/>
      <c r="J3" s="195"/>
      <c r="K3" s="14"/>
      <c r="L3" s="195" t="s">
        <v>190</v>
      </c>
      <c r="M3" s="195"/>
      <c r="N3" s="195"/>
      <c r="O3" s="195"/>
      <c r="P3" s="195"/>
      <c r="Q3" s="195"/>
      <c r="R3" s="195"/>
      <c r="S3" s="195"/>
      <c r="T3" s="195"/>
      <c r="U3" s="195"/>
      <c r="V3" s="195"/>
      <c r="W3" s="195"/>
      <c r="X3" s="195"/>
      <c r="Y3" s="195"/>
      <c r="Z3" s="195"/>
      <c r="AA3" s="15"/>
      <c r="AB3" s="15"/>
      <c r="AC3" s="14"/>
      <c r="AD3" s="9"/>
      <c r="AE3" s="196" t="s">
        <v>191</v>
      </c>
      <c r="AF3" s="196"/>
      <c r="AG3" s="196"/>
      <c r="AH3" s="196"/>
      <c r="AI3" s="196"/>
      <c r="AJ3" s="196"/>
      <c r="AK3" s="196"/>
      <c r="AL3" s="196"/>
      <c r="AM3" s="196"/>
      <c r="AN3" s="196"/>
      <c r="AO3" s="196"/>
      <c r="AP3" s="196"/>
      <c r="AQ3" s="196"/>
      <c r="AR3" s="196"/>
      <c r="AS3" s="196"/>
      <c r="AT3" s="196"/>
      <c r="AU3" s="196"/>
      <c r="AV3" s="196"/>
      <c r="AW3" s="196"/>
      <c r="AX3" s="196"/>
      <c r="AY3" s="196"/>
      <c r="AZ3" s="196"/>
      <c r="BA3" s="196"/>
      <c r="BB3" s="196"/>
      <c r="BC3" s="196"/>
      <c r="BD3" s="196"/>
      <c r="BE3" s="196"/>
      <c r="BF3" s="196"/>
      <c r="BG3" s="196"/>
      <c r="BH3" s="196"/>
      <c r="BI3" s="196"/>
      <c r="BJ3" s="196"/>
      <c r="BK3" s="196"/>
      <c r="BL3" s="196"/>
      <c r="BM3" s="196"/>
      <c r="BN3" s="196"/>
      <c r="BO3" s="196"/>
      <c r="BP3" s="196"/>
      <c r="BQ3" s="196"/>
      <c r="BR3" s="196"/>
      <c r="BS3" s="196"/>
      <c r="BT3" s="196"/>
      <c r="BU3" s="196"/>
      <c r="BV3" s="196"/>
      <c r="BW3" s="196"/>
      <c r="BX3" s="196"/>
      <c r="BY3" s="196"/>
      <c r="BZ3" s="196"/>
      <c r="CA3" s="196"/>
      <c r="CB3" s="196"/>
      <c r="CC3" s="196"/>
      <c r="CD3" s="196"/>
      <c r="CE3" s="196"/>
      <c r="CF3" s="196"/>
      <c r="CG3" s="196"/>
      <c r="CH3" s="196"/>
      <c r="CI3" s="196"/>
      <c r="CJ3" s="196"/>
      <c r="CK3" s="196"/>
      <c r="CL3" s="196"/>
      <c r="CM3" s="196"/>
      <c r="CN3" s="196"/>
      <c r="CO3" s="196"/>
      <c r="CP3" s="196"/>
      <c r="CQ3" s="196"/>
      <c r="CR3" s="196"/>
      <c r="CS3" s="196"/>
      <c r="CT3" s="16"/>
      <c r="CU3" s="16"/>
      <c r="CV3" s="16"/>
      <c r="CW3" s="17"/>
      <c r="CX3" s="17"/>
      <c r="CY3" s="17"/>
      <c r="CZ3" s="17"/>
      <c r="DA3" s="14"/>
    </row>
    <row r="4" spans="1:105" ht="18" thickTop="1" thickBot="1" x14ac:dyDescent="0.35">
      <c r="A4" s="18"/>
      <c r="B4" s="19"/>
      <c r="C4" s="20"/>
      <c r="D4" s="20"/>
      <c r="E4" s="21"/>
      <c r="F4" s="21"/>
      <c r="G4" s="21"/>
      <c r="H4" s="21"/>
      <c r="I4" s="21"/>
      <c r="J4" s="21"/>
      <c r="K4" s="19"/>
      <c r="L4" s="21"/>
      <c r="M4" s="21"/>
      <c r="N4" s="21"/>
      <c r="O4" s="21"/>
      <c r="P4" s="21"/>
      <c r="Q4" s="21"/>
      <c r="R4" s="21"/>
      <c r="S4" s="21"/>
      <c r="T4" s="21"/>
      <c r="U4" s="21"/>
      <c r="V4" s="21"/>
      <c r="W4" s="21"/>
      <c r="X4" s="21"/>
      <c r="Y4" s="21"/>
      <c r="Z4" s="21"/>
      <c r="AA4" s="21"/>
      <c r="AB4" s="21"/>
      <c r="AC4" s="14"/>
      <c r="AD4" s="22"/>
      <c r="AE4" s="197" t="s">
        <v>192</v>
      </c>
      <c r="AF4" s="197"/>
      <c r="AG4" s="197"/>
      <c r="AH4" s="197"/>
      <c r="AI4" s="197"/>
      <c r="AJ4" s="197"/>
      <c r="AK4" s="197"/>
      <c r="AL4" s="198"/>
      <c r="AM4" s="199" t="s">
        <v>193</v>
      </c>
      <c r="AN4" s="197"/>
      <c r="AO4" s="197"/>
      <c r="AP4" s="197"/>
      <c r="AQ4" s="197"/>
      <c r="AR4" s="197"/>
      <c r="AS4" s="197"/>
      <c r="AT4" s="197"/>
      <c r="AU4" s="200" t="s">
        <v>194</v>
      </c>
      <c r="AV4" s="201"/>
      <c r="AW4" s="201"/>
      <c r="AX4" s="201"/>
      <c r="AY4" s="201"/>
      <c r="AZ4" s="201"/>
      <c r="BA4" s="201"/>
      <c r="BB4" s="202"/>
      <c r="BC4" s="200" t="s">
        <v>195</v>
      </c>
      <c r="BD4" s="201"/>
      <c r="BE4" s="201"/>
      <c r="BF4" s="201"/>
      <c r="BG4" s="201"/>
      <c r="BH4" s="202"/>
      <c r="BI4" s="19"/>
      <c r="BJ4" s="203" t="s">
        <v>196</v>
      </c>
      <c r="BK4" s="204"/>
      <c r="BL4" s="204"/>
      <c r="BM4" s="204"/>
      <c r="BN4" s="204"/>
      <c r="BO4" s="204"/>
      <c r="BP4" s="204"/>
      <c r="BQ4" s="204"/>
      <c r="BR4" s="204"/>
      <c r="BS4" s="205"/>
      <c r="BT4" s="206" t="s">
        <v>197</v>
      </c>
      <c r="BU4" s="206"/>
      <c r="BV4" s="206"/>
      <c r="BW4" s="206"/>
      <c r="BX4" s="206"/>
      <c r="BY4" s="23"/>
      <c r="BZ4" s="24"/>
      <c r="CA4" s="24"/>
      <c r="CB4" s="203" t="s">
        <v>198</v>
      </c>
      <c r="CC4" s="204"/>
      <c r="CD4" s="204"/>
      <c r="CE4" s="204"/>
      <c r="CF4" s="204"/>
      <c r="CG4" s="204"/>
      <c r="CH4" s="204"/>
      <c r="CI4" s="204"/>
      <c r="CJ4" s="204"/>
      <c r="CK4" s="204"/>
      <c r="CL4" s="204"/>
      <c r="CM4" s="204"/>
      <c r="CN4" s="204"/>
      <c r="CO4" s="204"/>
      <c r="CP4" s="204"/>
      <c r="CQ4" s="204"/>
      <c r="CR4" s="204"/>
      <c r="CS4" s="204"/>
      <c r="CT4" s="204"/>
      <c r="CU4" s="204"/>
      <c r="CV4" s="204"/>
      <c r="CW4" s="204"/>
      <c r="CX4" s="204"/>
      <c r="CY4" s="204"/>
      <c r="CZ4" s="204"/>
      <c r="DA4" s="14"/>
    </row>
    <row r="5" spans="1:105" ht="50.25" x14ac:dyDescent="0.25">
      <c r="A5" s="25"/>
      <c r="B5" s="14"/>
      <c r="C5" s="26" t="s">
        <v>199</v>
      </c>
      <c r="D5" s="26"/>
      <c r="E5" s="26" t="s">
        <v>200</v>
      </c>
      <c r="F5" s="27"/>
      <c r="G5" s="26" t="s">
        <v>201</v>
      </c>
      <c r="H5" s="26" t="s">
        <v>202</v>
      </c>
      <c r="I5" s="27"/>
      <c r="J5" s="27"/>
      <c r="K5" s="14"/>
      <c r="L5" s="26" t="s">
        <v>203</v>
      </c>
      <c r="M5" s="27"/>
      <c r="N5" s="26" t="s">
        <v>204</v>
      </c>
      <c r="O5" s="27"/>
      <c r="P5" s="28" t="s">
        <v>205</v>
      </c>
      <c r="Q5" s="29"/>
      <c r="R5" s="184" t="s">
        <v>206</v>
      </c>
      <c r="S5" s="185"/>
      <c r="T5" s="185"/>
      <c r="U5" s="185"/>
      <c r="V5" s="185"/>
      <c r="W5" s="185"/>
      <c r="X5" s="185"/>
      <c r="Y5" s="185"/>
      <c r="Z5" s="185"/>
      <c r="AA5" s="186"/>
      <c r="AB5" s="30"/>
      <c r="AC5" s="14"/>
      <c r="AD5" s="9"/>
      <c r="AE5" s="31" t="s">
        <v>207</v>
      </c>
      <c r="AF5" s="27"/>
      <c r="AG5" s="31" t="s">
        <v>208</v>
      </c>
      <c r="AH5" s="27"/>
      <c r="AI5" s="31" t="s">
        <v>209</v>
      </c>
      <c r="AJ5" s="27"/>
      <c r="AK5" s="32" t="s">
        <v>210</v>
      </c>
      <c r="AL5" s="33"/>
      <c r="AM5" s="34" t="s">
        <v>211</v>
      </c>
      <c r="AN5" s="35"/>
      <c r="AO5" s="30" t="s">
        <v>212</v>
      </c>
      <c r="AP5" s="35"/>
      <c r="AQ5" s="30" t="s">
        <v>213</v>
      </c>
      <c r="AR5" s="35"/>
      <c r="AS5" s="30" t="s">
        <v>214</v>
      </c>
      <c r="AT5" s="36"/>
      <c r="AU5" s="34" t="s">
        <v>211</v>
      </c>
      <c r="AV5" s="35"/>
      <c r="AW5" s="30" t="s">
        <v>212</v>
      </c>
      <c r="AX5" s="35"/>
      <c r="AY5" s="30" t="s">
        <v>213</v>
      </c>
      <c r="AZ5" s="35"/>
      <c r="BA5" s="30" t="s">
        <v>214</v>
      </c>
      <c r="BB5" s="37"/>
      <c r="BC5" s="34" t="s">
        <v>215</v>
      </c>
      <c r="BD5" s="35"/>
      <c r="BE5" s="30" t="s">
        <v>216</v>
      </c>
      <c r="BF5" s="35"/>
      <c r="BG5" s="30" t="s">
        <v>217</v>
      </c>
      <c r="BH5" s="35"/>
      <c r="BI5" s="14"/>
      <c r="BJ5" s="34" t="s">
        <v>218</v>
      </c>
      <c r="BK5" s="27"/>
      <c r="BL5" s="31" t="s">
        <v>219</v>
      </c>
      <c r="BM5" s="27"/>
      <c r="BN5" s="38" t="s">
        <v>220</v>
      </c>
      <c r="BO5" s="27"/>
      <c r="BP5" s="39" t="s">
        <v>221</v>
      </c>
      <c r="BQ5" s="40"/>
      <c r="BR5" s="39" t="s">
        <v>222</v>
      </c>
      <c r="BS5" s="41"/>
      <c r="BT5" s="34" t="s">
        <v>223</v>
      </c>
      <c r="BU5" s="27"/>
      <c r="BV5" s="27"/>
      <c r="BW5" s="31" t="s">
        <v>224</v>
      </c>
      <c r="BX5" s="37"/>
      <c r="BY5" s="34" t="s">
        <v>225</v>
      </c>
      <c r="BZ5" s="27"/>
      <c r="CA5" s="33"/>
      <c r="CB5" s="42" t="s">
        <v>226</v>
      </c>
      <c r="CC5" s="43"/>
      <c r="CD5" s="44" t="s">
        <v>227</v>
      </c>
      <c r="CE5" s="43"/>
      <c r="CF5" s="43"/>
      <c r="CG5" s="45" t="s">
        <v>228</v>
      </c>
      <c r="CH5" s="46"/>
      <c r="CI5" s="42" t="s">
        <v>229</v>
      </c>
      <c r="CJ5" s="43"/>
      <c r="CK5" s="43"/>
      <c r="CL5" s="44" t="s">
        <v>230</v>
      </c>
      <c r="CM5" s="43"/>
      <c r="CN5" s="44" t="s">
        <v>231</v>
      </c>
      <c r="CO5" s="43"/>
      <c r="CP5" s="43"/>
      <c r="CQ5" s="47" t="s">
        <v>232</v>
      </c>
      <c r="CR5" s="27"/>
      <c r="CS5" s="48" t="s">
        <v>233</v>
      </c>
      <c r="CT5" s="27"/>
      <c r="CU5" s="27"/>
      <c r="CV5" s="187" t="s">
        <v>234</v>
      </c>
      <c r="CW5" s="188"/>
      <c r="CX5" s="188"/>
      <c r="CY5" s="188"/>
      <c r="CZ5" s="47"/>
      <c r="DA5" s="14"/>
    </row>
    <row r="6" spans="1:105" ht="16.5" thickBot="1" x14ac:dyDescent="0.3">
      <c r="A6" s="49"/>
      <c r="B6" s="14"/>
      <c r="C6" s="50"/>
      <c r="D6" s="50"/>
      <c r="E6" s="51"/>
      <c r="F6" s="52"/>
      <c r="G6" s="50"/>
      <c r="H6" s="50"/>
      <c r="I6" s="52"/>
      <c r="J6" s="52"/>
      <c r="K6" s="14"/>
      <c r="L6" s="50"/>
      <c r="M6" s="52"/>
      <c r="N6" s="50"/>
      <c r="O6" s="52"/>
      <c r="P6" s="50"/>
      <c r="Q6" s="53"/>
      <c r="R6" s="189"/>
      <c r="S6" s="189"/>
      <c r="T6" s="189"/>
      <c r="U6" s="189"/>
      <c r="V6" s="189"/>
      <c r="W6" s="189"/>
      <c r="X6" s="189"/>
      <c r="Y6" s="189"/>
      <c r="Z6" s="189"/>
      <c r="AA6" s="53"/>
      <c r="AB6" s="50"/>
      <c r="AC6" s="14"/>
      <c r="AD6" s="52"/>
      <c r="AE6" s="54"/>
      <c r="AF6" s="55"/>
      <c r="AG6" s="54"/>
      <c r="AH6" s="55"/>
      <c r="AI6" s="54"/>
      <c r="AJ6" s="55"/>
      <c r="AK6" s="54"/>
      <c r="AL6" s="56"/>
      <c r="AM6" s="57" t="s">
        <v>235</v>
      </c>
      <c r="AN6" s="58"/>
      <c r="AO6" s="59"/>
      <c r="AP6" s="58"/>
      <c r="AQ6" s="59"/>
      <c r="AR6" s="58"/>
      <c r="AS6" s="59"/>
      <c r="AT6" s="60"/>
      <c r="AU6" s="57" t="s">
        <v>235</v>
      </c>
      <c r="AV6" s="58"/>
      <c r="AW6" s="59"/>
      <c r="AX6" s="58"/>
      <c r="AY6" s="59"/>
      <c r="AZ6" s="58"/>
      <c r="BA6" s="59"/>
      <c r="BB6" s="61"/>
      <c r="BC6" s="57"/>
      <c r="BD6" s="58"/>
      <c r="BE6" s="59"/>
      <c r="BF6" s="58"/>
      <c r="BG6" s="59"/>
      <c r="BH6" s="58"/>
      <c r="BI6" s="62"/>
      <c r="BJ6" s="57"/>
      <c r="BK6" s="63"/>
      <c r="BL6" s="64"/>
      <c r="BM6" s="63"/>
      <c r="BN6" s="64"/>
      <c r="BO6" s="63"/>
      <c r="BP6" s="59" t="s">
        <v>236</v>
      </c>
      <c r="BQ6" s="65"/>
      <c r="BR6" s="59"/>
      <c r="BS6" s="66"/>
      <c r="BT6" s="57"/>
      <c r="BU6" s="63"/>
      <c r="BV6" s="63"/>
      <c r="BW6" s="64"/>
      <c r="BX6" s="61"/>
      <c r="BY6" s="67" t="s">
        <v>237</v>
      </c>
      <c r="BZ6" s="63"/>
      <c r="CA6" s="68"/>
      <c r="CB6" s="67" t="s">
        <v>237</v>
      </c>
      <c r="CC6" s="63"/>
      <c r="CD6" s="69" t="s">
        <v>237</v>
      </c>
      <c r="CE6" s="63"/>
      <c r="CF6" s="63"/>
      <c r="CG6" s="69" t="s">
        <v>237</v>
      </c>
      <c r="CH6" s="61"/>
      <c r="CI6" s="67" t="s">
        <v>237</v>
      </c>
      <c r="CJ6" s="63"/>
      <c r="CK6" s="63"/>
      <c r="CL6" s="69" t="s">
        <v>237</v>
      </c>
      <c r="CM6" s="63"/>
      <c r="CN6" s="59" t="s">
        <v>238</v>
      </c>
      <c r="CO6" s="63"/>
      <c r="CP6" s="63"/>
      <c r="CQ6" s="59" t="s">
        <v>238</v>
      </c>
      <c r="CR6" s="52"/>
      <c r="CS6" s="59" t="s">
        <v>238</v>
      </c>
      <c r="CT6" s="52"/>
      <c r="CU6" s="52"/>
      <c r="CV6" s="70" t="s">
        <v>103</v>
      </c>
      <c r="CW6" s="51" t="s">
        <v>56</v>
      </c>
      <c r="CX6" s="51" t="s">
        <v>122</v>
      </c>
      <c r="CY6" s="71" t="s">
        <v>57</v>
      </c>
      <c r="CZ6" s="59"/>
      <c r="DA6" s="14"/>
    </row>
    <row r="7" spans="1:105" x14ac:dyDescent="0.25">
      <c r="A7" s="49"/>
      <c r="B7" s="14"/>
      <c r="C7" s="72" t="s">
        <v>239</v>
      </c>
      <c r="D7" s="72"/>
      <c r="E7" s="73">
        <v>2</v>
      </c>
      <c r="F7" s="74"/>
      <c r="G7" s="73">
        <v>3</v>
      </c>
      <c r="H7" s="73">
        <v>4</v>
      </c>
      <c r="I7" s="74"/>
      <c r="J7" s="74"/>
      <c r="K7" s="14"/>
      <c r="L7" s="73"/>
      <c r="M7" s="74"/>
      <c r="N7" s="73">
        <f>E7+1</f>
        <v>3</v>
      </c>
      <c r="O7" s="74"/>
      <c r="P7" s="73"/>
      <c r="Q7" s="73"/>
      <c r="R7" s="73">
        <v>2</v>
      </c>
      <c r="S7" s="73">
        <v>3</v>
      </c>
      <c r="T7" s="73">
        <v>4</v>
      </c>
      <c r="U7" s="73">
        <v>5</v>
      </c>
      <c r="V7" s="73">
        <v>6</v>
      </c>
      <c r="W7" s="73">
        <v>7</v>
      </c>
      <c r="X7" s="73">
        <v>8</v>
      </c>
      <c r="Y7" s="73">
        <v>9</v>
      </c>
      <c r="Z7" s="73">
        <v>10</v>
      </c>
      <c r="AA7" s="73">
        <v>11</v>
      </c>
      <c r="AB7" s="73">
        <f>N7+1</f>
        <v>4</v>
      </c>
      <c r="AC7" s="14"/>
      <c r="AD7" s="74"/>
      <c r="AE7" s="75">
        <v>5</v>
      </c>
      <c r="AF7" s="74"/>
      <c r="AG7" s="75"/>
      <c r="AH7" s="74"/>
      <c r="AI7" s="75"/>
      <c r="AJ7" s="74"/>
      <c r="AK7" s="75">
        <v>5</v>
      </c>
      <c r="AL7" s="74"/>
      <c r="AM7" s="76">
        <v>5</v>
      </c>
      <c r="AN7" s="73"/>
      <c r="AO7" s="77">
        <f>AM7+1</f>
        <v>6</v>
      </c>
      <c r="AP7" s="73"/>
      <c r="AQ7" s="77">
        <f>AO7+1</f>
        <v>7</v>
      </c>
      <c r="AR7" s="73"/>
      <c r="AS7" s="77">
        <f>AO7+1</f>
        <v>7</v>
      </c>
      <c r="AT7" s="36"/>
      <c r="AU7" s="76">
        <f>AS7+1</f>
        <v>8</v>
      </c>
      <c r="AV7" s="73"/>
      <c r="AW7" s="77">
        <f>AU7+1</f>
        <v>9</v>
      </c>
      <c r="AX7" s="73"/>
      <c r="AY7" s="77">
        <f>AW7+1</f>
        <v>10</v>
      </c>
      <c r="AZ7" s="73"/>
      <c r="BA7" s="77">
        <f>AX7+1</f>
        <v>1</v>
      </c>
      <c r="BB7" s="78"/>
      <c r="BC7" s="76">
        <f>BB7+1</f>
        <v>1</v>
      </c>
      <c r="BD7" s="73"/>
      <c r="BE7" s="77">
        <f>BC7+1</f>
        <v>2</v>
      </c>
      <c r="BF7" s="73"/>
      <c r="BG7" s="77">
        <f>BD7+1</f>
        <v>1</v>
      </c>
      <c r="BH7" s="78"/>
      <c r="BI7" s="14"/>
      <c r="BJ7" s="79">
        <f>BH7+1</f>
        <v>1</v>
      </c>
      <c r="BK7" s="75"/>
      <c r="BL7" s="75">
        <f>BH7+1</f>
        <v>1</v>
      </c>
      <c r="BM7" s="75"/>
      <c r="BN7" s="75">
        <f>BL7+1</f>
        <v>2</v>
      </c>
      <c r="BO7" s="75"/>
      <c r="BP7" s="75"/>
      <c r="BQ7" s="75"/>
      <c r="BR7" s="75"/>
      <c r="BS7" s="80">
        <f>BN7+1</f>
        <v>3</v>
      </c>
      <c r="BT7" s="79">
        <f>BS7+1</f>
        <v>4</v>
      </c>
      <c r="BU7" s="75"/>
      <c r="BV7" s="75"/>
      <c r="BW7" s="75"/>
      <c r="BX7" s="75">
        <f>BT7+1</f>
        <v>5</v>
      </c>
      <c r="BY7" s="79">
        <f>BX7+1</f>
        <v>6</v>
      </c>
      <c r="BZ7" s="75"/>
      <c r="CA7" s="75">
        <f>BY7+1</f>
        <v>7</v>
      </c>
      <c r="CB7" s="79">
        <f>CA7+1</f>
        <v>8</v>
      </c>
      <c r="CC7" s="75">
        <f>CB7+1</f>
        <v>9</v>
      </c>
      <c r="CD7" s="75">
        <f>CC7+1</f>
        <v>10</v>
      </c>
      <c r="CE7" s="75"/>
      <c r="CF7" s="75"/>
      <c r="CG7" s="75">
        <f>CD7+1</f>
        <v>11</v>
      </c>
      <c r="CH7" s="75">
        <f>CG7+1</f>
        <v>12</v>
      </c>
      <c r="CI7" s="81">
        <f>CH7+1</f>
        <v>13</v>
      </c>
      <c r="CJ7" s="82"/>
      <c r="CK7" s="82"/>
      <c r="CL7" s="83">
        <f>CI7+1</f>
        <v>14</v>
      </c>
      <c r="CM7" s="82"/>
      <c r="CN7" s="83">
        <f>CL7+1</f>
        <v>15</v>
      </c>
      <c r="CO7" s="82"/>
      <c r="CP7" s="83">
        <f>CL7+1</f>
        <v>15</v>
      </c>
      <c r="CQ7" s="84"/>
      <c r="CR7" s="84"/>
      <c r="CS7" s="85">
        <f>CN7+1</f>
        <v>16</v>
      </c>
      <c r="CT7" s="75"/>
      <c r="CU7" s="75"/>
      <c r="CV7" s="79">
        <f>CS7+1</f>
        <v>17</v>
      </c>
      <c r="CW7" s="75">
        <f>CV7+1</f>
        <v>18</v>
      </c>
      <c r="CX7" s="75">
        <f>CW7+1</f>
        <v>19</v>
      </c>
      <c r="CY7" s="75">
        <f>CX7+1</f>
        <v>20</v>
      </c>
      <c r="CZ7" s="86"/>
      <c r="DA7" s="14"/>
    </row>
    <row r="8" spans="1:105" ht="15.75" thickBot="1" x14ac:dyDescent="0.3">
      <c r="A8" s="49"/>
      <c r="B8" s="14">
        <v>4</v>
      </c>
      <c r="C8" s="87">
        <v>0</v>
      </c>
      <c r="D8" s="87"/>
      <c r="E8" s="88">
        <v>1</v>
      </c>
      <c r="F8" s="89">
        <f t="shared" ref="F8:Z8" si="0">COLUMN()-(COLUMN($E8)-1)</f>
        <v>2</v>
      </c>
      <c r="G8" s="89">
        <f t="shared" si="0"/>
        <v>3</v>
      </c>
      <c r="H8" s="89">
        <f t="shared" si="0"/>
        <v>4</v>
      </c>
      <c r="I8" s="89">
        <f t="shared" si="0"/>
        <v>5</v>
      </c>
      <c r="J8" s="89">
        <f t="shared" si="0"/>
        <v>6</v>
      </c>
      <c r="K8" s="14"/>
      <c r="L8" s="89">
        <f t="shared" si="0"/>
        <v>8</v>
      </c>
      <c r="M8" s="89">
        <f t="shared" si="0"/>
        <v>9</v>
      </c>
      <c r="N8" s="89">
        <f t="shared" si="0"/>
        <v>10</v>
      </c>
      <c r="O8" s="89">
        <f t="shared" si="0"/>
        <v>11</v>
      </c>
      <c r="P8" s="89">
        <f t="shared" si="0"/>
        <v>12</v>
      </c>
      <c r="Q8" s="89">
        <f t="shared" si="0"/>
        <v>13</v>
      </c>
      <c r="R8" s="89">
        <f t="shared" si="0"/>
        <v>14</v>
      </c>
      <c r="S8" s="89">
        <f t="shared" si="0"/>
        <v>15</v>
      </c>
      <c r="T8" s="89">
        <f t="shared" si="0"/>
        <v>16</v>
      </c>
      <c r="U8" s="89">
        <f t="shared" si="0"/>
        <v>17</v>
      </c>
      <c r="V8" s="89">
        <f t="shared" si="0"/>
        <v>18</v>
      </c>
      <c r="W8" s="89">
        <f t="shared" si="0"/>
        <v>19</v>
      </c>
      <c r="X8" s="89">
        <f t="shared" si="0"/>
        <v>20</v>
      </c>
      <c r="Y8" s="89">
        <f t="shared" si="0"/>
        <v>21</v>
      </c>
      <c r="Z8" s="89">
        <f t="shared" si="0"/>
        <v>22</v>
      </c>
      <c r="AA8" s="89">
        <f>Z8+1</f>
        <v>23</v>
      </c>
      <c r="AB8" s="89">
        <f>AA8+1</f>
        <v>24</v>
      </c>
      <c r="AC8" s="14"/>
      <c r="AD8" s="89">
        <f t="shared" ref="AD8:BH8" si="1">COLUMN()-(COLUMN($E8)-1)</f>
        <v>26</v>
      </c>
      <c r="AE8" s="89">
        <f t="shared" si="1"/>
        <v>27</v>
      </c>
      <c r="AF8" s="89">
        <f t="shared" si="1"/>
        <v>28</v>
      </c>
      <c r="AG8" s="89">
        <f t="shared" si="1"/>
        <v>29</v>
      </c>
      <c r="AH8" s="89">
        <f t="shared" si="1"/>
        <v>30</v>
      </c>
      <c r="AI8" s="89">
        <f t="shared" si="1"/>
        <v>31</v>
      </c>
      <c r="AJ8" s="89">
        <f t="shared" si="1"/>
        <v>32</v>
      </c>
      <c r="AK8" s="89">
        <f t="shared" si="1"/>
        <v>33</v>
      </c>
      <c r="AL8" s="90">
        <f t="shared" si="1"/>
        <v>34</v>
      </c>
      <c r="AM8" s="91">
        <f t="shared" si="1"/>
        <v>35</v>
      </c>
      <c r="AN8" s="89">
        <f t="shared" si="1"/>
        <v>36</v>
      </c>
      <c r="AO8" s="89">
        <f t="shared" si="1"/>
        <v>37</v>
      </c>
      <c r="AP8" s="89">
        <f t="shared" si="1"/>
        <v>38</v>
      </c>
      <c r="AQ8" s="89">
        <f t="shared" si="1"/>
        <v>39</v>
      </c>
      <c r="AR8" s="89">
        <f t="shared" si="1"/>
        <v>40</v>
      </c>
      <c r="AS8" s="89">
        <f t="shared" si="1"/>
        <v>41</v>
      </c>
      <c r="AT8" s="90">
        <f t="shared" si="1"/>
        <v>42</v>
      </c>
      <c r="AU8" s="91">
        <f t="shared" si="1"/>
        <v>43</v>
      </c>
      <c r="AV8" s="89">
        <f t="shared" si="1"/>
        <v>44</v>
      </c>
      <c r="AW8" s="89">
        <f t="shared" si="1"/>
        <v>45</v>
      </c>
      <c r="AX8" s="89">
        <f t="shared" si="1"/>
        <v>46</v>
      </c>
      <c r="AY8" s="89">
        <f t="shared" si="1"/>
        <v>47</v>
      </c>
      <c r="AZ8" s="89">
        <f t="shared" si="1"/>
        <v>48</v>
      </c>
      <c r="BA8" s="89">
        <f t="shared" si="1"/>
        <v>49</v>
      </c>
      <c r="BB8" s="90">
        <f t="shared" si="1"/>
        <v>50</v>
      </c>
      <c r="BC8" s="91">
        <f t="shared" si="1"/>
        <v>51</v>
      </c>
      <c r="BD8" s="89">
        <f t="shared" si="1"/>
        <v>52</v>
      </c>
      <c r="BE8" s="89">
        <f t="shared" si="1"/>
        <v>53</v>
      </c>
      <c r="BF8" s="89">
        <f t="shared" si="1"/>
        <v>54</v>
      </c>
      <c r="BG8" s="89">
        <f t="shared" si="1"/>
        <v>55</v>
      </c>
      <c r="BH8" s="89">
        <f t="shared" si="1"/>
        <v>56</v>
      </c>
      <c r="BI8" s="92"/>
      <c r="BJ8" s="91">
        <f t="shared" ref="BJ8:CY8" si="2">COLUMN()-(COLUMN($E8)-1)</f>
        <v>58</v>
      </c>
      <c r="BK8" s="89">
        <f t="shared" si="2"/>
        <v>59</v>
      </c>
      <c r="BL8" s="89">
        <f t="shared" si="2"/>
        <v>60</v>
      </c>
      <c r="BM8" s="89">
        <f t="shared" si="2"/>
        <v>61</v>
      </c>
      <c r="BN8" s="89">
        <f t="shared" si="2"/>
        <v>62</v>
      </c>
      <c r="BO8" s="89">
        <f t="shared" si="2"/>
        <v>63</v>
      </c>
      <c r="BP8" s="89">
        <v>64</v>
      </c>
      <c r="BQ8" s="89">
        <f t="shared" si="2"/>
        <v>65</v>
      </c>
      <c r="BR8" s="90">
        <v>66</v>
      </c>
      <c r="BS8" s="93">
        <f t="shared" si="2"/>
        <v>67</v>
      </c>
      <c r="BT8" s="91">
        <f t="shared" si="2"/>
        <v>68</v>
      </c>
      <c r="BU8" s="89">
        <f t="shared" si="2"/>
        <v>69</v>
      </c>
      <c r="BV8" s="89"/>
      <c r="BW8" s="89">
        <f t="shared" si="2"/>
        <v>71</v>
      </c>
      <c r="BX8" s="90">
        <f t="shared" si="2"/>
        <v>72</v>
      </c>
      <c r="BY8" s="91">
        <f t="shared" si="2"/>
        <v>73</v>
      </c>
      <c r="BZ8" s="89"/>
      <c r="CA8" s="90">
        <f t="shared" si="2"/>
        <v>75</v>
      </c>
      <c r="CB8" s="91">
        <f t="shared" si="2"/>
        <v>76</v>
      </c>
      <c r="CC8" s="89">
        <f t="shared" si="2"/>
        <v>77</v>
      </c>
      <c r="CD8" s="89">
        <f t="shared" si="2"/>
        <v>78</v>
      </c>
      <c r="CE8" s="89"/>
      <c r="CF8" s="89">
        <f t="shared" si="2"/>
        <v>80</v>
      </c>
      <c r="CG8" s="89">
        <f t="shared" si="2"/>
        <v>81</v>
      </c>
      <c r="CH8" s="90">
        <f t="shared" si="2"/>
        <v>82</v>
      </c>
      <c r="CI8" s="91">
        <f t="shared" si="2"/>
        <v>83</v>
      </c>
      <c r="CJ8" s="89">
        <f t="shared" si="2"/>
        <v>84</v>
      </c>
      <c r="CK8" s="89"/>
      <c r="CL8" s="89">
        <f t="shared" si="2"/>
        <v>86</v>
      </c>
      <c r="CM8" s="89">
        <f t="shared" si="2"/>
        <v>87</v>
      </c>
      <c r="CN8" s="89">
        <f t="shared" si="2"/>
        <v>88</v>
      </c>
      <c r="CO8" s="89"/>
      <c r="CP8" s="89">
        <f t="shared" si="2"/>
        <v>90</v>
      </c>
      <c r="CQ8" s="89">
        <f t="shared" si="2"/>
        <v>91</v>
      </c>
      <c r="CR8" s="89"/>
      <c r="CS8" s="93">
        <f t="shared" si="2"/>
        <v>93</v>
      </c>
      <c r="CT8" s="94"/>
      <c r="CU8" s="94"/>
      <c r="CV8" s="91">
        <f t="shared" si="2"/>
        <v>96</v>
      </c>
      <c r="CW8" s="89">
        <f t="shared" si="2"/>
        <v>97</v>
      </c>
      <c r="CX8" s="89">
        <f t="shared" si="2"/>
        <v>98</v>
      </c>
      <c r="CY8" s="89">
        <f t="shared" si="2"/>
        <v>99</v>
      </c>
      <c r="CZ8" s="95"/>
      <c r="DA8" s="14"/>
    </row>
    <row r="9" spans="1:105" ht="27.75" thickBot="1" x14ac:dyDescent="0.3">
      <c r="A9" s="49"/>
      <c r="B9" s="14"/>
      <c r="C9" s="190"/>
      <c r="D9" s="96" t="b">
        <f>IF(AND(ISNUMBER(C9),COUNTIF($C$9:$C$108,"="&amp;C9)&lt;2,NOT(F9)),TRUE,FALSE)</f>
        <v>0</v>
      </c>
      <c r="E9" s="190" t="s">
        <v>240</v>
      </c>
      <c r="F9" s="97" t="b">
        <f>IF(LEFT(E9,8)="Template",TRUE,FALSE)</f>
        <v>1</v>
      </c>
      <c r="G9" s="98"/>
      <c r="H9" s="190"/>
      <c r="I9" s="99" t="b">
        <f>IF(AND(NOT(F9),AND(NOT(H9=" "),NOT(H9=""))),TRUE,FALSE)</f>
        <v>0</v>
      </c>
      <c r="J9" s="193" t="str">
        <f>IF(F9,E9,"")</f>
        <v>Template MUA</v>
      </c>
      <c r="K9" s="14"/>
      <c r="L9" s="98" t="s">
        <v>109</v>
      </c>
      <c r="M9" s="100" t="str">
        <f>IF($I9,IF(L10=" ","",L10),IF(L9=" ","",L9))</f>
        <v>MU/A-HTG-CLG-H/RCV</v>
      </c>
      <c r="N9" s="101" t="s">
        <v>4</v>
      </c>
      <c r="O9" s="102" t="str">
        <f>IF($I9,IF(N10=" ","",N10),IF(N9=" ","",N9))</f>
        <v>DRAW THRU C/C</v>
      </c>
      <c r="P9" s="103" t="s">
        <v>113</v>
      </c>
      <c r="Q9" s="102" t="str">
        <f>IF($I9,IF(P10=" ","",P10),IF(P9=" ","",P9))</f>
        <v>8M</v>
      </c>
      <c r="R9" s="104" t="str">
        <f t="shared" ref="R9:Z13" ca="1" si="3">IF($Q10,"",VLOOKUP($Q9,SysConfigRA,R$7,0))</f>
        <v/>
      </c>
      <c r="S9" s="105" t="str">
        <f t="shared" ca="1" si="3"/>
        <v/>
      </c>
      <c r="T9" s="105" t="str">
        <f t="shared" ca="1" si="3"/>
        <v/>
      </c>
      <c r="U9" s="105" t="str">
        <f t="shared" ca="1" si="3"/>
        <v/>
      </c>
      <c r="V9" s="105" t="str">
        <f t="shared" ca="1" si="3"/>
        <v/>
      </c>
      <c r="W9" s="105" t="str">
        <f t="shared" ca="1" si="3"/>
        <v/>
      </c>
      <c r="X9" s="105" t="str">
        <f t="shared" ca="1" si="3"/>
        <v/>
      </c>
      <c r="Y9" s="105" t="str">
        <f t="shared" ca="1" si="3"/>
        <v/>
      </c>
      <c r="Z9" s="105" t="str">
        <f t="shared" ca="1" si="3"/>
        <v/>
      </c>
      <c r="AA9" s="106"/>
      <c r="AB9" s="182"/>
      <c r="AC9" s="14"/>
      <c r="AD9" s="107" t="b">
        <f>IF($M9=0,FALSE,(IF(OR($F9,NOT($I9)),TRUE,FALSE)))</f>
        <v>1</v>
      </c>
      <c r="AE9" s="108">
        <v>0.88</v>
      </c>
      <c r="AF9" s="109">
        <v>0.78</v>
      </c>
      <c r="AG9" s="108">
        <v>0.25</v>
      </c>
      <c r="AH9" s="109"/>
      <c r="AI9" s="108">
        <v>1</v>
      </c>
      <c r="AJ9" s="109"/>
      <c r="AK9" s="108">
        <v>0.33</v>
      </c>
      <c r="AL9" s="110"/>
      <c r="AM9" s="111">
        <v>1800</v>
      </c>
      <c r="AN9" s="112"/>
      <c r="AO9" s="113">
        <v>0.65</v>
      </c>
      <c r="AP9" s="112"/>
      <c r="AQ9" s="114">
        <v>0.06</v>
      </c>
      <c r="AR9" s="115"/>
      <c r="AS9" s="113">
        <v>1.2</v>
      </c>
      <c r="AT9" s="116"/>
      <c r="AU9" s="111">
        <v>1200</v>
      </c>
      <c r="AV9" s="117"/>
      <c r="AW9" s="113">
        <v>0.65</v>
      </c>
      <c r="AX9" s="117"/>
      <c r="AY9" s="114">
        <v>6.5000000000000002E-2</v>
      </c>
      <c r="AZ9" s="117"/>
      <c r="BA9" s="113">
        <v>1.2</v>
      </c>
      <c r="BB9" s="118"/>
      <c r="BC9" s="119" t="s">
        <v>241</v>
      </c>
      <c r="BD9" s="117"/>
      <c r="BE9" s="113"/>
      <c r="BF9" s="117"/>
      <c r="BG9" s="113"/>
      <c r="BH9" s="120"/>
      <c r="BI9" s="121"/>
      <c r="BJ9" s="122" t="s">
        <v>33</v>
      </c>
      <c r="BK9" s="123"/>
      <c r="BL9" s="108">
        <v>1</v>
      </c>
      <c r="BM9" s="123"/>
      <c r="BN9" s="108">
        <v>1</v>
      </c>
      <c r="BO9" s="123"/>
      <c r="BP9" s="124">
        <v>4.0000000000000002E-4</v>
      </c>
      <c r="BQ9" s="117">
        <v>4.0000000000000002E-4</v>
      </c>
      <c r="BR9" s="125">
        <v>1.4999999999999999E-2</v>
      </c>
      <c r="BS9" s="126">
        <v>1.4999999999999999E-2</v>
      </c>
      <c r="BT9" s="127">
        <v>0.7</v>
      </c>
      <c r="BU9" s="123">
        <v>0.75</v>
      </c>
      <c r="BV9" s="123"/>
      <c r="BW9" s="108">
        <v>0.7</v>
      </c>
      <c r="BX9" s="128">
        <v>0.72</v>
      </c>
      <c r="BY9" s="129" t="s">
        <v>242</v>
      </c>
      <c r="BZ9" s="123"/>
      <c r="CA9" s="128" t="s">
        <v>242</v>
      </c>
      <c r="CB9" s="130">
        <v>5</v>
      </c>
      <c r="CC9" s="123"/>
      <c r="CD9" s="131" t="s">
        <v>242</v>
      </c>
      <c r="CE9" s="123"/>
      <c r="CF9" s="123" t="s">
        <v>242</v>
      </c>
      <c r="CG9" s="132">
        <v>13</v>
      </c>
      <c r="CH9" s="128"/>
      <c r="CI9" s="129" t="s">
        <v>242</v>
      </c>
      <c r="CJ9" s="123"/>
      <c r="CK9" s="123" t="s">
        <v>242</v>
      </c>
      <c r="CL9" s="132">
        <v>12.5</v>
      </c>
      <c r="CM9" s="123">
        <v>5</v>
      </c>
      <c r="CN9" s="133">
        <v>1.2999999999999999E-2</v>
      </c>
      <c r="CO9" s="123">
        <v>5.0000000000000001E-4</v>
      </c>
      <c r="CP9" s="123" t="s">
        <v>242</v>
      </c>
      <c r="CQ9" s="124">
        <v>6.0000000000000001E-3</v>
      </c>
      <c r="CR9" s="134">
        <v>4.0000000000000002E-4</v>
      </c>
      <c r="CS9" s="124">
        <v>1.0999999999999999E-2</v>
      </c>
      <c r="CT9" s="128"/>
      <c r="CU9" s="128"/>
      <c r="CV9" s="135"/>
      <c r="CW9" s="136"/>
      <c r="CX9" s="136"/>
      <c r="CY9" s="137"/>
      <c r="CZ9" s="138"/>
      <c r="DA9" s="14"/>
    </row>
    <row r="10" spans="1:105" ht="15.75" thickBot="1" x14ac:dyDescent="0.3">
      <c r="A10" s="49"/>
      <c r="B10" s="14"/>
      <c r="C10" s="191"/>
      <c r="D10" s="139"/>
      <c r="E10" s="191"/>
      <c r="F10" s="140" t="b">
        <f>IF(AND(NOT(ISNUMBER(E9)),COUNTIF($E$9:$E$108,"="&amp;E9)&lt;2,OR(AND(LEFT(E9,8)="Template",NOT(LEFT(H9,8)="Template")),LEFT(E9,8)&lt;&gt;"Template")),TRUE,FALSE)</f>
        <v>1</v>
      </c>
      <c r="G10" s="141"/>
      <c r="H10" s="192"/>
      <c r="I10" s="89" t="b">
        <f>IF(OR(H9="",H9=" "),FALSE,IF(ISERROR(VLOOKUP(H9,$J$9:$J$111,1,0)),TRUE,FALSE))</f>
        <v>0</v>
      </c>
      <c r="J10" s="194"/>
      <c r="K10" s="14"/>
      <c r="L10" s="142" t="str">
        <f>IF($I9,VLOOKUP($H9,$E$9:L$111,L$8,0)," ")</f>
        <v xml:space="preserve"> </v>
      </c>
      <c r="M10" s="143" t="b">
        <f>ISERROR(VLOOKUP(L9,SysType,1,0))</f>
        <v>0</v>
      </c>
      <c r="N10" s="142" t="str">
        <f>IF($I9,VLOOKUP($H9,$E$9:N$111,N$8,0)," ")</f>
        <v xml:space="preserve"> </v>
      </c>
      <c r="O10" s="143" t="b">
        <f ca="1">ISERROR(HLOOKUP($O9,OFFSET(FanPlace,VLOOKUP($M9,FanPlace,2,0),2,1,2),1,0))</f>
        <v>1</v>
      </c>
      <c r="P10" s="142" t="str">
        <f>IF($I9,VLOOKUP($H9,$E$9:P$111,P$8,0)," ")</f>
        <v xml:space="preserve"> </v>
      </c>
      <c r="Q10" s="144" t="b">
        <f ca="1">IF(LEFT(O9,4)="BLOW",ISERROR(HLOOKUP(Q9,OFFSET(BlowThruTypes,LEFT(VLOOKUP(M9,BlowThruTypes,2,0),1)-1,1,1,9),1,0)),IF(LEFT(O9,4)="DRAW",ISERROR(HLOOKUP(Q9,OFFSET(DrawThruTypes,LEFT(VLOOKUP(M9,DrawThruTypes,2,0),1)-1,1,1,9),1,0)),FALSE))</f>
        <v>1</v>
      </c>
      <c r="R10" s="145" t="str">
        <f t="shared" ref="R10:Z10" ca="1" si="4">IF($Q10,"",VLOOKUP($Q9,SysConfigSA,R$7+1,0))</f>
        <v/>
      </c>
      <c r="S10" s="146" t="str">
        <f t="shared" ca="1" si="4"/>
        <v/>
      </c>
      <c r="T10" s="146" t="str">
        <f t="shared" ca="1" si="4"/>
        <v/>
      </c>
      <c r="U10" s="146" t="str">
        <f t="shared" ca="1" si="4"/>
        <v/>
      </c>
      <c r="V10" s="146" t="str">
        <f t="shared" ca="1" si="4"/>
        <v/>
      </c>
      <c r="W10" s="146" t="str">
        <f t="shared" ca="1" si="4"/>
        <v/>
      </c>
      <c r="X10" s="146" t="str">
        <f t="shared" ca="1" si="4"/>
        <v/>
      </c>
      <c r="Y10" s="146" t="str">
        <f t="shared" ca="1" si="4"/>
        <v/>
      </c>
      <c r="Z10" s="146" t="str">
        <f t="shared" ca="1" si="4"/>
        <v/>
      </c>
      <c r="AA10" s="9"/>
      <c r="AB10" s="183"/>
      <c r="AC10" s="14"/>
      <c r="AD10" s="147"/>
      <c r="AE10" s="148" t="str">
        <f>IF(AND($AD9,NOT(ISNUMBER(AE9))),[1]D!$A$4,IF($I9,VLOOKUP($H9,$E$9:AE$111,AE$8,0),""))</f>
        <v/>
      </c>
      <c r="AF10" s="149" t="b">
        <f>IF(OR(AE10=[1]D!$A$4),TRUE,FALSE)</f>
        <v>0</v>
      </c>
      <c r="AG10" s="148" t="str">
        <f>IF(AND($AD9,NOT(ISNUMBER(AG9))),[1]D!$A$4,IF($I9,VLOOKUP($H9,$E$9:AG$111,AG$8,0),""))</f>
        <v/>
      </c>
      <c r="AH10" s="149" t="b">
        <f>IF(OR(AG10=[1]D!$A$4),TRUE,FALSE)</f>
        <v>0</v>
      </c>
      <c r="AI10" s="148" t="str">
        <f>IF(AND($AD9,NOT(ISNUMBER(AI9))),[1]D!$A$4,IF($I9,VLOOKUP($H9,$E$9:AI$111,AI$8,0),""))</f>
        <v/>
      </c>
      <c r="AJ10" s="149" t="b">
        <f>IF(OR(AI10=[1]D!$A$4),TRUE,FALSE)</f>
        <v>0</v>
      </c>
      <c r="AK10" s="148" t="str">
        <f>IF(AND($AD9,NOT(ISNUMBER(AK9))),[1]D!$A$4,IF($I9,VLOOKUP($H9,$E$9:AK$111,AK$8,0),""))</f>
        <v/>
      </c>
      <c r="AL10" s="150" t="b">
        <f>IF(OR(AK10=[1]D!$A$4),TRUE,FALSE)</f>
        <v>0</v>
      </c>
      <c r="AM10" s="151" t="str">
        <f>IF(AND($AD9,NOT(ISNUMBER(AM9))),[1]D!$A$4,IF($I9,VLOOKUP($H9,$E$9:AM$111,AM$8,0),""))</f>
        <v/>
      </c>
      <c r="AN10" s="152" t="b">
        <f>IF(OR(AM10=[1]D!$A$4),TRUE,FALSE)</f>
        <v>0</v>
      </c>
      <c r="AO10" s="153" t="str">
        <f>IF(AND($AD9,NOT(ISNUMBER(AO9))),[1]D!$A$4,IF($I9,VLOOKUP($H9,$E$9:AO$111,AO$8,0),""))</f>
        <v/>
      </c>
      <c r="AP10" s="152" t="b">
        <f>IF(OR(AO10=[1]D!$A$4),TRUE,FALSE)</f>
        <v>0</v>
      </c>
      <c r="AQ10" s="153" t="str">
        <f>IF(AND($AD9,NOT(ISNUMBER(AQ9))),[1]D!$A$4,IF($I9,VLOOKUP($H9,$E$9:AQ$111,AQ$8,0),""))</f>
        <v/>
      </c>
      <c r="AR10" s="152" t="b">
        <f>IF(OR(AQ10=[1]D!$A$4),TRUE,FALSE)</f>
        <v>0</v>
      </c>
      <c r="AS10" s="153" t="str">
        <f>IF(AND($AD9,NOT(ISNUMBER(AS9))),[1]D!$A$4,IF($I9,VLOOKUP($H9,$E$9:AS$111,AS$8,0),""))</f>
        <v/>
      </c>
      <c r="AT10" s="154" t="b">
        <f>IF(OR(AS10=[1]D!$A$4),TRUE,FALSE)</f>
        <v>0</v>
      </c>
      <c r="AU10" s="151" t="str">
        <f>IF(AND($AD9,NOT(ISNUMBER(AU9))),[1]D!$A$4,IF($I9,VLOOKUP($H9,$E$9:AU$111,AU$8,0),""))</f>
        <v/>
      </c>
      <c r="AV10" s="152" t="b">
        <f>IF(OR(AU10=[1]D!$A$4),TRUE,FALSE)</f>
        <v>0</v>
      </c>
      <c r="AW10" s="153" t="str">
        <f>IF(AND($AD9,NOT(ISNUMBER(AW9))),[1]D!$A$4,IF($I9,VLOOKUP($H9,$E$9:AW$111,AW$8,0),""))</f>
        <v/>
      </c>
      <c r="AX10" s="152" t="b">
        <f>IF(OR(AW10=[1]D!$A$4),TRUE,FALSE)</f>
        <v>0</v>
      </c>
      <c r="AY10" s="153" t="str">
        <f>IF(AND($AD9,NOT(ISNUMBER(AY9))),[1]D!$A$4,IF($I9,VLOOKUP($H9,$E$9:AY$111,AY$8,0),""))</f>
        <v/>
      </c>
      <c r="AZ10" s="152" t="b">
        <f>IF(OR(AY10=[1]D!$A$4),TRUE,FALSE)</f>
        <v>0</v>
      </c>
      <c r="BA10" s="153" t="str">
        <f>IF(AND($AD9,NOT(ISNUMBER(BA9))),[1]D!$A$4,IF($I9,VLOOKUP($H9,$E$9:BA$111,BA$8,0),""))</f>
        <v/>
      </c>
      <c r="BB10" s="154" t="b">
        <f>IF(OR(BA10=[1]D!$A$4),TRUE,FALSE)</f>
        <v>0</v>
      </c>
      <c r="BC10" s="155" t="str">
        <f>IF(OR(AND($AD9,ISERROR(VLOOKUP(BC9,EACalcTempl,1,0))),AND(NOT($AD9),ISERROR(VLOOKUP(BC9,EACalcType,1,0)))),[1]D!$A$4,IF($I9,VLOOKUP($H9,$E$9:BC$111,BC$8,0),""))</f>
        <v/>
      </c>
      <c r="BD10" s="152" t="b">
        <f>IF(OR(BC10=[1]D!$A$4,AND($F9,BC9=[1]D!$AW$8)),TRUE,FALSE)</f>
        <v>0</v>
      </c>
      <c r="BE10" s="153" t="str">
        <f>IF(AND($AD9,OR(BC9=[1]D!$AW$6,BC9=[1]D!$AW$8),NOT(ISNUMBER(BE9))),[1]D!$A$4,IF($I9,VLOOKUP($H9,$E$9:BE$111,BE$8,0),""))</f>
        <v/>
      </c>
      <c r="BF10" s="152" t="b">
        <f>IF(OR(BE10=[1]D!$A$4,AND(OR($BC9=[1]D!AW5,$BC9=[1]D!AW7),ISNUMBER([1]CRITERIA!$BE9))),TRUE,FALSE)</f>
        <v>0</v>
      </c>
      <c r="BG10" s="153" t="str">
        <f>IF(AND($AD9,AND(NOT(BC9=""),NOT(BC9=" ")),NOT(ISNUMBER(BG9))),[1]D!$A$4,IF($I9,VLOOKUP($H9,$E$9:BG$111,BG$8,0),""))</f>
        <v/>
      </c>
      <c r="BH10" s="156" t="b">
        <f>IF(OR(BG10=[1]D!$A$4),TRUE,FALSE)</f>
        <v>0</v>
      </c>
      <c r="BI10" s="157"/>
      <c r="BJ10" s="155" t="str">
        <f>IF(AND($AD9,ISERROR(VLOOKUP(BJ9,OACalcType,1,0))),[1]D!$A$4,IF($I9,VLOOKUP($H9,$E$9:BJ$111,BJ$8,0),""))</f>
        <v/>
      </c>
      <c r="BK10" s="149" t="b">
        <f>IF(OR(BJ10=[1]D!$A$4),TRUE,FALSE)</f>
        <v>0</v>
      </c>
      <c r="BL10" s="148" t="str">
        <f>IF(AND($AD9,OR($BJ9=[1]D!$AV$7,$BJ9=[1]D!$AV$8),NOT(ISNUMBER(BL9))),[1]D!$A$4,IF($I9,VLOOKUP($H9,$E$9:BL$111,BL$8,0),""))</f>
        <v/>
      </c>
      <c r="BM10" s="149" t="b">
        <f>IF(OR(BL10=[1]D!$A$4),TRUE,FALSE)</f>
        <v>0</v>
      </c>
      <c r="BN10" s="148" t="str">
        <f>IF(AND($AD9,OR($BJ9=[1]D!$AV$7,$BJ9=[1]D!$AV$8),NOT(ISNUMBER(BN9))),[1]D!$A$4,IF($I9,VLOOKUP($H9,$E$9:BN$111,BN$8,0),""))</f>
        <v/>
      </c>
      <c r="BO10" s="149" t="b">
        <f>IF(OR(BN10=[1]D!$A$4),TRUE,FALSE)</f>
        <v>0</v>
      </c>
      <c r="BP10" s="158" t="str">
        <f>IF(AND($AD9,NOT(ISNUMBER(BP9))),[1]D!$A$4,IF($I9,VLOOKUP($H9,$E$9:BQ$111,BQ$8,0),""))</f>
        <v/>
      </c>
      <c r="BQ10" s="152" t="b">
        <f>IF(OR(BP10=[1]D!$A$4),TRUE,FALSE)</f>
        <v>0</v>
      </c>
      <c r="BR10" s="158" t="str">
        <f>IF(AND($AD9,NOT(ISNUMBER(BR9))),[1]D!$A$4,IF($I9,VLOOKUP($H9,$E$9:BS$111,BS$8,0),""))</f>
        <v/>
      </c>
      <c r="BS10" s="159" t="b">
        <f>IF(OR(BR10=[1]D!$A$4),TRUE,FALSE)</f>
        <v>0</v>
      </c>
      <c r="BT10" s="155" t="str">
        <f ca="1">IF(AND($AD9,NOT(ISERROR(HLOOKUP("H/R",$R9:$Z9,1,0))),NOT(ISNUMBER(BT9))),[1]D!$A$4,IF($I9,VLOOKUP($H9,$E$9:BT$111,BT$8,0),""))</f>
        <v/>
      </c>
      <c r="BU10" s="149" t="b">
        <f ca="1">IF(OR(BT10=[1]D!$A$4),TRUE,FALSE)</f>
        <v>0</v>
      </c>
      <c r="BV10" s="149"/>
      <c r="BW10" s="148" t="str">
        <f>IF(AND($AD9,NOT(ISNUMBER(BW9))),[1]D!$A$4,IF($I9,VLOOKUP($H9,$E$9:BW$111,BW$8,0),""))</f>
        <v/>
      </c>
      <c r="BX10" s="150" t="b">
        <f>IF(OR(BW10=[1]D!$A$4),TRUE,FALSE)</f>
        <v>0</v>
      </c>
      <c r="BY10" s="155" t="str">
        <f ca="1">IF(AND($AD9,NOT(ISERROR(HLOOKUP("PH/C",$R10:$Z10,1,0))),AND(NOT(ISNUMBER(BY9)),NOT(BY9="Calc"))),[1]D!$A$4,IF($I9,VLOOKUP($H9,$E$9:BY$111,BY$8,0),""))</f>
        <v/>
      </c>
      <c r="BZ10" s="149" t="b">
        <f ca="1">IF(OR(BY10=[1]D!$A$4),TRUE,FALSE)</f>
        <v>0</v>
      </c>
      <c r="CA10" s="160"/>
      <c r="CB10" s="155" t="str">
        <f ca="1">IF(AND($AD9,NOT(ISERROR(HLOOKUP("PH/C",$R10:$Z10,1,0))),NOT(ISNUMBER(CB9))),[1]D!$A$4,IF($I9,VLOOKUP($H9,$E$9:CB$111,CB$8,0),""))</f>
        <v/>
      </c>
      <c r="CC10" s="149" t="b">
        <f ca="1">IF(OR(CB10=[1]D!$A$4),TRUE,FALSE)</f>
        <v>0</v>
      </c>
      <c r="CD10" s="148" t="str">
        <f ca="1">IF(AND($AD9,NOT(ISERROR(HLOOKUP("H/C",$R10:$Z10,1,0))),AND(NOT(ISNUMBER(CD9)),NOT(CD9="Calc"))),[1]D!$A$4,IF($I9,VLOOKUP($H9,$E$9:CD$111,CD$8,0),""))</f>
        <v/>
      </c>
      <c r="CE10" s="149" t="b">
        <f ca="1">IF(OR(CD10=[1]D!$A$4),TRUE,FALSE)</f>
        <v>0</v>
      </c>
      <c r="CF10" s="160"/>
      <c r="CG10" s="148" t="str">
        <f>IF(AND($AD9,NOT(ISNUMBER(CG9))),[1]D!$A$4,IF($I9,VLOOKUP($H9,$E$9:CG$111,CG$8,0),""))</f>
        <v/>
      </c>
      <c r="CH10" s="150" t="b">
        <f>IF(OR(CG10=[1]D!$A$4),TRUE,FALSE)</f>
        <v>0</v>
      </c>
      <c r="CI10" s="155" t="str">
        <f ca="1">IF(AND($AD9,NOT(ISERROR(HLOOKUP("C/C",$R10:$Z10,1,0))),AND(NOT(ISNUMBER(CI9)),NOT(CI9="Calc"))),[1]D!$A$4,IF($I9,VLOOKUP($H9,$E$9:CI$111,CI$8,0),""))</f>
        <v/>
      </c>
      <c r="CJ10" s="149" t="b">
        <f ca="1">IF(OR(CI10=[1]D!$A$4),TRUE,FALSE)</f>
        <v>0</v>
      </c>
      <c r="CK10" s="149"/>
      <c r="CL10" s="148" t="str">
        <f ca="1">IF(AND($AD9,NOT(ISERROR(HLOOKUP("C/C",$R10:$Z10,1,0))),AND(NOT(ISNUMBER(CL9)))),[1]D!$A$4,IF($I9,VLOOKUP($H9,$E$9:CL$111,CL$8,0),""))</f>
        <v/>
      </c>
      <c r="CM10" s="149" t="b">
        <f ca="1">IF(OR(CL10=[1]D!$A$4),TRUE,FALSE)</f>
        <v>0</v>
      </c>
      <c r="CN10" s="148" t="str">
        <f ca="1">IF(AND($AD9,NOT(ISERROR(HLOOKUP("C/C",$R10:$Z10,1,0))),AND(NOT(ISNUMBER(CN9)),NOT(CN9="Calc"))),[1]D!$A$4,IF($I9,VLOOKUP($H9,$E$9:CN$111,CN$8,0),""))</f>
        <v/>
      </c>
      <c r="CO10" s="149" t="b">
        <f ca="1">IF(OR(CN10=[1]D!$A$4),TRUE,FALSE)</f>
        <v>0</v>
      </c>
      <c r="CP10" s="160"/>
      <c r="CQ10" s="148" t="str">
        <f ca="1">IF(AND($AD9,NOT(ISERROR(HLOOKUP("C/C",$R10:$Z10,1,0))),AND(NOT(ISNUMBER(CQ9)))),[1]D!$A$4,IF($I9,VLOOKUP($H9,$E$9:CQ$111,CQ$8,0),""))</f>
        <v/>
      </c>
      <c r="CR10" s="161" t="b">
        <f ca="1">IF(OR(CQ10=[1]D!$A$4),TRUE,FALSE)</f>
        <v>0</v>
      </c>
      <c r="CS10" s="162"/>
      <c r="CT10" s="163"/>
      <c r="CU10" s="163"/>
      <c r="CV10" s="164" t="str">
        <f ca="1">IF(OR($E9="",AND($BT10=$BT$123,$BX10=$BX$123),OR($BY9=$BY$123,$BY10=$BY$123)),"",IF(,,IF(,"",IF(AND(OR($BY9=$BY$124,$BY9=$BY$125,NOT($BY10=$BY$123)),OR(ISNUMBER($BT9),ISNUMBER($BT10),ISNUMBER($BX9),ISNUMBER($BX10)),AND(NOT(CV9=CV$123),NOT(CV9=CV$124))),"Select!",""))))</f>
        <v/>
      </c>
      <c r="CW10" s="165" t="str">
        <f ca="1">IF(OR($E9="",AND($BT10=$BT$123,$BX10=$BX$123),OR($CD9=$CD$123,$CD10=$CD$123)),"",IF(,,IF(,"",IF(AND(OR($CD9=$CD$124,$CD9=$CD$125,NOT($CD10=$CD$123)),OR(ISNUMBER($BT9),ISNUMBER($BT10),ISNUMBER($BX9),ISNUMBER($BX10)),AND(NOT(CW9=CW$123),NOT(CW9=CW$124))),"Select!",""))))</f>
        <v/>
      </c>
      <c r="CX10" s="165" t="str">
        <f ca="1">IF(OR($E9="",AND($BT10=$BT$123,$BX10=$BX$123),OR($CI9=$CI$123,$CI10=$CI$123)),"",IF(,,IF(,"",IF(AND(OR($CI9=$CI$124,$CI9=$CI$125,NOT($CI10=$CI$123)),OR(ISNUMBER($BT9),ISNUMBER($BT10),ISNUMBER($BX9),ISNUMBER($BX10)),AND(NOT(CX9=CX$123),NOT(CX9=CX$124))),"Select!",""))))</f>
        <v/>
      </c>
      <c r="CY10" s="165" t="str">
        <f ca="1">IF($E9="","",IF(AND($BT10=$BT$123,$BX10=$BX$123),"",IF(AND(OR(ISNUMBER($BT9),ISNUMBER($BT10),ISNUMBER($BX9),ISNUMBER($BX10)),AND(NOT(CY9=CY$123),NOT(CY9=CY$124))),"Select!","")))</f>
        <v/>
      </c>
      <c r="CZ10" s="166"/>
      <c r="DA10" s="14"/>
    </row>
    <row r="11" spans="1:105" ht="27.75" thickBot="1" x14ac:dyDescent="0.3">
      <c r="A11" s="49"/>
      <c r="B11" s="14"/>
      <c r="C11" s="175">
        <v>1</v>
      </c>
      <c r="D11" s="9" t="b">
        <f>IF(AND(ISNUMBER(C11),COUNTIF($C$9:$C$108,"="&amp;C11)&lt;2,NOT(F11)),TRUE,FALSE)</f>
        <v>1</v>
      </c>
      <c r="E11" s="177" t="s">
        <v>243</v>
      </c>
      <c r="F11" s="167" t="b">
        <f>IF(LEFT(E11,8)="Template",TRUE,FALSE)</f>
        <v>0</v>
      </c>
      <c r="G11" s="168"/>
      <c r="H11" s="179"/>
      <c r="I11" s="29" t="b">
        <f>IF(AND(NOT(F11),AND(NOT(H11=" "),NOT(H11=""))),TRUE,FALSE)</f>
        <v>0</v>
      </c>
      <c r="J11" s="180" t="str">
        <f>IF(F11,E11,"")</f>
        <v/>
      </c>
      <c r="K11" s="14"/>
      <c r="L11" s="98" t="s">
        <v>109</v>
      </c>
      <c r="M11" s="100" t="str">
        <f>IF($I11,IF(L12=" ","",L12),IF(L11=" ","",L11))</f>
        <v>MU/A-HTG-CLG-H/RCV</v>
      </c>
      <c r="N11" s="101" t="s">
        <v>4</v>
      </c>
      <c r="O11" s="102" t="str">
        <f>IF($I11,IF(N12=" ","",N12),IF(N11=" ","",N11))</f>
        <v>DRAW THRU C/C</v>
      </c>
      <c r="P11" s="103" t="s">
        <v>113</v>
      </c>
      <c r="Q11" s="102" t="str">
        <f>IF($I11,IF(P12=" ","",P12),IF(P11=" ","",P11))</f>
        <v>8M</v>
      </c>
      <c r="R11" s="104" t="str">
        <f t="shared" ca="1" si="3"/>
        <v/>
      </c>
      <c r="S11" s="105" t="str">
        <f t="shared" ca="1" si="3"/>
        <v/>
      </c>
      <c r="T11" s="105" t="str">
        <f t="shared" ca="1" si="3"/>
        <v/>
      </c>
      <c r="U11" s="105" t="str">
        <f t="shared" ca="1" si="3"/>
        <v/>
      </c>
      <c r="V11" s="105" t="str">
        <f t="shared" ca="1" si="3"/>
        <v/>
      </c>
      <c r="W11" s="105" t="str">
        <f t="shared" ca="1" si="3"/>
        <v/>
      </c>
      <c r="X11" s="105" t="str">
        <f t="shared" ca="1" si="3"/>
        <v/>
      </c>
      <c r="Y11" s="105" t="str">
        <f t="shared" ca="1" si="3"/>
        <v/>
      </c>
      <c r="Z11" s="105" t="str">
        <f t="shared" ca="1" si="3"/>
        <v/>
      </c>
      <c r="AA11" s="106"/>
      <c r="AB11" s="182"/>
      <c r="AC11" s="14"/>
      <c r="AD11" s="107" t="b">
        <f>IF($M11=0,FALSE,(IF(OR($F11,NOT($I11)),TRUE,FALSE)))</f>
        <v>1</v>
      </c>
      <c r="AE11" s="108">
        <v>0.9</v>
      </c>
      <c r="AF11" s="109">
        <v>0.78</v>
      </c>
      <c r="AG11" s="108">
        <v>0.25</v>
      </c>
      <c r="AH11" s="109"/>
      <c r="AI11" s="108">
        <v>1</v>
      </c>
      <c r="AJ11" s="109"/>
      <c r="AK11" s="108">
        <v>0.75</v>
      </c>
      <c r="AL11" s="110"/>
      <c r="AM11" s="111">
        <v>1300</v>
      </c>
      <c r="AN11" s="112"/>
      <c r="AO11" s="113">
        <v>0.65</v>
      </c>
      <c r="AP11" s="112"/>
      <c r="AQ11" s="114">
        <v>0.06</v>
      </c>
      <c r="AR11" s="115"/>
      <c r="AS11" s="113">
        <v>1.2</v>
      </c>
      <c r="AT11" s="116"/>
      <c r="AU11" s="111">
        <v>0</v>
      </c>
      <c r="AV11" s="117"/>
      <c r="AW11" s="113">
        <v>0.65</v>
      </c>
      <c r="AX11" s="117"/>
      <c r="AY11" s="114">
        <v>6.5000000000000002E-2</v>
      </c>
      <c r="AZ11" s="117"/>
      <c r="BA11" s="113">
        <v>1.2</v>
      </c>
      <c r="BB11" s="118"/>
      <c r="BC11" s="119" t="s">
        <v>241</v>
      </c>
      <c r="BD11" s="117"/>
      <c r="BE11" s="113"/>
      <c r="BF11" s="117"/>
      <c r="BG11" s="113"/>
      <c r="BH11" s="120"/>
      <c r="BI11" s="121"/>
      <c r="BJ11" s="122" t="s">
        <v>22</v>
      </c>
      <c r="BK11" s="123"/>
      <c r="BL11" s="108">
        <v>0.33300000000000002</v>
      </c>
      <c r="BM11" s="123"/>
      <c r="BN11" s="108">
        <v>1</v>
      </c>
      <c r="BO11" s="123"/>
      <c r="BP11" s="124">
        <v>4.0000000000000002E-4</v>
      </c>
      <c r="BQ11" s="117">
        <v>4.0000000000000002E-4</v>
      </c>
      <c r="BR11" s="125">
        <v>1.4999999999999999E-2</v>
      </c>
      <c r="BS11" s="126">
        <v>1.4999999999999999E-2</v>
      </c>
      <c r="BT11" s="127">
        <v>0.7</v>
      </c>
      <c r="BU11" s="123">
        <v>0.75</v>
      </c>
      <c r="BV11" s="123"/>
      <c r="BW11" s="108">
        <v>0.7</v>
      </c>
      <c r="BX11" s="128">
        <v>0.72</v>
      </c>
      <c r="BY11" s="129" t="s">
        <v>242</v>
      </c>
      <c r="BZ11" s="123"/>
      <c r="CA11" s="128" t="s">
        <v>242</v>
      </c>
      <c r="CB11" s="130">
        <v>5</v>
      </c>
      <c r="CC11" s="123"/>
      <c r="CD11" s="131" t="s">
        <v>242</v>
      </c>
      <c r="CE11" s="123"/>
      <c r="CF11" s="123" t="s">
        <v>242</v>
      </c>
      <c r="CG11" s="132">
        <v>13</v>
      </c>
      <c r="CH11" s="128"/>
      <c r="CI11" s="129" t="s">
        <v>242</v>
      </c>
      <c r="CJ11" s="123"/>
      <c r="CK11" s="123" t="s">
        <v>242</v>
      </c>
      <c r="CL11" s="132">
        <v>12.5</v>
      </c>
      <c r="CM11" s="123">
        <v>5</v>
      </c>
      <c r="CN11" s="133">
        <v>1.2999999999999999E-2</v>
      </c>
      <c r="CO11" s="123">
        <v>5.0000000000000001E-4</v>
      </c>
      <c r="CP11" s="123" t="s">
        <v>242</v>
      </c>
      <c r="CQ11" s="124">
        <v>9.9000000000000008E-3</v>
      </c>
      <c r="CR11" s="134">
        <v>4.0000000000000002E-4</v>
      </c>
      <c r="CS11" s="124">
        <v>1.0999999999999999E-2</v>
      </c>
      <c r="CT11" s="128"/>
      <c r="CU11" s="128"/>
      <c r="CV11" s="135"/>
      <c r="CW11" s="136"/>
      <c r="CX11" s="136"/>
      <c r="CY11" s="137"/>
      <c r="CZ11" s="169"/>
      <c r="DA11" s="14"/>
    </row>
    <row r="12" spans="1:105" ht="15.75" thickBot="1" x14ac:dyDescent="0.3">
      <c r="A12" s="49"/>
      <c r="B12" s="14"/>
      <c r="C12" s="176"/>
      <c r="D12" s="170"/>
      <c r="E12" s="178"/>
      <c r="F12" s="89" t="b">
        <f>IF(AND(NOT(ISNUMBER(E11)),COUNTIF($E$9:$E$108,"="&amp;E11)&lt;2,OR(AND(LEFT(E11,8)="Template",NOT(LEFT(H11,8)="Template")),LEFT(E11,8)&lt;&gt;"Template")),TRUE,FALSE)</f>
        <v>1</v>
      </c>
      <c r="G12" s="171"/>
      <c r="H12" s="177"/>
      <c r="I12" s="172" t="b">
        <f>IF(OR(H11="",H11=" "),FALSE,IF(ISERROR(VLOOKUP(H11,$J$9:$J$111,1,0)),TRUE,FALSE))</f>
        <v>0</v>
      </c>
      <c r="J12" s="181"/>
      <c r="K12" s="14"/>
      <c r="L12" s="142" t="str">
        <f>IF($I11,VLOOKUP($H11,$E$9:L$111,L$8,0)," ")</f>
        <v xml:space="preserve"> </v>
      </c>
      <c r="M12" s="143" t="b">
        <f>ISERROR(VLOOKUP(L11,SysType,1,0))</f>
        <v>0</v>
      </c>
      <c r="N12" s="142" t="str">
        <f>IF($I11,VLOOKUP($H11,$E$9:N$111,N$8,0)," ")</f>
        <v xml:space="preserve"> </v>
      </c>
      <c r="O12" s="143" t="b">
        <f ca="1">ISERROR(HLOOKUP($O11,OFFSET(FanPlace,VLOOKUP($M11,FanPlace,2,0),2,1,2),1,0))</f>
        <v>1</v>
      </c>
      <c r="P12" s="142" t="str">
        <f>IF($I11,VLOOKUP($H11,$E$9:P$111,P$8,0)," ")</f>
        <v xml:space="preserve"> </v>
      </c>
      <c r="Q12" s="144" t="b">
        <f ca="1">IF(LEFT(O11,4)="BLOW",ISERROR(HLOOKUP(Q11,OFFSET(BlowThruTypes,LEFT(VLOOKUP(M11,BlowThruTypes,2,0),1)-1,1,1,9),1,0)),IF(LEFT(O11,4)="DRAW",ISERROR(HLOOKUP(Q11,OFFSET(DrawThruTypes,LEFT(VLOOKUP(M11,DrawThruTypes,2,0),1)-1,1,1,9),1,0)),FALSE))</f>
        <v>1</v>
      </c>
      <c r="R12" s="145" t="str">
        <f t="shared" ref="R12:Z12" ca="1" si="5">IF($Q12,"",VLOOKUP($Q11,SysConfigSA,R$7+1,0))</f>
        <v/>
      </c>
      <c r="S12" s="146" t="str">
        <f t="shared" ca="1" si="5"/>
        <v/>
      </c>
      <c r="T12" s="146" t="str">
        <f t="shared" ca="1" si="5"/>
        <v/>
      </c>
      <c r="U12" s="146" t="str">
        <f t="shared" ca="1" si="5"/>
        <v/>
      </c>
      <c r="V12" s="146" t="str">
        <f t="shared" ca="1" si="5"/>
        <v/>
      </c>
      <c r="W12" s="146" t="str">
        <f t="shared" ca="1" si="5"/>
        <v/>
      </c>
      <c r="X12" s="146" t="str">
        <f t="shared" ca="1" si="5"/>
        <v/>
      </c>
      <c r="Y12" s="146" t="str">
        <f t="shared" ca="1" si="5"/>
        <v/>
      </c>
      <c r="Z12" s="146" t="str">
        <f t="shared" ca="1" si="5"/>
        <v/>
      </c>
      <c r="AA12" s="9"/>
      <c r="AB12" s="183"/>
      <c r="AC12" s="14"/>
      <c r="AD12" s="147"/>
      <c r="AE12" s="148" t="str">
        <f>IF(AND($AD11,NOT(ISNUMBER(AE11))),[1]D!$A$4,IF($I11,VLOOKUP($H11,$E$9:AE$111,AE$8,0),""))</f>
        <v/>
      </c>
      <c r="AF12" s="149" t="b">
        <f>IF(OR(AE12=[1]D!$A$4),TRUE,FALSE)</f>
        <v>0</v>
      </c>
      <c r="AG12" s="148" t="str">
        <f>IF(AND($AD11,NOT(ISNUMBER(AG11))),[1]D!$A$4,IF($I11,VLOOKUP($H11,$E$9:AG$111,AG$8,0),""))</f>
        <v/>
      </c>
      <c r="AH12" s="149" t="b">
        <f>IF(OR(AG12=[1]D!$A$4),TRUE,FALSE)</f>
        <v>0</v>
      </c>
      <c r="AI12" s="148" t="str">
        <f>IF(AND($AD11,NOT(ISNUMBER(AI11))),[1]D!$A$4,IF($I11,VLOOKUP($H11,$E$9:AI$111,AI$8,0),""))</f>
        <v/>
      </c>
      <c r="AJ12" s="149" t="b">
        <f>IF(OR(AI12=[1]D!$A$4),TRUE,FALSE)</f>
        <v>0</v>
      </c>
      <c r="AK12" s="148" t="str">
        <f>IF(AND($AD11,NOT(ISNUMBER(AK11))),[1]D!$A$4,IF($I11,VLOOKUP($H11,$E$9:AK$111,AK$8,0),""))</f>
        <v/>
      </c>
      <c r="AL12" s="150" t="b">
        <f>IF(OR(AK12=[1]D!$A$4),TRUE,FALSE)</f>
        <v>0</v>
      </c>
      <c r="AM12" s="151" t="str">
        <f>IF(AND($AD11,NOT(ISNUMBER(AM11))),[1]D!$A$4,IF($I11,VLOOKUP($H11,$E$9:AM$111,AM$8,0),""))</f>
        <v/>
      </c>
      <c r="AN12" s="152" t="b">
        <f>IF(OR(AM12=[1]D!$A$4),TRUE,FALSE)</f>
        <v>0</v>
      </c>
      <c r="AO12" s="153" t="str">
        <f>IF(AND($AD11,NOT(ISNUMBER(AO11))),[1]D!$A$4,IF($I11,VLOOKUP($H11,$E$9:AO$111,AO$8,0),""))</f>
        <v/>
      </c>
      <c r="AP12" s="152" t="b">
        <f>IF(OR(AO12=[1]D!$A$4),TRUE,FALSE)</f>
        <v>0</v>
      </c>
      <c r="AQ12" s="153" t="str">
        <f>IF(AND($AD11,NOT(ISNUMBER(AQ11))),[1]D!$A$4,IF($I11,VLOOKUP($H11,$E$9:AQ$111,AQ$8,0),""))</f>
        <v/>
      </c>
      <c r="AR12" s="152" t="b">
        <f>IF(OR(AQ12=[1]D!$A$4),TRUE,FALSE)</f>
        <v>0</v>
      </c>
      <c r="AS12" s="153" t="str">
        <f>IF(AND($AD11,NOT(ISNUMBER(AS11))),[1]D!$A$4,IF($I11,VLOOKUP($H11,$E$9:AS$111,AS$8,0),""))</f>
        <v/>
      </c>
      <c r="AT12" s="154" t="b">
        <f>IF(OR(AS12=[1]D!$A$4),TRUE,FALSE)</f>
        <v>0</v>
      </c>
      <c r="AU12" s="151" t="str">
        <f>IF(AND($AD11,NOT(ISNUMBER(AU11))),[1]D!$A$4,IF($I11,VLOOKUP($H11,$E$9:AU$111,AU$8,0),""))</f>
        <v/>
      </c>
      <c r="AV12" s="152" t="b">
        <f>IF(OR(AU12=[1]D!$A$4),TRUE,FALSE)</f>
        <v>0</v>
      </c>
      <c r="AW12" s="153" t="str">
        <f>IF(AND($AD11,NOT(ISNUMBER(AW11))),[1]D!$A$4,IF($I11,VLOOKUP($H11,$E$9:AW$111,AW$8,0),""))</f>
        <v/>
      </c>
      <c r="AX12" s="152" t="b">
        <f>IF(OR(AW12=[1]D!$A$4),TRUE,FALSE)</f>
        <v>0</v>
      </c>
      <c r="AY12" s="153" t="str">
        <f>IF(AND($AD11,NOT(ISNUMBER(AY11))),[1]D!$A$4,IF($I11,VLOOKUP($H11,$E$9:AY$111,AY$8,0),""))</f>
        <v/>
      </c>
      <c r="AZ12" s="152" t="b">
        <f>IF(OR(AY12=[1]D!$A$4),TRUE,FALSE)</f>
        <v>0</v>
      </c>
      <c r="BA12" s="153" t="str">
        <f>IF(AND($AD11,NOT(ISNUMBER(BA11))),[1]D!$A$4,IF($I11,VLOOKUP($H11,$E$9:BA$111,BA$8,0),""))</f>
        <v/>
      </c>
      <c r="BB12" s="154" t="b">
        <f>IF(OR(BA12=[1]D!$A$4),TRUE,FALSE)</f>
        <v>0</v>
      </c>
      <c r="BC12" s="155" t="str">
        <f>IF(OR(AND($AD11,ISERROR(VLOOKUP(BC11,EACalcTempl,1,0))),AND(NOT($AD11),ISERROR(VLOOKUP(BC11,EACalcType,1,0)))),[1]D!$A$4,IF($I11,VLOOKUP($H11,$E$9:BC$111,BC$8,0),""))</f>
        <v/>
      </c>
      <c r="BD12" s="152" t="b">
        <f>IF(OR(BC12=[1]D!$A$4,AND($F11,BC11=[1]D!$AW$8)),TRUE,FALSE)</f>
        <v>0</v>
      </c>
      <c r="BE12" s="153" t="str">
        <f>IF(AND($AD11,OR(BC11=[1]D!$AW$6,BC11=[1]D!$AW$8),NOT(ISNUMBER(BE11))),[1]D!$A$4,IF($I11,VLOOKUP($H11,$E$9:BE$111,BE$8,0),""))</f>
        <v/>
      </c>
      <c r="BF12" s="152" t="b">
        <f>IF(OR(BE12=[1]D!$A$4,AND(OR($BC11=[1]D!AW7,$BC11=[1]D!AW9),ISNUMBER([1]CRITERIA!$BE11))),TRUE,FALSE)</f>
        <v>0</v>
      </c>
      <c r="BG12" s="153" t="str">
        <f>IF(AND($AD11,AND(NOT(BC11=""),NOT(BC11=" ")),NOT(ISNUMBER(BG11))),[1]D!$A$4,IF($I11,VLOOKUP($H11,$E$9:BG$111,BG$8,0),""))</f>
        <v/>
      </c>
      <c r="BH12" s="156" t="b">
        <f>IF(OR(BG12=[1]D!$A$4),TRUE,FALSE)</f>
        <v>0</v>
      </c>
      <c r="BI12" s="157"/>
      <c r="BJ12" s="155" t="str">
        <f>IF(AND($AD11,ISERROR(VLOOKUP(BJ11,OACalcType,1,0))),[1]D!$A$4,IF($I11,VLOOKUP($H11,$E$9:BJ$111,BJ$8,0),""))</f>
        <v/>
      </c>
      <c r="BK12" s="149" t="b">
        <f>IF(OR(BJ12=[1]D!$A$4),TRUE,FALSE)</f>
        <v>0</v>
      </c>
      <c r="BL12" s="148" t="str">
        <f>IF(AND($AD11,OR($BJ11=[1]D!$AV$7,$BJ11=[1]D!$AV$8),NOT(ISNUMBER(BL11))),[1]D!$A$4,IF($I11,VLOOKUP($H11,$E$9:BL$111,BL$8,0),""))</f>
        <v/>
      </c>
      <c r="BM12" s="149" t="b">
        <f>IF(OR(BL12=[1]D!$A$4),TRUE,FALSE)</f>
        <v>0</v>
      </c>
      <c r="BN12" s="148" t="str">
        <f>IF(AND($AD11,OR($BJ11=[1]D!$AV$7,$BJ11=[1]D!$AV$8),NOT(ISNUMBER(BN11))),[1]D!$A$4,IF($I11,VLOOKUP($H11,$E$9:BN$111,BN$8,0),""))</f>
        <v/>
      </c>
      <c r="BO12" s="149" t="b">
        <f>IF(OR(BN12=[1]D!$A$4),TRUE,FALSE)</f>
        <v>0</v>
      </c>
      <c r="BP12" s="158" t="str">
        <f>IF(AND($AD11,NOT(ISNUMBER(BP11))),[1]D!$A$4,IF($I11,VLOOKUP($H11,$E$9:BQ$111,BQ$8,0),""))</f>
        <v/>
      </c>
      <c r="BQ12" s="152" t="b">
        <f>IF(OR(BP12=[1]D!$A$4),TRUE,FALSE)</f>
        <v>0</v>
      </c>
      <c r="BR12" s="158" t="str">
        <f>IF(AND($AD11,NOT(ISNUMBER(BR11))),[1]D!$A$4,IF($I11,VLOOKUP($H11,$E$9:BS$111,BS$8,0),""))</f>
        <v/>
      </c>
      <c r="BS12" s="159" t="b">
        <f>IF(OR(BR12=[1]D!$A$4),TRUE,FALSE)</f>
        <v>0</v>
      </c>
      <c r="BT12" s="155" t="str">
        <f ca="1">IF(AND($AD11,NOT(ISERROR(HLOOKUP("H/R",$R11:$Z11,1,0))),NOT(ISNUMBER(BT11))),[1]D!$A$4,IF($I11,VLOOKUP($H11,$E$9:BT$111,BT$8,0),""))</f>
        <v/>
      </c>
      <c r="BU12" s="149" t="b">
        <f ca="1">IF(OR(BT12=[1]D!$A$4),TRUE,FALSE)</f>
        <v>0</v>
      </c>
      <c r="BV12" s="149"/>
      <c r="BW12" s="148" t="str">
        <f>IF(AND($AD11,NOT(ISNUMBER(BW11))),[1]D!$A$4,IF($I11,VLOOKUP($H11,$E$9:BW$111,BW$8,0),""))</f>
        <v/>
      </c>
      <c r="BX12" s="150" t="b">
        <f>IF(OR(BW12=[1]D!$A$4),TRUE,FALSE)</f>
        <v>0</v>
      </c>
      <c r="BY12" s="155" t="str">
        <f ca="1">IF(AND($AD11,NOT(ISERROR(HLOOKUP("PH/C",$R12:$Z12,1,0))),AND(NOT(ISNUMBER(BY11)),NOT(BY11="Calc"))),[1]D!$A$4,IF($I11,VLOOKUP($H11,$E$9:BY$111,BY$8,0),""))</f>
        <v/>
      </c>
      <c r="BZ12" s="149" t="b">
        <f ca="1">IF(OR(BY12=[1]D!$A$4),TRUE,FALSE)</f>
        <v>0</v>
      </c>
      <c r="CA12" s="160"/>
      <c r="CB12" s="155" t="str">
        <f ca="1">IF(AND($AD11,NOT(ISERROR(HLOOKUP("PH/C",$R12:$Z12,1,0))),NOT(ISNUMBER(CB11))),[1]D!$A$4,IF($I11,VLOOKUP($H11,$E$9:CB$111,CB$8,0),""))</f>
        <v/>
      </c>
      <c r="CC12" s="149" t="b">
        <f ca="1">IF(OR(CB12=[1]D!$A$4),TRUE,FALSE)</f>
        <v>0</v>
      </c>
      <c r="CD12" s="148" t="str">
        <f ca="1">IF(AND($AD11,NOT(ISERROR(HLOOKUP("H/C",$R12:$Z12,1,0))),AND(NOT(ISNUMBER(CD11)),NOT(CD11="Calc"))),[1]D!$A$4,IF($I11,VLOOKUP($H11,$E$9:CD$111,CD$8,0),""))</f>
        <v/>
      </c>
      <c r="CE12" s="149" t="b">
        <f ca="1">IF(OR(CD12=[1]D!$A$4),TRUE,FALSE)</f>
        <v>0</v>
      </c>
      <c r="CF12" s="160"/>
      <c r="CG12" s="148" t="str">
        <f>IF(AND($AD11,NOT(ISNUMBER(CG11))),[1]D!$A$4,IF($I11,VLOOKUP($H11,$E$9:CG$111,CG$8,0),""))</f>
        <v/>
      </c>
      <c r="CH12" s="150" t="b">
        <f>IF(OR(CG12=[1]D!$A$4),TRUE,FALSE)</f>
        <v>0</v>
      </c>
      <c r="CI12" s="155" t="str">
        <f ca="1">IF(AND($AD11,NOT(ISERROR(HLOOKUP("C/C",$R12:$Z12,1,0))),AND(NOT(ISNUMBER(CI11)),NOT(CI11="Calc"))),[1]D!$A$4,IF($I11,VLOOKUP($H11,$E$9:CI$111,CI$8,0),""))</f>
        <v/>
      </c>
      <c r="CJ12" s="149" t="b">
        <f ca="1">IF(OR(CI12=[1]D!$A$4),TRUE,FALSE)</f>
        <v>0</v>
      </c>
      <c r="CK12" s="149"/>
      <c r="CL12" s="148" t="str">
        <f ca="1">IF(AND($AD11,NOT(ISERROR(HLOOKUP("C/C",$R12:$Z12,1,0))),AND(NOT(ISNUMBER(CL11)))),[1]D!$A$4,IF($I11,VLOOKUP($H11,$E$9:CL$111,CL$8,0),""))</f>
        <v/>
      </c>
      <c r="CM12" s="149" t="b">
        <f ca="1">IF(OR(CL12=[1]D!$A$4),TRUE,FALSE)</f>
        <v>0</v>
      </c>
      <c r="CN12" s="148" t="str">
        <f ca="1">IF(AND($AD11,NOT(ISERROR(HLOOKUP("C/C",$R12:$Z12,1,0))),AND(NOT(ISNUMBER(CN11)),NOT(CN11="Calc"))),[1]D!$A$4,IF($I11,VLOOKUP($H11,$E$9:CN$111,CN$8,0),""))</f>
        <v/>
      </c>
      <c r="CO12" s="149" t="b">
        <f ca="1">IF(OR(CN12=[1]D!$A$4),TRUE,FALSE)</f>
        <v>0</v>
      </c>
      <c r="CP12" s="160"/>
      <c r="CQ12" s="148" t="str">
        <f ca="1">IF(AND($AD11,NOT(ISERROR(HLOOKUP("C/C",$R12:$Z12,1,0))),AND(NOT(ISNUMBER(CQ11)))),[1]D!$A$4,IF($I11,VLOOKUP($H11,$E$9:CQ$111,CQ$8,0),""))</f>
        <v/>
      </c>
      <c r="CR12" s="161" t="b">
        <f ca="1">IF(OR(CQ12=[1]D!$A$4),TRUE,FALSE)</f>
        <v>0</v>
      </c>
      <c r="CS12" s="162"/>
      <c r="CT12" s="173"/>
      <c r="CU12" s="173"/>
      <c r="CV12" s="164" t="str">
        <f ca="1">IF(OR($E11="",AND($BT12=$BT$123,$BX12=$BX$123),OR($BY11=$BY$123,$BY12=$BY$123)),"",IF(,,IF(,"",IF(AND(OR($BY11=$BY$124,$BY11=$BY$125,NOT($BY12=$BY$123)),OR(ISNUMBER($BT11),ISNUMBER($BT12),ISNUMBER($BX11),ISNUMBER($BX12)),AND(NOT(CV11=CV$123),NOT(CV11=CV$124))),"Select!",""))))</f>
        <v/>
      </c>
      <c r="CW12" s="165" t="str">
        <f ca="1">IF(OR($E11="",AND($BT12=$BT$123,$BX12=$BX$123),OR($CD11=$CD$123,$CD12=$CD$123)),"",IF(,,IF(,"",IF(AND(OR($CD11=$CD$124,$CD11=$CD$125,NOT($CD12=$CD$123)),OR(ISNUMBER($BT11),ISNUMBER($BT12),ISNUMBER($BX11),ISNUMBER($BX12)),AND(NOT(CW11=CW$123),NOT(CW11=CW$124))),"Select!",""))))</f>
        <v/>
      </c>
      <c r="CX12" s="165" t="str">
        <f ca="1">IF(OR($E11="",AND($BT12=$BT$123,$BX12=$BX$123),OR($CI11=$CI$123,$CI12=$CI$123)),"",IF(,,IF(,"",IF(AND(OR($CI11=$CI$124,$CI11=$CI$125,NOT($CI12=$CI$123)),OR(ISNUMBER($BT11),ISNUMBER($BT12),ISNUMBER($BX11),ISNUMBER($BX12)),AND(NOT(CX11=CX$123),NOT(CX11=CX$124))),"Select!",""))))</f>
        <v/>
      </c>
      <c r="CY12" s="165" t="str">
        <f ca="1">IF($E11="","",IF(AND($BT12=$BT$123,$BX12=$BX$123),"",IF(AND(OR(ISNUMBER($BT11),ISNUMBER($BT12),ISNUMBER($BX11),ISNUMBER($BX12)),AND(NOT(CY11=CY$123),NOT(CY11=CY$124))),"Select!","")))</f>
        <v/>
      </c>
      <c r="CZ12" s="166"/>
      <c r="DA12" s="14"/>
    </row>
    <row r="13" spans="1:105" ht="27.75" thickBot="1" x14ac:dyDescent="0.3">
      <c r="A13" s="49"/>
      <c r="B13" s="14"/>
      <c r="C13" s="175">
        <v>2</v>
      </c>
      <c r="D13" s="9" t="b">
        <f>IF(AND(ISNUMBER(C13),COUNTIF($C$9:$C$108,"="&amp;C13)&lt;2,NOT(F13)),TRUE,FALSE)</f>
        <v>1</v>
      </c>
      <c r="E13" s="177" t="s">
        <v>244</v>
      </c>
      <c r="F13" s="167" t="b">
        <f>IF(LEFT(E13,8)="Template",TRUE,FALSE)</f>
        <v>0</v>
      </c>
      <c r="G13" s="168"/>
      <c r="H13" s="179" t="s">
        <v>240</v>
      </c>
      <c r="I13" s="29" t="b">
        <f>IF(AND(NOT(F13),AND(NOT(H13=" "),NOT(H13=""))),TRUE,FALSE)</f>
        <v>1</v>
      </c>
      <c r="J13" s="180" t="str">
        <f>IF(F13,E13,"")</f>
        <v/>
      </c>
      <c r="K13" s="14"/>
      <c r="L13" s="98" t="s">
        <v>109</v>
      </c>
      <c r="M13" s="100" t="str">
        <f>IF($I13,IF(L14=" ","",L14),IF(L13=" ","",L13))</f>
        <v>MU/A-HTG-CLG-H/RCV</v>
      </c>
      <c r="N13" s="101" t="s">
        <v>4</v>
      </c>
      <c r="O13" s="102" t="str">
        <f>IF($I13,IF(N14=" ","",N14),IF(N13=" ","",N13))</f>
        <v>DRAW THRU C/C</v>
      </c>
      <c r="P13" s="103" t="s">
        <v>113</v>
      </c>
      <c r="Q13" s="102" t="str">
        <f>IF($I13,IF(P14=" ","",P14),IF(P13=" ","",P13))</f>
        <v>8M</v>
      </c>
      <c r="R13" s="104" t="str">
        <f t="shared" ca="1" si="3"/>
        <v/>
      </c>
      <c r="S13" s="105" t="str">
        <f t="shared" ca="1" si="3"/>
        <v/>
      </c>
      <c r="T13" s="105" t="str">
        <f t="shared" ca="1" si="3"/>
        <v/>
      </c>
      <c r="U13" s="105" t="str">
        <f t="shared" ca="1" si="3"/>
        <v/>
      </c>
      <c r="V13" s="105" t="str">
        <f t="shared" ca="1" si="3"/>
        <v/>
      </c>
      <c r="W13" s="105" t="str">
        <f t="shared" ca="1" si="3"/>
        <v/>
      </c>
      <c r="X13" s="105" t="str">
        <f t="shared" ca="1" si="3"/>
        <v/>
      </c>
      <c r="Y13" s="105" t="str">
        <f t="shared" ca="1" si="3"/>
        <v/>
      </c>
      <c r="Z13" s="105" t="str">
        <f t="shared" ca="1" si="3"/>
        <v/>
      </c>
      <c r="AA13" s="106"/>
      <c r="AB13" s="182"/>
      <c r="AC13" s="14"/>
      <c r="AD13" s="107" t="b">
        <f>IF($M13=0,FALSE,(IF(OR($F13,NOT($I13)),TRUE,FALSE)))</f>
        <v>0</v>
      </c>
      <c r="AE13" s="108">
        <v>0.7</v>
      </c>
      <c r="AF13" s="109">
        <v>0.78</v>
      </c>
      <c r="AG13" s="108"/>
      <c r="AH13" s="109"/>
      <c r="AI13" s="108"/>
      <c r="AJ13" s="109"/>
      <c r="AK13" s="108">
        <v>0.65</v>
      </c>
      <c r="AL13" s="110"/>
      <c r="AM13" s="111">
        <v>2400</v>
      </c>
      <c r="AN13" s="112"/>
      <c r="AO13" s="113">
        <v>0.68</v>
      </c>
      <c r="AP13" s="112"/>
      <c r="AQ13" s="114"/>
      <c r="AR13" s="115"/>
      <c r="AS13" s="113"/>
      <c r="AT13" s="116"/>
      <c r="AU13" s="111">
        <v>1500</v>
      </c>
      <c r="AV13" s="117"/>
      <c r="AW13" s="113">
        <v>0.62</v>
      </c>
      <c r="AX13" s="117"/>
      <c r="AY13" s="114"/>
      <c r="AZ13" s="117"/>
      <c r="BA13" s="113"/>
      <c r="BB13" s="118"/>
      <c r="BC13" s="119" t="s">
        <v>241</v>
      </c>
      <c r="BD13" s="117"/>
      <c r="BE13" s="113"/>
      <c r="BF13" s="117"/>
      <c r="BG13" s="113"/>
      <c r="BH13" s="120"/>
      <c r="BI13" s="121"/>
      <c r="BJ13" s="122" t="s">
        <v>32</v>
      </c>
      <c r="BK13" s="123"/>
      <c r="BL13" s="108">
        <v>1</v>
      </c>
      <c r="BM13" s="123"/>
      <c r="BN13" s="108"/>
      <c r="BO13" s="123"/>
      <c r="BP13" s="124"/>
      <c r="BQ13" s="117">
        <v>4.0000000000000002E-4</v>
      </c>
      <c r="BR13" s="125"/>
      <c r="BS13" s="126">
        <v>1.4999999999999999E-2</v>
      </c>
      <c r="BT13" s="127">
        <v>0.72</v>
      </c>
      <c r="BU13" s="123">
        <v>0.75</v>
      </c>
      <c r="BV13" s="123"/>
      <c r="BW13" s="108">
        <v>0.71</v>
      </c>
      <c r="BX13" s="128">
        <v>0.72</v>
      </c>
      <c r="BY13" s="129" t="s">
        <v>242</v>
      </c>
      <c r="BZ13" s="123"/>
      <c r="CA13" s="128" t="s">
        <v>242</v>
      </c>
      <c r="CB13" s="130">
        <v>-6</v>
      </c>
      <c r="CC13" s="123"/>
      <c r="CD13" s="131" t="s">
        <v>242</v>
      </c>
      <c r="CE13" s="123"/>
      <c r="CF13" s="123" t="s">
        <v>242</v>
      </c>
      <c r="CG13" s="132"/>
      <c r="CH13" s="128"/>
      <c r="CI13" s="129" t="s">
        <v>242</v>
      </c>
      <c r="CJ13" s="123"/>
      <c r="CK13" s="123" t="s">
        <v>242</v>
      </c>
      <c r="CL13" s="132"/>
      <c r="CM13" s="123">
        <v>5</v>
      </c>
      <c r="CN13" s="133">
        <v>1.2999999999999999E-2</v>
      </c>
      <c r="CO13" s="123">
        <v>5.0000000000000001E-4</v>
      </c>
      <c r="CP13" s="123" t="s">
        <v>242</v>
      </c>
      <c r="CQ13" s="124"/>
      <c r="CR13" s="134">
        <v>4.0000000000000002E-4</v>
      </c>
      <c r="CS13" s="124"/>
      <c r="CT13" s="128"/>
      <c r="CU13" s="128"/>
      <c r="CV13" s="135"/>
      <c r="CW13" s="136"/>
      <c r="CX13" s="136"/>
      <c r="CY13" s="137"/>
      <c r="CZ13" s="169"/>
      <c r="DA13" s="14"/>
    </row>
    <row r="14" spans="1:105" ht="27.75" thickBot="1" x14ac:dyDescent="0.3">
      <c r="A14" s="49"/>
      <c r="B14" s="14"/>
      <c r="C14" s="176"/>
      <c r="D14" s="170"/>
      <c r="E14" s="178"/>
      <c r="F14" s="89" t="b">
        <f>IF(AND(NOT(ISNUMBER(E13)),COUNTIF($E$9:$E$108,"="&amp;E13)&lt;2,OR(AND(LEFT(E13,8)="Template",NOT(LEFT(H13,8)="Template")),LEFT(E13,8)&lt;&gt;"Template")),TRUE,FALSE)</f>
        <v>1</v>
      </c>
      <c r="G14" s="171"/>
      <c r="H14" s="177"/>
      <c r="I14" s="172" t="b">
        <f>IF(OR(H13="",H13=" "),FALSE,IF(ISERROR(VLOOKUP(H13,$J$9:$J$111,1,0)),TRUE,FALSE))</f>
        <v>0</v>
      </c>
      <c r="J14" s="181"/>
      <c r="K14" s="14"/>
      <c r="L14" s="142" t="str">
        <f>IF($I13,VLOOKUP($H13,$E$9:L$111,L$8,0)," ")</f>
        <v>MU/A-HTG-CLG-H/RCV</v>
      </c>
      <c r="M14" s="143" t="b">
        <f>ISERROR(VLOOKUP(L13,SysType,1,0))</f>
        <v>0</v>
      </c>
      <c r="N14" s="142" t="str">
        <f>IF($I13,VLOOKUP($H13,$E$9:N$111,N$8,0)," ")</f>
        <v>DRAW THRU C/C</v>
      </c>
      <c r="O14" s="143" t="b">
        <f ca="1">ISERROR(HLOOKUP($O13,OFFSET(FanPlace,VLOOKUP($M13,FanPlace,2,0),2,1,2),1,0))</f>
        <v>1</v>
      </c>
      <c r="P14" s="142" t="str">
        <f>IF($I13,VLOOKUP($H13,$E$9:P$111,P$8,0)," ")</f>
        <v>8M</v>
      </c>
      <c r="Q14" s="144" t="b">
        <f ca="1">IF(LEFT(O13,4)="BLOW",ISERROR(HLOOKUP(Q13,OFFSET(BlowThruTypes,LEFT(VLOOKUP(M13,BlowThruTypes,2,0),1)-1,1,1,9),1,0)),IF(LEFT(O13,4)="DRAW",ISERROR(HLOOKUP(Q13,OFFSET(DrawThruTypes,LEFT(VLOOKUP(M13,DrawThruTypes,2,0),1)-1,1,1,9),1,0)),FALSE))</f>
        <v>1</v>
      </c>
      <c r="R14" s="145" t="str">
        <f t="shared" ref="R14:Z14" ca="1" si="6">IF($Q14,"",VLOOKUP($Q13,SysConfigSA,R$7+1,0))</f>
        <v/>
      </c>
      <c r="S14" s="146" t="str">
        <f t="shared" ca="1" si="6"/>
        <v/>
      </c>
      <c r="T14" s="146" t="str">
        <f t="shared" ca="1" si="6"/>
        <v/>
      </c>
      <c r="U14" s="146" t="str">
        <f t="shared" ca="1" si="6"/>
        <v/>
      </c>
      <c r="V14" s="146" t="str">
        <f t="shared" ca="1" si="6"/>
        <v/>
      </c>
      <c r="W14" s="146" t="str">
        <f t="shared" ca="1" si="6"/>
        <v/>
      </c>
      <c r="X14" s="146" t="str">
        <f t="shared" ca="1" si="6"/>
        <v/>
      </c>
      <c r="Y14" s="146" t="str">
        <f t="shared" ca="1" si="6"/>
        <v/>
      </c>
      <c r="Z14" s="146" t="str">
        <f t="shared" ca="1" si="6"/>
        <v/>
      </c>
      <c r="AA14" s="9"/>
      <c r="AB14" s="183"/>
      <c r="AC14" s="14"/>
      <c r="AD14" s="147"/>
      <c r="AE14" s="148">
        <f>IF(AND($AD13,NOT(ISNUMBER(AE13))),[1]D!$A$4,IF($I13,VLOOKUP($H13,$E$9:AE$111,AE$8,0),""))</f>
        <v>0.88</v>
      </c>
      <c r="AF14" s="149" t="b">
        <f>IF(OR(AE14=[1]D!$A$4),TRUE,FALSE)</f>
        <v>0</v>
      </c>
      <c r="AG14" s="148">
        <f>IF(AND($AD13,NOT(ISNUMBER(AG13))),[1]D!$A$4,IF($I13,VLOOKUP($H13,$E$9:AG$111,AG$8,0),""))</f>
        <v>0.25</v>
      </c>
      <c r="AH14" s="149" t="b">
        <f>IF(OR(AG14=[1]D!$A$4),TRUE,FALSE)</f>
        <v>0</v>
      </c>
      <c r="AI14" s="148">
        <f>IF(AND($AD13,NOT(ISNUMBER(AI13))),[1]D!$A$4,IF($I13,VLOOKUP($H13,$E$9:AI$111,AI$8,0),""))</f>
        <v>1</v>
      </c>
      <c r="AJ14" s="149" t="b">
        <f>IF(OR(AI14=[1]D!$A$4),TRUE,FALSE)</f>
        <v>0</v>
      </c>
      <c r="AK14" s="148">
        <f>IF(AND($AD13,NOT(ISNUMBER(AK13))),[1]D!$A$4,IF($I13,VLOOKUP($H13,$E$9:AK$111,AK$8,0),""))</f>
        <v>0.33</v>
      </c>
      <c r="AL14" s="150" t="b">
        <f>IF(OR(AK14=[1]D!$A$4),TRUE,FALSE)</f>
        <v>0</v>
      </c>
      <c r="AM14" s="151">
        <f>IF(AND($AD13,NOT(ISNUMBER(AM13))),[1]D!$A$4,IF($I13,VLOOKUP($H13,$E$9:AM$111,AM$8,0),""))</f>
        <v>1800</v>
      </c>
      <c r="AN14" s="152" t="b">
        <f>IF(OR(AM14=[1]D!$A$4),TRUE,FALSE)</f>
        <v>0</v>
      </c>
      <c r="AO14" s="153">
        <f>IF(AND($AD13,NOT(ISNUMBER(AO13))),[1]D!$A$4,IF($I13,VLOOKUP($H13,$E$9:AO$111,AO$8,0),""))</f>
        <v>0.65</v>
      </c>
      <c r="AP14" s="152" t="b">
        <f>IF(OR(AO14=[1]D!$A$4),TRUE,FALSE)</f>
        <v>0</v>
      </c>
      <c r="AQ14" s="153">
        <f>IF(AND($AD13,NOT(ISNUMBER(AQ13))),[1]D!$A$4,IF($I13,VLOOKUP($H13,$E$9:AQ$111,AQ$8,0),""))</f>
        <v>0.06</v>
      </c>
      <c r="AR14" s="152" t="b">
        <f>IF(OR(AQ14=[1]D!$A$4),TRUE,FALSE)</f>
        <v>0</v>
      </c>
      <c r="AS14" s="153">
        <f>IF(AND($AD13,NOT(ISNUMBER(AS13))),[1]D!$A$4,IF($I13,VLOOKUP($H13,$E$9:AS$111,AS$8,0),""))</f>
        <v>1.2</v>
      </c>
      <c r="AT14" s="154" t="b">
        <f>IF(OR(AS14=[1]D!$A$4),TRUE,FALSE)</f>
        <v>0</v>
      </c>
      <c r="AU14" s="151">
        <f>IF(AND($AD13,NOT(ISNUMBER(AU13))),[1]D!$A$4,IF($I13,VLOOKUP($H13,$E$9:AU$111,AU$8,0),""))</f>
        <v>1200</v>
      </c>
      <c r="AV14" s="152" t="b">
        <f>IF(OR(AU14=[1]D!$A$4),TRUE,FALSE)</f>
        <v>0</v>
      </c>
      <c r="AW14" s="153">
        <f>IF(AND($AD13,NOT(ISNUMBER(AW13))),[1]D!$A$4,IF($I13,VLOOKUP($H13,$E$9:AW$111,AW$8,0),""))</f>
        <v>0.65</v>
      </c>
      <c r="AX14" s="152" t="b">
        <f>IF(OR(AW14=[1]D!$A$4),TRUE,FALSE)</f>
        <v>0</v>
      </c>
      <c r="AY14" s="153">
        <f>IF(AND($AD13,NOT(ISNUMBER(AY13))),[1]D!$A$4,IF($I13,VLOOKUP($H13,$E$9:AY$111,AY$8,0),""))</f>
        <v>6.5000000000000002E-2</v>
      </c>
      <c r="AZ14" s="152" t="b">
        <f>IF(OR(AY14=[1]D!$A$4),TRUE,FALSE)</f>
        <v>0</v>
      </c>
      <c r="BA14" s="153">
        <f>IF(AND($AD13,NOT(ISNUMBER(BA13))),[1]D!$A$4,IF($I13,VLOOKUP($H13,$E$9:BA$111,BA$8,0),""))</f>
        <v>1.2</v>
      </c>
      <c r="BB14" s="154" t="b">
        <f>IF(OR(BA14=[1]D!$A$4),TRUE,FALSE)</f>
        <v>0</v>
      </c>
      <c r="BC14" s="155" t="str">
        <f>IF(OR(AND($AD13,ISERROR(VLOOKUP(BC13,EACalcTempl,1,0))),AND(NOT($AD13),ISERROR(VLOOKUP(BC13,EACalcType,1,0)))),[1]D!$A$4,IF($I13,VLOOKUP($H13,$E$9:BC$111,BC$8,0),""))</f>
        <v/>
      </c>
      <c r="BD14" s="152" t="b">
        <f>IF(OR(BC14=[1]D!$A$4,AND($F13,BC13=[1]D!$AW$8)),TRUE,FALSE)</f>
        <v>0</v>
      </c>
      <c r="BE14" s="153">
        <f>IF(AND($AD13,OR(BC13=[1]D!$AW$6,BC13=[1]D!$AW$8),NOT(ISNUMBER(BE13))),[1]D!$A$4,IF($I13,VLOOKUP($H13,$E$9:BE$111,BE$8,0),""))</f>
        <v>0</v>
      </c>
      <c r="BF14" s="152" t="b">
        <f>IF(OR(BE14=[1]D!$A$4,AND(OR($BC13=[1]D!AW9,$BC13=[1]D!AW11),ISNUMBER([1]CRITERIA!$BE13))),TRUE,FALSE)</f>
        <v>0</v>
      </c>
      <c r="BG14" s="153">
        <f>IF(AND($AD13,AND(NOT(BC13=""),NOT(BC13=" ")),NOT(ISNUMBER(BG13))),[1]D!$A$4,IF($I13,VLOOKUP($H13,$E$9:BG$111,BG$8,0),""))</f>
        <v>0</v>
      </c>
      <c r="BH14" s="156" t="b">
        <f>IF(OR(BG14=[1]D!$A$4),TRUE,FALSE)</f>
        <v>0</v>
      </c>
      <c r="BI14" s="157"/>
      <c r="BJ14" s="155" t="str">
        <f>IF(AND($AD13,ISERROR(VLOOKUP(BJ13,OACalcType,1,0))),[1]D!$A$4,IF($I13,VLOOKUP($H13,$E$9:BJ$111,BJ$8,0),""))</f>
        <v>Dsgn Frac</v>
      </c>
      <c r="BK14" s="149" t="b">
        <f>IF(OR(BJ14=[1]D!$A$4),TRUE,FALSE)</f>
        <v>0</v>
      </c>
      <c r="BL14" s="148">
        <f>IF(AND($AD13,OR($BJ13=[1]D!$AV$7,$BJ13=[1]D!$AV$8),NOT(ISNUMBER(BL13))),[1]D!$A$4,IF($I13,VLOOKUP($H13,$E$9:BL$111,BL$8,0),""))</f>
        <v>1</v>
      </c>
      <c r="BM14" s="149" t="b">
        <f>IF(OR(BL14=[1]D!$A$4),TRUE,FALSE)</f>
        <v>0</v>
      </c>
      <c r="BN14" s="148">
        <f>IF(AND($AD13,OR($BJ13=[1]D!$AV$7,$BJ13=[1]D!$AV$8),NOT(ISNUMBER(BN13))),[1]D!$A$4,IF($I13,VLOOKUP($H13,$E$9:BN$111,BN$8,0),""))</f>
        <v>1</v>
      </c>
      <c r="BO14" s="149" t="b">
        <f>IF(OR(BN14=[1]D!$A$4),TRUE,FALSE)</f>
        <v>0</v>
      </c>
      <c r="BP14" s="158">
        <f>IF(AND($AD13,NOT(ISNUMBER(BP13))),[1]D!$A$4,IF($I13,VLOOKUP($H13,$E$9:BQ$111,BQ$8,0),""))</f>
        <v>4.0000000000000002E-4</v>
      </c>
      <c r="BQ14" s="152" t="b">
        <f>IF(OR(BP14=[1]D!$A$4),TRUE,FALSE)</f>
        <v>0</v>
      </c>
      <c r="BR14" s="158">
        <f>IF(AND($AD13,NOT(ISNUMBER(BR13))),[1]D!$A$4,IF($I13,VLOOKUP($H13,$E$9:BS$111,BS$8,0),""))</f>
        <v>1.4999999999999999E-2</v>
      </c>
      <c r="BS14" s="159" t="b">
        <f>IF(OR(BR14=[1]D!$A$4),TRUE,FALSE)</f>
        <v>0</v>
      </c>
      <c r="BT14" s="155">
        <f ca="1">IF(AND($AD13,NOT(ISERROR(HLOOKUP("H/R",$R13:$Z13,1,0))),NOT(ISNUMBER(BT13))),[1]D!$A$4,IF($I13,VLOOKUP($H13,$E$9:BT$111,BT$8,0),""))</f>
        <v>0.7</v>
      </c>
      <c r="BU14" s="149" t="b">
        <f ca="1">IF(OR(BT14=[1]D!$A$4),TRUE,FALSE)</f>
        <v>0</v>
      </c>
      <c r="BV14" s="149"/>
      <c r="BW14" s="148">
        <f>IF(AND($AD13,NOT(ISNUMBER(BW13))),[1]D!$A$4,IF($I13,VLOOKUP($H13,$E$9:BW$111,BW$8,0),""))</f>
        <v>0.7</v>
      </c>
      <c r="BX14" s="150" t="b">
        <f>IF(OR(BW14=[1]D!$A$4),TRUE,FALSE)</f>
        <v>0</v>
      </c>
      <c r="BY14" s="155" t="str">
        <f ca="1">IF(AND($AD13,NOT(ISERROR(HLOOKUP("PH/C",$R14:$Z14,1,0))),AND(NOT(ISNUMBER(BY13)),NOT(BY13="Calc"))),[1]D!$A$4,IF($I13,VLOOKUP($H13,$E$9:BY$111,BY$8,0),""))</f>
        <v>Calc</v>
      </c>
      <c r="BZ14" s="149" t="b">
        <f ca="1">IF(OR(BY14=[1]D!$A$4),TRUE,FALSE)</f>
        <v>0</v>
      </c>
      <c r="CA14" s="160"/>
      <c r="CB14" s="155">
        <f ca="1">IF(AND($AD13,NOT(ISERROR(HLOOKUP("PH/C",$R14:$Z14,1,0))),NOT(ISNUMBER(CB13))),[1]D!$A$4,IF($I13,VLOOKUP($H13,$E$9:CB$111,CB$8,0),""))</f>
        <v>5</v>
      </c>
      <c r="CC14" s="149" t="b">
        <f ca="1">IF(OR(CB14=[1]D!$A$4),TRUE,FALSE)</f>
        <v>0</v>
      </c>
      <c r="CD14" s="148" t="str">
        <f ca="1">IF(AND($AD13,NOT(ISERROR(HLOOKUP("H/C",$R14:$Z14,1,0))),AND(NOT(ISNUMBER(CD13)),NOT(CD13="Calc"))),[1]D!$A$4,IF($I13,VLOOKUP($H13,$E$9:CD$111,CD$8,0),""))</f>
        <v>Calc</v>
      </c>
      <c r="CE14" s="149" t="b">
        <f ca="1">IF(OR(CD14=[1]D!$A$4),TRUE,FALSE)</f>
        <v>0</v>
      </c>
      <c r="CF14" s="160"/>
      <c r="CG14" s="148">
        <f>IF(AND($AD13,NOT(ISNUMBER(CG13))),[1]D!$A$4,IF($I13,VLOOKUP($H13,$E$9:CG$111,CG$8,0),""))</f>
        <v>13</v>
      </c>
      <c r="CH14" s="150" t="b">
        <f>IF(OR(CG14=[1]D!$A$4),TRUE,FALSE)</f>
        <v>0</v>
      </c>
      <c r="CI14" s="155" t="str">
        <f ca="1">IF(AND($AD13,NOT(ISERROR(HLOOKUP("C/C",$R14:$Z14,1,0))),AND(NOT(ISNUMBER(CI13)),NOT(CI13="Calc"))),[1]D!$A$4,IF($I13,VLOOKUP($H13,$E$9:CI$111,CI$8,0),""))</f>
        <v>Calc</v>
      </c>
      <c r="CJ14" s="149" t="b">
        <f ca="1">IF(OR(CI14=[1]D!$A$4),TRUE,FALSE)</f>
        <v>0</v>
      </c>
      <c r="CK14" s="149"/>
      <c r="CL14" s="148">
        <f ca="1">IF(AND($AD13,NOT(ISERROR(HLOOKUP("C/C",$R14:$Z14,1,0))),AND(NOT(ISNUMBER(CL13)))),[1]D!$A$4,IF($I13,VLOOKUP($H13,$E$9:CL$111,CL$8,0),""))</f>
        <v>12.5</v>
      </c>
      <c r="CM14" s="149" t="b">
        <f ca="1">IF(OR(CL14=[1]D!$A$4),TRUE,FALSE)</f>
        <v>0</v>
      </c>
      <c r="CN14" s="148">
        <f ca="1">IF(AND($AD13,NOT(ISERROR(HLOOKUP("C/C",$R14:$Z14,1,0))),AND(NOT(ISNUMBER(CN13)),NOT(CN13="Calc"))),[1]D!$A$4,IF($I13,VLOOKUP($H13,$E$9:CN$111,CN$8,0),""))</f>
        <v>1.2999999999999999E-2</v>
      </c>
      <c r="CO14" s="149" t="b">
        <f ca="1">IF(OR(CN14=[1]D!$A$4),TRUE,FALSE)</f>
        <v>0</v>
      </c>
      <c r="CP14" s="160"/>
      <c r="CQ14" s="174">
        <f ca="1">IF(AND($AD13,NOT(ISERROR(HLOOKUP("C/C",$R14:$Z14,1,0))),AND(NOT(ISNUMBER(CQ13)))),[1]D!$A$4,IF($I13,VLOOKUP($H13,$E$9:CQ$111,CQ$8,0),""))</f>
        <v>6.0000000000000001E-3</v>
      </c>
      <c r="CR14" s="161" t="b">
        <f ca="1">IF(OR(CQ14=[1]D!$A$4),TRUE,FALSE)</f>
        <v>0</v>
      </c>
      <c r="CS14" s="174">
        <f ca="1">IF(AND($AD13,NOT(ISERROR(HLOOKUP("C/C",$R14:$Z14,1,0))),AND(NOT(ISNUMBER(CS13)))),[1]D!$A$4,IF($I13,VLOOKUP($H13,$E$9:CS$111,CS$8,0),""))</f>
        <v>1.0999999999999999E-2</v>
      </c>
      <c r="CT14" s="163"/>
      <c r="CU14" s="163"/>
      <c r="CV14" s="164" t="str">
        <f ca="1">IF(OR($E13="",AND($BT14=$BT$123,$BX14=$BX$123),OR($BY13=$BY$123,$BY14=$BY$123)),"",IF(,,IF(,"",IF(AND(OR($BY13=$BY$124,$BY13=$BY$125,NOT($BY14=$BY$123)),OR(ISNUMBER($BT13),ISNUMBER($BT14),ISNUMBER($BX13),ISNUMBER($BX14)),AND(NOT(CV13=CV$123),NOT(CV13=CV$124))),"Select!",""))))</f>
        <v/>
      </c>
      <c r="CW14" s="165" t="str">
        <f ca="1">IF(OR($E13="",AND($BT14=$BT$123,$BX14=$BX$123),OR($CD13=$CD$123,$CD14=$CD$123)),"",IF(,,IF(,"",IF(AND(OR($CD13=$CD$124,$CD13=$CD$125,NOT($CD14=$CD$123)),OR(ISNUMBER($BT13),ISNUMBER($BT14),ISNUMBER($BX13),ISNUMBER($BX14)),AND(NOT(CW13=CW$123),NOT(CW13=CW$124))),"Select!",""))))</f>
        <v/>
      </c>
      <c r="CX14" s="165" t="str">
        <f ca="1">IF(OR($E13="",AND($BT14=$BT$123,$BX14=$BX$123),OR($CI13=$CI$123,$CI14=$CI$123)),"",IF(,,IF(,"",IF(AND(OR($CI13=$CI$124,$CI13=$CI$125,NOT($CI14=$CI$123)),OR(ISNUMBER($BT13),ISNUMBER($BT14),ISNUMBER($BX13),ISNUMBER($BX14)),AND(NOT(CX13=CX$123),NOT(CX13=CX$124))),"Select!",""))))</f>
        <v/>
      </c>
      <c r="CY14" s="165" t="str">
        <f ca="1">IF($E13="","",IF(AND($BT14=$BT$123,$BX14=$BX$123),"",IF(AND(OR(ISNUMBER($BT13),ISNUMBER($BT14),ISNUMBER($BX13),ISNUMBER($BX14)),AND(NOT(CY13=CY$123),NOT(CY13=CY$124))),"Select!","")))</f>
        <v/>
      </c>
      <c r="CZ14" s="166"/>
      <c r="DA14" s="14"/>
    </row>
    <row r="15" spans="1:105" x14ac:dyDescent="0.25">
      <c r="A15" s="49"/>
      <c r="B15" s="14"/>
      <c r="CT15" s="128"/>
      <c r="CU15" s="128"/>
      <c r="CV15" s="135"/>
      <c r="CW15" s="136"/>
      <c r="CX15" s="136"/>
      <c r="CY15" s="137"/>
      <c r="CZ15" s="169"/>
      <c r="DA15" s="14"/>
    </row>
    <row r="16" spans="1:105" ht="15.75" thickBot="1" x14ac:dyDescent="0.3">
      <c r="A16" s="49"/>
      <c r="B16" s="14"/>
      <c r="CT16" s="163"/>
      <c r="CU16" s="163"/>
      <c r="CV16" s="164" t="str">
        <f>IF(OR($E15="",AND($BT16=$BT$123,$BX16=$BX$123),OR($BY15=$BY$123,$BY16=$BY$123)),"",IF(,,IF(,"",IF(AND(OR($BY15=$BY$124,$BY15=$BY$125,NOT($BY16=$BY$123)),OR(ISNUMBER($BT15),ISNUMBER($BT16),ISNUMBER($BX15),ISNUMBER($BX16)),AND(NOT(CV15=CV$123),NOT(CV15=CV$124))),"Select!",""))))</f>
        <v/>
      </c>
      <c r="CW16" s="165" t="str">
        <f>IF(OR($E15="",AND($BT16=$BT$123,$BX16=$BX$123),OR($CD15=$CD$123,$CD16=$CD$123)),"",IF(,,IF(,"",IF(AND(OR($CD15=$CD$124,$CD15=$CD$125,NOT($CD16=$CD$123)),OR(ISNUMBER($BT15),ISNUMBER($BT16),ISNUMBER($BX15),ISNUMBER($BX16)),AND(NOT(CW15=CW$123),NOT(CW15=CW$124))),"Select!",""))))</f>
        <v/>
      </c>
      <c r="CX16" s="165" t="str">
        <f>IF(OR($E15="",AND($BT16=$BT$123,$BX16=$BX$123),OR($CI15=$CI$123,$CI16=$CI$123)),"",IF(,,IF(,"",IF(AND(OR($CI15=$CI$124,$CI15=$CI$125,NOT($CI16=$CI$123)),OR(ISNUMBER($BT15),ISNUMBER($BT16),ISNUMBER($BX15),ISNUMBER($BX16)),AND(NOT(CX15=CX$123),NOT(CX15=CX$124))),"Select!",""))))</f>
        <v/>
      </c>
      <c r="CY16" s="165" t="str">
        <f>IF($E15="","",IF(AND($BT16=$BT$123,$BX16=$BX$123),"",IF(AND(OR(ISNUMBER($BT15),ISNUMBER($BT16),ISNUMBER($BX15),ISNUMBER($BX16)),AND(NOT(CY15=CY$123),NOT(CY15=CY$124))),"Select!","")))</f>
        <v/>
      </c>
      <c r="CZ16" s="166"/>
      <c r="DA16" s="14"/>
    </row>
  </sheetData>
  <mergeCells count="28">
    <mergeCell ref="C3:J3"/>
    <mergeCell ref="L3:Z3"/>
    <mergeCell ref="AE3:CS3"/>
    <mergeCell ref="AE4:AL4"/>
    <mergeCell ref="AM4:AT4"/>
    <mergeCell ref="AU4:BB4"/>
    <mergeCell ref="BC4:BH4"/>
    <mergeCell ref="BJ4:BS4"/>
    <mergeCell ref="BT4:BX4"/>
    <mergeCell ref="CB4:CZ4"/>
    <mergeCell ref="R5:AA5"/>
    <mergeCell ref="CV5:CY5"/>
    <mergeCell ref="R6:Z6"/>
    <mergeCell ref="C9:C10"/>
    <mergeCell ref="E9:E10"/>
    <mergeCell ref="H9:H10"/>
    <mergeCell ref="J9:J10"/>
    <mergeCell ref="AB9:AB10"/>
    <mergeCell ref="C13:C14"/>
    <mergeCell ref="E13:E14"/>
    <mergeCell ref="H13:H14"/>
    <mergeCell ref="J13:J14"/>
    <mergeCell ref="AB13:AB14"/>
    <mergeCell ref="C11:C12"/>
    <mergeCell ref="E11:E12"/>
    <mergeCell ref="H11:H12"/>
    <mergeCell ref="J11:J12"/>
    <mergeCell ref="AB11:AB12"/>
  </mergeCells>
  <conditionalFormatting sqref="G9:G10">
    <cfRule type="expression" dxfId="39" priority="40">
      <formula>NOT(DE9)</formula>
    </cfRule>
  </conditionalFormatting>
  <conditionalFormatting sqref="L9 N9 P9">
    <cfRule type="expression" dxfId="38" priority="38" stopIfTrue="1">
      <formula>$I9</formula>
    </cfRule>
  </conditionalFormatting>
  <conditionalFormatting sqref="N9 P9">
    <cfRule type="expression" dxfId="37" priority="39">
      <formula>O10</formula>
    </cfRule>
  </conditionalFormatting>
  <conditionalFormatting sqref="L10 N10 P10">
    <cfRule type="expression" dxfId="36" priority="37">
      <formula>$F9</formula>
    </cfRule>
  </conditionalFormatting>
  <conditionalFormatting sqref="AE10 AG10 AI10 AK10 AM10 AO10 AQ10 AS10 AU10 AW10 AY10 BA10 BC10 BE10 BG10 BJ10 BL10 BN10 BP10 BT10 BW10 BY10 CB10 CD10 CG10 CI10 CL10 CN10 CQ10">
    <cfRule type="expression" dxfId="35" priority="34" stopIfTrue="1">
      <formula>AF10</formula>
    </cfRule>
  </conditionalFormatting>
  <conditionalFormatting sqref="G13:G14">
    <cfRule type="expression" dxfId="34" priority="30">
      <formula>NOT(DE13)</formula>
    </cfRule>
  </conditionalFormatting>
  <conditionalFormatting sqref="H9:H10">
    <cfRule type="expression" dxfId="33" priority="35">
      <formula>$F9</formula>
    </cfRule>
  </conditionalFormatting>
  <conditionalFormatting sqref="AE10 BJ10 AG10 AI10 AK10 AM10 AO10 AQ10 AS10 AU10 AW10 AY10 BA10 BC10 BE10 BG10 BL10 BN10 BP10 BT10 BW10 BY10 CA10:CB10 CD10 CF10:CG10 CI10 CK10:CL10 CN10 CP10:CQ10 CS10:CZ10">
    <cfRule type="expression" dxfId="32" priority="36">
      <formula>$F9</formula>
    </cfRule>
  </conditionalFormatting>
  <conditionalFormatting sqref="C9:C10">
    <cfRule type="expression" dxfId="31" priority="33">
      <formula>NOT($D9)</formula>
    </cfRule>
  </conditionalFormatting>
  <conditionalFormatting sqref="G11:G12">
    <cfRule type="expression" dxfId="30" priority="32">
      <formula>NOT(DE11)</formula>
    </cfRule>
  </conditionalFormatting>
  <conditionalFormatting sqref="H11:H12">
    <cfRule type="expression" dxfId="29" priority="31">
      <formula>$F11</formula>
    </cfRule>
  </conditionalFormatting>
  <conditionalFormatting sqref="CT12:CZ12">
    <cfRule type="expression" dxfId="28" priority="29">
      <formula>$F11</formula>
    </cfRule>
  </conditionalFormatting>
  <conditionalFormatting sqref="CT14:CZ14">
    <cfRule type="expression" dxfId="27" priority="28">
      <formula>$F13</formula>
    </cfRule>
  </conditionalFormatting>
  <conditionalFormatting sqref="CT16:CZ16">
    <cfRule type="expression" dxfId="26" priority="27">
      <formula>$F15</formula>
    </cfRule>
  </conditionalFormatting>
  <conditionalFormatting sqref="C11:C12">
    <cfRule type="expression" dxfId="25" priority="26">
      <formula>NOT($D11)</formula>
    </cfRule>
  </conditionalFormatting>
  <conditionalFormatting sqref="C13:C14">
    <cfRule type="expression" dxfId="24" priority="25">
      <formula>NOT($D13)</formula>
    </cfRule>
  </conditionalFormatting>
  <conditionalFormatting sqref="H13:H14">
    <cfRule type="expression" dxfId="23" priority="24">
      <formula>$F13</formula>
    </cfRule>
  </conditionalFormatting>
  <conditionalFormatting sqref="BC9">
    <cfRule type="expression" dxfId="22" priority="23">
      <formula>$BD$10</formula>
    </cfRule>
  </conditionalFormatting>
  <conditionalFormatting sqref="BE9">
    <cfRule type="expression" dxfId="21" priority="22">
      <formula>BF10</formula>
    </cfRule>
  </conditionalFormatting>
  <conditionalFormatting sqref="BR10">
    <cfRule type="expression" dxfId="20" priority="20" stopIfTrue="1">
      <formula>BS10</formula>
    </cfRule>
  </conditionalFormatting>
  <conditionalFormatting sqref="BR10">
    <cfRule type="expression" dxfId="19" priority="21">
      <formula>$F9</formula>
    </cfRule>
  </conditionalFormatting>
  <conditionalFormatting sqref="L11 N11 P11">
    <cfRule type="expression" dxfId="18" priority="18" stopIfTrue="1">
      <formula>$I11</formula>
    </cfRule>
  </conditionalFormatting>
  <conditionalFormatting sqref="N11 P11">
    <cfRule type="expression" dxfId="17" priority="19">
      <formula>O12</formula>
    </cfRule>
  </conditionalFormatting>
  <conditionalFormatting sqref="L12 N12 P12">
    <cfRule type="expression" dxfId="16" priority="17">
      <formula>$F11</formula>
    </cfRule>
  </conditionalFormatting>
  <conditionalFormatting sqref="AE12 AG12 AI12 AK12 AM12 AO12 AQ12 AS12 AU12 AW12 AY12 BA12 BC12 BE12 BG12 BJ12 BL12 BN12 BP12 BT12 BW12 BY12 CB12 CD12 CG12 CI12 CL12 CN12 CQ12">
    <cfRule type="expression" dxfId="15" priority="15" stopIfTrue="1">
      <formula>AF12</formula>
    </cfRule>
  </conditionalFormatting>
  <conditionalFormatting sqref="AE12 BJ12 AG12 AI12 AK12 AM12 AO12 AQ12 AS12 AU12 AW12 AY12 BA12 BC12 BE12 BG12 BL12 BN12 BP12 BT12 BW12 BY12 CA12:CB12 CD12 CF12:CG12 CI12 CK12:CL12 CN12 CP12:CQ12 CS12">
    <cfRule type="expression" dxfId="14" priority="16">
      <formula>$F11</formula>
    </cfRule>
  </conditionalFormatting>
  <conditionalFormatting sqref="BC11">
    <cfRule type="expression" dxfId="13" priority="14">
      <formula>$BD$10</formula>
    </cfRule>
  </conditionalFormatting>
  <conditionalFormatting sqref="BE11">
    <cfRule type="expression" dxfId="12" priority="13">
      <formula>BF12</formula>
    </cfRule>
  </conditionalFormatting>
  <conditionalFormatting sqref="BR12">
    <cfRule type="expression" dxfId="11" priority="11" stopIfTrue="1">
      <formula>BS12</formula>
    </cfRule>
  </conditionalFormatting>
  <conditionalFormatting sqref="BR12">
    <cfRule type="expression" dxfId="10" priority="12">
      <formula>$F11</formula>
    </cfRule>
  </conditionalFormatting>
  <conditionalFormatting sqref="L13 N13 P13">
    <cfRule type="expression" dxfId="9" priority="9" stopIfTrue="1">
      <formula>$I13</formula>
    </cfRule>
  </conditionalFormatting>
  <conditionalFormatting sqref="N13 P13">
    <cfRule type="expression" dxfId="8" priority="10">
      <formula>O14</formula>
    </cfRule>
  </conditionalFormatting>
  <conditionalFormatting sqref="L14 N14 P14">
    <cfRule type="expression" dxfId="7" priority="8">
      <formula>$F13</formula>
    </cfRule>
  </conditionalFormatting>
  <conditionalFormatting sqref="AE14 AG14 AI14 AK14 AM14 AO14 AQ14 AS14 AU14 AW14 AY14 BA14 BC14 BE14 BG14 BJ14 BL14 BN14 BP14 BT14 BW14 BY14 CB14 CD14 CG14 CI14 CL14 CN14 CQ14">
    <cfRule type="expression" dxfId="6" priority="6" stopIfTrue="1">
      <formula>AF14</formula>
    </cfRule>
  </conditionalFormatting>
  <conditionalFormatting sqref="AE14 BJ14 AG14 AI14 AK14 AM14 AO14 AQ14 AS14 AU14 AW14 AY14 BA14 BC14 BE14 BG14 BL14 BN14 BP14 BT14 BW14 BY14 CA14:CB14 CD14 CF14:CG14 CI14 CK14:CL14 CN14 CP14:CQ14 CS14">
    <cfRule type="expression" dxfId="5" priority="7">
      <formula>$F13</formula>
    </cfRule>
  </conditionalFormatting>
  <conditionalFormatting sqref="BC13">
    <cfRule type="expression" dxfId="4" priority="5">
      <formula>$BD$10</formula>
    </cfRule>
  </conditionalFormatting>
  <conditionalFormatting sqref="BE13">
    <cfRule type="expression" dxfId="3" priority="4">
      <formula>BF14</formula>
    </cfRule>
  </conditionalFormatting>
  <conditionalFormatting sqref="BR14">
    <cfRule type="expression" dxfId="2" priority="2" stopIfTrue="1">
      <formula>BS14</formula>
    </cfRule>
  </conditionalFormatting>
  <conditionalFormatting sqref="BR14">
    <cfRule type="expression" dxfId="1" priority="3">
      <formula>$F13</formula>
    </cfRule>
  </conditionalFormatting>
  <conditionalFormatting sqref="CS14">
    <cfRule type="expression" dxfId="0" priority="1" stopIfTrue="1">
      <formula>CT14</formula>
    </cfRule>
  </conditionalFormatting>
  <dataValidations count="17">
    <dataValidation type="list" allowBlank="1" showInputMessage="1" showErrorMessage="1" sqref="P9 P15 P11 P13">
      <formula1>IF(LEFT($O9,4)="BLOW",OFFSET(BlowThruTypes,VALUE(LEFT(VLOOKUP($M9,BlowThruTypes,2,0),1)-1),1,1,9),IF(LEFT($O9,4)="DRAW",OFFSET(DrawThruTypes,VALUE(LEFT(VLOOKUP($M9,DrawThruTypes,2,0),1)-1),1,1,9)," "))</formula1>
    </dataValidation>
    <dataValidation type="list" allowBlank="1" showInputMessage="1" showErrorMessage="1" sqref="BC9 BC15 BC11 BC13">
      <formula1>IF($F9,EACalcTempl,EACalcType)</formula1>
    </dataValidation>
    <dataValidation type="custom" allowBlank="1" showInputMessage="1" showErrorMessage="1" errorTitle="INVALID INPUT" error="1) Sys # cannot appear twice_x000a_2) Templates don't have a System #" sqref="C9:C16">
      <formula1>D9</formula1>
    </dataValidation>
    <dataValidation type="list" allowBlank="1" showInputMessage="1" showErrorMessage="1" sqref="H9:H16">
      <formula1>IF(NOT(F9),$J$9:$J$111,$J$112)</formula1>
    </dataValidation>
    <dataValidation type="custom" errorStyle="warning" allowBlank="1" showInputMessage="1" showErrorMessage="1" errorTitle="System Name" error="System Name can't appear twice in the list, and can't be a number-o nly._x000a__x000a_Add a unique suffix to the name to differntiate from others, or change the offending imposter's name first." sqref="F11 F9 F15 F13">
      <formula1>DE9</formula1>
    </dataValidation>
    <dataValidation type="custom" allowBlank="1" showInputMessage="1" showErrorMessage="1" errorTitle="System Name" error="One of two problems:_x000a__x000a_1) System Name can't appear more than once._x000a_2) A &quot;Template&quot; can not reference another template - remov _x000a__x000a_Change the imposter's name first, or remove the Template (Column H) reference." sqref="E9:E16">
      <formula1>F10</formula1>
    </dataValidation>
    <dataValidation type="custom" errorStyle="warning" allowBlank="1" showInputMessage="1" showErrorMessage="1" errorTitle="System Name" error="System Name can't appear twice in the list, and can't be a number-o nly._x000a__x000a_Add a unique suffix to the name to differntiate from others, or change the offending imposter's name first." sqref="F10 F16 F12 F14">
      <formula1>F10</formula1>
    </dataValidation>
    <dataValidation type="list" allowBlank="1" showInputMessage="1" sqref="BY9 CD9 CI9 CN9 BY11 CD11 CI11 CN11 BY13 CD13 CI13 CN13 BY15 CD15 CI15 CN15">
      <formula1>BZ9:CA9</formula1>
    </dataValidation>
    <dataValidation type="list" allowBlank="1" showInputMessage="1" sqref="AE9 AY9 AG9 AI9 AK9 AM9 AO9 AQ9 AS9 AU9 AW9 BA9 BE9 BG9 BL9 BN9 BT9 BW9 CB9 CG9 CL9 CQ9 BN11 BT11 BW11 CB11 CG11 CL11 CQ11 BP11 CS11 BR11 BN15 BT15 BW15 CB15 CG15 CL15 CQ15 BP9 CS9 BR9 BP15 CS15 AI13 AK13 AM13 AO13 AQ13 AS13 AU13 AW13 BA13 BE13 BG13 BL13 BN13 BT13 BW13 CB13 CG13 CL13 CQ13 BP13 CS13 BR13 BR15 AE11 AY11 AG11 AE13 AY13 AG13 AE15 AY15 AG15 AI15 AK15 AM15 AO15 AQ15 AS15 AU15 AW15 BA15 BE15 BG15 BL15 AI11 AK11 AM11 AO11 AQ11 AS11 AU11 AW11 BA11 BE11 BG11 BL11">
      <formula1>AF9</formula1>
    </dataValidation>
    <dataValidation type="list" allowBlank="1" showInputMessage="1" errorTitle="Template Name" error="Must be selected from the pulldown menu._x000a__x000a_If the template you are looking for is not there, enter it in the Templates Worksheet " sqref="L9 L11 L13 L15">
      <formula1>IF($I9,NoChoice,SysType)</formula1>
    </dataValidation>
    <dataValidation type="list" allowBlank="1" showInputMessage="1" showErrorMessage="1" sqref="N9 N13 N15 N11">
      <formula1>OFFSET(FanPlace,VLOOKUP($M9,FanPlace,2,0),2,1,2)</formula1>
    </dataValidation>
    <dataValidation allowBlank="1" showInputMessage="1" showErrorMessage="1" errorTitle="Template Name" error="Must be selected from the pulldown menu._x000a__x000a_If the template you are looking for is not there, enter it in the Templates Worksheet " sqref="L10 N10 L14 L12 N14 P14 P10 L16 N12 P12 N16 P16"/>
    <dataValidation type="custom" errorStyle="warning" allowBlank="1" showInputMessage="1" showErrorMessage="1" errorTitle="System Name" error="System Name can't appear twice in the list, and can't be a number-o nly._x000a__x000a_Add a unique suffix to the name to differntiate from others, or change the offending imposter's name first." sqref="G9:G16">
      <formula1>DE9</formula1>
    </dataValidation>
    <dataValidation type="custom" errorStyle="warning" allowBlank="1" showInputMessage="1" showErrorMessage="1" errorTitle="System Name" error="System Name can't appear twice in the list, and can't be a number-o nly._x000a__x000a_Add a unique suffix to the name to differntiate from others, or change the offending imposter's name first." sqref="I9:I16 J11 J13 J15 J9">
      <formula1>DI9</formula1>
    </dataValidation>
    <dataValidation type="custom" allowBlank="1" showInputMessage="1" showErrorMessage="1" errorTitle="System Tag #" error="System tag must be unique.  Enter another number._x000a_" sqref="D10 D12 D14 D16">
      <formula1>DD10</formula1>
    </dataValidation>
    <dataValidation type="list" allowBlank="1" showInputMessage="1" showErrorMessage="1" errorTitle="O/A Calculation Method" error="Calculation method must be selected  from pulldown menu." sqref="BJ9 BJ11 BJ13 BJ15">
      <formula1>OACalcType</formula1>
    </dataValidation>
    <dataValidation type="list" allowBlank="1" showInputMessage="1" showErrorMessage="1" sqref="CV9:CZ9 CV15:CZ15 CV11:CZ11 CV13:CZ13">
      <formula1>CV$122:CV$124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E260"/>
  <sheetViews>
    <sheetView workbookViewId="0">
      <selection activeCell="D7" sqref="D7"/>
    </sheetView>
  </sheetViews>
  <sheetFormatPr defaultRowHeight="15" x14ac:dyDescent="0.25"/>
  <sheetData>
    <row r="2" spans="1:83" x14ac:dyDescent="0.25">
      <c r="D2">
        <v>2</v>
      </c>
      <c r="E2">
        <v>3</v>
      </c>
      <c r="F2">
        <v>4</v>
      </c>
      <c r="G2">
        <v>6</v>
      </c>
      <c r="H2">
        <v>7</v>
      </c>
    </row>
    <row r="3" spans="1:83" x14ac:dyDescent="0.25">
      <c r="A3" t="s">
        <v>0</v>
      </c>
      <c r="B3" t="s">
        <v>1</v>
      </c>
      <c r="D3">
        <v>2</v>
      </c>
      <c r="E3">
        <v>3</v>
      </c>
      <c r="F3">
        <v>4</v>
      </c>
      <c r="G3">
        <v>6</v>
      </c>
      <c r="H3">
        <v>7</v>
      </c>
      <c r="I3">
        <v>8</v>
      </c>
      <c r="J3">
        <v>8</v>
      </c>
      <c r="K3">
        <v>9</v>
      </c>
      <c r="L3">
        <v>10</v>
      </c>
      <c r="O3" t="s">
        <v>2</v>
      </c>
      <c r="Q3" t="s">
        <v>3</v>
      </c>
      <c r="AC3" t="s">
        <v>4</v>
      </c>
    </row>
    <row r="4" spans="1:83" ht="60" x14ac:dyDescent="0.25">
      <c r="A4" s="1" t="s">
        <v>5</v>
      </c>
      <c r="C4">
        <v>0</v>
      </c>
      <c r="D4" t="str">
        <f t="shared" ref="D4:I5" si="0">" "</f>
        <v xml:space="preserve"> </v>
      </c>
      <c r="E4" t="str">
        <f t="shared" si="0"/>
        <v xml:space="preserve"> </v>
      </c>
      <c r="F4" t="str">
        <f t="shared" si="0"/>
        <v xml:space="preserve"> </v>
      </c>
      <c r="G4" t="str">
        <f t="shared" si="0"/>
        <v xml:space="preserve"> </v>
      </c>
      <c r="H4" t="str">
        <f t="shared" si="0"/>
        <v xml:space="preserve"> </v>
      </c>
      <c r="I4" t="str">
        <f>" "</f>
        <v xml:space="preserve"> </v>
      </c>
      <c r="J4" t="str">
        <f t="shared" ref="J4:L13" si="1">" "</f>
        <v xml:space="preserve"> </v>
      </c>
      <c r="K4" t="str">
        <f t="shared" si="1"/>
        <v xml:space="preserve"> </v>
      </c>
      <c r="L4" t="str">
        <f t="shared" si="1"/>
        <v xml:space="preserve"> </v>
      </c>
      <c r="N4" s="2"/>
      <c r="O4" t="str">
        <f>" "</f>
        <v xml:space="preserve"> </v>
      </c>
      <c r="P4" t="s">
        <v>6</v>
      </c>
      <c r="Q4">
        <v>2</v>
      </c>
      <c r="R4">
        <v>3</v>
      </c>
      <c r="S4">
        <v>4</v>
      </c>
      <c r="T4">
        <v>6</v>
      </c>
      <c r="U4">
        <v>7</v>
      </c>
      <c r="V4">
        <v>8</v>
      </c>
      <c r="W4">
        <v>9</v>
      </c>
      <c r="AD4">
        <v>2</v>
      </c>
      <c r="AE4">
        <v>3</v>
      </c>
      <c r="AF4">
        <v>4</v>
      </c>
      <c r="AG4">
        <v>6</v>
      </c>
      <c r="AH4">
        <v>7</v>
      </c>
      <c r="AI4">
        <v>8</v>
      </c>
      <c r="AJ4">
        <v>9</v>
      </c>
      <c r="AP4" s="1"/>
      <c r="AQ4" s="1"/>
      <c r="AR4" s="1"/>
      <c r="AS4" s="1"/>
      <c r="AT4" s="1"/>
      <c r="AV4" s="3" t="s">
        <v>7</v>
      </c>
      <c r="AW4" s="3" t="s">
        <v>8</v>
      </c>
      <c r="AX4" s="3" t="s">
        <v>9</v>
      </c>
      <c r="AY4" s="3" t="s">
        <v>10</v>
      </c>
      <c r="BC4" t="s">
        <v>11</v>
      </c>
      <c r="BG4" t="s">
        <v>12</v>
      </c>
      <c r="BP4" t="s">
        <v>13</v>
      </c>
      <c r="BX4" t="s">
        <v>14</v>
      </c>
    </row>
    <row r="5" spans="1:83" x14ac:dyDescent="0.25">
      <c r="B5">
        <v>0</v>
      </c>
      <c r="D5" t="str">
        <f>" "</f>
        <v xml:space="preserve"> </v>
      </c>
      <c r="E5" t="str">
        <f t="shared" si="0"/>
        <v xml:space="preserve"> </v>
      </c>
      <c r="F5" t="str">
        <f t="shared" si="0"/>
        <v xml:space="preserve"> </v>
      </c>
      <c r="G5" t="str">
        <f t="shared" si="0"/>
        <v xml:space="preserve"> </v>
      </c>
      <c r="H5" t="str">
        <f t="shared" si="0"/>
        <v xml:space="preserve"> </v>
      </c>
      <c r="I5" t="str">
        <f t="shared" si="0"/>
        <v xml:space="preserve"> </v>
      </c>
      <c r="J5" t="str">
        <f t="shared" si="1"/>
        <v xml:space="preserve"> </v>
      </c>
      <c r="K5" t="str">
        <f t="shared" si="1"/>
        <v xml:space="preserve"> </v>
      </c>
      <c r="L5" t="str">
        <f t="shared" si="1"/>
        <v xml:space="preserve"> </v>
      </c>
      <c r="N5" s="2"/>
      <c r="P5" t="s">
        <v>15</v>
      </c>
      <c r="Q5" t="s">
        <v>16</v>
      </c>
      <c r="R5" t="s">
        <v>17</v>
      </c>
      <c r="AC5" t="str">
        <f>P5</f>
        <v>REC-HTG-ONLY</v>
      </c>
      <c r="AD5" t="s">
        <v>18</v>
      </c>
      <c r="AE5" t="s">
        <v>19</v>
      </c>
      <c r="AP5" t="str">
        <f>P5</f>
        <v>REC-HTG-ONLY</v>
      </c>
      <c r="AQ5">
        <v>1</v>
      </c>
      <c r="AR5" t="s">
        <v>20</v>
      </c>
      <c r="AS5" t="s">
        <v>21</v>
      </c>
      <c r="AV5" t="s">
        <v>22</v>
      </c>
      <c r="AW5" t="str">
        <f>""</f>
        <v/>
      </c>
      <c r="AX5" t="s">
        <v>22</v>
      </c>
      <c r="AY5" t="str">
        <f>""</f>
        <v/>
      </c>
      <c r="BE5" t="s">
        <v>23</v>
      </c>
      <c r="BF5" t="s">
        <v>24</v>
      </c>
      <c r="BG5" t="s">
        <v>25</v>
      </c>
      <c r="BH5" t="s">
        <v>26</v>
      </c>
      <c r="BI5" t="s">
        <v>23</v>
      </c>
      <c r="BJ5" t="s">
        <v>24</v>
      </c>
      <c r="BK5" t="s">
        <v>25</v>
      </c>
      <c r="BL5" t="s">
        <v>26</v>
      </c>
      <c r="BP5" t="s">
        <v>23</v>
      </c>
      <c r="BR5" t="s">
        <v>24</v>
      </c>
      <c r="BT5" t="s">
        <v>25</v>
      </c>
      <c r="BY5" t="s">
        <v>23</v>
      </c>
      <c r="CA5" t="s">
        <v>24</v>
      </c>
      <c r="CC5" t="s">
        <v>25</v>
      </c>
    </row>
    <row r="6" spans="1:83" x14ac:dyDescent="0.25">
      <c r="J6" t="str">
        <f>" "</f>
        <v xml:space="preserve"> </v>
      </c>
      <c r="K6" t="str">
        <f t="shared" si="1"/>
        <v xml:space="preserve"> </v>
      </c>
      <c r="L6" t="str">
        <f t="shared" si="1"/>
        <v xml:space="preserve"> </v>
      </c>
      <c r="P6" t="s">
        <v>27</v>
      </c>
      <c r="Q6" t="s">
        <v>28</v>
      </c>
      <c r="R6" t="s">
        <v>29</v>
      </c>
      <c r="AC6" t="str">
        <f t="shared" ref="AC6:AC12" si="2">P6</f>
        <v>REC-CLG</v>
      </c>
      <c r="AD6" t="s">
        <v>30</v>
      </c>
      <c r="AE6" t="s">
        <v>31</v>
      </c>
      <c r="AP6" t="str">
        <f t="shared" ref="AP6:AP12" si="3">P6</f>
        <v>REC-CLG</v>
      </c>
      <c r="AQ6">
        <v>2</v>
      </c>
      <c r="AR6" t="s">
        <v>3</v>
      </c>
      <c r="AS6" t="s">
        <v>4</v>
      </c>
      <c r="AV6" t="s">
        <v>32</v>
      </c>
      <c r="AW6" t="s">
        <v>33</v>
      </c>
      <c r="AX6" t="s">
        <v>32</v>
      </c>
      <c r="AY6" t="s">
        <v>33</v>
      </c>
      <c r="BB6" t="s">
        <v>34</v>
      </c>
      <c r="BC6" t="s">
        <v>35</v>
      </c>
      <c r="BD6" t="s">
        <v>36</v>
      </c>
      <c r="BE6">
        <v>4</v>
      </c>
      <c r="BF6">
        <v>5</v>
      </c>
      <c r="BG6">
        <v>6</v>
      </c>
      <c r="BH6">
        <v>7</v>
      </c>
      <c r="BI6">
        <v>8</v>
      </c>
      <c r="BJ6">
        <v>9</v>
      </c>
      <c r="BK6">
        <v>10</v>
      </c>
      <c r="BL6">
        <v>11</v>
      </c>
      <c r="BP6">
        <v>3</v>
      </c>
      <c r="BQ6">
        <v>4</v>
      </c>
      <c r="BR6">
        <v>5</v>
      </c>
      <c r="BS6">
        <v>6</v>
      </c>
      <c r="BT6">
        <v>7</v>
      </c>
      <c r="BU6">
        <v>8</v>
      </c>
      <c r="BY6">
        <v>3</v>
      </c>
      <c r="BZ6">
        <v>4</v>
      </c>
      <c r="CA6">
        <v>5</v>
      </c>
      <c r="CB6">
        <v>6</v>
      </c>
      <c r="CC6">
        <v>7</v>
      </c>
      <c r="CD6">
        <v>8</v>
      </c>
    </row>
    <row r="7" spans="1:83" x14ac:dyDescent="0.25">
      <c r="C7" t="s">
        <v>16</v>
      </c>
      <c r="D7" s="4" t="s">
        <v>37</v>
      </c>
      <c r="E7" s="5" t="s">
        <v>38</v>
      </c>
      <c r="F7" s="5" t="s">
        <v>39</v>
      </c>
      <c r="G7" s="5" t="s">
        <v>40</v>
      </c>
      <c r="H7" t="str">
        <f>" "</f>
        <v xml:space="preserve"> </v>
      </c>
      <c r="I7" t="str">
        <f>" "</f>
        <v xml:space="preserve"> </v>
      </c>
      <c r="J7" t="str">
        <f>" "</f>
        <v xml:space="preserve"> </v>
      </c>
      <c r="K7" t="str">
        <f t="shared" si="1"/>
        <v xml:space="preserve"> </v>
      </c>
      <c r="L7" t="str">
        <f>" "</f>
        <v xml:space="preserve"> </v>
      </c>
      <c r="P7" t="s">
        <v>41</v>
      </c>
      <c r="Q7" t="s">
        <v>42</v>
      </c>
      <c r="R7" t="s">
        <v>43</v>
      </c>
      <c r="S7" t="s">
        <v>44</v>
      </c>
      <c r="T7" t="s">
        <v>45</v>
      </c>
      <c r="U7" t="s">
        <v>46</v>
      </c>
      <c r="V7" t="s">
        <v>47</v>
      </c>
      <c r="AC7" t="str">
        <f t="shared" si="2"/>
        <v>REC-HTG-CLG</v>
      </c>
      <c r="AD7" t="s">
        <v>48</v>
      </c>
      <c r="AE7" t="s">
        <v>49</v>
      </c>
      <c r="AF7" t="s">
        <v>50</v>
      </c>
      <c r="AG7" t="s">
        <v>51</v>
      </c>
      <c r="AH7" t="s">
        <v>52</v>
      </c>
      <c r="AI7" t="s">
        <v>53</v>
      </c>
      <c r="AP7" t="str">
        <f t="shared" si="3"/>
        <v>REC-HTG-CLG</v>
      </c>
      <c r="AQ7">
        <v>3</v>
      </c>
      <c r="AR7" t="s">
        <v>3</v>
      </c>
      <c r="AS7" t="s">
        <v>4</v>
      </c>
      <c r="AV7" t="s">
        <v>33</v>
      </c>
      <c r="AW7" t="str">
        <f>"=O/A"</f>
        <v>=O/A</v>
      </c>
      <c r="AX7" t="s">
        <v>33</v>
      </c>
      <c r="AY7" t="str">
        <f>"=O/A"</f>
        <v>=O/A</v>
      </c>
      <c r="BB7">
        <v>0.75</v>
      </c>
      <c r="BC7">
        <v>0.75</v>
      </c>
      <c r="BD7">
        <v>1</v>
      </c>
      <c r="BE7">
        <v>75.5</v>
      </c>
      <c r="BF7">
        <v>82.5</v>
      </c>
      <c r="BG7">
        <v>80</v>
      </c>
      <c r="BH7">
        <v>74</v>
      </c>
      <c r="BI7">
        <v>75.5</v>
      </c>
      <c r="BJ7">
        <v>82.5</v>
      </c>
      <c r="BK7">
        <v>80</v>
      </c>
      <c r="BL7">
        <v>74</v>
      </c>
      <c r="BM7" t="s">
        <v>54</v>
      </c>
      <c r="BN7">
        <v>0.75</v>
      </c>
      <c r="BO7">
        <v>1</v>
      </c>
      <c r="BP7">
        <v>77</v>
      </c>
      <c r="BQ7">
        <v>74</v>
      </c>
      <c r="BR7">
        <v>85.5</v>
      </c>
      <c r="BS7">
        <v>82.5</v>
      </c>
      <c r="BT7">
        <v>82.5</v>
      </c>
      <c r="BU7">
        <v>80</v>
      </c>
      <c r="BW7">
        <v>0.75</v>
      </c>
      <c r="BX7">
        <v>1</v>
      </c>
      <c r="BY7">
        <v>77</v>
      </c>
      <c r="BZ7">
        <v>74</v>
      </c>
      <c r="CA7">
        <v>85.5</v>
      </c>
      <c r="CB7">
        <v>82.5</v>
      </c>
      <c r="CC7">
        <v>82.5</v>
      </c>
      <c r="CD7">
        <v>80</v>
      </c>
      <c r="CE7">
        <v>0.75</v>
      </c>
    </row>
    <row r="8" spans="1:83" x14ac:dyDescent="0.25">
      <c r="B8" t="s">
        <v>16</v>
      </c>
      <c r="D8" s="5" t="s">
        <v>55</v>
      </c>
      <c r="E8" s="5" t="s">
        <v>38</v>
      </c>
      <c r="F8" s="5" t="s">
        <v>39</v>
      </c>
      <c r="G8" s="5" t="s">
        <v>56</v>
      </c>
      <c r="H8" s="5" t="s">
        <v>57</v>
      </c>
      <c r="I8" s="5" t="s">
        <v>58</v>
      </c>
      <c r="J8" t="str">
        <f>" "</f>
        <v xml:space="preserve"> </v>
      </c>
      <c r="K8" t="str">
        <f t="shared" si="1"/>
        <v xml:space="preserve"> </v>
      </c>
      <c r="L8" t="str">
        <f t="shared" si="1"/>
        <v xml:space="preserve"> </v>
      </c>
      <c r="P8" t="s">
        <v>59</v>
      </c>
      <c r="Q8" t="s">
        <v>60</v>
      </c>
      <c r="R8" t="s">
        <v>61</v>
      </c>
      <c r="AC8" t="str">
        <f t="shared" si="2"/>
        <v>REC-HTG-H/RCV</v>
      </c>
      <c r="AD8" t="s">
        <v>62</v>
      </c>
      <c r="AE8" t="s">
        <v>63</v>
      </c>
      <c r="AP8" t="str">
        <f t="shared" si="3"/>
        <v>REC-HTG-H/RCV</v>
      </c>
      <c r="AQ8">
        <v>4</v>
      </c>
      <c r="AR8" t="s">
        <v>20</v>
      </c>
      <c r="AS8" t="s">
        <v>21</v>
      </c>
      <c r="AW8" t="s">
        <v>64</v>
      </c>
      <c r="BB8">
        <v>1.1000000000000001</v>
      </c>
      <c r="BC8">
        <v>1.1000000000000001</v>
      </c>
      <c r="BD8">
        <v>1.5</v>
      </c>
      <c r="BE8">
        <v>82.5</v>
      </c>
      <c r="BF8">
        <v>84</v>
      </c>
      <c r="BG8">
        <v>84</v>
      </c>
      <c r="BH8">
        <v>75.5</v>
      </c>
      <c r="BI8">
        <v>82.5</v>
      </c>
      <c r="BJ8">
        <v>84</v>
      </c>
      <c r="BK8">
        <v>85.5</v>
      </c>
      <c r="BL8">
        <v>77</v>
      </c>
      <c r="BM8" t="s">
        <v>65</v>
      </c>
      <c r="BN8">
        <v>1.1000000000000001</v>
      </c>
      <c r="BO8">
        <v>1.5</v>
      </c>
      <c r="BP8">
        <v>84</v>
      </c>
      <c r="BQ8">
        <v>81.5</v>
      </c>
      <c r="BR8">
        <v>86.5</v>
      </c>
      <c r="BS8">
        <v>84</v>
      </c>
      <c r="BT8">
        <v>87.5</v>
      </c>
      <c r="BU8">
        <v>85.5</v>
      </c>
      <c r="BW8">
        <v>1.1000000000000001</v>
      </c>
      <c r="BX8">
        <v>1.5</v>
      </c>
      <c r="BY8">
        <v>84</v>
      </c>
      <c r="BZ8">
        <v>81.5</v>
      </c>
      <c r="CA8">
        <v>86.5</v>
      </c>
      <c r="CB8">
        <v>84</v>
      </c>
      <c r="CC8">
        <v>86.5</v>
      </c>
      <c r="CD8">
        <v>84</v>
      </c>
      <c r="CE8">
        <v>1.1000000000000001</v>
      </c>
    </row>
    <row r="9" spans="1:83" x14ac:dyDescent="0.25">
      <c r="J9" t="str">
        <f>" "</f>
        <v xml:space="preserve"> </v>
      </c>
      <c r="K9" t="str">
        <f t="shared" si="1"/>
        <v xml:space="preserve"> </v>
      </c>
      <c r="L9" t="str">
        <f t="shared" si="1"/>
        <v xml:space="preserve"> </v>
      </c>
      <c r="P9" t="s">
        <v>66</v>
      </c>
      <c r="Q9" t="s">
        <v>67</v>
      </c>
      <c r="R9" t="s">
        <v>68</v>
      </c>
      <c r="S9" t="s">
        <v>69</v>
      </c>
      <c r="T9" t="s">
        <v>70</v>
      </c>
      <c r="U9" t="s">
        <v>71</v>
      </c>
      <c r="V9" t="s">
        <v>72</v>
      </c>
      <c r="W9" t="s">
        <v>73</v>
      </c>
      <c r="X9" t="s">
        <v>74</v>
      </c>
      <c r="Y9" t="s">
        <v>75</v>
      </c>
      <c r="Z9" t="s">
        <v>76</v>
      </c>
      <c r="AA9" t="s">
        <v>77</v>
      </c>
      <c r="AB9" t="s">
        <v>78</v>
      </c>
      <c r="AC9" t="str">
        <f t="shared" si="2"/>
        <v>REC-HTG-CLG-H/RCV</v>
      </c>
      <c r="AD9" t="s">
        <v>79</v>
      </c>
      <c r="AE9" t="s">
        <v>80</v>
      </c>
      <c r="AF9" t="s">
        <v>81</v>
      </c>
      <c r="AG9" t="s">
        <v>82</v>
      </c>
      <c r="AH9" t="s">
        <v>83</v>
      </c>
      <c r="AI9" t="s">
        <v>84</v>
      </c>
      <c r="AJ9" t="s">
        <v>85</v>
      </c>
      <c r="AK9" t="s">
        <v>86</v>
      </c>
      <c r="AL9" t="s">
        <v>87</v>
      </c>
      <c r="AM9" t="s">
        <v>88</v>
      </c>
      <c r="AN9" t="s">
        <v>89</v>
      </c>
      <c r="AO9" t="s">
        <v>90</v>
      </c>
      <c r="AP9" t="str">
        <f t="shared" si="3"/>
        <v>REC-HTG-CLG-H/RCV</v>
      </c>
      <c r="AQ9">
        <v>5</v>
      </c>
      <c r="AR9" t="s">
        <v>3</v>
      </c>
      <c r="AS9" t="s">
        <v>4</v>
      </c>
      <c r="BB9">
        <v>1.5</v>
      </c>
      <c r="BC9">
        <v>1.5</v>
      </c>
      <c r="BD9">
        <v>2</v>
      </c>
      <c r="BE9">
        <v>84</v>
      </c>
      <c r="BF9">
        <v>84</v>
      </c>
      <c r="BG9">
        <v>85.5</v>
      </c>
      <c r="BH9">
        <v>85.5</v>
      </c>
      <c r="BI9">
        <v>84</v>
      </c>
      <c r="BJ9">
        <v>84</v>
      </c>
      <c r="BK9">
        <v>85.5</v>
      </c>
      <c r="BL9">
        <v>82.5</v>
      </c>
      <c r="BM9" t="s">
        <v>91</v>
      </c>
      <c r="BN9">
        <v>1.5</v>
      </c>
      <c r="BO9">
        <v>2</v>
      </c>
      <c r="BP9">
        <v>85.5</v>
      </c>
      <c r="BQ9">
        <v>82.5</v>
      </c>
      <c r="BR9">
        <v>86.5</v>
      </c>
      <c r="BS9">
        <v>84</v>
      </c>
      <c r="BT9">
        <v>88.5</v>
      </c>
      <c r="BU9">
        <v>86.5</v>
      </c>
      <c r="BW9">
        <v>1.5</v>
      </c>
      <c r="BX9">
        <v>2</v>
      </c>
      <c r="BY9">
        <v>85.5</v>
      </c>
      <c r="BZ9">
        <v>82.5</v>
      </c>
      <c r="CA9">
        <v>86.5</v>
      </c>
      <c r="CB9">
        <v>84</v>
      </c>
      <c r="CC9">
        <v>87.5</v>
      </c>
      <c r="CD9">
        <v>85.5</v>
      </c>
      <c r="CE9">
        <v>1.5</v>
      </c>
    </row>
    <row r="10" spans="1:83" x14ac:dyDescent="0.25">
      <c r="C10" t="s">
        <v>17</v>
      </c>
      <c r="D10" t="s">
        <v>92</v>
      </c>
      <c r="E10" t="s">
        <v>93</v>
      </c>
      <c r="F10" t="s">
        <v>38</v>
      </c>
      <c r="G10" t="s">
        <v>39</v>
      </c>
      <c r="H10" t="s">
        <v>94</v>
      </c>
      <c r="I10" t="str">
        <f>" "</f>
        <v xml:space="preserve"> </v>
      </c>
      <c r="J10" t="str">
        <f>" "</f>
        <v xml:space="preserve"> </v>
      </c>
      <c r="K10" t="str">
        <f t="shared" si="1"/>
        <v xml:space="preserve"> </v>
      </c>
      <c r="L10" t="str">
        <f t="shared" si="1"/>
        <v xml:space="preserve"> </v>
      </c>
      <c r="P10" t="s">
        <v>95</v>
      </c>
      <c r="Q10" t="s">
        <v>96</v>
      </c>
      <c r="R10" t="s">
        <v>97</v>
      </c>
      <c r="AC10" t="str">
        <f t="shared" si="2"/>
        <v>MU/A-HTG-ONLY</v>
      </c>
      <c r="AD10" t="s">
        <v>98</v>
      </c>
      <c r="AE10" t="s">
        <v>99</v>
      </c>
      <c r="AP10" t="str">
        <f t="shared" si="3"/>
        <v>MU/A-HTG-ONLY</v>
      </c>
      <c r="AQ10">
        <v>6</v>
      </c>
      <c r="AR10" t="s">
        <v>20</v>
      </c>
      <c r="AS10" t="s">
        <v>100</v>
      </c>
      <c r="BB10">
        <v>2.2000000000000002</v>
      </c>
      <c r="BC10">
        <v>2.2000000000000002</v>
      </c>
      <c r="BD10">
        <v>3</v>
      </c>
      <c r="BE10">
        <v>84</v>
      </c>
      <c r="BF10">
        <v>84</v>
      </c>
      <c r="BG10">
        <v>86.5</v>
      </c>
      <c r="BH10">
        <v>86.5</v>
      </c>
      <c r="BI10">
        <v>85.5</v>
      </c>
      <c r="BJ10">
        <v>84</v>
      </c>
      <c r="BK10">
        <v>87.5</v>
      </c>
      <c r="BL10">
        <v>84</v>
      </c>
      <c r="BM10" t="s">
        <v>101</v>
      </c>
      <c r="BN10">
        <v>2.2000000000000002</v>
      </c>
      <c r="BO10">
        <v>3</v>
      </c>
      <c r="BP10">
        <v>86.5</v>
      </c>
      <c r="BQ10">
        <v>84</v>
      </c>
      <c r="BR10">
        <v>89.5</v>
      </c>
      <c r="BS10">
        <v>87.5</v>
      </c>
      <c r="BT10">
        <v>89.5</v>
      </c>
      <c r="BU10">
        <v>87.5</v>
      </c>
      <c r="BW10">
        <v>2.2000000000000002</v>
      </c>
      <c r="BX10">
        <v>3</v>
      </c>
      <c r="BY10">
        <v>85.5</v>
      </c>
      <c r="BZ10">
        <v>82.5</v>
      </c>
      <c r="CA10">
        <v>89.5</v>
      </c>
      <c r="CB10">
        <v>87.5</v>
      </c>
      <c r="CC10">
        <v>88.5</v>
      </c>
      <c r="CD10">
        <v>86.5</v>
      </c>
      <c r="CE10">
        <v>2.2000000000000002</v>
      </c>
    </row>
    <row r="11" spans="1:83" x14ac:dyDescent="0.25">
      <c r="B11" t="s">
        <v>17</v>
      </c>
      <c r="D11" t="s">
        <v>102</v>
      </c>
      <c r="E11" t="s">
        <v>103</v>
      </c>
      <c r="F11" t="s">
        <v>38</v>
      </c>
      <c r="G11" t="s">
        <v>39</v>
      </c>
      <c r="H11" t="s">
        <v>56</v>
      </c>
      <c r="I11" t="s">
        <v>57</v>
      </c>
      <c r="J11" t="s">
        <v>104</v>
      </c>
      <c r="K11" t="str">
        <f t="shared" si="1"/>
        <v xml:space="preserve"> </v>
      </c>
      <c r="L11" t="str">
        <f t="shared" si="1"/>
        <v xml:space="preserve"> </v>
      </c>
      <c r="P11" t="s">
        <v>105</v>
      </c>
      <c r="Q11" t="s">
        <v>106</v>
      </c>
      <c r="AC11" t="str">
        <f t="shared" si="2"/>
        <v>MU/A-HTG-H/RCV</v>
      </c>
      <c r="AD11" t="s">
        <v>107</v>
      </c>
      <c r="AP11" t="str">
        <f t="shared" si="3"/>
        <v>MU/A-HTG-H/RCV</v>
      </c>
      <c r="AQ11">
        <v>7</v>
      </c>
      <c r="AR11" t="s">
        <v>20</v>
      </c>
      <c r="AS11" t="s">
        <v>100</v>
      </c>
      <c r="BB11">
        <v>3.75</v>
      </c>
      <c r="BC11">
        <v>3.75</v>
      </c>
      <c r="BD11">
        <v>5</v>
      </c>
      <c r="BE11">
        <v>85.5</v>
      </c>
      <c r="BF11">
        <v>87.5</v>
      </c>
      <c r="BG11">
        <v>87.5</v>
      </c>
      <c r="BH11">
        <v>87.5</v>
      </c>
      <c r="BI11">
        <v>87.5</v>
      </c>
      <c r="BJ11">
        <v>87.5</v>
      </c>
      <c r="BK11">
        <v>87.5</v>
      </c>
      <c r="BL11">
        <v>85.5</v>
      </c>
      <c r="BM11" t="s">
        <v>108</v>
      </c>
      <c r="BN11">
        <v>3.75</v>
      </c>
      <c r="BO11">
        <v>5</v>
      </c>
      <c r="BP11">
        <v>88.5</v>
      </c>
      <c r="BQ11">
        <v>86.5</v>
      </c>
      <c r="BR11">
        <v>89.5</v>
      </c>
      <c r="BS11">
        <v>87.5</v>
      </c>
      <c r="BT11">
        <v>89.5</v>
      </c>
      <c r="BU11">
        <v>87.5</v>
      </c>
      <c r="BW11">
        <v>3.75</v>
      </c>
      <c r="BX11">
        <v>5</v>
      </c>
      <c r="BY11">
        <v>86.5</v>
      </c>
      <c r="BZ11">
        <v>84</v>
      </c>
      <c r="CA11">
        <v>89.5</v>
      </c>
      <c r="CB11">
        <v>87.5</v>
      </c>
      <c r="CC11">
        <v>89.5</v>
      </c>
      <c r="CD11">
        <v>87.5</v>
      </c>
      <c r="CE11">
        <v>3.75</v>
      </c>
    </row>
    <row r="12" spans="1:83" x14ac:dyDescent="0.25">
      <c r="K12" t="str">
        <f t="shared" si="1"/>
        <v xml:space="preserve"> </v>
      </c>
      <c r="L12" t="str">
        <f t="shared" si="1"/>
        <v xml:space="preserve"> </v>
      </c>
      <c r="P12" t="s">
        <v>109</v>
      </c>
      <c r="Q12" t="s">
        <v>110</v>
      </c>
      <c r="R12" t="s">
        <v>111</v>
      </c>
      <c r="S12" t="s">
        <v>112</v>
      </c>
      <c r="AC12" t="str">
        <f t="shared" si="2"/>
        <v>MU/A-HTG-CLG-H/RCV</v>
      </c>
      <c r="AD12" t="s">
        <v>113</v>
      </c>
      <c r="AP12" t="str">
        <f t="shared" si="3"/>
        <v>MU/A-HTG-CLG-H/RCV</v>
      </c>
      <c r="AQ12">
        <v>8</v>
      </c>
      <c r="AR12" t="s">
        <v>3</v>
      </c>
      <c r="AS12" t="s">
        <v>4</v>
      </c>
      <c r="BB12">
        <v>5.5</v>
      </c>
      <c r="BC12">
        <v>5.5</v>
      </c>
      <c r="BD12">
        <v>7.5</v>
      </c>
      <c r="BE12">
        <v>87.5</v>
      </c>
      <c r="BF12">
        <v>88.5</v>
      </c>
      <c r="BG12">
        <v>88.5</v>
      </c>
      <c r="BH12">
        <v>88.5</v>
      </c>
      <c r="BI12">
        <v>88.5</v>
      </c>
      <c r="BJ12">
        <v>89.5</v>
      </c>
      <c r="BK12">
        <v>89.5</v>
      </c>
      <c r="BL12">
        <v>85.5</v>
      </c>
      <c r="BM12" t="s">
        <v>114</v>
      </c>
      <c r="BN12">
        <v>5.5</v>
      </c>
      <c r="BO12">
        <v>7.5</v>
      </c>
      <c r="BP12">
        <v>89.5</v>
      </c>
      <c r="BQ12">
        <v>87.5</v>
      </c>
      <c r="BR12">
        <v>91.7</v>
      </c>
      <c r="BS12">
        <v>90.2</v>
      </c>
      <c r="BT12">
        <v>91</v>
      </c>
      <c r="BU12">
        <v>89.5</v>
      </c>
      <c r="BW12">
        <v>5.5</v>
      </c>
      <c r="BX12">
        <v>7.5</v>
      </c>
      <c r="BY12">
        <v>88.5</v>
      </c>
      <c r="BZ12">
        <v>86.5</v>
      </c>
      <c r="CA12">
        <v>91</v>
      </c>
      <c r="CB12">
        <v>89.5</v>
      </c>
      <c r="CC12">
        <v>90.2</v>
      </c>
      <c r="CD12">
        <v>88.5</v>
      </c>
      <c r="CE12">
        <v>5.5</v>
      </c>
    </row>
    <row r="13" spans="1:83" x14ac:dyDescent="0.25">
      <c r="C13" t="s">
        <v>18</v>
      </c>
      <c r="D13" t="s">
        <v>92</v>
      </c>
      <c r="E13" t="s">
        <v>38</v>
      </c>
      <c r="F13" t="s">
        <v>39</v>
      </c>
      <c r="G13" t="s">
        <v>94</v>
      </c>
      <c r="H13" t="str">
        <f>" "</f>
        <v xml:space="preserve"> </v>
      </c>
      <c r="I13" t="str">
        <f>" "</f>
        <v xml:space="preserve"> </v>
      </c>
      <c r="J13" t="str">
        <f>" "</f>
        <v xml:space="preserve"> </v>
      </c>
      <c r="K13" t="str">
        <f t="shared" si="1"/>
        <v xml:space="preserve"> </v>
      </c>
      <c r="L13" t="str">
        <f t="shared" si="1"/>
        <v xml:space="preserve"> </v>
      </c>
      <c r="BB13">
        <v>7.5</v>
      </c>
      <c r="BC13">
        <v>7.5</v>
      </c>
      <c r="BD13">
        <v>10</v>
      </c>
      <c r="BE13">
        <v>88.5</v>
      </c>
      <c r="BF13">
        <v>89.5</v>
      </c>
      <c r="BG13">
        <v>90.2</v>
      </c>
      <c r="BH13">
        <v>89.5</v>
      </c>
      <c r="BI13">
        <v>89.5</v>
      </c>
      <c r="BJ13">
        <v>89.5</v>
      </c>
      <c r="BK13">
        <v>89.5</v>
      </c>
      <c r="BL13">
        <v>88.5</v>
      </c>
      <c r="BM13" t="s">
        <v>115</v>
      </c>
      <c r="BN13">
        <v>7.5</v>
      </c>
      <c r="BO13">
        <v>10</v>
      </c>
      <c r="BP13">
        <v>90.2</v>
      </c>
      <c r="BQ13">
        <v>88.5</v>
      </c>
      <c r="BR13">
        <v>91.7</v>
      </c>
      <c r="BS13">
        <v>90.2</v>
      </c>
      <c r="BT13">
        <v>91</v>
      </c>
      <c r="BU13">
        <v>89.5</v>
      </c>
      <c r="BW13">
        <v>7.5</v>
      </c>
      <c r="BX13">
        <v>10</v>
      </c>
      <c r="BY13">
        <v>89.5</v>
      </c>
      <c r="BZ13">
        <v>87.5</v>
      </c>
      <c r="CA13">
        <v>91.7</v>
      </c>
      <c r="CB13">
        <v>90.2</v>
      </c>
      <c r="CC13">
        <v>91.7</v>
      </c>
      <c r="CD13">
        <v>90.2</v>
      </c>
      <c r="CE13">
        <v>7.5</v>
      </c>
    </row>
    <row r="14" spans="1:83" x14ac:dyDescent="0.25">
      <c r="B14" t="s">
        <v>18</v>
      </c>
      <c r="D14" t="s">
        <v>102</v>
      </c>
      <c r="E14" t="s">
        <v>38</v>
      </c>
      <c r="F14" t="s">
        <v>56</v>
      </c>
      <c r="G14" t="s">
        <v>57</v>
      </c>
      <c r="H14" t="s">
        <v>39</v>
      </c>
      <c r="I14" t="s">
        <v>104</v>
      </c>
      <c r="J14" t="str">
        <f t="shared" ref="J14:L19" si="4">" "</f>
        <v xml:space="preserve"> </v>
      </c>
      <c r="K14" t="str">
        <f t="shared" si="4"/>
        <v xml:space="preserve"> </v>
      </c>
      <c r="L14" t="str">
        <f t="shared" si="4"/>
        <v xml:space="preserve"> </v>
      </c>
      <c r="BB14">
        <v>11</v>
      </c>
      <c r="BC14">
        <v>11</v>
      </c>
      <c r="BD14">
        <v>15</v>
      </c>
      <c r="BE14">
        <v>89.5</v>
      </c>
      <c r="BF14">
        <v>91</v>
      </c>
      <c r="BG14">
        <v>90.2</v>
      </c>
      <c r="BH14">
        <v>89.5</v>
      </c>
      <c r="BI14">
        <v>90.2</v>
      </c>
      <c r="BJ14">
        <v>91</v>
      </c>
      <c r="BK14">
        <v>90.2</v>
      </c>
      <c r="BL14">
        <v>88.5</v>
      </c>
      <c r="BM14" t="s">
        <v>116</v>
      </c>
      <c r="BN14">
        <v>11</v>
      </c>
      <c r="BO14">
        <v>15</v>
      </c>
      <c r="BP14">
        <v>91</v>
      </c>
      <c r="BQ14">
        <v>89.5</v>
      </c>
      <c r="BR14">
        <v>92.4</v>
      </c>
      <c r="BS14">
        <v>91</v>
      </c>
      <c r="BT14">
        <v>91.7</v>
      </c>
      <c r="BU14">
        <v>90.2</v>
      </c>
      <c r="BW14">
        <v>11</v>
      </c>
      <c r="BX14">
        <v>15</v>
      </c>
      <c r="BY14">
        <v>90.2</v>
      </c>
      <c r="BZ14">
        <v>88.5</v>
      </c>
      <c r="CA14">
        <v>93</v>
      </c>
      <c r="CB14">
        <v>91.7</v>
      </c>
      <c r="CC14">
        <v>91.7</v>
      </c>
      <c r="CD14">
        <v>90.2</v>
      </c>
      <c r="CE14">
        <v>11</v>
      </c>
    </row>
    <row r="15" spans="1:83" x14ac:dyDescent="0.25">
      <c r="K15" t="str">
        <f t="shared" si="4"/>
        <v xml:space="preserve"> </v>
      </c>
      <c r="L15" t="str">
        <f t="shared" si="4"/>
        <v xml:space="preserve"> </v>
      </c>
      <c r="BB15">
        <v>15</v>
      </c>
      <c r="BC15">
        <v>15</v>
      </c>
      <c r="BD15">
        <v>20</v>
      </c>
      <c r="BE15">
        <v>90.2</v>
      </c>
      <c r="BF15">
        <v>91</v>
      </c>
      <c r="BG15">
        <v>91</v>
      </c>
      <c r="BH15">
        <v>90.2</v>
      </c>
      <c r="BI15">
        <v>90.2</v>
      </c>
      <c r="BJ15">
        <v>91</v>
      </c>
      <c r="BK15">
        <v>90.2</v>
      </c>
      <c r="BL15">
        <v>89.5</v>
      </c>
      <c r="BM15" t="s">
        <v>117</v>
      </c>
      <c r="BN15">
        <v>15</v>
      </c>
      <c r="BO15">
        <v>20</v>
      </c>
      <c r="BP15">
        <v>91</v>
      </c>
      <c r="BQ15">
        <v>89.5</v>
      </c>
      <c r="BR15">
        <v>93</v>
      </c>
      <c r="BS15">
        <v>91.7</v>
      </c>
      <c r="BT15">
        <v>91.7</v>
      </c>
      <c r="BU15">
        <v>90.2</v>
      </c>
      <c r="BW15">
        <v>15</v>
      </c>
      <c r="BX15">
        <v>20</v>
      </c>
      <c r="BY15">
        <v>91</v>
      </c>
      <c r="BZ15">
        <v>89.5</v>
      </c>
      <c r="CA15">
        <v>93</v>
      </c>
      <c r="CB15">
        <v>91.7</v>
      </c>
      <c r="CC15">
        <v>92.4</v>
      </c>
      <c r="CD15">
        <v>91</v>
      </c>
      <c r="CE15">
        <v>15</v>
      </c>
    </row>
    <row r="16" spans="1:83" x14ac:dyDescent="0.25">
      <c r="C16" t="s">
        <v>19</v>
      </c>
      <c r="D16" t="s">
        <v>92</v>
      </c>
      <c r="E16" t="s">
        <v>93</v>
      </c>
      <c r="F16" t="s">
        <v>38</v>
      </c>
      <c r="G16" t="s">
        <v>39</v>
      </c>
      <c r="H16" t="s">
        <v>94</v>
      </c>
      <c r="I16" t="str">
        <f>" "</f>
        <v xml:space="preserve"> </v>
      </c>
      <c r="J16" t="str">
        <f>" "</f>
        <v xml:space="preserve"> </v>
      </c>
      <c r="K16" t="str">
        <f t="shared" si="4"/>
        <v xml:space="preserve"> </v>
      </c>
      <c r="L16" t="str">
        <f t="shared" si="4"/>
        <v xml:space="preserve"> </v>
      </c>
      <c r="BB16">
        <v>18.5</v>
      </c>
      <c r="BC16">
        <v>18.5</v>
      </c>
      <c r="BD16">
        <v>25</v>
      </c>
      <c r="BE16">
        <v>91</v>
      </c>
      <c r="BF16">
        <v>91.7</v>
      </c>
      <c r="BG16">
        <v>91.7</v>
      </c>
      <c r="BH16">
        <v>90.2</v>
      </c>
      <c r="BI16">
        <v>91</v>
      </c>
      <c r="BJ16">
        <v>92.4</v>
      </c>
      <c r="BK16">
        <v>91.7</v>
      </c>
      <c r="BL16">
        <v>89.5</v>
      </c>
      <c r="BM16" t="s">
        <v>118</v>
      </c>
      <c r="BN16">
        <v>18.5</v>
      </c>
      <c r="BO16">
        <v>25</v>
      </c>
      <c r="BP16">
        <v>91.7</v>
      </c>
      <c r="BQ16">
        <v>90.2</v>
      </c>
      <c r="BR16">
        <v>93.6</v>
      </c>
      <c r="BS16">
        <v>92.4</v>
      </c>
      <c r="BT16">
        <v>93</v>
      </c>
      <c r="BU16">
        <v>91.7</v>
      </c>
      <c r="BW16">
        <v>18.5</v>
      </c>
      <c r="BX16">
        <v>25</v>
      </c>
      <c r="BY16">
        <v>91.7</v>
      </c>
      <c r="BZ16">
        <v>90.2</v>
      </c>
      <c r="CA16">
        <v>93.6</v>
      </c>
      <c r="CB16">
        <v>92.4</v>
      </c>
      <c r="CC16">
        <v>93</v>
      </c>
      <c r="CD16">
        <v>91.7</v>
      </c>
      <c r="CE16">
        <v>18.5</v>
      </c>
    </row>
    <row r="17" spans="2:83" x14ac:dyDescent="0.25">
      <c r="B17" t="s">
        <v>19</v>
      </c>
      <c r="D17" t="s">
        <v>102</v>
      </c>
      <c r="E17" t="s">
        <v>103</v>
      </c>
      <c r="F17" t="s">
        <v>38</v>
      </c>
      <c r="G17" t="s">
        <v>56</v>
      </c>
      <c r="H17" t="s">
        <v>57</v>
      </c>
      <c r="I17" t="s">
        <v>39</v>
      </c>
      <c r="J17" t="s">
        <v>104</v>
      </c>
      <c r="K17" t="str">
        <f t="shared" si="4"/>
        <v xml:space="preserve"> </v>
      </c>
      <c r="L17" t="str">
        <f t="shared" si="4"/>
        <v xml:space="preserve"> </v>
      </c>
      <c r="BB17">
        <v>22</v>
      </c>
      <c r="BC17">
        <v>22</v>
      </c>
      <c r="BD17">
        <v>30</v>
      </c>
      <c r="BE17">
        <v>91</v>
      </c>
      <c r="BF17">
        <v>92.4</v>
      </c>
      <c r="BG17">
        <v>92.4</v>
      </c>
      <c r="BH17">
        <v>91</v>
      </c>
      <c r="BI17">
        <v>91</v>
      </c>
      <c r="BJ17">
        <v>92.4</v>
      </c>
      <c r="BK17">
        <v>91.7</v>
      </c>
      <c r="BL17">
        <v>91</v>
      </c>
      <c r="BM17" t="s">
        <v>119</v>
      </c>
      <c r="BN17">
        <v>22</v>
      </c>
      <c r="BO17">
        <v>30</v>
      </c>
      <c r="BP17">
        <v>91.7</v>
      </c>
      <c r="BQ17">
        <v>90.2</v>
      </c>
      <c r="BR17">
        <v>93.6</v>
      </c>
      <c r="BS17">
        <v>92.4</v>
      </c>
      <c r="BT17">
        <v>93</v>
      </c>
      <c r="BU17">
        <v>91.7</v>
      </c>
      <c r="BW17">
        <v>22</v>
      </c>
      <c r="BX17">
        <v>30</v>
      </c>
      <c r="BY17">
        <v>91.7</v>
      </c>
      <c r="BZ17">
        <v>90.2</v>
      </c>
      <c r="CA17">
        <v>94.1</v>
      </c>
      <c r="CB17">
        <v>93</v>
      </c>
      <c r="CC17">
        <v>93.6</v>
      </c>
      <c r="CD17">
        <v>92.4</v>
      </c>
      <c r="CE17">
        <v>22</v>
      </c>
    </row>
    <row r="18" spans="2:83" x14ac:dyDescent="0.25">
      <c r="K18" t="str">
        <f t="shared" si="4"/>
        <v xml:space="preserve"> </v>
      </c>
      <c r="L18" t="str">
        <f t="shared" si="4"/>
        <v xml:space="preserve"> </v>
      </c>
      <c r="BB18">
        <v>30</v>
      </c>
      <c r="BC18">
        <v>30</v>
      </c>
      <c r="BD18">
        <v>40</v>
      </c>
      <c r="BE18">
        <v>91.7</v>
      </c>
      <c r="BF18">
        <v>93</v>
      </c>
      <c r="BG18">
        <v>93</v>
      </c>
      <c r="BH18">
        <v>91</v>
      </c>
      <c r="BI18">
        <v>91.7</v>
      </c>
      <c r="BJ18">
        <v>93</v>
      </c>
      <c r="BK18">
        <v>93</v>
      </c>
      <c r="BL18">
        <v>91</v>
      </c>
      <c r="BM18" t="s">
        <v>120</v>
      </c>
      <c r="BN18">
        <v>30</v>
      </c>
      <c r="BO18">
        <v>40</v>
      </c>
      <c r="BP18">
        <v>92.4</v>
      </c>
      <c r="BQ18">
        <v>91</v>
      </c>
      <c r="BR18">
        <v>94.1</v>
      </c>
      <c r="BS18">
        <v>93</v>
      </c>
      <c r="BT18">
        <v>94.1</v>
      </c>
      <c r="BU18">
        <v>93</v>
      </c>
      <c r="BW18">
        <v>30</v>
      </c>
      <c r="BX18">
        <v>40</v>
      </c>
      <c r="BY18">
        <v>92.4</v>
      </c>
      <c r="BZ18">
        <v>91</v>
      </c>
      <c r="CA18">
        <v>94.1</v>
      </c>
      <c r="CB18">
        <v>93</v>
      </c>
      <c r="CC18">
        <v>94.1</v>
      </c>
      <c r="CD18">
        <v>93</v>
      </c>
      <c r="CE18">
        <v>30</v>
      </c>
    </row>
    <row r="19" spans="2:83" x14ac:dyDescent="0.25">
      <c r="C19" t="s">
        <v>28</v>
      </c>
      <c r="D19" t="s">
        <v>92</v>
      </c>
      <c r="E19" t="s">
        <v>38</v>
      </c>
      <c r="F19" t="s">
        <v>39</v>
      </c>
      <c r="G19" t="s">
        <v>94</v>
      </c>
      <c r="H19" t="str">
        <f>" "</f>
        <v xml:space="preserve"> </v>
      </c>
      <c r="I19" t="str">
        <f>" "</f>
        <v xml:space="preserve"> </v>
      </c>
      <c r="J19" t="str">
        <f>" "</f>
        <v xml:space="preserve"> </v>
      </c>
      <c r="K19" t="str">
        <f t="shared" si="4"/>
        <v xml:space="preserve"> </v>
      </c>
      <c r="L19" t="str">
        <f t="shared" si="4"/>
        <v xml:space="preserve"> </v>
      </c>
      <c r="BB19">
        <v>37</v>
      </c>
      <c r="BC19">
        <v>37</v>
      </c>
      <c r="BD19">
        <v>50</v>
      </c>
      <c r="BE19">
        <v>92.4</v>
      </c>
      <c r="BF19">
        <v>93</v>
      </c>
      <c r="BG19">
        <v>93</v>
      </c>
      <c r="BH19">
        <v>91.7</v>
      </c>
      <c r="BI19">
        <v>92.4</v>
      </c>
      <c r="BJ19">
        <v>93</v>
      </c>
      <c r="BK19">
        <v>93</v>
      </c>
      <c r="BL19">
        <v>91.7</v>
      </c>
      <c r="BM19" t="s">
        <v>121</v>
      </c>
      <c r="BN19">
        <v>37</v>
      </c>
      <c r="BO19">
        <v>50</v>
      </c>
      <c r="BP19">
        <v>93</v>
      </c>
      <c r="BQ19">
        <v>91.7</v>
      </c>
      <c r="BR19">
        <v>94.5</v>
      </c>
      <c r="BS19">
        <v>93.6</v>
      </c>
      <c r="BT19">
        <v>94.1</v>
      </c>
      <c r="BU19">
        <v>93</v>
      </c>
      <c r="BW19">
        <v>37</v>
      </c>
      <c r="BX19">
        <v>50</v>
      </c>
      <c r="BY19">
        <v>93</v>
      </c>
      <c r="BZ19">
        <v>91.7</v>
      </c>
      <c r="CA19">
        <v>94.5</v>
      </c>
      <c r="CB19">
        <v>93.6</v>
      </c>
      <c r="CC19">
        <v>94.1</v>
      </c>
      <c r="CD19">
        <v>93</v>
      </c>
      <c r="CE19">
        <v>37</v>
      </c>
    </row>
    <row r="20" spans="2:83" x14ac:dyDescent="0.25">
      <c r="B20" t="s">
        <v>28</v>
      </c>
      <c r="D20" t="s">
        <v>102</v>
      </c>
      <c r="E20" t="s">
        <v>38</v>
      </c>
      <c r="F20" t="s">
        <v>39</v>
      </c>
      <c r="G20" t="s">
        <v>57</v>
      </c>
      <c r="H20" t="s">
        <v>122</v>
      </c>
      <c r="I20" t="s">
        <v>104</v>
      </c>
      <c r="J20" t="str">
        <f t="shared" ref="J20:L21" si="5">" "</f>
        <v xml:space="preserve"> </v>
      </c>
      <c r="K20" t="str">
        <f t="shared" si="5"/>
        <v xml:space="preserve"> </v>
      </c>
      <c r="L20" t="str">
        <f t="shared" si="5"/>
        <v xml:space="preserve"> </v>
      </c>
      <c r="BB20">
        <v>45</v>
      </c>
      <c r="BC20">
        <v>45</v>
      </c>
      <c r="BD20">
        <v>60</v>
      </c>
      <c r="BE20">
        <v>93</v>
      </c>
      <c r="BF20">
        <v>93.6</v>
      </c>
      <c r="BG20">
        <v>93.6</v>
      </c>
      <c r="BH20">
        <v>92.4</v>
      </c>
      <c r="BI20">
        <v>93</v>
      </c>
      <c r="BJ20">
        <v>93.6</v>
      </c>
      <c r="BK20">
        <v>93.6</v>
      </c>
      <c r="BL20">
        <v>91.7</v>
      </c>
      <c r="BM20" t="s">
        <v>123</v>
      </c>
      <c r="BN20">
        <v>45</v>
      </c>
      <c r="BO20">
        <v>60</v>
      </c>
      <c r="BP20">
        <v>93.6</v>
      </c>
      <c r="BQ20">
        <v>92.4</v>
      </c>
      <c r="BR20">
        <v>95</v>
      </c>
      <c r="BS20">
        <v>94.1</v>
      </c>
      <c r="BT20">
        <v>94.5</v>
      </c>
      <c r="BU20">
        <v>93.6</v>
      </c>
      <c r="BW20">
        <v>45</v>
      </c>
      <c r="BX20">
        <v>60</v>
      </c>
      <c r="BY20">
        <v>93.6</v>
      </c>
      <c r="BZ20">
        <v>92.4</v>
      </c>
      <c r="CA20">
        <v>95</v>
      </c>
      <c r="CB20">
        <v>94.1</v>
      </c>
      <c r="CC20">
        <v>94.5</v>
      </c>
      <c r="CD20">
        <v>93.6</v>
      </c>
      <c r="CE20">
        <v>45</v>
      </c>
    </row>
    <row r="21" spans="2:83" x14ac:dyDescent="0.25">
      <c r="K21" t="str">
        <f t="shared" si="5"/>
        <v xml:space="preserve"> </v>
      </c>
      <c r="L21" t="str">
        <f t="shared" si="5"/>
        <v xml:space="preserve"> </v>
      </c>
      <c r="BB21">
        <v>55</v>
      </c>
      <c r="BC21">
        <v>55</v>
      </c>
      <c r="BD21">
        <v>75</v>
      </c>
      <c r="BE21">
        <v>93</v>
      </c>
      <c r="BF21">
        <v>94.1</v>
      </c>
      <c r="BG21">
        <v>93.6</v>
      </c>
      <c r="BH21">
        <v>93.6</v>
      </c>
      <c r="BI21">
        <v>93</v>
      </c>
      <c r="BJ21">
        <v>94.1</v>
      </c>
      <c r="BK21">
        <v>93.6</v>
      </c>
      <c r="BL21">
        <v>93</v>
      </c>
      <c r="BM21" t="s">
        <v>124</v>
      </c>
      <c r="BN21">
        <v>55</v>
      </c>
      <c r="BO21">
        <v>75</v>
      </c>
      <c r="BP21">
        <v>93.6</v>
      </c>
      <c r="BQ21">
        <v>92.4</v>
      </c>
      <c r="BR21">
        <v>95.4</v>
      </c>
      <c r="BS21">
        <v>94.5</v>
      </c>
      <c r="BT21">
        <v>94.5</v>
      </c>
      <c r="BU21">
        <v>93.6</v>
      </c>
      <c r="BW21">
        <v>55</v>
      </c>
      <c r="BX21">
        <v>75</v>
      </c>
      <c r="BY21">
        <v>93.6</v>
      </c>
      <c r="BZ21">
        <v>92.4</v>
      </c>
      <c r="CA21">
        <v>95</v>
      </c>
      <c r="CB21">
        <v>94.1</v>
      </c>
      <c r="CC21">
        <v>94.5</v>
      </c>
      <c r="CD21">
        <v>93.6</v>
      </c>
      <c r="CE21">
        <v>55</v>
      </c>
    </row>
    <row r="22" spans="2:83" x14ac:dyDescent="0.25">
      <c r="C22" t="s">
        <v>125</v>
      </c>
      <c r="D22" t="str">
        <f t="shared" ref="D22:L27" si="6">" "</f>
        <v xml:space="preserve"> </v>
      </c>
      <c r="E22" t="str">
        <f t="shared" si="6"/>
        <v xml:space="preserve"> </v>
      </c>
      <c r="F22" t="str">
        <f t="shared" si="6"/>
        <v xml:space="preserve"> </v>
      </c>
      <c r="G22" t="str">
        <f t="shared" si="6"/>
        <v xml:space="preserve"> </v>
      </c>
      <c r="H22" t="str">
        <f t="shared" si="6"/>
        <v xml:space="preserve"> </v>
      </c>
      <c r="I22" t="str">
        <f t="shared" si="6"/>
        <v xml:space="preserve"> </v>
      </c>
      <c r="J22" t="str">
        <f t="shared" si="6"/>
        <v xml:space="preserve"> </v>
      </c>
      <c r="K22" t="str">
        <f t="shared" si="6"/>
        <v xml:space="preserve"> </v>
      </c>
      <c r="L22" t="str">
        <f t="shared" si="6"/>
        <v xml:space="preserve"> </v>
      </c>
      <c r="BB22">
        <v>75</v>
      </c>
      <c r="BC22">
        <v>75</v>
      </c>
      <c r="BD22">
        <v>100</v>
      </c>
      <c r="BE22">
        <v>93</v>
      </c>
      <c r="BF22">
        <v>94.1</v>
      </c>
      <c r="BG22">
        <v>94.1</v>
      </c>
      <c r="BH22">
        <v>93.6</v>
      </c>
      <c r="BI22">
        <v>93.6</v>
      </c>
      <c r="BJ22">
        <v>94.5</v>
      </c>
      <c r="BK22">
        <v>94.1</v>
      </c>
      <c r="BL22">
        <v>93</v>
      </c>
      <c r="BM22" t="s">
        <v>126</v>
      </c>
      <c r="BN22">
        <v>75</v>
      </c>
      <c r="BO22">
        <v>100</v>
      </c>
      <c r="BP22">
        <v>94.1</v>
      </c>
      <c r="BQ22">
        <v>93</v>
      </c>
      <c r="BR22">
        <v>95.4</v>
      </c>
      <c r="BS22">
        <v>94.5</v>
      </c>
      <c r="BT22">
        <v>95</v>
      </c>
      <c r="BU22">
        <v>94.1</v>
      </c>
      <c r="BW22">
        <v>75</v>
      </c>
      <c r="BX22">
        <v>100</v>
      </c>
      <c r="BY22">
        <v>93.6</v>
      </c>
      <c r="BZ22">
        <v>92.4</v>
      </c>
      <c r="CA22">
        <v>95.4</v>
      </c>
      <c r="CB22">
        <v>94.5</v>
      </c>
      <c r="CC22">
        <v>95</v>
      </c>
      <c r="CD22">
        <v>94.1</v>
      </c>
      <c r="CE22">
        <v>75</v>
      </c>
    </row>
    <row r="23" spans="2:83" x14ac:dyDescent="0.25">
      <c r="B23" t="s">
        <v>125</v>
      </c>
      <c r="D23" t="str">
        <f t="shared" si="6"/>
        <v xml:space="preserve"> </v>
      </c>
      <c r="E23" t="str">
        <f t="shared" si="6"/>
        <v xml:space="preserve"> </v>
      </c>
      <c r="F23" t="str">
        <f t="shared" si="6"/>
        <v xml:space="preserve"> </v>
      </c>
      <c r="G23" t="str">
        <f t="shared" si="6"/>
        <v xml:space="preserve"> </v>
      </c>
      <c r="H23" t="str">
        <f t="shared" si="6"/>
        <v xml:space="preserve"> </v>
      </c>
      <c r="I23" t="str">
        <f t="shared" si="6"/>
        <v xml:space="preserve"> </v>
      </c>
      <c r="J23" t="str">
        <f t="shared" si="6"/>
        <v xml:space="preserve"> </v>
      </c>
      <c r="K23" t="str">
        <f t="shared" si="6"/>
        <v xml:space="preserve"> </v>
      </c>
      <c r="L23" t="str">
        <f t="shared" si="6"/>
        <v xml:space="preserve"> </v>
      </c>
      <c r="BB23">
        <v>90</v>
      </c>
      <c r="BC23">
        <v>90</v>
      </c>
      <c r="BD23">
        <v>125</v>
      </c>
      <c r="BE23">
        <v>93.6</v>
      </c>
      <c r="BF23">
        <v>94.5</v>
      </c>
      <c r="BG23">
        <v>94.1</v>
      </c>
      <c r="BH23">
        <v>93.6</v>
      </c>
      <c r="BI23">
        <v>94.5</v>
      </c>
      <c r="BJ23">
        <v>94.5</v>
      </c>
      <c r="BK23">
        <v>94.1</v>
      </c>
      <c r="BL23">
        <v>93.6</v>
      </c>
      <c r="BM23" t="s">
        <v>127</v>
      </c>
      <c r="BN23">
        <v>90</v>
      </c>
      <c r="BO23">
        <v>125</v>
      </c>
      <c r="BP23">
        <v>95</v>
      </c>
      <c r="BQ23">
        <v>94.1</v>
      </c>
      <c r="BR23">
        <v>95.4</v>
      </c>
      <c r="BS23">
        <v>94.5</v>
      </c>
      <c r="BT23">
        <v>95</v>
      </c>
      <c r="BU23">
        <v>94.1</v>
      </c>
      <c r="BW23">
        <v>90</v>
      </c>
      <c r="BX23">
        <v>125</v>
      </c>
      <c r="BY23">
        <v>94.1</v>
      </c>
      <c r="BZ23">
        <v>93</v>
      </c>
      <c r="CA23">
        <v>95.4</v>
      </c>
      <c r="CB23">
        <v>94.5</v>
      </c>
      <c r="CC23">
        <v>95</v>
      </c>
      <c r="CD23">
        <v>94.1</v>
      </c>
      <c r="CE23">
        <v>90</v>
      </c>
    </row>
    <row r="24" spans="2:83" x14ac:dyDescent="0.25">
      <c r="K24" t="str">
        <f t="shared" si="6"/>
        <v xml:space="preserve"> </v>
      </c>
      <c r="L24" t="str">
        <f t="shared" si="6"/>
        <v xml:space="preserve"> </v>
      </c>
    </row>
    <row r="25" spans="2:83" x14ac:dyDescent="0.25">
      <c r="C25" t="s">
        <v>29</v>
      </c>
      <c r="D25" t="s">
        <v>92</v>
      </c>
      <c r="E25" t="s">
        <v>93</v>
      </c>
      <c r="F25" t="s">
        <v>38</v>
      </c>
      <c r="G25" t="s">
        <v>39</v>
      </c>
      <c r="H25" t="s">
        <v>94</v>
      </c>
      <c r="I25" t="str">
        <f>" "</f>
        <v xml:space="preserve"> </v>
      </c>
      <c r="J25" t="str">
        <f>" "</f>
        <v xml:space="preserve"> </v>
      </c>
      <c r="K25" t="str">
        <f t="shared" si="6"/>
        <v xml:space="preserve"> </v>
      </c>
      <c r="L25" t="str">
        <f t="shared" si="6"/>
        <v xml:space="preserve"> </v>
      </c>
    </row>
    <row r="26" spans="2:83" x14ac:dyDescent="0.25">
      <c r="B26" t="s">
        <v>29</v>
      </c>
      <c r="D26" t="s">
        <v>102</v>
      </c>
      <c r="E26" t="s">
        <v>103</v>
      </c>
      <c r="F26" t="s">
        <v>38</v>
      </c>
      <c r="G26" t="s">
        <v>39</v>
      </c>
      <c r="H26" t="s">
        <v>57</v>
      </c>
      <c r="I26" t="s">
        <v>122</v>
      </c>
      <c r="J26" t="s">
        <v>104</v>
      </c>
      <c r="K26" t="str">
        <f t="shared" si="6"/>
        <v xml:space="preserve"> </v>
      </c>
      <c r="L26" t="str">
        <f t="shared" si="6"/>
        <v xml:space="preserve"> </v>
      </c>
    </row>
    <row r="27" spans="2:83" x14ac:dyDescent="0.25">
      <c r="K27" t="str">
        <f t="shared" si="6"/>
        <v xml:space="preserve"> </v>
      </c>
      <c r="L27" t="str">
        <f t="shared" si="6"/>
        <v xml:space="preserve"> </v>
      </c>
    </row>
    <row r="28" spans="2:83" x14ac:dyDescent="0.25">
      <c r="C28" t="s">
        <v>128</v>
      </c>
      <c r="D28" t="str">
        <f t="shared" ref="D28:L43" si="7">" "</f>
        <v xml:space="preserve"> </v>
      </c>
      <c r="E28" t="str">
        <f t="shared" si="7"/>
        <v xml:space="preserve"> </v>
      </c>
      <c r="F28" t="str">
        <f t="shared" si="7"/>
        <v xml:space="preserve"> </v>
      </c>
      <c r="G28" t="str">
        <f t="shared" si="7"/>
        <v xml:space="preserve"> </v>
      </c>
      <c r="H28" t="str">
        <f t="shared" si="7"/>
        <v xml:space="preserve"> </v>
      </c>
      <c r="I28" t="str">
        <f t="shared" si="7"/>
        <v xml:space="preserve"> </v>
      </c>
      <c r="J28" t="str">
        <f t="shared" si="7"/>
        <v xml:space="preserve"> </v>
      </c>
      <c r="K28" t="str">
        <f t="shared" si="7"/>
        <v xml:space="preserve"> </v>
      </c>
      <c r="L28" t="str">
        <f t="shared" si="7"/>
        <v xml:space="preserve"> </v>
      </c>
    </row>
    <row r="29" spans="2:83" x14ac:dyDescent="0.25">
      <c r="B29" t="s">
        <v>128</v>
      </c>
      <c r="D29" t="str">
        <f t="shared" si="7"/>
        <v xml:space="preserve"> </v>
      </c>
      <c r="E29" t="str">
        <f t="shared" si="7"/>
        <v xml:space="preserve"> </v>
      </c>
      <c r="F29" t="str">
        <f t="shared" si="7"/>
        <v xml:space="preserve"> </v>
      </c>
      <c r="G29" t="str">
        <f t="shared" si="7"/>
        <v xml:space="preserve"> </v>
      </c>
      <c r="H29" t="str">
        <f t="shared" si="7"/>
        <v xml:space="preserve"> </v>
      </c>
      <c r="I29" t="str">
        <f t="shared" si="7"/>
        <v xml:space="preserve"> </v>
      </c>
      <c r="J29" t="str">
        <f t="shared" si="7"/>
        <v xml:space="preserve"> </v>
      </c>
      <c r="K29" t="str">
        <f t="shared" si="7"/>
        <v xml:space="preserve"> </v>
      </c>
      <c r="L29" t="str">
        <f t="shared" si="7"/>
        <v xml:space="preserve"> </v>
      </c>
    </row>
    <row r="30" spans="2:83" x14ac:dyDescent="0.25">
      <c r="K30" t="str">
        <f t="shared" si="7"/>
        <v xml:space="preserve"> </v>
      </c>
      <c r="L30" t="str">
        <f t="shared" si="7"/>
        <v xml:space="preserve"> </v>
      </c>
    </row>
    <row r="31" spans="2:83" x14ac:dyDescent="0.25">
      <c r="C31" t="s">
        <v>30</v>
      </c>
      <c r="D31" t="s">
        <v>92</v>
      </c>
      <c r="E31" t="s">
        <v>38</v>
      </c>
      <c r="F31" t="s">
        <v>39</v>
      </c>
      <c r="G31" t="s">
        <v>94</v>
      </c>
      <c r="H31" t="str">
        <f>" "</f>
        <v xml:space="preserve"> </v>
      </c>
      <c r="I31" t="str">
        <f>" "</f>
        <v xml:space="preserve"> </v>
      </c>
      <c r="K31" t="str">
        <f t="shared" si="7"/>
        <v xml:space="preserve"> </v>
      </c>
      <c r="L31" t="str">
        <f t="shared" si="7"/>
        <v xml:space="preserve"> </v>
      </c>
    </row>
    <row r="32" spans="2:83" x14ac:dyDescent="0.25">
      <c r="B32" t="s">
        <v>30</v>
      </c>
      <c r="D32" t="s">
        <v>102</v>
      </c>
      <c r="E32" t="s">
        <v>38</v>
      </c>
      <c r="F32" t="s">
        <v>57</v>
      </c>
      <c r="G32" t="s">
        <v>122</v>
      </c>
      <c r="H32" t="s">
        <v>39</v>
      </c>
      <c r="I32" t="s">
        <v>104</v>
      </c>
      <c r="K32" t="str">
        <f t="shared" si="7"/>
        <v xml:space="preserve"> </v>
      </c>
      <c r="L32" t="str">
        <f t="shared" si="7"/>
        <v xml:space="preserve"> </v>
      </c>
    </row>
    <row r="33" spans="2:14" x14ac:dyDescent="0.25">
      <c r="K33" t="str">
        <f t="shared" si="7"/>
        <v xml:space="preserve"> </v>
      </c>
      <c r="L33" t="str">
        <f t="shared" si="7"/>
        <v xml:space="preserve"> </v>
      </c>
    </row>
    <row r="34" spans="2:14" x14ac:dyDescent="0.25">
      <c r="C34" t="s">
        <v>129</v>
      </c>
      <c r="D34" t="str">
        <f t="shared" si="7"/>
        <v xml:space="preserve"> </v>
      </c>
      <c r="E34" t="str">
        <f t="shared" si="7"/>
        <v xml:space="preserve"> </v>
      </c>
      <c r="F34" t="str">
        <f t="shared" si="7"/>
        <v xml:space="preserve"> </v>
      </c>
      <c r="G34" t="str">
        <f t="shared" si="7"/>
        <v xml:space="preserve"> </v>
      </c>
      <c r="H34" t="str">
        <f t="shared" si="7"/>
        <v xml:space="preserve"> </v>
      </c>
      <c r="I34" t="str">
        <f t="shared" si="7"/>
        <v xml:space="preserve"> </v>
      </c>
      <c r="J34" t="str">
        <f t="shared" si="7"/>
        <v xml:space="preserve"> </v>
      </c>
      <c r="K34" t="str">
        <f t="shared" si="7"/>
        <v xml:space="preserve"> </v>
      </c>
      <c r="L34" t="str">
        <f t="shared" si="7"/>
        <v xml:space="preserve"> </v>
      </c>
    </row>
    <row r="35" spans="2:14" x14ac:dyDescent="0.25">
      <c r="B35" t="s">
        <v>129</v>
      </c>
      <c r="D35" t="str">
        <f t="shared" si="7"/>
        <v xml:space="preserve"> </v>
      </c>
      <c r="E35" t="str">
        <f t="shared" si="7"/>
        <v xml:space="preserve"> </v>
      </c>
      <c r="F35" t="str">
        <f t="shared" si="7"/>
        <v xml:space="preserve"> </v>
      </c>
      <c r="G35" t="str">
        <f t="shared" si="7"/>
        <v xml:space="preserve"> </v>
      </c>
      <c r="H35" t="str">
        <f t="shared" si="7"/>
        <v xml:space="preserve"> </v>
      </c>
      <c r="I35" t="str">
        <f t="shared" si="7"/>
        <v xml:space="preserve"> </v>
      </c>
      <c r="J35" t="str">
        <f t="shared" si="7"/>
        <v xml:space="preserve"> </v>
      </c>
      <c r="K35" t="str">
        <f t="shared" si="7"/>
        <v xml:space="preserve"> </v>
      </c>
      <c r="L35" t="str">
        <f t="shared" si="7"/>
        <v xml:space="preserve"> </v>
      </c>
      <c r="M35" t="str">
        <f>" "</f>
        <v xml:space="preserve"> </v>
      </c>
      <c r="N35" t="str">
        <f>" "</f>
        <v xml:space="preserve"> </v>
      </c>
    </row>
    <row r="36" spans="2:14" x14ac:dyDescent="0.25">
      <c r="K36" t="str">
        <f t="shared" si="7"/>
        <v xml:space="preserve"> </v>
      </c>
      <c r="L36" t="str">
        <f t="shared" si="7"/>
        <v xml:space="preserve"> </v>
      </c>
    </row>
    <row r="37" spans="2:14" x14ac:dyDescent="0.25">
      <c r="C37" t="s">
        <v>31</v>
      </c>
      <c r="D37" t="s">
        <v>92</v>
      </c>
      <c r="E37" t="s">
        <v>93</v>
      </c>
      <c r="F37" t="s">
        <v>38</v>
      </c>
      <c r="G37" t="s">
        <v>39</v>
      </c>
      <c r="H37" t="s">
        <v>94</v>
      </c>
      <c r="I37" t="str">
        <f>" "</f>
        <v xml:space="preserve"> </v>
      </c>
      <c r="J37" t="str">
        <f>" "</f>
        <v xml:space="preserve"> </v>
      </c>
      <c r="K37" t="str">
        <f t="shared" si="7"/>
        <v xml:space="preserve"> </v>
      </c>
      <c r="L37" t="str">
        <f t="shared" si="7"/>
        <v xml:space="preserve"> </v>
      </c>
    </row>
    <row r="38" spans="2:14" x14ac:dyDescent="0.25">
      <c r="B38" t="s">
        <v>31</v>
      </c>
      <c r="D38" t="s">
        <v>102</v>
      </c>
      <c r="E38" t="s">
        <v>103</v>
      </c>
      <c r="F38" t="s">
        <v>38</v>
      </c>
      <c r="G38" t="s">
        <v>57</v>
      </c>
      <c r="H38" t="s">
        <v>122</v>
      </c>
      <c r="I38" t="s">
        <v>39</v>
      </c>
      <c r="J38" t="s">
        <v>104</v>
      </c>
      <c r="K38" t="str">
        <f t="shared" si="7"/>
        <v xml:space="preserve"> </v>
      </c>
      <c r="L38" t="str">
        <f t="shared" si="7"/>
        <v xml:space="preserve"> </v>
      </c>
      <c r="M38" t="str">
        <f>" "</f>
        <v xml:space="preserve"> </v>
      </c>
      <c r="N38" t="str">
        <f>" "</f>
        <v xml:space="preserve"> </v>
      </c>
    </row>
    <row r="39" spans="2:14" x14ac:dyDescent="0.25">
      <c r="K39" t="str">
        <f t="shared" si="7"/>
        <v xml:space="preserve"> </v>
      </c>
      <c r="L39" t="str">
        <f t="shared" si="7"/>
        <v xml:space="preserve"> </v>
      </c>
    </row>
    <row r="40" spans="2:14" x14ac:dyDescent="0.25">
      <c r="C40" t="s">
        <v>130</v>
      </c>
      <c r="D40" t="str">
        <f t="shared" si="7"/>
        <v xml:space="preserve"> </v>
      </c>
      <c r="E40" t="str">
        <f t="shared" si="7"/>
        <v xml:space="preserve"> </v>
      </c>
      <c r="F40" t="str">
        <f t="shared" si="7"/>
        <v xml:space="preserve"> </v>
      </c>
      <c r="G40" t="str">
        <f t="shared" si="7"/>
        <v xml:space="preserve"> </v>
      </c>
      <c r="H40" t="str">
        <f t="shared" si="7"/>
        <v xml:space="preserve"> </v>
      </c>
      <c r="I40" t="str">
        <f t="shared" si="7"/>
        <v xml:space="preserve"> </v>
      </c>
      <c r="J40" t="str">
        <f t="shared" si="7"/>
        <v xml:space="preserve"> </v>
      </c>
      <c r="K40" t="str">
        <f t="shared" si="7"/>
        <v xml:space="preserve"> </v>
      </c>
      <c r="L40" t="str">
        <f t="shared" si="7"/>
        <v xml:space="preserve"> </v>
      </c>
    </row>
    <row r="41" spans="2:14" x14ac:dyDescent="0.25">
      <c r="B41" t="s">
        <v>130</v>
      </c>
      <c r="D41" t="str">
        <f t="shared" si="7"/>
        <v xml:space="preserve"> </v>
      </c>
      <c r="E41" t="str">
        <f t="shared" si="7"/>
        <v xml:space="preserve"> </v>
      </c>
      <c r="F41" t="str">
        <f t="shared" si="7"/>
        <v xml:space="preserve"> </v>
      </c>
      <c r="G41" t="str">
        <f t="shared" si="7"/>
        <v xml:space="preserve"> </v>
      </c>
      <c r="H41" t="str">
        <f t="shared" si="7"/>
        <v xml:space="preserve"> </v>
      </c>
      <c r="I41" t="str">
        <f t="shared" si="7"/>
        <v xml:space="preserve"> </v>
      </c>
      <c r="J41" t="str">
        <f t="shared" si="7"/>
        <v xml:space="preserve"> </v>
      </c>
      <c r="K41" t="str">
        <f t="shared" si="7"/>
        <v xml:space="preserve"> </v>
      </c>
      <c r="L41" t="str">
        <f t="shared" si="7"/>
        <v xml:space="preserve"> </v>
      </c>
      <c r="M41" t="str">
        <f>" "</f>
        <v xml:space="preserve"> </v>
      </c>
      <c r="N41" t="str">
        <f>" "</f>
        <v xml:space="preserve"> </v>
      </c>
    </row>
    <row r="42" spans="2:14" x14ac:dyDescent="0.25">
      <c r="K42" t="str">
        <f t="shared" si="7"/>
        <v xml:space="preserve"> </v>
      </c>
      <c r="L42" t="str">
        <f t="shared" si="7"/>
        <v xml:space="preserve"> </v>
      </c>
    </row>
    <row r="43" spans="2:14" x14ac:dyDescent="0.25">
      <c r="C43" t="s">
        <v>42</v>
      </c>
      <c r="D43" t="s">
        <v>92</v>
      </c>
      <c r="E43" t="s">
        <v>38</v>
      </c>
      <c r="F43" t="s">
        <v>39</v>
      </c>
      <c r="G43" t="s">
        <v>94</v>
      </c>
      <c r="H43" t="str">
        <f>" "</f>
        <v xml:space="preserve"> </v>
      </c>
      <c r="I43" t="str">
        <f>" "</f>
        <v xml:space="preserve"> </v>
      </c>
      <c r="J43" t="str">
        <f>" "</f>
        <v xml:space="preserve"> </v>
      </c>
      <c r="K43" t="str">
        <f t="shared" si="7"/>
        <v xml:space="preserve"> </v>
      </c>
      <c r="L43" t="str">
        <f t="shared" si="7"/>
        <v xml:space="preserve"> </v>
      </c>
    </row>
    <row r="44" spans="2:14" x14ac:dyDescent="0.25">
      <c r="B44" t="s">
        <v>42</v>
      </c>
      <c r="D44" t="s">
        <v>102</v>
      </c>
      <c r="E44" t="s">
        <v>38</v>
      </c>
      <c r="F44" t="s">
        <v>39</v>
      </c>
      <c r="G44" t="s">
        <v>122</v>
      </c>
      <c r="H44" t="s">
        <v>56</v>
      </c>
      <c r="I44" t="s">
        <v>57</v>
      </c>
      <c r="J44" t="s">
        <v>104</v>
      </c>
      <c r="K44" t="str">
        <f t="shared" ref="K44:P59" si="8">" "</f>
        <v xml:space="preserve"> </v>
      </c>
      <c r="L44" t="str">
        <f t="shared" si="8"/>
        <v xml:space="preserve"> </v>
      </c>
      <c r="M44" t="str">
        <f>" "</f>
        <v xml:space="preserve"> </v>
      </c>
      <c r="N44" t="str">
        <f>" "</f>
        <v xml:space="preserve"> </v>
      </c>
    </row>
    <row r="45" spans="2:14" x14ac:dyDescent="0.25">
      <c r="K45" t="str">
        <f t="shared" si="8"/>
        <v xml:space="preserve"> </v>
      </c>
      <c r="L45" t="str">
        <f t="shared" si="8"/>
        <v xml:space="preserve"> </v>
      </c>
    </row>
    <row r="46" spans="2:14" x14ac:dyDescent="0.25">
      <c r="C46" t="s">
        <v>43</v>
      </c>
      <c r="D46" t="s">
        <v>92</v>
      </c>
      <c r="E46" t="s">
        <v>38</v>
      </c>
      <c r="F46" t="s">
        <v>39</v>
      </c>
      <c r="G46" t="s">
        <v>94</v>
      </c>
      <c r="H46" t="str">
        <f>" "</f>
        <v xml:space="preserve"> </v>
      </c>
      <c r="I46" t="str">
        <f>" "</f>
        <v xml:space="preserve"> </v>
      </c>
      <c r="J46" t="str">
        <f>" "</f>
        <v xml:space="preserve"> </v>
      </c>
      <c r="K46" t="str">
        <f t="shared" si="8"/>
        <v xml:space="preserve"> </v>
      </c>
      <c r="L46" t="str">
        <f t="shared" si="8"/>
        <v xml:space="preserve"> </v>
      </c>
    </row>
    <row r="47" spans="2:14" x14ac:dyDescent="0.25">
      <c r="B47" t="s">
        <v>43</v>
      </c>
      <c r="D47" t="s">
        <v>102</v>
      </c>
      <c r="E47" t="s">
        <v>38</v>
      </c>
      <c r="F47" t="s">
        <v>39</v>
      </c>
      <c r="G47" t="s">
        <v>56</v>
      </c>
      <c r="H47" t="s">
        <v>57</v>
      </c>
      <c r="I47" t="s">
        <v>122</v>
      </c>
      <c r="J47" t="s">
        <v>104</v>
      </c>
      <c r="K47" t="str">
        <f t="shared" si="8"/>
        <v xml:space="preserve"> </v>
      </c>
      <c r="L47" t="str">
        <f t="shared" si="8"/>
        <v xml:space="preserve"> </v>
      </c>
      <c r="M47" t="str">
        <f>" "</f>
        <v xml:space="preserve"> </v>
      </c>
      <c r="N47" t="str">
        <f>" "</f>
        <v xml:space="preserve"> </v>
      </c>
    </row>
    <row r="48" spans="2:14" x14ac:dyDescent="0.25">
      <c r="K48" t="str">
        <f t="shared" si="8"/>
        <v xml:space="preserve"> </v>
      </c>
      <c r="L48" t="str">
        <f t="shared" si="8"/>
        <v xml:space="preserve"> </v>
      </c>
    </row>
    <row r="49" spans="2:16" x14ac:dyDescent="0.25">
      <c r="C49" t="s">
        <v>44</v>
      </c>
      <c r="D49" t="s">
        <v>92</v>
      </c>
      <c r="E49" t="s">
        <v>38</v>
      </c>
      <c r="F49" t="s">
        <v>39</v>
      </c>
      <c r="G49" t="s">
        <v>94</v>
      </c>
      <c r="H49" t="str">
        <f>" "</f>
        <v xml:space="preserve"> </v>
      </c>
      <c r="I49" t="str">
        <f>" "</f>
        <v xml:space="preserve"> </v>
      </c>
      <c r="J49" t="str">
        <f>" "</f>
        <v xml:space="preserve"> </v>
      </c>
      <c r="K49" t="str">
        <f t="shared" si="8"/>
        <v xml:space="preserve"> </v>
      </c>
      <c r="L49" t="str">
        <f t="shared" si="8"/>
        <v xml:space="preserve"> </v>
      </c>
    </row>
    <row r="50" spans="2:16" x14ac:dyDescent="0.25">
      <c r="B50" t="s">
        <v>44</v>
      </c>
      <c r="D50" t="s">
        <v>102</v>
      </c>
      <c r="E50" t="s">
        <v>38</v>
      </c>
      <c r="F50" t="s">
        <v>56</v>
      </c>
      <c r="G50" t="s">
        <v>57</v>
      </c>
      <c r="H50" t="s">
        <v>39</v>
      </c>
      <c r="I50" t="s">
        <v>122</v>
      </c>
      <c r="J50" t="s">
        <v>104</v>
      </c>
      <c r="K50" t="str">
        <f t="shared" si="8"/>
        <v xml:space="preserve"> </v>
      </c>
      <c r="L50" t="str">
        <f t="shared" si="8"/>
        <v xml:space="preserve"> </v>
      </c>
      <c r="M50" t="str">
        <f>" "</f>
        <v xml:space="preserve"> </v>
      </c>
      <c r="N50" t="str">
        <f>" "</f>
        <v xml:space="preserve"> </v>
      </c>
    </row>
    <row r="51" spans="2:16" x14ac:dyDescent="0.25">
      <c r="K51" t="str">
        <f t="shared" si="8"/>
        <v xml:space="preserve"> </v>
      </c>
      <c r="L51" t="str">
        <f t="shared" si="8"/>
        <v xml:space="preserve"> </v>
      </c>
    </row>
    <row r="52" spans="2:16" x14ac:dyDescent="0.25">
      <c r="C52" t="s">
        <v>48</v>
      </c>
      <c r="D52" t="s">
        <v>92</v>
      </c>
      <c r="E52" t="s">
        <v>38</v>
      </c>
      <c r="F52" t="s">
        <v>39</v>
      </c>
      <c r="G52" t="s">
        <v>94</v>
      </c>
      <c r="H52" t="str">
        <f>" "</f>
        <v xml:space="preserve"> </v>
      </c>
      <c r="I52" t="str">
        <f>" "</f>
        <v xml:space="preserve"> </v>
      </c>
      <c r="J52" t="str">
        <f>" "</f>
        <v xml:space="preserve"> </v>
      </c>
      <c r="K52" t="str">
        <f t="shared" si="8"/>
        <v xml:space="preserve"> </v>
      </c>
      <c r="L52" t="str">
        <f t="shared" si="8"/>
        <v xml:space="preserve"> </v>
      </c>
      <c r="M52" t="str">
        <f>" "</f>
        <v xml:space="preserve"> </v>
      </c>
    </row>
    <row r="53" spans="2:16" x14ac:dyDescent="0.25">
      <c r="B53" t="s">
        <v>48</v>
      </c>
      <c r="D53" t="s">
        <v>102</v>
      </c>
      <c r="E53" t="s">
        <v>38</v>
      </c>
      <c r="F53" t="s">
        <v>122</v>
      </c>
      <c r="G53" t="s">
        <v>39</v>
      </c>
      <c r="H53" t="s">
        <v>56</v>
      </c>
      <c r="I53" t="s">
        <v>57</v>
      </c>
      <c r="J53" t="s">
        <v>104</v>
      </c>
      <c r="K53" t="str">
        <f t="shared" si="8"/>
        <v xml:space="preserve"> </v>
      </c>
      <c r="L53" t="str">
        <f t="shared" si="8"/>
        <v xml:space="preserve"> </v>
      </c>
      <c r="M53" t="str">
        <f>" "</f>
        <v xml:space="preserve"> </v>
      </c>
      <c r="N53" t="str">
        <f>" "</f>
        <v xml:space="preserve"> </v>
      </c>
      <c r="O53" t="str">
        <f>" "</f>
        <v xml:space="preserve"> </v>
      </c>
      <c r="P53" t="str">
        <f>" "</f>
        <v xml:space="preserve"> </v>
      </c>
    </row>
    <row r="54" spans="2:16" x14ac:dyDescent="0.25">
      <c r="K54" t="str">
        <f t="shared" si="8"/>
        <v xml:space="preserve"> </v>
      </c>
      <c r="L54" t="str">
        <f t="shared" si="8"/>
        <v xml:space="preserve"> </v>
      </c>
    </row>
    <row r="55" spans="2:16" x14ac:dyDescent="0.25">
      <c r="C55" t="s">
        <v>49</v>
      </c>
      <c r="D55" t="s">
        <v>92</v>
      </c>
      <c r="E55" t="s">
        <v>38</v>
      </c>
      <c r="F55" t="s">
        <v>39</v>
      </c>
      <c r="G55" t="s">
        <v>94</v>
      </c>
      <c r="H55" t="str">
        <f>" "</f>
        <v xml:space="preserve"> </v>
      </c>
      <c r="I55" t="str">
        <f>" "</f>
        <v xml:space="preserve"> </v>
      </c>
      <c r="J55" t="str">
        <f>" "</f>
        <v xml:space="preserve"> </v>
      </c>
      <c r="K55" t="str">
        <f t="shared" si="8"/>
        <v xml:space="preserve"> </v>
      </c>
      <c r="L55" t="str">
        <f t="shared" si="8"/>
        <v xml:space="preserve"> </v>
      </c>
      <c r="M55" t="str">
        <f t="shared" si="8"/>
        <v xml:space="preserve"> </v>
      </c>
    </row>
    <row r="56" spans="2:16" x14ac:dyDescent="0.25">
      <c r="B56" t="s">
        <v>49</v>
      </c>
      <c r="D56" t="s">
        <v>102</v>
      </c>
      <c r="E56" t="s">
        <v>38</v>
      </c>
      <c r="F56" t="s">
        <v>122</v>
      </c>
      <c r="G56" t="s">
        <v>56</v>
      </c>
      <c r="H56" t="s">
        <v>57</v>
      </c>
      <c r="I56" t="s">
        <v>39</v>
      </c>
      <c r="J56" t="s">
        <v>104</v>
      </c>
      <c r="K56" t="str">
        <f t="shared" si="8"/>
        <v xml:space="preserve"> </v>
      </c>
      <c r="L56" t="str">
        <f t="shared" si="8"/>
        <v xml:space="preserve"> </v>
      </c>
      <c r="M56" t="str">
        <f t="shared" si="8"/>
        <v xml:space="preserve"> </v>
      </c>
      <c r="N56" t="str">
        <f t="shared" si="8"/>
        <v xml:space="preserve"> </v>
      </c>
      <c r="O56" t="str">
        <f t="shared" si="8"/>
        <v xml:space="preserve"> </v>
      </c>
      <c r="P56" t="str">
        <f t="shared" si="8"/>
        <v xml:space="preserve"> </v>
      </c>
    </row>
    <row r="57" spans="2:16" x14ac:dyDescent="0.25">
      <c r="K57" t="str">
        <f t="shared" si="8"/>
        <v xml:space="preserve"> </v>
      </c>
      <c r="L57" t="str">
        <f t="shared" si="8"/>
        <v xml:space="preserve"> </v>
      </c>
    </row>
    <row r="58" spans="2:16" x14ac:dyDescent="0.25">
      <c r="C58" t="s">
        <v>50</v>
      </c>
      <c r="D58" t="s">
        <v>92</v>
      </c>
      <c r="E58" t="s">
        <v>38</v>
      </c>
      <c r="F58" t="s">
        <v>39</v>
      </c>
      <c r="G58" t="s">
        <v>94</v>
      </c>
      <c r="H58" t="str">
        <f>" "</f>
        <v xml:space="preserve"> </v>
      </c>
      <c r="I58" t="str">
        <f>" "</f>
        <v xml:space="preserve"> </v>
      </c>
      <c r="J58" t="str">
        <f>" "</f>
        <v xml:space="preserve"> </v>
      </c>
      <c r="K58" t="str">
        <f t="shared" si="8"/>
        <v xml:space="preserve"> </v>
      </c>
      <c r="L58" t="str">
        <f t="shared" si="8"/>
        <v xml:space="preserve"> </v>
      </c>
    </row>
    <row r="59" spans="2:16" x14ac:dyDescent="0.25">
      <c r="B59" t="s">
        <v>50</v>
      </c>
      <c r="D59" t="s">
        <v>102</v>
      </c>
      <c r="E59" t="s">
        <v>38</v>
      </c>
      <c r="F59" t="s">
        <v>56</v>
      </c>
      <c r="G59" t="s">
        <v>57</v>
      </c>
      <c r="H59" t="s">
        <v>122</v>
      </c>
      <c r="I59" t="s">
        <v>39</v>
      </c>
      <c r="J59" t="s">
        <v>104</v>
      </c>
      <c r="K59" t="str">
        <f t="shared" si="8"/>
        <v xml:space="preserve"> </v>
      </c>
      <c r="L59" t="str">
        <f t="shared" si="8"/>
        <v xml:space="preserve"> </v>
      </c>
      <c r="M59" t="str">
        <f>" "</f>
        <v xml:space="preserve"> </v>
      </c>
      <c r="N59" t="str">
        <f>" "</f>
        <v xml:space="preserve"> </v>
      </c>
      <c r="O59" t="str">
        <f>" "</f>
        <v xml:space="preserve"> </v>
      </c>
    </row>
    <row r="60" spans="2:16" x14ac:dyDescent="0.25">
      <c r="K60" t="str">
        <f t="shared" ref="K60:L63" si="9">" "</f>
        <v xml:space="preserve"> </v>
      </c>
      <c r="L60" t="str">
        <f t="shared" si="9"/>
        <v xml:space="preserve"> </v>
      </c>
    </row>
    <row r="61" spans="2:16" x14ac:dyDescent="0.25">
      <c r="C61" t="s">
        <v>131</v>
      </c>
      <c r="D61" t="s">
        <v>92</v>
      </c>
      <c r="E61" t="s">
        <v>93</v>
      </c>
      <c r="F61" t="s">
        <v>93</v>
      </c>
      <c r="G61" t="s">
        <v>93</v>
      </c>
      <c r="H61" t="s">
        <v>93</v>
      </c>
      <c r="I61" t="s">
        <v>94</v>
      </c>
      <c r="J61" t="str">
        <f>" "</f>
        <v xml:space="preserve"> </v>
      </c>
      <c r="K61" t="str">
        <f t="shared" si="9"/>
        <v xml:space="preserve"> </v>
      </c>
      <c r="L61" t="str">
        <f t="shared" si="9"/>
        <v xml:space="preserve"> </v>
      </c>
    </row>
    <row r="62" spans="2:16" x14ac:dyDescent="0.25">
      <c r="B62" t="s">
        <v>131</v>
      </c>
      <c r="D62" t="s">
        <v>102</v>
      </c>
      <c r="E62" t="s">
        <v>93</v>
      </c>
      <c r="F62" t="s">
        <v>93</v>
      </c>
      <c r="G62" t="s">
        <v>93</v>
      </c>
      <c r="H62" t="s">
        <v>93</v>
      </c>
      <c r="I62" t="s">
        <v>93</v>
      </c>
      <c r="J62" t="s">
        <v>104</v>
      </c>
      <c r="K62" t="str">
        <f t="shared" si="9"/>
        <v xml:space="preserve"> </v>
      </c>
      <c r="L62" t="str">
        <f t="shared" si="9"/>
        <v xml:space="preserve"> </v>
      </c>
      <c r="M62" t="str">
        <f>" "</f>
        <v xml:space="preserve"> </v>
      </c>
      <c r="N62" t="str">
        <f>" "</f>
        <v xml:space="preserve"> </v>
      </c>
      <c r="O62" t="str">
        <f>" "</f>
        <v xml:space="preserve"> </v>
      </c>
    </row>
    <row r="63" spans="2:16" x14ac:dyDescent="0.25">
      <c r="L63" t="str">
        <f t="shared" si="9"/>
        <v xml:space="preserve"> </v>
      </c>
    </row>
    <row r="64" spans="2:16" x14ac:dyDescent="0.25">
      <c r="C64" t="s">
        <v>132</v>
      </c>
      <c r="D64" t="s">
        <v>92</v>
      </c>
      <c r="E64" t="s">
        <v>93</v>
      </c>
      <c r="F64" t="s">
        <v>93</v>
      </c>
      <c r="G64" t="s">
        <v>93</v>
      </c>
      <c r="H64" t="s">
        <v>93</v>
      </c>
      <c r="I64" t="s">
        <v>94</v>
      </c>
      <c r="J64" t="str">
        <f t="shared" ref="J64:L79" si="10">" "</f>
        <v xml:space="preserve"> </v>
      </c>
      <c r="K64" t="str">
        <f t="shared" si="10"/>
        <v xml:space="preserve"> </v>
      </c>
      <c r="L64" t="str">
        <f t="shared" si="10"/>
        <v xml:space="preserve"> </v>
      </c>
    </row>
    <row r="65" spans="2:15" x14ac:dyDescent="0.25">
      <c r="B65" t="s">
        <v>132</v>
      </c>
      <c r="D65" t="s">
        <v>102</v>
      </c>
      <c r="E65" t="s">
        <v>93</v>
      </c>
      <c r="F65" t="s">
        <v>93</v>
      </c>
      <c r="G65" t="s">
        <v>93</v>
      </c>
      <c r="H65" t="s">
        <v>93</v>
      </c>
      <c r="I65" t="s">
        <v>93</v>
      </c>
      <c r="J65" t="s">
        <v>104</v>
      </c>
      <c r="K65" t="str">
        <f t="shared" si="10"/>
        <v xml:space="preserve"> </v>
      </c>
      <c r="L65" t="str">
        <f t="shared" si="10"/>
        <v xml:space="preserve"> </v>
      </c>
      <c r="M65" t="str">
        <f>" "</f>
        <v xml:space="preserve"> </v>
      </c>
      <c r="N65" t="str">
        <f>" "</f>
        <v xml:space="preserve"> </v>
      </c>
      <c r="O65" t="str">
        <f>" "</f>
        <v xml:space="preserve"> </v>
      </c>
    </row>
    <row r="66" spans="2:15" x14ac:dyDescent="0.25">
      <c r="L66" t="str">
        <f t="shared" si="10"/>
        <v xml:space="preserve"> </v>
      </c>
    </row>
    <row r="67" spans="2:15" x14ac:dyDescent="0.25">
      <c r="C67" t="s">
        <v>45</v>
      </c>
      <c r="D67" t="s">
        <v>92</v>
      </c>
      <c r="E67" t="s">
        <v>93</v>
      </c>
      <c r="F67" t="s">
        <v>38</v>
      </c>
      <c r="G67" t="s">
        <v>39</v>
      </c>
      <c r="H67" t="s">
        <v>94</v>
      </c>
      <c r="I67" t="str">
        <f>" "</f>
        <v xml:space="preserve"> </v>
      </c>
      <c r="J67" t="str">
        <f>" "</f>
        <v xml:space="preserve"> </v>
      </c>
      <c r="K67" t="str">
        <f>" "</f>
        <v xml:space="preserve"> </v>
      </c>
      <c r="L67" t="str">
        <f t="shared" si="10"/>
        <v xml:space="preserve"> </v>
      </c>
    </row>
    <row r="68" spans="2:15" x14ac:dyDescent="0.25">
      <c r="B68" t="s">
        <v>45</v>
      </c>
      <c r="D68" t="s">
        <v>102</v>
      </c>
      <c r="E68" t="s">
        <v>103</v>
      </c>
      <c r="F68" t="s">
        <v>38</v>
      </c>
      <c r="G68" t="s">
        <v>39</v>
      </c>
      <c r="H68" t="s">
        <v>122</v>
      </c>
      <c r="I68" t="s">
        <v>56</v>
      </c>
      <c r="J68" t="s">
        <v>57</v>
      </c>
      <c r="K68" t="s">
        <v>104</v>
      </c>
      <c r="L68" t="str">
        <f t="shared" si="10"/>
        <v xml:space="preserve"> </v>
      </c>
      <c r="M68" t="str">
        <f>" "</f>
        <v xml:space="preserve"> </v>
      </c>
      <c r="N68" t="str">
        <f>" "</f>
        <v xml:space="preserve"> </v>
      </c>
      <c r="O68" t="str">
        <f>" "</f>
        <v xml:space="preserve"> </v>
      </c>
    </row>
    <row r="69" spans="2:15" x14ac:dyDescent="0.25">
      <c r="L69" t="str">
        <f t="shared" si="10"/>
        <v xml:space="preserve"> </v>
      </c>
    </row>
    <row r="70" spans="2:15" x14ac:dyDescent="0.25">
      <c r="C70" t="s">
        <v>46</v>
      </c>
      <c r="D70" t="s">
        <v>92</v>
      </c>
      <c r="E70" t="s">
        <v>93</v>
      </c>
      <c r="F70" t="s">
        <v>38</v>
      </c>
      <c r="G70" t="s">
        <v>39</v>
      </c>
      <c r="H70" t="s">
        <v>94</v>
      </c>
      <c r="I70" t="str">
        <f>" "</f>
        <v xml:space="preserve"> </v>
      </c>
      <c r="J70" t="str">
        <f>" "</f>
        <v xml:space="preserve"> </v>
      </c>
      <c r="K70" t="str">
        <f>" "</f>
        <v xml:space="preserve"> </v>
      </c>
      <c r="L70" t="str">
        <f t="shared" si="10"/>
        <v xml:space="preserve"> </v>
      </c>
    </row>
    <row r="71" spans="2:15" x14ac:dyDescent="0.25">
      <c r="B71" t="s">
        <v>46</v>
      </c>
      <c r="D71" t="s">
        <v>102</v>
      </c>
      <c r="E71" t="s">
        <v>103</v>
      </c>
      <c r="F71" t="s">
        <v>38</v>
      </c>
      <c r="G71" t="s">
        <v>39</v>
      </c>
      <c r="H71" t="s">
        <v>56</v>
      </c>
      <c r="I71" t="s">
        <v>57</v>
      </c>
      <c r="J71" t="s">
        <v>122</v>
      </c>
      <c r="K71" t="s">
        <v>104</v>
      </c>
      <c r="L71" t="str">
        <f t="shared" si="10"/>
        <v xml:space="preserve"> </v>
      </c>
      <c r="M71" t="str">
        <f>" "</f>
        <v xml:space="preserve"> </v>
      </c>
      <c r="N71" t="str">
        <f>" "</f>
        <v xml:space="preserve"> </v>
      </c>
      <c r="O71" t="str">
        <f>" "</f>
        <v xml:space="preserve"> </v>
      </c>
    </row>
    <row r="72" spans="2:15" x14ac:dyDescent="0.25">
      <c r="L72" t="str">
        <f t="shared" si="10"/>
        <v xml:space="preserve"> </v>
      </c>
    </row>
    <row r="73" spans="2:15" x14ac:dyDescent="0.25">
      <c r="C73" t="s">
        <v>47</v>
      </c>
      <c r="D73" t="s">
        <v>92</v>
      </c>
      <c r="E73" t="s">
        <v>93</v>
      </c>
      <c r="F73" t="s">
        <v>38</v>
      </c>
      <c r="G73" t="s">
        <v>39</v>
      </c>
      <c r="H73" t="s">
        <v>94</v>
      </c>
      <c r="I73" t="str">
        <f>" "</f>
        <v xml:space="preserve"> </v>
      </c>
      <c r="J73" t="str">
        <f>" "</f>
        <v xml:space="preserve"> </v>
      </c>
      <c r="K73" t="str">
        <f>" "</f>
        <v xml:space="preserve"> </v>
      </c>
      <c r="L73" t="str">
        <f t="shared" si="10"/>
        <v xml:space="preserve"> </v>
      </c>
    </row>
    <row r="74" spans="2:15" x14ac:dyDescent="0.25">
      <c r="B74" t="s">
        <v>47</v>
      </c>
      <c r="D74" t="s">
        <v>102</v>
      </c>
      <c r="E74" t="s">
        <v>103</v>
      </c>
      <c r="F74" t="s">
        <v>38</v>
      </c>
      <c r="G74" t="s">
        <v>56</v>
      </c>
      <c r="H74" t="s">
        <v>57</v>
      </c>
      <c r="I74" t="s">
        <v>39</v>
      </c>
      <c r="J74" t="s">
        <v>122</v>
      </c>
      <c r="K74" t="s">
        <v>104</v>
      </c>
      <c r="L74" t="str">
        <f t="shared" si="10"/>
        <v xml:space="preserve"> </v>
      </c>
      <c r="M74" t="str">
        <f>" "</f>
        <v xml:space="preserve"> </v>
      </c>
      <c r="N74" t="str">
        <f>" "</f>
        <v xml:space="preserve"> </v>
      </c>
      <c r="O74" t="str">
        <f>" "</f>
        <v xml:space="preserve"> </v>
      </c>
    </row>
    <row r="75" spans="2:15" x14ac:dyDescent="0.25">
      <c r="L75" t="str">
        <f t="shared" si="10"/>
        <v xml:space="preserve"> </v>
      </c>
    </row>
    <row r="76" spans="2:15" x14ac:dyDescent="0.25">
      <c r="C76" t="s">
        <v>51</v>
      </c>
      <c r="D76" t="s">
        <v>92</v>
      </c>
      <c r="E76" t="s">
        <v>93</v>
      </c>
      <c r="F76" t="s">
        <v>38</v>
      </c>
      <c r="G76" t="s">
        <v>39</v>
      </c>
      <c r="H76" t="s">
        <v>94</v>
      </c>
      <c r="I76" t="str">
        <f>" "</f>
        <v xml:space="preserve"> </v>
      </c>
      <c r="J76" t="str">
        <f>" "</f>
        <v xml:space="preserve"> </v>
      </c>
      <c r="K76" t="str">
        <f>" "</f>
        <v xml:space="preserve"> </v>
      </c>
      <c r="L76" t="str">
        <f t="shared" si="10"/>
        <v xml:space="preserve"> </v>
      </c>
    </row>
    <row r="77" spans="2:15" x14ac:dyDescent="0.25">
      <c r="B77" t="s">
        <v>51</v>
      </c>
      <c r="D77" t="s">
        <v>102</v>
      </c>
      <c r="E77" t="s">
        <v>103</v>
      </c>
      <c r="F77" t="s">
        <v>38</v>
      </c>
      <c r="G77" t="s">
        <v>122</v>
      </c>
      <c r="H77" t="s">
        <v>39</v>
      </c>
      <c r="I77" t="s">
        <v>56</v>
      </c>
      <c r="J77" t="s">
        <v>57</v>
      </c>
      <c r="K77" t="s">
        <v>104</v>
      </c>
      <c r="L77" t="str">
        <f t="shared" si="10"/>
        <v xml:space="preserve"> </v>
      </c>
      <c r="M77" t="str">
        <f>" "</f>
        <v xml:space="preserve"> </v>
      </c>
      <c r="N77" t="str">
        <f>" "</f>
        <v xml:space="preserve"> </v>
      </c>
      <c r="O77" t="str">
        <f>" "</f>
        <v xml:space="preserve"> </v>
      </c>
    </row>
    <row r="78" spans="2:15" x14ac:dyDescent="0.25">
      <c r="L78" t="str">
        <f t="shared" si="10"/>
        <v xml:space="preserve"> </v>
      </c>
    </row>
    <row r="79" spans="2:15" x14ac:dyDescent="0.25">
      <c r="C79" t="s">
        <v>52</v>
      </c>
      <c r="D79" t="s">
        <v>92</v>
      </c>
      <c r="E79" t="s">
        <v>93</v>
      </c>
      <c r="F79" t="s">
        <v>38</v>
      </c>
      <c r="G79" t="s">
        <v>39</v>
      </c>
      <c r="H79" t="s">
        <v>94</v>
      </c>
      <c r="I79" t="str">
        <f>" "</f>
        <v xml:space="preserve"> </v>
      </c>
      <c r="J79" t="str">
        <f>" "</f>
        <v xml:space="preserve"> </v>
      </c>
      <c r="K79" t="str">
        <f>" "</f>
        <v xml:space="preserve"> </v>
      </c>
      <c r="L79" t="str">
        <f t="shared" si="10"/>
        <v xml:space="preserve"> </v>
      </c>
    </row>
    <row r="80" spans="2:15" x14ac:dyDescent="0.25">
      <c r="B80" t="s">
        <v>52</v>
      </c>
      <c r="D80" t="s">
        <v>102</v>
      </c>
      <c r="E80" t="s">
        <v>103</v>
      </c>
      <c r="F80" t="s">
        <v>38</v>
      </c>
      <c r="G80" t="s">
        <v>122</v>
      </c>
      <c r="H80" t="s">
        <v>56</v>
      </c>
      <c r="I80" t="s">
        <v>57</v>
      </c>
      <c r="J80" t="s">
        <v>39</v>
      </c>
      <c r="K80" t="s">
        <v>104</v>
      </c>
      <c r="L80" t="str">
        <f t="shared" ref="L80:L96" si="11">" "</f>
        <v xml:space="preserve"> </v>
      </c>
      <c r="M80" t="str">
        <f>" "</f>
        <v xml:space="preserve"> </v>
      </c>
      <c r="N80" t="str">
        <f>" "</f>
        <v xml:space="preserve"> </v>
      </c>
      <c r="O80" t="str">
        <f>" "</f>
        <v xml:space="preserve"> </v>
      </c>
    </row>
    <row r="81" spans="2:15" x14ac:dyDescent="0.25">
      <c r="L81" t="str">
        <f t="shared" si="11"/>
        <v xml:space="preserve"> </v>
      </c>
    </row>
    <row r="82" spans="2:15" x14ac:dyDescent="0.25">
      <c r="C82" t="s">
        <v>53</v>
      </c>
      <c r="D82" t="s">
        <v>92</v>
      </c>
      <c r="E82" t="s">
        <v>93</v>
      </c>
      <c r="F82" t="s">
        <v>38</v>
      </c>
      <c r="G82" t="s">
        <v>39</v>
      </c>
      <c r="H82" t="s">
        <v>94</v>
      </c>
      <c r="I82" t="str">
        <f>" "</f>
        <v xml:space="preserve"> </v>
      </c>
      <c r="J82" t="str">
        <f>" "</f>
        <v xml:space="preserve"> </v>
      </c>
      <c r="K82" t="str">
        <f>" "</f>
        <v xml:space="preserve"> </v>
      </c>
      <c r="L82" t="str">
        <f t="shared" si="11"/>
        <v xml:space="preserve"> </v>
      </c>
    </row>
    <row r="83" spans="2:15" x14ac:dyDescent="0.25">
      <c r="B83" t="s">
        <v>53</v>
      </c>
      <c r="D83" t="s">
        <v>102</v>
      </c>
      <c r="E83" t="s">
        <v>103</v>
      </c>
      <c r="F83" t="s">
        <v>38</v>
      </c>
      <c r="G83" t="s">
        <v>56</v>
      </c>
      <c r="H83" t="s">
        <v>57</v>
      </c>
      <c r="I83" t="s">
        <v>122</v>
      </c>
      <c r="J83" t="s">
        <v>39</v>
      </c>
      <c r="K83" t="s">
        <v>104</v>
      </c>
      <c r="L83" t="str">
        <f t="shared" si="11"/>
        <v xml:space="preserve"> </v>
      </c>
    </row>
    <row r="84" spans="2:15" x14ac:dyDescent="0.25">
      <c r="L84" t="str">
        <f t="shared" si="11"/>
        <v xml:space="preserve"> </v>
      </c>
    </row>
    <row r="85" spans="2:15" x14ac:dyDescent="0.25">
      <c r="C85" t="s">
        <v>60</v>
      </c>
      <c r="D85" t="s">
        <v>92</v>
      </c>
      <c r="E85" t="s">
        <v>39</v>
      </c>
      <c r="F85" t="s">
        <v>133</v>
      </c>
      <c r="G85" t="s">
        <v>38</v>
      </c>
      <c r="H85" t="s">
        <v>94</v>
      </c>
      <c r="I85" t="str">
        <f>" "</f>
        <v xml:space="preserve"> </v>
      </c>
      <c r="J85" t="str">
        <f>" "</f>
        <v xml:space="preserve"> </v>
      </c>
      <c r="K85" t="str">
        <f>" "</f>
        <v xml:space="preserve"> </v>
      </c>
      <c r="L85" t="str">
        <f t="shared" si="11"/>
        <v xml:space="preserve"> </v>
      </c>
    </row>
    <row r="86" spans="2:15" x14ac:dyDescent="0.25">
      <c r="B86" t="s">
        <v>60</v>
      </c>
      <c r="D86" t="s">
        <v>102</v>
      </c>
      <c r="E86" t="s">
        <v>93</v>
      </c>
      <c r="F86" t="s">
        <v>133</v>
      </c>
      <c r="G86" t="s">
        <v>38</v>
      </c>
      <c r="H86" t="s">
        <v>39</v>
      </c>
      <c r="I86" t="s">
        <v>56</v>
      </c>
      <c r="J86" t="s">
        <v>57</v>
      </c>
      <c r="K86" t="s">
        <v>104</v>
      </c>
      <c r="L86" t="str">
        <f t="shared" si="11"/>
        <v xml:space="preserve"> </v>
      </c>
      <c r="M86" t="str">
        <f>" "</f>
        <v xml:space="preserve"> </v>
      </c>
      <c r="N86" t="str">
        <f>" "</f>
        <v xml:space="preserve"> </v>
      </c>
      <c r="O86" t="str">
        <f>" "</f>
        <v xml:space="preserve"> </v>
      </c>
    </row>
    <row r="87" spans="2:15" x14ac:dyDescent="0.25">
      <c r="L87" t="str">
        <f t="shared" si="11"/>
        <v xml:space="preserve"> </v>
      </c>
    </row>
    <row r="88" spans="2:15" x14ac:dyDescent="0.25">
      <c r="C88" t="s">
        <v>62</v>
      </c>
      <c r="D88" t="s">
        <v>92</v>
      </c>
      <c r="E88" t="s">
        <v>39</v>
      </c>
      <c r="F88" t="s">
        <v>133</v>
      </c>
      <c r="G88" t="s">
        <v>38</v>
      </c>
      <c r="H88" t="s">
        <v>94</v>
      </c>
      <c r="I88" t="str">
        <f>" "</f>
        <v xml:space="preserve"> </v>
      </c>
      <c r="J88" t="str">
        <f>" "</f>
        <v xml:space="preserve"> </v>
      </c>
      <c r="K88" t="str">
        <f>" "</f>
        <v xml:space="preserve"> </v>
      </c>
      <c r="L88" t="str">
        <f t="shared" si="11"/>
        <v xml:space="preserve"> </v>
      </c>
    </row>
    <row r="89" spans="2:15" x14ac:dyDescent="0.25">
      <c r="B89" t="s">
        <v>62</v>
      </c>
      <c r="D89" t="s">
        <v>102</v>
      </c>
      <c r="E89" t="s">
        <v>93</v>
      </c>
      <c r="F89" t="s">
        <v>133</v>
      </c>
      <c r="G89" t="s">
        <v>38</v>
      </c>
      <c r="H89" t="s">
        <v>56</v>
      </c>
      <c r="I89" t="s">
        <v>57</v>
      </c>
      <c r="J89" t="s">
        <v>39</v>
      </c>
      <c r="K89" t="s">
        <v>104</v>
      </c>
      <c r="L89" t="str">
        <f t="shared" si="11"/>
        <v xml:space="preserve"> </v>
      </c>
      <c r="M89" t="str">
        <f>" "</f>
        <v xml:space="preserve"> </v>
      </c>
      <c r="N89" t="str">
        <f>" "</f>
        <v xml:space="preserve"> </v>
      </c>
      <c r="O89" t="str">
        <f>" "</f>
        <v xml:space="preserve"> </v>
      </c>
    </row>
    <row r="90" spans="2:15" x14ac:dyDescent="0.25">
      <c r="L90" t="str">
        <f t="shared" si="11"/>
        <v xml:space="preserve"> </v>
      </c>
    </row>
    <row r="91" spans="2:15" x14ac:dyDescent="0.25">
      <c r="C91" t="s">
        <v>61</v>
      </c>
      <c r="D91" t="s">
        <v>92</v>
      </c>
      <c r="E91" t="s">
        <v>39</v>
      </c>
      <c r="F91" t="s">
        <v>133</v>
      </c>
      <c r="G91" t="s">
        <v>38</v>
      </c>
      <c r="H91" t="s">
        <v>94</v>
      </c>
      <c r="I91" t="str">
        <f>" "</f>
        <v xml:space="preserve"> </v>
      </c>
      <c r="J91" t="str">
        <f>" "</f>
        <v xml:space="preserve"> </v>
      </c>
      <c r="K91" t="str">
        <f>" "</f>
        <v xml:space="preserve"> </v>
      </c>
      <c r="L91" t="str">
        <f t="shared" si="11"/>
        <v xml:space="preserve"> </v>
      </c>
    </row>
    <row r="92" spans="2:15" x14ac:dyDescent="0.25">
      <c r="B92" t="s">
        <v>61</v>
      </c>
      <c r="D92" t="s">
        <v>102</v>
      </c>
      <c r="E92" t="s">
        <v>103</v>
      </c>
      <c r="F92" t="s">
        <v>133</v>
      </c>
      <c r="G92" t="s">
        <v>38</v>
      </c>
      <c r="H92" t="s">
        <v>39</v>
      </c>
      <c r="I92" t="s">
        <v>56</v>
      </c>
      <c r="J92" t="s">
        <v>57</v>
      </c>
      <c r="K92" t="s">
        <v>104</v>
      </c>
      <c r="L92" t="str">
        <f t="shared" si="11"/>
        <v xml:space="preserve"> </v>
      </c>
    </row>
    <row r="93" spans="2:15" x14ac:dyDescent="0.25">
      <c r="L93" t="str">
        <f t="shared" si="11"/>
        <v xml:space="preserve"> </v>
      </c>
    </row>
    <row r="94" spans="2:15" x14ac:dyDescent="0.25">
      <c r="C94" t="s">
        <v>63</v>
      </c>
      <c r="D94" t="s">
        <v>92</v>
      </c>
      <c r="E94" t="s">
        <v>39</v>
      </c>
      <c r="F94" t="s">
        <v>133</v>
      </c>
      <c r="G94" t="s">
        <v>38</v>
      </c>
      <c r="H94" t="s">
        <v>94</v>
      </c>
      <c r="I94" t="str">
        <f>" "</f>
        <v xml:space="preserve"> </v>
      </c>
      <c r="J94" t="str">
        <f>" "</f>
        <v xml:space="preserve"> </v>
      </c>
      <c r="K94" t="str">
        <f>" "</f>
        <v xml:space="preserve"> </v>
      </c>
      <c r="L94" t="str">
        <f t="shared" si="11"/>
        <v xml:space="preserve"> </v>
      </c>
    </row>
    <row r="95" spans="2:15" x14ac:dyDescent="0.25">
      <c r="B95" t="s">
        <v>63</v>
      </c>
      <c r="D95" t="s">
        <v>102</v>
      </c>
      <c r="E95" t="s">
        <v>103</v>
      </c>
      <c r="F95" t="s">
        <v>133</v>
      </c>
      <c r="G95" t="s">
        <v>38</v>
      </c>
      <c r="H95" t="s">
        <v>56</v>
      </c>
      <c r="I95" t="s">
        <v>57</v>
      </c>
      <c r="J95" t="s">
        <v>39</v>
      </c>
      <c r="K95" t="s">
        <v>104</v>
      </c>
      <c r="L95" t="str">
        <f t="shared" si="11"/>
        <v xml:space="preserve"> </v>
      </c>
    </row>
    <row r="96" spans="2:15" x14ac:dyDescent="0.25">
      <c r="L96" t="str">
        <f t="shared" si="11"/>
        <v xml:space="preserve"> </v>
      </c>
    </row>
    <row r="97" spans="2:16" x14ac:dyDescent="0.25">
      <c r="C97" t="s">
        <v>67</v>
      </c>
      <c r="D97" t="s">
        <v>92</v>
      </c>
      <c r="E97" t="s">
        <v>39</v>
      </c>
      <c r="F97" t="s">
        <v>133</v>
      </c>
      <c r="G97" t="s">
        <v>38</v>
      </c>
      <c r="H97" s="6" t="s">
        <v>94</v>
      </c>
      <c r="I97" s="7" t="str">
        <f>" "</f>
        <v xml:space="preserve"> </v>
      </c>
      <c r="J97" s="7" t="str">
        <f>" "</f>
        <v xml:space="preserve"> </v>
      </c>
      <c r="K97" s="7" t="str">
        <f>" "</f>
        <v xml:space="preserve"> </v>
      </c>
      <c r="L97" s="7" t="str">
        <f>" "</f>
        <v xml:space="preserve"> </v>
      </c>
    </row>
    <row r="98" spans="2:16" x14ac:dyDescent="0.25">
      <c r="B98" t="s">
        <v>67</v>
      </c>
      <c r="D98" t="s">
        <v>102</v>
      </c>
      <c r="E98" t="s">
        <v>93</v>
      </c>
      <c r="F98" t="s">
        <v>133</v>
      </c>
      <c r="G98" t="s">
        <v>38</v>
      </c>
      <c r="H98" s="7" t="s">
        <v>39</v>
      </c>
      <c r="I98" s="7" t="s">
        <v>122</v>
      </c>
      <c r="J98" s="7" t="s">
        <v>56</v>
      </c>
      <c r="K98" s="7" t="s">
        <v>57</v>
      </c>
      <c r="L98" s="7" t="s">
        <v>104</v>
      </c>
      <c r="M98" t="str">
        <f>" "</f>
        <v xml:space="preserve"> </v>
      </c>
      <c r="N98" t="str">
        <f>" "</f>
        <v xml:space="preserve"> </v>
      </c>
      <c r="O98" t="str">
        <f>" "</f>
        <v xml:space="preserve"> </v>
      </c>
      <c r="P98" t="str">
        <f>" "</f>
        <v xml:space="preserve"> </v>
      </c>
    </row>
    <row r="99" spans="2:16" x14ac:dyDescent="0.25">
      <c r="H99" s="8" t="str">
        <f t="shared" ref="H99:L100" si="12">" "</f>
        <v xml:space="preserve"> </v>
      </c>
      <c r="I99" s="7" t="str">
        <f t="shared" si="12"/>
        <v xml:space="preserve"> </v>
      </c>
      <c r="J99" s="7" t="str">
        <f t="shared" si="12"/>
        <v xml:space="preserve"> </v>
      </c>
      <c r="K99" s="7" t="str">
        <f t="shared" si="12"/>
        <v xml:space="preserve"> </v>
      </c>
      <c r="L99" s="7" t="str">
        <f t="shared" si="12"/>
        <v xml:space="preserve"> </v>
      </c>
    </row>
    <row r="100" spans="2:16" x14ac:dyDescent="0.25">
      <c r="C100" t="s">
        <v>68</v>
      </c>
      <c r="D100" t="s">
        <v>92</v>
      </c>
      <c r="E100" t="s">
        <v>39</v>
      </c>
      <c r="F100" t="s">
        <v>133</v>
      </c>
      <c r="G100" t="s">
        <v>38</v>
      </c>
      <c r="H100" s="6" t="s">
        <v>94</v>
      </c>
      <c r="I100" s="7" t="str">
        <f>" "</f>
        <v xml:space="preserve"> </v>
      </c>
      <c r="J100" s="7" t="str">
        <f t="shared" si="12"/>
        <v xml:space="preserve"> </v>
      </c>
      <c r="K100" s="7" t="str">
        <f t="shared" si="12"/>
        <v xml:space="preserve"> </v>
      </c>
      <c r="L100" s="7" t="str">
        <f t="shared" si="12"/>
        <v xml:space="preserve"> </v>
      </c>
    </row>
    <row r="101" spans="2:16" x14ac:dyDescent="0.25">
      <c r="B101" t="s">
        <v>68</v>
      </c>
      <c r="D101" t="s">
        <v>102</v>
      </c>
      <c r="E101" t="s">
        <v>93</v>
      </c>
      <c r="F101" t="s">
        <v>133</v>
      </c>
      <c r="G101" t="s">
        <v>38</v>
      </c>
      <c r="H101" s="7" t="s">
        <v>39</v>
      </c>
      <c r="I101" s="7" t="s">
        <v>56</v>
      </c>
      <c r="J101" s="7" t="s">
        <v>57</v>
      </c>
      <c r="K101" s="7" t="s">
        <v>122</v>
      </c>
      <c r="L101" s="7" t="s">
        <v>104</v>
      </c>
      <c r="M101" t="str">
        <f>" "</f>
        <v xml:space="preserve"> </v>
      </c>
      <c r="N101" t="str">
        <f>" "</f>
        <v xml:space="preserve"> </v>
      </c>
      <c r="O101" t="str">
        <f>" "</f>
        <v xml:space="preserve"> </v>
      </c>
      <c r="P101" t="str">
        <f>" "</f>
        <v xml:space="preserve"> </v>
      </c>
    </row>
    <row r="102" spans="2:16" x14ac:dyDescent="0.25">
      <c r="H102" s="8" t="str">
        <f t="shared" ref="H102:L103" si="13">" "</f>
        <v xml:space="preserve"> </v>
      </c>
      <c r="I102" s="7"/>
      <c r="J102" s="7" t="str">
        <f t="shared" si="13"/>
        <v xml:space="preserve"> </v>
      </c>
      <c r="K102" s="7" t="str">
        <f t="shared" si="13"/>
        <v xml:space="preserve"> </v>
      </c>
      <c r="L102" s="7" t="str">
        <f t="shared" si="13"/>
        <v xml:space="preserve"> </v>
      </c>
    </row>
    <row r="103" spans="2:16" x14ac:dyDescent="0.25">
      <c r="C103" t="s">
        <v>69</v>
      </c>
      <c r="D103" t="s">
        <v>92</v>
      </c>
      <c r="E103" t="s">
        <v>39</v>
      </c>
      <c r="F103" t="s">
        <v>133</v>
      </c>
      <c r="G103" t="s">
        <v>38</v>
      </c>
      <c r="H103" s="6" t="s">
        <v>94</v>
      </c>
      <c r="I103" s="7" t="str">
        <f>" "</f>
        <v xml:space="preserve"> </v>
      </c>
      <c r="J103" s="7" t="str">
        <f t="shared" si="13"/>
        <v xml:space="preserve"> </v>
      </c>
      <c r="K103" s="7" t="str">
        <f t="shared" si="13"/>
        <v xml:space="preserve"> </v>
      </c>
      <c r="L103" s="7" t="str">
        <f t="shared" si="13"/>
        <v xml:space="preserve"> </v>
      </c>
    </row>
    <row r="104" spans="2:16" x14ac:dyDescent="0.25">
      <c r="B104" t="s">
        <v>69</v>
      </c>
      <c r="D104" t="s">
        <v>102</v>
      </c>
      <c r="E104" t="s">
        <v>93</v>
      </c>
      <c r="F104" t="s">
        <v>133</v>
      </c>
      <c r="G104" t="s">
        <v>38</v>
      </c>
      <c r="H104" s="7" t="s">
        <v>56</v>
      </c>
      <c r="I104" s="7" t="s">
        <v>57</v>
      </c>
      <c r="J104" s="7" t="s">
        <v>39</v>
      </c>
      <c r="K104" s="7" t="s">
        <v>122</v>
      </c>
      <c r="L104" s="7" t="s">
        <v>104</v>
      </c>
    </row>
    <row r="105" spans="2:16" x14ac:dyDescent="0.25">
      <c r="H105" s="7" t="str">
        <f t="shared" ref="H105:L106" si="14">" "</f>
        <v xml:space="preserve"> </v>
      </c>
      <c r="I105" s="7" t="str">
        <f t="shared" si="14"/>
        <v xml:space="preserve"> </v>
      </c>
      <c r="J105" s="7" t="str">
        <f t="shared" si="14"/>
        <v xml:space="preserve"> </v>
      </c>
      <c r="K105" s="7" t="str">
        <f t="shared" si="14"/>
        <v xml:space="preserve"> </v>
      </c>
      <c r="L105" s="7" t="str">
        <f t="shared" si="14"/>
        <v xml:space="preserve"> </v>
      </c>
    </row>
    <row r="106" spans="2:16" x14ac:dyDescent="0.25">
      <c r="C106" t="s">
        <v>79</v>
      </c>
      <c r="D106" t="s">
        <v>92</v>
      </c>
      <c r="E106" t="s">
        <v>39</v>
      </c>
      <c r="F106" t="s">
        <v>133</v>
      </c>
      <c r="G106" t="s">
        <v>38</v>
      </c>
      <c r="H106" s="6" t="s">
        <v>94</v>
      </c>
      <c r="I106" s="7" t="str">
        <f>" "</f>
        <v xml:space="preserve"> </v>
      </c>
      <c r="J106" s="7" t="str">
        <f t="shared" si="14"/>
        <v xml:space="preserve"> </v>
      </c>
      <c r="K106" s="7" t="str">
        <f t="shared" si="14"/>
        <v xml:space="preserve"> </v>
      </c>
      <c r="L106" s="7" t="str">
        <f t="shared" si="14"/>
        <v xml:space="preserve"> </v>
      </c>
    </row>
    <row r="107" spans="2:16" x14ac:dyDescent="0.25">
      <c r="B107" t="s">
        <v>79</v>
      </c>
      <c r="D107" t="s">
        <v>102</v>
      </c>
      <c r="E107" t="s">
        <v>93</v>
      </c>
      <c r="F107" t="s">
        <v>133</v>
      </c>
      <c r="G107" t="s">
        <v>38</v>
      </c>
      <c r="H107" s="7" t="s">
        <v>122</v>
      </c>
      <c r="I107" s="7" t="s">
        <v>39</v>
      </c>
      <c r="J107" s="7" t="s">
        <v>56</v>
      </c>
      <c r="K107" s="7" t="s">
        <v>57</v>
      </c>
      <c r="L107" s="7" t="s">
        <v>104</v>
      </c>
    </row>
    <row r="108" spans="2:16" x14ac:dyDescent="0.25">
      <c r="H108" t="str">
        <f>" "</f>
        <v xml:space="preserve"> </v>
      </c>
      <c r="I108" s="7"/>
      <c r="J108" s="7"/>
      <c r="K108" s="7"/>
      <c r="L108" s="7" t="str">
        <f>" "</f>
        <v xml:space="preserve"> </v>
      </c>
    </row>
    <row r="109" spans="2:16" x14ac:dyDescent="0.25">
      <c r="C109" t="s">
        <v>80</v>
      </c>
      <c r="D109" t="s">
        <v>92</v>
      </c>
      <c r="E109" t="s">
        <v>39</v>
      </c>
      <c r="F109" t="s">
        <v>133</v>
      </c>
      <c r="G109" t="s">
        <v>38</v>
      </c>
      <c r="H109" s="6" t="s">
        <v>94</v>
      </c>
      <c r="I109" s="7" t="str">
        <f>" "</f>
        <v xml:space="preserve"> </v>
      </c>
      <c r="J109" s="7" t="str">
        <f>" "</f>
        <v xml:space="preserve"> </v>
      </c>
      <c r="K109" s="7" t="str">
        <f>" "</f>
        <v xml:space="preserve"> </v>
      </c>
      <c r="L109" s="7" t="str">
        <f>" "</f>
        <v xml:space="preserve"> </v>
      </c>
    </row>
    <row r="110" spans="2:16" x14ac:dyDescent="0.25">
      <c r="B110" t="s">
        <v>80</v>
      </c>
      <c r="D110" t="s">
        <v>102</v>
      </c>
      <c r="E110" t="s">
        <v>93</v>
      </c>
      <c r="F110" t="s">
        <v>133</v>
      </c>
      <c r="G110" t="s">
        <v>38</v>
      </c>
      <c r="H110" s="7" t="s">
        <v>122</v>
      </c>
      <c r="I110" s="7" t="s">
        <v>56</v>
      </c>
      <c r="J110" s="7" t="s">
        <v>57</v>
      </c>
      <c r="K110" s="7" t="s">
        <v>39</v>
      </c>
      <c r="L110" s="7" t="s">
        <v>104</v>
      </c>
      <c r="M110" t="str">
        <f>" "</f>
        <v xml:space="preserve"> </v>
      </c>
      <c r="N110" t="str">
        <f>" "</f>
        <v xml:space="preserve"> </v>
      </c>
      <c r="O110" t="str">
        <f>" "</f>
        <v xml:space="preserve"> </v>
      </c>
      <c r="P110" t="str">
        <f>" "</f>
        <v xml:space="preserve"> </v>
      </c>
    </row>
    <row r="111" spans="2:16" x14ac:dyDescent="0.25">
      <c r="H111" s="7"/>
      <c r="I111" s="7"/>
      <c r="J111" s="7"/>
      <c r="K111" s="7"/>
      <c r="L111" s="7"/>
    </row>
    <row r="112" spans="2:16" x14ac:dyDescent="0.25">
      <c r="C112" t="s">
        <v>81</v>
      </c>
      <c r="D112" t="s">
        <v>92</v>
      </c>
      <c r="E112" t="s">
        <v>39</v>
      </c>
      <c r="F112" t="s">
        <v>133</v>
      </c>
      <c r="G112" t="s">
        <v>38</v>
      </c>
      <c r="H112" s="6" t="s">
        <v>94</v>
      </c>
      <c r="I112" s="7" t="str">
        <f>" "</f>
        <v xml:space="preserve"> </v>
      </c>
      <c r="J112" s="7" t="str">
        <f>" "</f>
        <v xml:space="preserve"> </v>
      </c>
      <c r="K112" s="7" t="str">
        <f>" "</f>
        <v xml:space="preserve"> </v>
      </c>
      <c r="L112" s="7" t="str">
        <f>" "</f>
        <v xml:space="preserve"> </v>
      </c>
    </row>
    <row r="113" spans="2:16" x14ac:dyDescent="0.25">
      <c r="B113" t="s">
        <v>81</v>
      </c>
      <c r="D113" t="s">
        <v>102</v>
      </c>
      <c r="E113" t="s">
        <v>93</v>
      </c>
      <c r="F113" t="s">
        <v>133</v>
      </c>
      <c r="G113" t="s">
        <v>38</v>
      </c>
      <c r="H113" s="7" t="s">
        <v>56</v>
      </c>
      <c r="I113" s="7" t="s">
        <v>57</v>
      </c>
      <c r="J113" s="7" t="s">
        <v>122</v>
      </c>
      <c r="K113" s="7" t="s">
        <v>39</v>
      </c>
      <c r="L113" s="7" t="s">
        <v>104</v>
      </c>
      <c r="M113" t="str">
        <f>" "</f>
        <v xml:space="preserve"> </v>
      </c>
      <c r="N113" t="str">
        <f>" "</f>
        <v xml:space="preserve"> </v>
      </c>
      <c r="O113" t="str">
        <f>" "</f>
        <v xml:space="preserve"> </v>
      </c>
      <c r="P113" t="str">
        <f>" "</f>
        <v xml:space="preserve"> </v>
      </c>
    </row>
    <row r="114" spans="2:16" x14ac:dyDescent="0.25">
      <c r="L114" s="7" t="str">
        <f t="shared" ref="L114" si="15">" "</f>
        <v xml:space="preserve"> </v>
      </c>
    </row>
    <row r="115" spans="2:16" x14ac:dyDescent="0.25">
      <c r="C115" t="s">
        <v>70</v>
      </c>
      <c r="D115" t="s">
        <v>92</v>
      </c>
      <c r="E115" t="s">
        <v>39</v>
      </c>
      <c r="F115" t="s">
        <v>133</v>
      </c>
      <c r="G115" t="s">
        <v>38</v>
      </c>
      <c r="H115" s="6" t="s">
        <v>94</v>
      </c>
      <c r="I115" s="7" t="str">
        <f>" "</f>
        <v xml:space="preserve"> </v>
      </c>
      <c r="J115" s="7" t="str">
        <f>" "</f>
        <v xml:space="preserve"> </v>
      </c>
      <c r="K115" s="7" t="str">
        <f>" "</f>
        <v xml:space="preserve"> </v>
      </c>
      <c r="L115" s="7" t="str">
        <f>" "</f>
        <v xml:space="preserve"> </v>
      </c>
    </row>
    <row r="116" spans="2:16" x14ac:dyDescent="0.25">
      <c r="B116" t="s">
        <v>70</v>
      </c>
      <c r="D116" t="s">
        <v>102</v>
      </c>
      <c r="E116" t="s">
        <v>103</v>
      </c>
      <c r="F116" t="s">
        <v>133</v>
      </c>
      <c r="G116" t="s">
        <v>38</v>
      </c>
      <c r="H116" s="7" t="s">
        <v>39</v>
      </c>
      <c r="I116" s="7" t="s">
        <v>122</v>
      </c>
      <c r="J116" s="7" t="s">
        <v>56</v>
      </c>
      <c r="K116" s="7" t="s">
        <v>57</v>
      </c>
      <c r="L116" s="7" t="s">
        <v>104</v>
      </c>
      <c r="M116" t="str">
        <f>" "</f>
        <v xml:space="preserve"> </v>
      </c>
      <c r="N116" t="str">
        <f>" "</f>
        <v xml:space="preserve"> </v>
      </c>
      <c r="O116" t="str">
        <f>" "</f>
        <v xml:space="preserve"> </v>
      </c>
      <c r="P116" t="str">
        <f>" "</f>
        <v xml:space="preserve"> </v>
      </c>
    </row>
    <row r="117" spans="2:16" x14ac:dyDescent="0.25">
      <c r="H117" s="8" t="str">
        <f t="shared" ref="H117:L118" si="16">" "</f>
        <v xml:space="preserve"> </v>
      </c>
      <c r="I117" s="7" t="str">
        <f t="shared" si="16"/>
        <v xml:space="preserve"> </v>
      </c>
      <c r="J117" s="7" t="str">
        <f t="shared" si="16"/>
        <v xml:space="preserve"> </v>
      </c>
      <c r="K117" s="7" t="str">
        <f t="shared" si="16"/>
        <v xml:space="preserve"> </v>
      </c>
      <c r="L117" s="7" t="str">
        <f t="shared" si="16"/>
        <v xml:space="preserve"> </v>
      </c>
    </row>
    <row r="118" spans="2:16" x14ac:dyDescent="0.25">
      <c r="C118" t="s">
        <v>71</v>
      </c>
      <c r="D118" t="s">
        <v>92</v>
      </c>
      <c r="E118" t="s">
        <v>39</v>
      </c>
      <c r="F118" t="s">
        <v>133</v>
      </c>
      <c r="G118" t="s">
        <v>38</v>
      </c>
      <c r="H118" s="6" t="s">
        <v>94</v>
      </c>
      <c r="I118" s="7" t="str">
        <f>" "</f>
        <v xml:space="preserve"> </v>
      </c>
      <c r="J118" s="7" t="str">
        <f t="shared" si="16"/>
        <v xml:space="preserve"> </v>
      </c>
      <c r="K118" s="7" t="str">
        <f t="shared" si="16"/>
        <v xml:space="preserve"> </v>
      </c>
      <c r="L118" s="7" t="str">
        <f t="shared" si="16"/>
        <v xml:space="preserve"> </v>
      </c>
    </row>
    <row r="119" spans="2:16" x14ac:dyDescent="0.25">
      <c r="B119" t="s">
        <v>71</v>
      </c>
      <c r="D119" t="s">
        <v>102</v>
      </c>
      <c r="E119" t="s">
        <v>103</v>
      </c>
      <c r="F119" t="s">
        <v>133</v>
      </c>
      <c r="G119" t="s">
        <v>38</v>
      </c>
      <c r="H119" s="7" t="s">
        <v>39</v>
      </c>
      <c r="I119" s="7" t="s">
        <v>56</v>
      </c>
      <c r="J119" s="7" t="s">
        <v>57</v>
      </c>
      <c r="K119" s="7" t="s">
        <v>122</v>
      </c>
      <c r="L119" s="7" t="s">
        <v>104</v>
      </c>
      <c r="M119" t="str">
        <f>" "</f>
        <v xml:space="preserve"> </v>
      </c>
      <c r="N119" t="str">
        <f>" "</f>
        <v xml:space="preserve"> </v>
      </c>
      <c r="O119" t="str">
        <f>" "</f>
        <v xml:space="preserve"> </v>
      </c>
      <c r="P119" t="str">
        <f>" "</f>
        <v xml:space="preserve"> </v>
      </c>
    </row>
    <row r="120" spans="2:16" x14ac:dyDescent="0.25">
      <c r="H120" s="8" t="str">
        <f t="shared" ref="H120:P122" si="17">" "</f>
        <v xml:space="preserve"> </v>
      </c>
      <c r="I120" s="7"/>
      <c r="J120" s="7" t="str">
        <f t="shared" si="17"/>
        <v xml:space="preserve"> </v>
      </c>
      <c r="K120" s="7" t="str">
        <f t="shared" si="17"/>
        <v xml:space="preserve"> </v>
      </c>
      <c r="L120" s="7" t="str">
        <f t="shared" si="17"/>
        <v xml:space="preserve"> </v>
      </c>
    </row>
    <row r="121" spans="2:16" x14ac:dyDescent="0.25">
      <c r="C121" t="s">
        <v>72</v>
      </c>
      <c r="D121" t="s">
        <v>92</v>
      </c>
      <c r="E121" t="s">
        <v>39</v>
      </c>
      <c r="F121" t="s">
        <v>133</v>
      </c>
      <c r="G121" t="s">
        <v>38</v>
      </c>
      <c r="H121" s="6" t="s">
        <v>94</v>
      </c>
      <c r="I121" s="7" t="str">
        <f>" "</f>
        <v xml:space="preserve"> </v>
      </c>
      <c r="J121" s="7" t="str">
        <f t="shared" si="17"/>
        <v xml:space="preserve"> </v>
      </c>
      <c r="K121" s="7" t="str">
        <f t="shared" si="17"/>
        <v xml:space="preserve"> </v>
      </c>
      <c r="L121" s="7" t="str">
        <f t="shared" si="17"/>
        <v xml:space="preserve"> </v>
      </c>
      <c r="M121" t="str">
        <f t="shared" si="17"/>
        <v xml:space="preserve"> </v>
      </c>
    </row>
    <row r="122" spans="2:16" x14ac:dyDescent="0.25">
      <c r="B122" t="s">
        <v>72</v>
      </c>
      <c r="D122" t="s">
        <v>102</v>
      </c>
      <c r="E122" t="s">
        <v>103</v>
      </c>
      <c r="F122" t="s">
        <v>133</v>
      </c>
      <c r="G122" t="s">
        <v>38</v>
      </c>
      <c r="H122" s="7" t="s">
        <v>56</v>
      </c>
      <c r="I122" s="7" t="s">
        <v>57</v>
      </c>
      <c r="J122" s="7" t="s">
        <v>39</v>
      </c>
      <c r="K122" s="7" t="s">
        <v>122</v>
      </c>
      <c r="L122" s="7" t="s">
        <v>104</v>
      </c>
      <c r="M122" t="str">
        <f t="shared" si="17"/>
        <v xml:space="preserve"> </v>
      </c>
      <c r="N122" t="str">
        <f t="shared" si="17"/>
        <v xml:space="preserve"> </v>
      </c>
      <c r="O122" t="str">
        <f t="shared" si="17"/>
        <v xml:space="preserve"> </v>
      </c>
      <c r="P122" t="str">
        <f t="shared" si="17"/>
        <v xml:space="preserve"> </v>
      </c>
    </row>
    <row r="123" spans="2:16" x14ac:dyDescent="0.25">
      <c r="H123" s="7" t="str">
        <f t="shared" ref="H123:P125" si="18">" "</f>
        <v xml:space="preserve"> </v>
      </c>
      <c r="I123" s="7" t="str">
        <f t="shared" si="18"/>
        <v xml:space="preserve"> </v>
      </c>
      <c r="J123" s="7" t="str">
        <f t="shared" si="18"/>
        <v xml:space="preserve"> </v>
      </c>
      <c r="K123" s="7" t="str">
        <f t="shared" si="18"/>
        <v xml:space="preserve"> </v>
      </c>
      <c r="L123" s="7" t="str">
        <f t="shared" si="18"/>
        <v xml:space="preserve"> </v>
      </c>
    </row>
    <row r="124" spans="2:16" x14ac:dyDescent="0.25">
      <c r="C124" t="s">
        <v>82</v>
      </c>
      <c r="D124" t="s">
        <v>92</v>
      </c>
      <c r="E124" t="s">
        <v>39</v>
      </c>
      <c r="F124" t="s">
        <v>133</v>
      </c>
      <c r="G124" t="s">
        <v>38</v>
      </c>
      <c r="H124" s="6" t="s">
        <v>94</v>
      </c>
      <c r="I124" s="7" t="str">
        <f>" "</f>
        <v xml:space="preserve"> </v>
      </c>
      <c r="J124" s="7" t="str">
        <f t="shared" si="18"/>
        <v xml:space="preserve"> </v>
      </c>
      <c r="K124" s="7" t="str">
        <f t="shared" si="18"/>
        <v xml:space="preserve"> </v>
      </c>
      <c r="L124" s="7" t="str">
        <f t="shared" si="18"/>
        <v xml:space="preserve"> </v>
      </c>
      <c r="M124" t="str">
        <f t="shared" si="18"/>
        <v xml:space="preserve"> </v>
      </c>
    </row>
    <row r="125" spans="2:16" x14ac:dyDescent="0.25">
      <c r="B125" t="s">
        <v>82</v>
      </c>
      <c r="D125" t="s">
        <v>102</v>
      </c>
      <c r="E125" t="s">
        <v>103</v>
      </c>
      <c r="F125" t="s">
        <v>133</v>
      </c>
      <c r="G125" t="s">
        <v>38</v>
      </c>
      <c r="H125" s="7" t="s">
        <v>122</v>
      </c>
      <c r="I125" s="7" t="s">
        <v>39</v>
      </c>
      <c r="J125" s="7" t="s">
        <v>56</v>
      </c>
      <c r="K125" s="7" t="s">
        <v>57</v>
      </c>
      <c r="L125" s="7" t="s">
        <v>104</v>
      </c>
      <c r="M125" t="str">
        <f t="shared" si="18"/>
        <v xml:space="preserve"> </v>
      </c>
      <c r="N125" t="str">
        <f t="shared" si="18"/>
        <v xml:space="preserve"> </v>
      </c>
      <c r="O125" t="str">
        <f t="shared" si="18"/>
        <v xml:space="preserve"> </v>
      </c>
      <c r="P125" t="str">
        <f t="shared" si="18"/>
        <v xml:space="preserve"> </v>
      </c>
    </row>
    <row r="126" spans="2:16" x14ac:dyDescent="0.25">
      <c r="H126" t="str">
        <f>" "</f>
        <v xml:space="preserve"> </v>
      </c>
      <c r="I126" s="7"/>
      <c r="J126" s="7"/>
      <c r="K126" s="7"/>
      <c r="L126" s="7" t="str">
        <f>" "</f>
        <v xml:space="preserve"> </v>
      </c>
    </row>
    <row r="127" spans="2:16" x14ac:dyDescent="0.25">
      <c r="C127" t="s">
        <v>83</v>
      </c>
      <c r="D127" t="s">
        <v>92</v>
      </c>
      <c r="E127" t="s">
        <v>39</v>
      </c>
      <c r="F127" t="s">
        <v>133</v>
      </c>
      <c r="G127" t="s">
        <v>38</v>
      </c>
      <c r="H127" s="6" t="s">
        <v>94</v>
      </c>
      <c r="I127" s="7" t="str">
        <f>" "</f>
        <v xml:space="preserve"> </v>
      </c>
      <c r="J127" s="7" t="str">
        <f>" "</f>
        <v xml:space="preserve"> </v>
      </c>
      <c r="K127" s="7" t="str">
        <f>" "</f>
        <v xml:space="preserve"> </v>
      </c>
      <c r="L127" s="7" t="str">
        <f>" "</f>
        <v xml:space="preserve"> </v>
      </c>
    </row>
    <row r="128" spans="2:16" x14ac:dyDescent="0.25">
      <c r="B128" t="s">
        <v>83</v>
      </c>
      <c r="D128" t="s">
        <v>102</v>
      </c>
      <c r="E128" t="s">
        <v>103</v>
      </c>
      <c r="F128" t="s">
        <v>133</v>
      </c>
      <c r="G128" t="s">
        <v>38</v>
      </c>
      <c r="H128" s="7" t="s">
        <v>122</v>
      </c>
      <c r="I128" s="7" t="s">
        <v>56</v>
      </c>
      <c r="J128" s="7" t="s">
        <v>57</v>
      </c>
      <c r="K128" s="7" t="s">
        <v>39</v>
      </c>
      <c r="L128" s="7" t="s">
        <v>104</v>
      </c>
    </row>
    <row r="129" spans="2:15" x14ac:dyDescent="0.25">
      <c r="H129" s="7"/>
      <c r="I129" s="7"/>
      <c r="J129" s="7"/>
      <c r="K129" s="7"/>
      <c r="L129" s="7"/>
    </row>
    <row r="130" spans="2:15" x14ac:dyDescent="0.25">
      <c r="C130" t="s">
        <v>84</v>
      </c>
      <c r="D130" t="s">
        <v>92</v>
      </c>
      <c r="E130" t="s">
        <v>39</v>
      </c>
      <c r="F130" t="s">
        <v>133</v>
      </c>
      <c r="G130" t="s">
        <v>38</v>
      </c>
      <c r="H130" s="6" t="s">
        <v>94</v>
      </c>
      <c r="I130" s="7" t="str">
        <f>" "</f>
        <v xml:space="preserve"> </v>
      </c>
      <c r="J130" s="7" t="str">
        <f>" "</f>
        <v xml:space="preserve"> </v>
      </c>
      <c r="K130" s="7" t="str">
        <f>" "</f>
        <v xml:space="preserve"> </v>
      </c>
      <c r="L130" s="7" t="str">
        <f>" "</f>
        <v xml:space="preserve"> </v>
      </c>
      <c r="M130" t="str">
        <f>" "</f>
        <v xml:space="preserve"> </v>
      </c>
    </row>
    <row r="131" spans="2:15" x14ac:dyDescent="0.25">
      <c r="B131" t="s">
        <v>84</v>
      </c>
      <c r="D131" t="s">
        <v>102</v>
      </c>
      <c r="E131" t="s">
        <v>103</v>
      </c>
      <c r="F131" t="s">
        <v>133</v>
      </c>
      <c r="G131" t="s">
        <v>38</v>
      </c>
      <c r="H131" s="7" t="s">
        <v>56</v>
      </c>
      <c r="I131" s="7" t="s">
        <v>57</v>
      </c>
      <c r="J131" s="7" t="s">
        <v>122</v>
      </c>
      <c r="K131" s="7" t="s">
        <v>39</v>
      </c>
      <c r="L131" s="7" t="s">
        <v>104</v>
      </c>
    </row>
    <row r="132" spans="2:15" x14ac:dyDescent="0.25">
      <c r="J132" t="str">
        <f t="shared" ref="J132:L133" si="19">" "</f>
        <v xml:space="preserve"> </v>
      </c>
      <c r="K132" t="str">
        <f t="shared" si="19"/>
        <v xml:space="preserve"> </v>
      </c>
      <c r="L132" t="str">
        <f t="shared" si="19"/>
        <v xml:space="preserve"> </v>
      </c>
    </row>
    <row r="133" spans="2:15" x14ac:dyDescent="0.25">
      <c r="C133" t="s">
        <v>73</v>
      </c>
      <c r="D133" t="s">
        <v>92</v>
      </c>
      <c r="E133" t="s">
        <v>38</v>
      </c>
      <c r="F133" t="s">
        <v>39</v>
      </c>
      <c r="G133" t="s">
        <v>133</v>
      </c>
      <c r="H133" s="6" t="s">
        <v>94</v>
      </c>
      <c r="I133" s="7" t="str">
        <f>" "</f>
        <v xml:space="preserve"> </v>
      </c>
      <c r="J133" s="7" t="str">
        <f t="shared" si="19"/>
        <v xml:space="preserve"> </v>
      </c>
      <c r="K133" s="7" t="str">
        <f t="shared" si="19"/>
        <v xml:space="preserve"> </v>
      </c>
      <c r="L133" s="7" t="str">
        <f t="shared" si="19"/>
        <v xml:space="preserve"> </v>
      </c>
    </row>
    <row r="134" spans="2:15" x14ac:dyDescent="0.25">
      <c r="B134" t="str">
        <f>C133</f>
        <v>5N</v>
      </c>
      <c r="D134" t="s">
        <v>102</v>
      </c>
      <c r="E134" t="s">
        <v>38</v>
      </c>
      <c r="F134" t="s">
        <v>93</v>
      </c>
      <c r="G134" t="s">
        <v>133</v>
      </c>
      <c r="H134" s="7" t="s">
        <v>39</v>
      </c>
      <c r="I134" s="7" t="s">
        <v>122</v>
      </c>
      <c r="J134" s="7" t="s">
        <v>56</v>
      </c>
      <c r="K134" s="7" t="s">
        <v>57</v>
      </c>
      <c r="L134" s="7" t="s">
        <v>104</v>
      </c>
      <c r="M134" t="str">
        <f>" "</f>
        <v xml:space="preserve"> </v>
      </c>
    </row>
    <row r="135" spans="2:15" x14ac:dyDescent="0.25">
      <c r="H135" s="8" t="str">
        <f t="shared" ref="H135:L136" si="20">" "</f>
        <v xml:space="preserve"> </v>
      </c>
      <c r="I135" s="7" t="str">
        <f t="shared" si="20"/>
        <v xml:space="preserve"> </v>
      </c>
      <c r="J135" s="7" t="str">
        <f t="shared" si="20"/>
        <v xml:space="preserve"> </v>
      </c>
      <c r="K135" s="7" t="str">
        <f t="shared" si="20"/>
        <v xml:space="preserve"> </v>
      </c>
      <c r="L135" s="7" t="str">
        <f t="shared" si="20"/>
        <v xml:space="preserve"> </v>
      </c>
    </row>
    <row r="136" spans="2:15" x14ac:dyDescent="0.25">
      <c r="C136" t="s">
        <v>74</v>
      </c>
      <c r="D136" t="s">
        <v>92</v>
      </c>
      <c r="E136" t="s">
        <v>38</v>
      </c>
      <c r="F136" t="s">
        <v>39</v>
      </c>
      <c r="G136" t="s">
        <v>133</v>
      </c>
      <c r="H136" s="6" t="s">
        <v>94</v>
      </c>
      <c r="I136" s="7" t="str">
        <f>" "</f>
        <v xml:space="preserve"> </v>
      </c>
      <c r="J136" s="7" t="str">
        <f t="shared" si="20"/>
        <v xml:space="preserve"> </v>
      </c>
      <c r="K136" s="7" t="str">
        <f t="shared" si="20"/>
        <v xml:space="preserve"> </v>
      </c>
      <c r="L136" s="7" t="str">
        <f t="shared" si="20"/>
        <v xml:space="preserve"> </v>
      </c>
    </row>
    <row r="137" spans="2:15" x14ac:dyDescent="0.25">
      <c r="B137" t="str">
        <f>C136</f>
        <v>5P</v>
      </c>
      <c r="D137" t="s">
        <v>102</v>
      </c>
      <c r="E137" t="s">
        <v>38</v>
      </c>
      <c r="F137" t="s">
        <v>93</v>
      </c>
      <c r="G137" t="s">
        <v>133</v>
      </c>
      <c r="H137" s="7" t="s">
        <v>39</v>
      </c>
      <c r="I137" s="7" t="s">
        <v>56</v>
      </c>
      <c r="J137" s="7" t="s">
        <v>57</v>
      </c>
      <c r="K137" s="7" t="s">
        <v>122</v>
      </c>
      <c r="L137" s="7" t="s">
        <v>104</v>
      </c>
      <c r="M137" t="str">
        <f>" "</f>
        <v xml:space="preserve"> </v>
      </c>
    </row>
    <row r="138" spans="2:15" x14ac:dyDescent="0.25">
      <c r="H138" s="8" t="str">
        <f t="shared" ref="H138:L139" si="21">" "</f>
        <v xml:space="preserve"> </v>
      </c>
      <c r="I138" s="7"/>
      <c r="J138" s="7" t="str">
        <f t="shared" si="21"/>
        <v xml:space="preserve"> </v>
      </c>
      <c r="K138" s="7" t="str">
        <f t="shared" si="21"/>
        <v xml:space="preserve"> </v>
      </c>
      <c r="L138" s="7" t="str">
        <f t="shared" si="21"/>
        <v xml:space="preserve"> </v>
      </c>
    </row>
    <row r="139" spans="2:15" x14ac:dyDescent="0.25">
      <c r="C139" t="s">
        <v>75</v>
      </c>
      <c r="D139" t="s">
        <v>92</v>
      </c>
      <c r="E139" t="s">
        <v>38</v>
      </c>
      <c r="F139" t="s">
        <v>39</v>
      </c>
      <c r="G139" t="s">
        <v>133</v>
      </c>
      <c r="H139" s="6" t="s">
        <v>94</v>
      </c>
      <c r="I139" s="7" t="str">
        <f>" "</f>
        <v xml:space="preserve"> </v>
      </c>
      <c r="J139" s="7" t="str">
        <f t="shared" si="21"/>
        <v xml:space="preserve"> </v>
      </c>
      <c r="K139" s="7" t="str">
        <f t="shared" si="21"/>
        <v xml:space="preserve"> </v>
      </c>
      <c r="L139" s="7" t="str">
        <f t="shared" si="21"/>
        <v xml:space="preserve"> </v>
      </c>
      <c r="M139" t="str">
        <f>" "</f>
        <v xml:space="preserve"> </v>
      </c>
    </row>
    <row r="140" spans="2:15" x14ac:dyDescent="0.25">
      <c r="B140" t="str">
        <f>C139</f>
        <v>5Q</v>
      </c>
      <c r="D140" t="s">
        <v>102</v>
      </c>
      <c r="E140" t="s">
        <v>38</v>
      </c>
      <c r="F140" t="s">
        <v>93</v>
      </c>
      <c r="G140" t="s">
        <v>133</v>
      </c>
      <c r="H140" s="7" t="s">
        <v>56</v>
      </c>
      <c r="I140" s="7" t="s">
        <v>57</v>
      </c>
      <c r="J140" s="7" t="s">
        <v>39</v>
      </c>
      <c r="K140" s="7" t="s">
        <v>122</v>
      </c>
      <c r="L140" s="7" t="s">
        <v>104</v>
      </c>
      <c r="M140" t="str">
        <f>" "</f>
        <v xml:space="preserve"> </v>
      </c>
      <c r="N140" t="str">
        <f>" "</f>
        <v xml:space="preserve"> </v>
      </c>
      <c r="O140" t="str">
        <f>" "</f>
        <v xml:space="preserve"> </v>
      </c>
    </row>
    <row r="141" spans="2:15" x14ac:dyDescent="0.25">
      <c r="H141" s="7" t="str">
        <f t="shared" ref="H141:L142" si="22">" "</f>
        <v xml:space="preserve"> </v>
      </c>
      <c r="I141" s="7" t="str">
        <f t="shared" si="22"/>
        <v xml:space="preserve"> </v>
      </c>
      <c r="J141" s="7" t="str">
        <f t="shared" si="22"/>
        <v xml:space="preserve"> </v>
      </c>
      <c r="K141" s="7" t="str">
        <f t="shared" si="22"/>
        <v xml:space="preserve"> </v>
      </c>
      <c r="L141" s="7" t="str">
        <f t="shared" si="22"/>
        <v xml:space="preserve"> </v>
      </c>
    </row>
    <row r="142" spans="2:15" x14ac:dyDescent="0.25">
      <c r="C142" t="s">
        <v>85</v>
      </c>
      <c r="D142" t="s">
        <v>92</v>
      </c>
      <c r="E142" t="s">
        <v>38</v>
      </c>
      <c r="F142" t="s">
        <v>39</v>
      </c>
      <c r="G142" t="s">
        <v>133</v>
      </c>
      <c r="H142" s="6" t="s">
        <v>94</v>
      </c>
      <c r="I142" s="7" t="str">
        <f>" "</f>
        <v xml:space="preserve"> </v>
      </c>
      <c r="J142" s="7" t="str">
        <f t="shared" si="22"/>
        <v xml:space="preserve"> </v>
      </c>
      <c r="K142" s="7" t="str">
        <f t="shared" si="22"/>
        <v xml:space="preserve"> </v>
      </c>
      <c r="L142" s="7" t="str">
        <f t="shared" si="22"/>
        <v xml:space="preserve"> </v>
      </c>
      <c r="M142" t="str">
        <f>" "</f>
        <v xml:space="preserve"> </v>
      </c>
    </row>
    <row r="143" spans="2:15" x14ac:dyDescent="0.25">
      <c r="B143" t="str">
        <f>C142</f>
        <v>5R</v>
      </c>
      <c r="D143" t="s">
        <v>102</v>
      </c>
      <c r="E143" t="s">
        <v>38</v>
      </c>
      <c r="F143" t="s">
        <v>93</v>
      </c>
      <c r="G143" t="s">
        <v>133</v>
      </c>
      <c r="H143" s="7" t="s">
        <v>122</v>
      </c>
      <c r="I143" s="7" t="s">
        <v>39</v>
      </c>
      <c r="J143" s="7" t="s">
        <v>56</v>
      </c>
      <c r="K143" s="7" t="s">
        <v>57</v>
      </c>
      <c r="L143" s="7" t="s">
        <v>104</v>
      </c>
      <c r="M143" t="str">
        <f>" "</f>
        <v xml:space="preserve"> </v>
      </c>
      <c r="N143" t="str">
        <f>" "</f>
        <v xml:space="preserve"> </v>
      </c>
      <c r="O143" t="str">
        <f>" "</f>
        <v xml:space="preserve"> </v>
      </c>
    </row>
    <row r="144" spans="2:15" x14ac:dyDescent="0.25">
      <c r="H144" t="str">
        <f>" "</f>
        <v xml:space="preserve"> </v>
      </c>
      <c r="I144" s="7"/>
      <c r="J144" s="7"/>
      <c r="K144" s="7"/>
      <c r="L144" s="7" t="str">
        <f>" "</f>
        <v xml:space="preserve"> </v>
      </c>
      <c r="M144" t="str">
        <f>" "</f>
        <v xml:space="preserve"> </v>
      </c>
    </row>
    <row r="145" spans="2:14" x14ac:dyDescent="0.25">
      <c r="C145" t="s">
        <v>86</v>
      </c>
      <c r="D145" t="s">
        <v>92</v>
      </c>
      <c r="E145" t="s">
        <v>38</v>
      </c>
      <c r="F145" t="s">
        <v>39</v>
      </c>
      <c r="G145" t="s">
        <v>133</v>
      </c>
      <c r="H145" s="6" t="s">
        <v>94</v>
      </c>
      <c r="I145" s="7" t="str">
        <f>" "</f>
        <v xml:space="preserve"> </v>
      </c>
      <c r="J145" s="7" t="str">
        <f>" "</f>
        <v xml:space="preserve"> </v>
      </c>
      <c r="K145" s="7" t="str">
        <f>" "</f>
        <v xml:space="preserve"> </v>
      </c>
      <c r="L145" s="7" t="str">
        <f>" "</f>
        <v xml:space="preserve"> </v>
      </c>
    </row>
    <row r="146" spans="2:14" x14ac:dyDescent="0.25">
      <c r="B146" t="str">
        <f>C145</f>
        <v>5S</v>
      </c>
      <c r="D146" t="s">
        <v>102</v>
      </c>
      <c r="E146" t="s">
        <v>38</v>
      </c>
      <c r="F146" t="s">
        <v>93</v>
      </c>
      <c r="G146" t="s">
        <v>133</v>
      </c>
      <c r="H146" s="7" t="s">
        <v>122</v>
      </c>
      <c r="I146" s="7" t="s">
        <v>56</v>
      </c>
      <c r="J146" s="7" t="s">
        <v>57</v>
      </c>
      <c r="K146" s="7" t="s">
        <v>39</v>
      </c>
      <c r="L146" s="7" t="s">
        <v>104</v>
      </c>
      <c r="N146" t="str">
        <f>" "</f>
        <v xml:space="preserve"> </v>
      </c>
    </row>
    <row r="147" spans="2:14" x14ac:dyDescent="0.25">
      <c r="H147" s="7"/>
      <c r="I147" s="7"/>
      <c r="J147" s="7"/>
      <c r="K147" s="7"/>
      <c r="L147" s="7"/>
    </row>
    <row r="148" spans="2:14" x14ac:dyDescent="0.25">
      <c r="C148" t="s">
        <v>87</v>
      </c>
      <c r="D148" t="s">
        <v>92</v>
      </c>
      <c r="E148" t="s">
        <v>38</v>
      </c>
      <c r="F148" t="s">
        <v>39</v>
      </c>
      <c r="G148" t="s">
        <v>133</v>
      </c>
      <c r="H148" s="6" t="s">
        <v>94</v>
      </c>
      <c r="I148" s="7" t="str">
        <f>" "</f>
        <v xml:space="preserve"> </v>
      </c>
      <c r="J148" s="7" t="str">
        <f>" "</f>
        <v xml:space="preserve"> </v>
      </c>
      <c r="K148" s="7" t="str">
        <f>" "</f>
        <v xml:space="preserve"> </v>
      </c>
      <c r="L148" s="7" t="str">
        <f>" "</f>
        <v xml:space="preserve"> </v>
      </c>
      <c r="M148" t="str">
        <f>" "</f>
        <v xml:space="preserve"> </v>
      </c>
    </row>
    <row r="149" spans="2:14" x14ac:dyDescent="0.25">
      <c r="B149" t="str">
        <f>C148</f>
        <v>5T</v>
      </c>
      <c r="D149" t="s">
        <v>102</v>
      </c>
      <c r="E149" t="s">
        <v>38</v>
      </c>
      <c r="F149" t="s">
        <v>93</v>
      </c>
      <c r="G149" t="s">
        <v>133</v>
      </c>
      <c r="H149" s="7" t="s">
        <v>56</v>
      </c>
      <c r="I149" s="7" t="s">
        <v>57</v>
      </c>
      <c r="J149" s="7" t="s">
        <v>122</v>
      </c>
      <c r="K149" s="7" t="s">
        <v>39</v>
      </c>
      <c r="L149" s="7" t="s">
        <v>104</v>
      </c>
    </row>
    <row r="150" spans="2:14" x14ac:dyDescent="0.25">
      <c r="L150" s="7" t="str">
        <f>" "</f>
        <v xml:space="preserve"> </v>
      </c>
      <c r="N150" t="str">
        <f t="shared" ref="M150:N152" si="23">" "</f>
        <v xml:space="preserve"> </v>
      </c>
    </row>
    <row r="151" spans="2:14" x14ac:dyDescent="0.25">
      <c r="C151" t="s">
        <v>76</v>
      </c>
      <c r="D151" t="s">
        <v>92</v>
      </c>
      <c r="E151" t="s">
        <v>38</v>
      </c>
      <c r="F151" t="s">
        <v>39</v>
      </c>
      <c r="G151" t="s">
        <v>133</v>
      </c>
      <c r="H151" s="6" t="s">
        <v>94</v>
      </c>
      <c r="I151" s="7" t="str">
        <f>" "</f>
        <v xml:space="preserve"> </v>
      </c>
      <c r="J151" s="7" t="str">
        <f>" "</f>
        <v xml:space="preserve"> </v>
      </c>
      <c r="K151" s="7" t="str">
        <f>" "</f>
        <v xml:space="preserve"> </v>
      </c>
      <c r="L151" s="7" t="str">
        <f>" "</f>
        <v xml:space="preserve"> </v>
      </c>
      <c r="N151" t="str">
        <f t="shared" si="23"/>
        <v xml:space="preserve"> </v>
      </c>
    </row>
    <row r="152" spans="2:14" x14ac:dyDescent="0.25">
      <c r="B152" t="str">
        <f>C151</f>
        <v>5U</v>
      </c>
      <c r="D152" t="s">
        <v>102</v>
      </c>
      <c r="E152" t="s">
        <v>38</v>
      </c>
      <c r="F152" t="s">
        <v>103</v>
      </c>
      <c r="G152" t="s">
        <v>133</v>
      </c>
      <c r="H152" s="7" t="s">
        <v>39</v>
      </c>
      <c r="I152" s="7" t="s">
        <v>122</v>
      </c>
      <c r="J152" s="7" t="s">
        <v>56</v>
      </c>
      <c r="K152" s="7" t="s">
        <v>57</v>
      </c>
      <c r="L152" s="7" t="s">
        <v>104</v>
      </c>
      <c r="M152" t="str">
        <f t="shared" si="23"/>
        <v xml:space="preserve"> </v>
      </c>
      <c r="N152" t="str">
        <f t="shared" si="23"/>
        <v xml:space="preserve"> </v>
      </c>
    </row>
    <row r="153" spans="2:14" x14ac:dyDescent="0.25">
      <c r="H153" s="8" t="str">
        <f t="shared" ref="H153:L154" si="24">" "</f>
        <v xml:space="preserve"> </v>
      </c>
      <c r="I153" s="7" t="str">
        <f t="shared" si="24"/>
        <v xml:space="preserve"> </v>
      </c>
      <c r="J153" s="7" t="str">
        <f t="shared" si="24"/>
        <v xml:space="preserve"> </v>
      </c>
      <c r="K153" s="7" t="str">
        <f t="shared" si="24"/>
        <v xml:space="preserve"> </v>
      </c>
      <c r="L153" s="7" t="str">
        <f t="shared" si="24"/>
        <v xml:space="preserve"> </v>
      </c>
    </row>
    <row r="154" spans="2:14" x14ac:dyDescent="0.25">
      <c r="C154" t="s">
        <v>77</v>
      </c>
      <c r="D154" t="s">
        <v>92</v>
      </c>
      <c r="E154" t="s">
        <v>38</v>
      </c>
      <c r="F154" t="s">
        <v>39</v>
      </c>
      <c r="G154" t="s">
        <v>133</v>
      </c>
      <c r="H154" s="6" t="s">
        <v>94</v>
      </c>
      <c r="I154" s="7" t="str">
        <f>" "</f>
        <v xml:space="preserve"> </v>
      </c>
      <c r="J154" s="7" t="str">
        <f t="shared" si="24"/>
        <v xml:space="preserve"> </v>
      </c>
      <c r="K154" s="7" t="str">
        <f t="shared" si="24"/>
        <v xml:space="preserve"> </v>
      </c>
      <c r="L154" s="7" t="str">
        <f t="shared" si="24"/>
        <v xml:space="preserve"> </v>
      </c>
    </row>
    <row r="155" spans="2:14" x14ac:dyDescent="0.25">
      <c r="B155" t="str">
        <f>C154</f>
        <v>5V</v>
      </c>
      <c r="D155" t="s">
        <v>102</v>
      </c>
      <c r="E155" t="s">
        <v>38</v>
      </c>
      <c r="F155" t="s">
        <v>103</v>
      </c>
      <c r="G155" t="s">
        <v>133</v>
      </c>
      <c r="H155" s="7" t="s">
        <v>39</v>
      </c>
      <c r="I155" s="7" t="s">
        <v>56</v>
      </c>
      <c r="J155" s="7" t="s">
        <v>57</v>
      </c>
      <c r="K155" s="7" t="s">
        <v>122</v>
      </c>
      <c r="L155" s="7" t="s">
        <v>104</v>
      </c>
      <c r="M155" t="str">
        <f>" "</f>
        <v xml:space="preserve"> </v>
      </c>
      <c r="N155" t="str">
        <f>" "</f>
        <v xml:space="preserve"> </v>
      </c>
    </row>
    <row r="156" spans="2:14" x14ac:dyDescent="0.25">
      <c r="H156" s="8" t="str">
        <f t="shared" ref="H156:L157" si="25">" "</f>
        <v xml:space="preserve"> </v>
      </c>
      <c r="I156" s="7"/>
      <c r="J156" s="7" t="str">
        <f t="shared" si="25"/>
        <v xml:space="preserve"> </v>
      </c>
      <c r="K156" s="7" t="str">
        <f t="shared" si="25"/>
        <v xml:space="preserve"> </v>
      </c>
      <c r="L156" s="7" t="str">
        <f t="shared" si="25"/>
        <v xml:space="preserve"> </v>
      </c>
    </row>
    <row r="157" spans="2:14" x14ac:dyDescent="0.25">
      <c r="C157" t="s">
        <v>78</v>
      </c>
      <c r="D157" t="s">
        <v>92</v>
      </c>
      <c r="E157" t="s">
        <v>38</v>
      </c>
      <c r="F157" t="s">
        <v>39</v>
      </c>
      <c r="G157" t="s">
        <v>133</v>
      </c>
      <c r="H157" s="6" t="s">
        <v>94</v>
      </c>
      <c r="I157" s="7" t="str">
        <f>" "</f>
        <v xml:space="preserve"> </v>
      </c>
      <c r="J157" s="7" t="str">
        <f t="shared" si="25"/>
        <v xml:space="preserve"> </v>
      </c>
      <c r="K157" s="7" t="str">
        <f t="shared" si="25"/>
        <v xml:space="preserve"> </v>
      </c>
      <c r="L157" s="7" t="str">
        <f t="shared" si="25"/>
        <v xml:space="preserve"> </v>
      </c>
      <c r="M157" t="str">
        <f>" "</f>
        <v xml:space="preserve"> </v>
      </c>
    </row>
    <row r="158" spans="2:14" x14ac:dyDescent="0.25">
      <c r="B158" t="str">
        <f>C157</f>
        <v>5W</v>
      </c>
      <c r="D158" t="s">
        <v>102</v>
      </c>
      <c r="E158" t="s">
        <v>38</v>
      </c>
      <c r="F158" t="s">
        <v>103</v>
      </c>
      <c r="G158" t="s">
        <v>133</v>
      </c>
      <c r="H158" s="7" t="s">
        <v>56</v>
      </c>
      <c r="I158" s="7" t="s">
        <v>57</v>
      </c>
      <c r="J158" s="7" t="s">
        <v>39</v>
      </c>
      <c r="K158" s="7" t="s">
        <v>122</v>
      </c>
      <c r="L158" s="7" t="s">
        <v>104</v>
      </c>
      <c r="M158" t="str">
        <f>" "</f>
        <v xml:space="preserve"> </v>
      </c>
      <c r="N158" t="str">
        <f>" "</f>
        <v xml:space="preserve"> </v>
      </c>
    </row>
    <row r="159" spans="2:14" x14ac:dyDescent="0.25">
      <c r="H159" s="7" t="str">
        <f t="shared" ref="H159:M166" si="26">" "</f>
        <v xml:space="preserve"> </v>
      </c>
      <c r="I159" s="7" t="str">
        <f t="shared" si="26"/>
        <v xml:space="preserve"> </v>
      </c>
      <c r="J159" s="7" t="str">
        <f t="shared" si="26"/>
        <v xml:space="preserve"> </v>
      </c>
      <c r="K159" s="7" t="str">
        <f t="shared" si="26"/>
        <v xml:space="preserve"> </v>
      </c>
      <c r="L159" s="7" t="str">
        <f t="shared" si="26"/>
        <v xml:space="preserve"> </v>
      </c>
    </row>
    <row r="160" spans="2:14" x14ac:dyDescent="0.25">
      <c r="C160" t="s">
        <v>88</v>
      </c>
      <c r="D160" t="s">
        <v>92</v>
      </c>
      <c r="E160" t="s">
        <v>38</v>
      </c>
      <c r="F160" t="s">
        <v>39</v>
      </c>
      <c r="G160" t="s">
        <v>133</v>
      </c>
      <c r="H160" s="6" t="s">
        <v>94</v>
      </c>
      <c r="I160" s="7" t="str">
        <f>" "</f>
        <v xml:space="preserve"> </v>
      </c>
      <c r="J160" s="7" t="str">
        <f t="shared" si="26"/>
        <v xml:space="preserve"> </v>
      </c>
      <c r="K160" s="7" t="str">
        <f t="shared" si="26"/>
        <v xml:space="preserve"> </v>
      </c>
      <c r="L160" s="7" t="str">
        <f t="shared" si="26"/>
        <v xml:space="preserve"> </v>
      </c>
      <c r="M160" t="str">
        <f t="shared" si="26"/>
        <v xml:space="preserve"> </v>
      </c>
    </row>
    <row r="161" spans="2:15" x14ac:dyDescent="0.25">
      <c r="B161" t="str">
        <f>C160</f>
        <v>5X</v>
      </c>
      <c r="D161" t="s">
        <v>102</v>
      </c>
      <c r="E161" t="s">
        <v>38</v>
      </c>
      <c r="F161" t="s">
        <v>103</v>
      </c>
      <c r="G161" t="s">
        <v>133</v>
      </c>
      <c r="H161" s="7" t="s">
        <v>122</v>
      </c>
      <c r="I161" s="7" t="s">
        <v>39</v>
      </c>
      <c r="J161" s="7" t="s">
        <v>56</v>
      </c>
      <c r="K161" s="7" t="s">
        <v>57</v>
      </c>
      <c r="L161" s="7" t="s">
        <v>104</v>
      </c>
      <c r="M161" t="str">
        <f t="shared" si="26"/>
        <v xml:space="preserve"> </v>
      </c>
      <c r="N161" t="str">
        <f>" "</f>
        <v xml:space="preserve"> </v>
      </c>
    </row>
    <row r="162" spans="2:15" x14ac:dyDescent="0.25">
      <c r="H162" t="str">
        <f>" "</f>
        <v xml:space="preserve"> </v>
      </c>
      <c r="I162" s="7"/>
      <c r="J162" s="7"/>
      <c r="K162" s="7"/>
      <c r="L162" s="7" t="str">
        <f>" "</f>
        <v xml:space="preserve"> </v>
      </c>
      <c r="M162" t="str">
        <f t="shared" si="26"/>
        <v xml:space="preserve"> </v>
      </c>
    </row>
    <row r="163" spans="2:15" x14ac:dyDescent="0.25">
      <c r="C163" t="s">
        <v>89</v>
      </c>
      <c r="D163" t="s">
        <v>92</v>
      </c>
      <c r="E163" t="s">
        <v>38</v>
      </c>
      <c r="F163" t="s">
        <v>39</v>
      </c>
      <c r="G163" t="s">
        <v>133</v>
      </c>
      <c r="H163" s="6" t="s">
        <v>94</v>
      </c>
      <c r="I163" s="7" t="str">
        <f>" "</f>
        <v xml:space="preserve"> </v>
      </c>
      <c r="J163" s="7" t="str">
        <f>" "</f>
        <v xml:space="preserve"> </v>
      </c>
      <c r="K163" s="7" t="str">
        <f>" "</f>
        <v xml:space="preserve"> </v>
      </c>
      <c r="L163" s="7" t="str">
        <f>" "</f>
        <v xml:space="preserve"> </v>
      </c>
      <c r="M163" t="str">
        <f t="shared" si="26"/>
        <v xml:space="preserve"> </v>
      </c>
    </row>
    <row r="164" spans="2:15" x14ac:dyDescent="0.25">
      <c r="B164" t="str">
        <f>C163</f>
        <v>5Y</v>
      </c>
      <c r="D164" t="s">
        <v>102</v>
      </c>
      <c r="E164" t="s">
        <v>38</v>
      </c>
      <c r="F164" t="s">
        <v>103</v>
      </c>
      <c r="G164" t="s">
        <v>133</v>
      </c>
      <c r="H164" s="7" t="s">
        <v>122</v>
      </c>
      <c r="I164" s="7" t="s">
        <v>56</v>
      </c>
      <c r="J164" s="7" t="s">
        <v>57</v>
      </c>
      <c r="K164" s="7" t="s">
        <v>39</v>
      </c>
      <c r="L164" s="7" t="s">
        <v>104</v>
      </c>
      <c r="M164" t="str">
        <f t="shared" si="26"/>
        <v xml:space="preserve"> </v>
      </c>
    </row>
    <row r="165" spans="2:15" x14ac:dyDescent="0.25">
      <c r="H165" s="7"/>
      <c r="I165" s="7"/>
      <c r="J165" s="7"/>
      <c r="K165" s="7"/>
      <c r="L165" s="7"/>
      <c r="M165" t="str">
        <f t="shared" si="26"/>
        <v xml:space="preserve"> </v>
      </c>
    </row>
    <row r="166" spans="2:15" x14ac:dyDescent="0.25">
      <c r="C166" t="s">
        <v>90</v>
      </c>
      <c r="D166" t="s">
        <v>92</v>
      </c>
      <c r="E166" t="s">
        <v>38</v>
      </c>
      <c r="F166" t="s">
        <v>39</v>
      </c>
      <c r="G166" t="s">
        <v>133</v>
      </c>
      <c r="H166" s="6" t="s">
        <v>94</v>
      </c>
      <c r="I166" s="7" t="str">
        <f>" "</f>
        <v xml:space="preserve"> </v>
      </c>
      <c r="J166" s="7" t="str">
        <f>" "</f>
        <v xml:space="preserve"> </v>
      </c>
      <c r="K166" s="7" t="str">
        <f>" "</f>
        <v xml:space="preserve"> </v>
      </c>
      <c r="L166" s="7" t="str">
        <f>" "</f>
        <v xml:space="preserve"> </v>
      </c>
      <c r="M166" t="str">
        <f t="shared" si="26"/>
        <v xml:space="preserve"> </v>
      </c>
      <c r="N166" t="str">
        <f>" "</f>
        <v xml:space="preserve"> </v>
      </c>
      <c r="O166" t="str">
        <f>" "</f>
        <v xml:space="preserve"> </v>
      </c>
    </row>
    <row r="167" spans="2:15" x14ac:dyDescent="0.25">
      <c r="B167" t="str">
        <f>C166</f>
        <v>5Z</v>
      </c>
      <c r="D167" t="s">
        <v>102</v>
      </c>
      <c r="E167" t="s">
        <v>38</v>
      </c>
      <c r="F167" t="s">
        <v>103</v>
      </c>
      <c r="G167" t="s">
        <v>133</v>
      </c>
      <c r="H167" s="7" t="s">
        <v>56</v>
      </c>
      <c r="I167" s="7" t="s">
        <v>57</v>
      </c>
      <c r="J167" s="7" t="s">
        <v>122</v>
      </c>
      <c r="K167" s="7" t="s">
        <v>39</v>
      </c>
      <c r="L167" s="7" t="s">
        <v>104</v>
      </c>
      <c r="N167" t="str">
        <f t="shared" ref="M167:O198" si="27">" "</f>
        <v xml:space="preserve"> </v>
      </c>
      <c r="O167" t="str">
        <f t="shared" si="27"/>
        <v xml:space="preserve"> </v>
      </c>
    </row>
    <row r="168" spans="2:15" x14ac:dyDescent="0.25">
      <c r="H168" t="str">
        <f>" "</f>
        <v xml:space="preserve"> </v>
      </c>
      <c r="I168" t="str">
        <f>" "</f>
        <v xml:space="preserve"> </v>
      </c>
      <c r="J168" t="str">
        <f>" "</f>
        <v xml:space="preserve"> </v>
      </c>
      <c r="K168" t="str">
        <f>" "</f>
        <v xml:space="preserve"> </v>
      </c>
      <c r="L168" t="str">
        <f>" "</f>
        <v xml:space="preserve"> </v>
      </c>
      <c r="M168" t="str">
        <f t="shared" si="27"/>
        <v xml:space="preserve"> </v>
      </c>
      <c r="N168" t="str">
        <f t="shared" si="27"/>
        <v xml:space="preserve"> </v>
      </c>
      <c r="O168" t="str">
        <f t="shared" si="27"/>
        <v xml:space="preserve"> </v>
      </c>
    </row>
    <row r="169" spans="2:15" x14ac:dyDescent="0.25">
      <c r="C169" t="s">
        <v>96</v>
      </c>
      <c r="D169" t="s">
        <v>92</v>
      </c>
      <c r="E169" t="s">
        <v>39</v>
      </c>
      <c r="F169" t="s">
        <v>94</v>
      </c>
      <c r="G169" t="str">
        <f>" "</f>
        <v xml:space="preserve"> </v>
      </c>
      <c r="H169" t="str">
        <f t="shared" ref="H169:L175" si="28">" "</f>
        <v xml:space="preserve"> </v>
      </c>
      <c r="I169" t="str">
        <f t="shared" si="28"/>
        <v xml:space="preserve"> </v>
      </c>
      <c r="J169" t="str">
        <f t="shared" si="28"/>
        <v xml:space="preserve"> </v>
      </c>
      <c r="K169" t="str">
        <f t="shared" si="28"/>
        <v xml:space="preserve"> </v>
      </c>
      <c r="L169" t="str">
        <f t="shared" si="28"/>
        <v xml:space="preserve"> </v>
      </c>
      <c r="M169" t="str">
        <f t="shared" si="27"/>
        <v xml:space="preserve"> </v>
      </c>
      <c r="N169" t="str">
        <f t="shared" si="27"/>
        <v xml:space="preserve"> </v>
      </c>
      <c r="O169" t="str">
        <f t="shared" si="27"/>
        <v xml:space="preserve"> </v>
      </c>
    </row>
    <row r="170" spans="2:15" x14ac:dyDescent="0.25">
      <c r="B170" t="s">
        <v>96</v>
      </c>
      <c r="D170" t="s">
        <v>102</v>
      </c>
      <c r="E170" t="s">
        <v>39</v>
      </c>
      <c r="F170" t="s">
        <v>56</v>
      </c>
      <c r="G170" t="s">
        <v>57</v>
      </c>
      <c r="H170" t="s">
        <v>104</v>
      </c>
      <c r="I170" t="str">
        <f t="shared" si="28"/>
        <v xml:space="preserve"> </v>
      </c>
      <c r="J170" t="str">
        <f t="shared" si="28"/>
        <v xml:space="preserve"> </v>
      </c>
      <c r="K170" t="str">
        <f t="shared" si="28"/>
        <v xml:space="preserve"> </v>
      </c>
      <c r="L170" t="str">
        <f t="shared" si="28"/>
        <v xml:space="preserve"> </v>
      </c>
      <c r="M170" t="str">
        <f t="shared" si="27"/>
        <v xml:space="preserve"> </v>
      </c>
      <c r="N170" t="str">
        <f t="shared" si="27"/>
        <v xml:space="preserve"> </v>
      </c>
      <c r="O170" t="str">
        <f t="shared" si="27"/>
        <v xml:space="preserve"> </v>
      </c>
    </row>
    <row r="171" spans="2:15" x14ac:dyDescent="0.25">
      <c r="I171" t="str">
        <f t="shared" si="28"/>
        <v xml:space="preserve"> </v>
      </c>
      <c r="J171" t="str">
        <f t="shared" si="28"/>
        <v xml:space="preserve"> </v>
      </c>
      <c r="K171" t="str">
        <f t="shared" si="28"/>
        <v xml:space="preserve"> </v>
      </c>
      <c r="L171" t="str">
        <f t="shared" si="28"/>
        <v xml:space="preserve"> </v>
      </c>
      <c r="N171" t="str">
        <f t="shared" si="27"/>
        <v xml:space="preserve"> </v>
      </c>
      <c r="O171" t="str">
        <f t="shared" si="27"/>
        <v xml:space="preserve"> </v>
      </c>
    </row>
    <row r="172" spans="2:15" x14ac:dyDescent="0.25">
      <c r="C172" t="s">
        <v>98</v>
      </c>
      <c r="D172" t="s">
        <v>92</v>
      </c>
      <c r="E172" t="s">
        <v>39</v>
      </c>
      <c r="F172" t="s">
        <v>94</v>
      </c>
      <c r="G172" t="str">
        <f>" "</f>
        <v xml:space="preserve"> </v>
      </c>
      <c r="H172" t="str">
        <f>" "</f>
        <v xml:space="preserve"> </v>
      </c>
      <c r="I172" t="str">
        <f t="shared" si="28"/>
        <v xml:space="preserve"> </v>
      </c>
      <c r="J172" t="str">
        <f t="shared" si="28"/>
        <v xml:space="preserve"> </v>
      </c>
      <c r="K172" t="str">
        <f t="shared" si="28"/>
        <v xml:space="preserve"> </v>
      </c>
      <c r="L172" t="str">
        <f t="shared" si="28"/>
        <v xml:space="preserve"> </v>
      </c>
      <c r="M172" t="str">
        <f>" "</f>
        <v xml:space="preserve"> </v>
      </c>
      <c r="N172" t="str">
        <f t="shared" si="27"/>
        <v xml:space="preserve"> </v>
      </c>
      <c r="O172" t="str">
        <f t="shared" si="27"/>
        <v xml:space="preserve"> </v>
      </c>
    </row>
    <row r="173" spans="2:15" x14ac:dyDescent="0.25">
      <c r="B173" t="s">
        <v>98</v>
      </c>
      <c r="D173" t="s">
        <v>102</v>
      </c>
      <c r="E173" t="s">
        <v>56</v>
      </c>
      <c r="F173" t="s">
        <v>57</v>
      </c>
      <c r="G173" t="s">
        <v>39</v>
      </c>
      <c r="H173" t="s">
        <v>104</v>
      </c>
      <c r="I173" t="str">
        <f t="shared" si="28"/>
        <v xml:space="preserve"> </v>
      </c>
      <c r="J173" t="str">
        <f t="shared" si="28"/>
        <v xml:space="preserve"> </v>
      </c>
      <c r="K173" t="str">
        <f t="shared" si="28"/>
        <v xml:space="preserve"> </v>
      </c>
      <c r="L173" t="str">
        <f t="shared" si="28"/>
        <v xml:space="preserve"> </v>
      </c>
      <c r="M173" t="str">
        <f>" "</f>
        <v xml:space="preserve"> </v>
      </c>
      <c r="N173" t="str">
        <f t="shared" si="27"/>
        <v xml:space="preserve"> </v>
      </c>
      <c r="O173" t="str">
        <f t="shared" si="27"/>
        <v xml:space="preserve"> </v>
      </c>
    </row>
    <row r="174" spans="2:15" x14ac:dyDescent="0.25">
      <c r="I174" t="str">
        <f t="shared" si="28"/>
        <v xml:space="preserve"> </v>
      </c>
      <c r="J174" t="str">
        <f t="shared" si="28"/>
        <v xml:space="preserve"> </v>
      </c>
      <c r="K174" t="str">
        <f t="shared" si="28"/>
        <v xml:space="preserve"> </v>
      </c>
      <c r="L174" t="str">
        <f t="shared" si="28"/>
        <v xml:space="preserve"> </v>
      </c>
      <c r="N174" t="str">
        <f t="shared" si="27"/>
        <v xml:space="preserve"> </v>
      </c>
      <c r="O174" t="str">
        <f t="shared" si="27"/>
        <v xml:space="preserve"> </v>
      </c>
    </row>
    <row r="175" spans="2:15" x14ac:dyDescent="0.25">
      <c r="C175" t="s">
        <v>97</v>
      </c>
      <c r="D175" t="s">
        <v>92</v>
      </c>
      <c r="E175" t="s">
        <v>39</v>
      </c>
      <c r="F175" t="s">
        <v>94</v>
      </c>
      <c r="G175" t="str">
        <f>" "</f>
        <v xml:space="preserve"> </v>
      </c>
      <c r="H175" t="str">
        <f>" "</f>
        <v xml:space="preserve"> </v>
      </c>
      <c r="I175" t="str">
        <f t="shared" si="28"/>
        <v xml:space="preserve"> </v>
      </c>
      <c r="J175" t="str">
        <f t="shared" si="28"/>
        <v xml:space="preserve"> </v>
      </c>
      <c r="K175" t="str">
        <f t="shared" si="28"/>
        <v xml:space="preserve"> </v>
      </c>
      <c r="L175" t="str">
        <f t="shared" si="28"/>
        <v xml:space="preserve"> </v>
      </c>
      <c r="M175" t="str">
        <f>" "</f>
        <v xml:space="preserve"> </v>
      </c>
      <c r="N175" t="str">
        <f t="shared" si="27"/>
        <v xml:space="preserve"> </v>
      </c>
      <c r="O175" t="str">
        <f t="shared" si="27"/>
        <v xml:space="preserve"> </v>
      </c>
    </row>
    <row r="176" spans="2:15" x14ac:dyDescent="0.25">
      <c r="B176" t="s">
        <v>97</v>
      </c>
      <c r="D176" t="s">
        <v>102</v>
      </c>
      <c r="E176" t="s">
        <v>103</v>
      </c>
      <c r="F176" t="s">
        <v>39</v>
      </c>
      <c r="G176" t="s">
        <v>56</v>
      </c>
      <c r="H176" t="s">
        <v>57</v>
      </c>
      <c r="I176" t="s">
        <v>104</v>
      </c>
      <c r="J176" t="str">
        <f>" "</f>
        <v xml:space="preserve"> </v>
      </c>
      <c r="K176" t="str">
        <f>" "</f>
        <v xml:space="preserve"> </v>
      </c>
      <c r="L176" t="str">
        <f>" "</f>
        <v xml:space="preserve"> </v>
      </c>
      <c r="M176" t="str">
        <f>" "</f>
        <v xml:space="preserve"> </v>
      </c>
      <c r="N176" t="str">
        <f t="shared" si="27"/>
        <v xml:space="preserve"> </v>
      </c>
      <c r="O176" t="str">
        <f t="shared" si="27"/>
        <v xml:space="preserve"> </v>
      </c>
    </row>
    <row r="177" spans="2:15" x14ac:dyDescent="0.25">
      <c r="J177" t="str">
        <f t="shared" ref="E177:M192" si="29">" "</f>
        <v xml:space="preserve"> </v>
      </c>
      <c r="K177" t="str">
        <f t="shared" si="29"/>
        <v xml:space="preserve"> </v>
      </c>
      <c r="L177" t="str">
        <f t="shared" si="29"/>
        <v xml:space="preserve"> </v>
      </c>
      <c r="N177" t="str">
        <f t="shared" si="27"/>
        <v xml:space="preserve"> </v>
      </c>
      <c r="O177" t="str">
        <f t="shared" si="27"/>
        <v xml:space="preserve"> </v>
      </c>
    </row>
    <row r="178" spans="2:15" x14ac:dyDescent="0.25">
      <c r="C178" t="s">
        <v>99</v>
      </c>
      <c r="D178" t="s">
        <v>92</v>
      </c>
      <c r="E178" t="s">
        <v>39</v>
      </c>
      <c r="F178" t="s">
        <v>94</v>
      </c>
      <c r="G178" t="str">
        <f>" "</f>
        <v xml:space="preserve"> </v>
      </c>
      <c r="H178" t="str">
        <f>" "</f>
        <v xml:space="preserve"> </v>
      </c>
      <c r="I178" t="str">
        <f>" "</f>
        <v xml:space="preserve"> </v>
      </c>
      <c r="J178" t="str">
        <f t="shared" si="29"/>
        <v xml:space="preserve"> </v>
      </c>
      <c r="K178" t="str">
        <f t="shared" si="29"/>
        <v xml:space="preserve"> </v>
      </c>
      <c r="L178" t="str">
        <f t="shared" si="29"/>
        <v xml:space="preserve"> </v>
      </c>
      <c r="M178" t="str">
        <f>" "</f>
        <v xml:space="preserve"> </v>
      </c>
      <c r="N178" t="str">
        <f t="shared" si="27"/>
        <v xml:space="preserve"> </v>
      </c>
      <c r="O178" t="str">
        <f t="shared" si="27"/>
        <v xml:space="preserve"> </v>
      </c>
    </row>
    <row r="179" spans="2:15" x14ac:dyDescent="0.25">
      <c r="B179" t="s">
        <v>99</v>
      </c>
      <c r="D179" t="s">
        <v>102</v>
      </c>
      <c r="E179" t="s">
        <v>103</v>
      </c>
      <c r="F179" t="s">
        <v>56</v>
      </c>
      <c r="G179" t="s">
        <v>57</v>
      </c>
      <c r="H179" t="s">
        <v>39</v>
      </c>
      <c r="I179" t="s">
        <v>104</v>
      </c>
      <c r="J179" t="str">
        <f t="shared" si="29"/>
        <v xml:space="preserve"> </v>
      </c>
      <c r="K179" t="str">
        <f t="shared" si="29"/>
        <v xml:space="preserve"> </v>
      </c>
      <c r="L179" t="str">
        <f>" "</f>
        <v xml:space="preserve"> </v>
      </c>
      <c r="M179" t="str">
        <f>" "</f>
        <v xml:space="preserve"> </v>
      </c>
      <c r="N179" t="str">
        <f t="shared" si="27"/>
        <v xml:space="preserve"> </v>
      </c>
      <c r="O179" t="str">
        <f t="shared" si="27"/>
        <v xml:space="preserve"> </v>
      </c>
    </row>
    <row r="180" spans="2:15" x14ac:dyDescent="0.25">
      <c r="D180" t="str">
        <f t="shared" ref="D180:M201" si="30">" "</f>
        <v xml:space="preserve"> </v>
      </c>
      <c r="E180" t="str">
        <f t="shared" si="29"/>
        <v xml:space="preserve"> </v>
      </c>
      <c r="F180" t="str">
        <f t="shared" si="29"/>
        <v xml:space="preserve"> </v>
      </c>
      <c r="G180" t="str">
        <f t="shared" si="29"/>
        <v xml:space="preserve"> </v>
      </c>
      <c r="H180" t="str">
        <f t="shared" si="29"/>
        <v xml:space="preserve"> </v>
      </c>
      <c r="I180" t="str">
        <f t="shared" si="29"/>
        <v xml:space="preserve"> </v>
      </c>
      <c r="J180" t="str">
        <f t="shared" si="29"/>
        <v xml:space="preserve"> </v>
      </c>
      <c r="K180" t="str">
        <f t="shared" si="29"/>
        <v xml:space="preserve"> </v>
      </c>
      <c r="L180" t="str">
        <f t="shared" si="29"/>
        <v xml:space="preserve"> </v>
      </c>
      <c r="N180" t="str">
        <f t="shared" si="27"/>
        <v xml:space="preserve"> </v>
      </c>
      <c r="O180" t="str">
        <f t="shared" si="27"/>
        <v xml:space="preserve"> </v>
      </c>
    </row>
    <row r="181" spans="2:15" x14ac:dyDescent="0.25">
      <c r="D181" t="str">
        <f t="shared" si="30"/>
        <v xml:space="preserve"> </v>
      </c>
      <c r="E181" t="str">
        <f t="shared" si="29"/>
        <v xml:space="preserve"> </v>
      </c>
      <c r="F181" t="str">
        <f t="shared" si="29"/>
        <v xml:space="preserve"> </v>
      </c>
      <c r="G181" t="str">
        <f t="shared" si="29"/>
        <v xml:space="preserve"> </v>
      </c>
      <c r="H181" t="str">
        <f t="shared" si="29"/>
        <v xml:space="preserve"> </v>
      </c>
      <c r="I181" t="str">
        <f t="shared" si="29"/>
        <v xml:space="preserve"> </v>
      </c>
      <c r="J181" t="str">
        <f t="shared" si="29"/>
        <v xml:space="preserve"> </v>
      </c>
      <c r="K181" t="str">
        <f t="shared" si="29"/>
        <v xml:space="preserve"> </v>
      </c>
      <c r="L181" t="str">
        <f t="shared" si="29"/>
        <v xml:space="preserve"> </v>
      </c>
      <c r="M181" t="str">
        <f>" "</f>
        <v xml:space="preserve"> </v>
      </c>
      <c r="N181" t="str">
        <f t="shared" si="27"/>
        <v xml:space="preserve"> </v>
      </c>
      <c r="O181" t="str">
        <f t="shared" si="27"/>
        <v xml:space="preserve"> </v>
      </c>
    </row>
    <row r="182" spans="2:15" x14ac:dyDescent="0.25">
      <c r="D182" t="str">
        <f t="shared" si="30"/>
        <v xml:space="preserve"> </v>
      </c>
      <c r="E182" t="str">
        <f t="shared" si="29"/>
        <v xml:space="preserve"> </v>
      </c>
      <c r="F182" t="str">
        <f t="shared" si="29"/>
        <v xml:space="preserve"> </v>
      </c>
      <c r="G182" t="str">
        <f t="shared" si="29"/>
        <v xml:space="preserve"> </v>
      </c>
      <c r="H182" t="str">
        <f t="shared" si="29"/>
        <v xml:space="preserve"> </v>
      </c>
      <c r="I182" t="str">
        <f t="shared" si="29"/>
        <v xml:space="preserve"> </v>
      </c>
      <c r="J182" t="str">
        <f t="shared" si="29"/>
        <v xml:space="preserve"> </v>
      </c>
      <c r="K182" t="str">
        <f t="shared" si="29"/>
        <v xml:space="preserve"> </v>
      </c>
      <c r="L182" t="str">
        <f t="shared" si="29"/>
        <v xml:space="preserve"> </v>
      </c>
      <c r="N182" t="str">
        <f t="shared" si="27"/>
        <v xml:space="preserve"> </v>
      </c>
      <c r="O182" t="str">
        <f t="shared" si="27"/>
        <v xml:space="preserve"> </v>
      </c>
    </row>
    <row r="183" spans="2:15" x14ac:dyDescent="0.25">
      <c r="D183" t="str">
        <f t="shared" si="30"/>
        <v xml:space="preserve"> </v>
      </c>
      <c r="E183" t="str">
        <f t="shared" si="29"/>
        <v xml:space="preserve"> </v>
      </c>
      <c r="F183" t="str">
        <f t="shared" si="29"/>
        <v xml:space="preserve"> </v>
      </c>
      <c r="G183" t="str">
        <f t="shared" si="29"/>
        <v xml:space="preserve"> </v>
      </c>
      <c r="H183" t="str">
        <f t="shared" si="29"/>
        <v xml:space="preserve"> </v>
      </c>
      <c r="I183" t="str">
        <f t="shared" si="29"/>
        <v xml:space="preserve"> </v>
      </c>
      <c r="J183" t="str">
        <f t="shared" si="29"/>
        <v xml:space="preserve"> </v>
      </c>
      <c r="K183" t="str">
        <f t="shared" si="29"/>
        <v xml:space="preserve"> </v>
      </c>
      <c r="L183" t="str">
        <f t="shared" si="29"/>
        <v xml:space="preserve"> </v>
      </c>
      <c r="N183" t="str">
        <f t="shared" si="27"/>
        <v xml:space="preserve"> </v>
      </c>
      <c r="O183" t="str">
        <f t="shared" si="27"/>
        <v xml:space="preserve"> </v>
      </c>
    </row>
    <row r="184" spans="2:15" x14ac:dyDescent="0.25">
      <c r="D184" t="str">
        <f t="shared" si="30"/>
        <v xml:space="preserve"> </v>
      </c>
      <c r="E184" t="str">
        <f t="shared" si="29"/>
        <v xml:space="preserve"> </v>
      </c>
      <c r="F184" t="str">
        <f t="shared" si="29"/>
        <v xml:space="preserve"> </v>
      </c>
      <c r="G184" t="str">
        <f t="shared" si="29"/>
        <v xml:space="preserve"> </v>
      </c>
      <c r="H184" t="str">
        <f t="shared" si="29"/>
        <v xml:space="preserve"> </v>
      </c>
      <c r="I184" t="str">
        <f t="shared" si="29"/>
        <v xml:space="preserve"> </v>
      </c>
      <c r="J184" t="str">
        <f t="shared" si="29"/>
        <v xml:space="preserve"> </v>
      </c>
      <c r="K184" t="str">
        <f t="shared" si="29"/>
        <v xml:space="preserve"> </v>
      </c>
      <c r="L184" t="str">
        <f t="shared" si="29"/>
        <v xml:space="preserve"> </v>
      </c>
      <c r="M184" t="str">
        <f t="shared" si="29"/>
        <v xml:space="preserve"> </v>
      </c>
      <c r="N184" t="str">
        <f t="shared" si="27"/>
        <v xml:space="preserve"> </v>
      </c>
      <c r="O184" t="str">
        <f t="shared" si="27"/>
        <v xml:space="preserve"> </v>
      </c>
    </row>
    <row r="185" spans="2:15" x14ac:dyDescent="0.25">
      <c r="D185" t="str">
        <f t="shared" si="30"/>
        <v xml:space="preserve"> </v>
      </c>
      <c r="E185" t="str">
        <f t="shared" si="29"/>
        <v xml:space="preserve"> </v>
      </c>
      <c r="F185" t="str">
        <f t="shared" si="29"/>
        <v xml:space="preserve"> </v>
      </c>
      <c r="G185" t="str">
        <f t="shared" si="29"/>
        <v xml:space="preserve"> </v>
      </c>
      <c r="H185" t="str">
        <f t="shared" si="29"/>
        <v xml:space="preserve"> </v>
      </c>
      <c r="I185" t="str">
        <f t="shared" si="29"/>
        <v xml:space="preserve"> </v>
      </c>
      <c r="J185" t="str">
        <f t="shared" si="29"/>
        <v xml:space="preserve"> </v>
      </c>
      <c r="K185" t="str">
        <f t="shared" si="29"/>
        <v xml:space="preserve"> </v>
      </c>
      <c r="L185" t="str">
        <f t="shared" si="29"/>
        <v xml:space="preserve"> </v>
      </c>
      <c r="M185" t="str">
        <f t="shared" si="29"/>
        <v xml:space="preserve"> </v>
      </c>
      <c r="N185" t="str">
        <f t="shared" si="27"/>
        <v xml:space="preserve"> </v>
      </c>
      <c r="O185" t="str">
        <f t="shared" si="27"/>
        <v xml:space="preserve"> </v>
      </c>
    </row>
    <row r="186" spans="2:15" x14ac:dyDescent="0.25">
      <c r="D186" t="str">
        <f t="shared" si="30"/>
        <v xml:space="preserve"> </v>
      </c>
      <c r="E186" t="str">
        <f t="shared" si="29"/>
        <v xml:space="preserve"> </v>
      </c>
      <c r="F186" t="str">
        <f t="shared" si="29"/>
        <v xml:space="preserve"> </v>
      </c>
      <c r="G186" t="str">
        <f t="shared" si="29"/>
        <v xml:space="preserve"> </v>
      </c>
      <c r="H186" t="str">
        <f t="shared" si="29"/>
        <v xml:space="preserve"> </v>
      </c>
      <c r="I186" t="str">
        <f t="shared" si="29"/>
        <v xml:space="preserve"> </v>
      </c>
      <c r="J186" t="str">
        <f t="shared" si="29"/>
        <v xml:space="preserve"> </v>
      </c>
      <c r="K186" t="str">
        <f t="shared" si="29"/>
        <v xml:space="preserve"> </v>
      </c>
      <c r="L186" t="str">
        <f t="shared" si="29"/>
        <v xml:space="preserve"> </v>
      </c>
      <c r="M186" t="str">
        <f t="shared" si="29"/>
        <v xml:space="preserve"> </v>
      </c>
      <c r="N186" t="str">
        <f t="shared" si="27"/>
        <v xml:space="preserve"> </v>
      </c>
      <c r="O186" t="str">
        <f t="shared" si="27"/>
        <v xml:space="preserve"> </v>
      </c>
    </row>
    <row r="187" spans="2:15" x14ac:dyDescent="0.25">
      <c r="D187" t="str">
        <f t="shared" si="30"/>
        <v xml:space="preserve"> </v>
      </c>
      <c r="E187" t="str">
        <f t="shared" si="29"/>
        <v xml:space="preserve"> </v>
      </c>
      <c r="F187" t="str">
        <f t="shared" si="29"/>
        <v xml:space="preserve"> </v>
      </c>
      <c r="G187" t="str">
        <f t="shared" si="29"/>
        <v xml:space="preserve"> </v>
      </c>
      <c r="H187" t="str">
        <f t="shared" si="29"/>
        <v xml:space="preserve"> </v>
      </c>
      <c r="I187" t="str">
        <f t="shared" si="29"/>
        <v xml:space="preserve"> </v>
      </c>
      <c r="J187" t="str">
        <f t="shared" si="29"/>
        <v xml:space="preserve"> </v>
      </c>
      <c r="K187" t="str">
        <f t="shared" si="29"/>
        <v xml:space="preserve"> </v>
      </c>
      <c r="L187" t="str">
        <f t="shared" si="29"/>
        <v xml:space="preserve"> </v>
      </c>
      <c r="M187" t="str">
        <f t="shared" si="29"/>
        <v xml:space="preserve"> </v>
      </c>
      <c r="N187" t="str">
        <f t="shared" si="27"/>
        <v xml:space="preserve"> </v>
      </c>
      <c r="O187" t="str">
        <f t="shared" si="27"/>
        <v xml:space="preserve"> </v>
      </c>
    </row>
    <row r="188" spans="2:15" x14ac:dyDescent="0.25">
      <c r="D188" t="str">
        <f t="shared" si="30"/>
        <v xml:space="preserve"> </v>
      </c>
      <c r="E188" t="str">
        <f t="shared" si="29"/>
        <v xml:space="preserve"> </v>
      </c>
      <c r="F188" t="str">
        <f t="shared" si="29"/>
        <v xml:space="preserve"> </v>
      </c>
      <c r="G188" t="str">
        <f t="shared" si="29"/>
        <v xml:space="preserve"> </v>
      </c>
      <c r="H188" t="str">
        <f t="shared" si="29"/>
        <v xml:space="preserve"> </v>
      </c>
      <c r="I188" t="str">
        <f t="shared" si="29"/>
        <v xml:space="preserve"> </v>
      </c>
      <c r="J188" t="str">
        <f t="shared" si="29"/>
        <v xml:space="preserve"> </v>
      </c>
      <c r="K188" t="str">
        <f t="shared" si="29"/>
        <v xml:space="preserve"> </v>
      </c>
      <c r="L188" t="str">
        <f t="shared" si="29"/>
        <v xml:space="preserve"> </v>
      </c>
      <c r="M188" t="str">
        <f t="shared" si="29"/>
        <v xml:space="preserve"> </v>
      </c>
      <c r="N188" t="str">
        <f t="shared" si="27"/>
        <v xml:space="preserve"> </v>
      </c>
      <c r="O188" t="str">
        <f t="shared" si="27"/>
        <v xml:space="preserve"> </v>
      </c>
    </row>
    <row r="189" spans="2:15" x14ac:dyDescent="0.25">
      <c r="D189" t="str">
        <f t="shared" si="30"/>
        <v xml:space="preserve"> </v>
      </c>
      <c r="E189" t="str">
        <f t="shared" si="29"/>
        <v xml:space="preserve"> </v>
      </c>
      <c r="F189" t="str">
        <f t="shared" si="29"/>
        <v xml:space="preserve"> </v>
      </c>
      <c r="G189" t="str">
        <f t="shared" si="29"/>
        <v xml:space="preserve"> </v>
      </c>
      <c r="H189" t="str">
        <f t="shared" si="29"/>
        <v xml:space="preserve"> </v>
      </c>
      <c r="I189" t="str">
        <f t="shared" si="29"/>
        <v xml:space="preserve"> </v>
      </c>
      <c r="J189" t="str">
        <f t="shared" si="29"/>
        <v xml:space="preserve"> </v>
      </c>
      <c r="K189" t="str">
        <f t="shared" si="29"/>
        <v xml:space="preserve"> </v>
      </c>
      <c r="L189" t="str">
        <f t="shared" si="29"/>
        <v xml:space="preserve"> </v>
      </c>
      <c r="M189" t="str">
        <f t="shared" si="29"/>
        <v xml:space="preserve"> </v>
      </c>
      <c r="N189" t="str">
        <f t="shared" si="27"/>
        <v xml:space="preserve"> </v>
      </c>
      <c r="O189" t="str">
        <f t="shared" si="27"/>
        <v xml:space="preserve"> </v>
      </c>
    </row>
    <row r="190" spans="2:15" x14ac:dyDescent="0.25">
      <c r="D190" t="str">
        <f t="shared" si="30"/>
        <v xml:space="preserve"> </v>
      </c>
      <c r="E190" t="str">
        <f t="shared" si="29"/>
        <v xml:space="preserve"> </v>
      </c>
      <c r="F190" t="str">
        <f t="shared" si="29"/>
        <v xml:space="preserve"> </v>
      </c>
      <c r="G190" t="str">
        <f t="shared" si="29"/>
        <v xml:space="preserve"> </v>
      </c>
      <c r="H190" t="str">
        <f t="shared" si="29"/>
        <v xml:space="preserve"> </v>
      </c>
      <c r="I190" t="str">
        <f t="shared" si="29"/>
        <v xml:space="preserve"> </v>
      </c>
      <c r="J190" t="str">
        <f t="shared" si="29"/>
        <v xml:space="preserve"> </v>
      </c>
      <c r="K190" t="str">
        <f t="shared" si="29"/>
        <v xml:space="preserve"> </v>
      </c>
      <c r="L190" t="str">
        <f t="shared" si="29"/>
        <v xml:space="preserve"> </v>
      </c>
      <c r="M190" t="str">
        <f t="shared" si="29"/>
        <v xml:space="preserve"> </v>
      </c>
      <c r="N190" t="str">
        <f t="shared" si="27"/>
        <v xml:space="preserve"> </v>
      </c>
      <c r="O190" t="str">
        <f t="shared" si="27"/>
        <v xml:space="preserve"> </v>
      </c>
    </row>
    <row r="191" spans="2:15" x14ac:dyDescent="0.25">
      <c r="D191" t="str">
        <f t="shared" si="30"/>
        <v xml:space="preserve"> </v>
      </c>
      <c r="E191" t="str">
        <f t="shared" si="29"/>
        <v xml:space="preserve"> </v>
      </c>
      <c r="F191" t="str">
        <f t="shared" si="29"/>
        <v xml:space="preserve"> </v>
      </c>
      <c r="G191" t="str">
        <f t="shared" si="29"/>
        <v xml:space="preserve"> </v>
      </c>
      <c r="H191" t="str">
        <f t="shared" si="29"/>
        <v xml:space="preserve"> </v>
      </c>
      <c r="I191" t="str">
        <f t="shared" si="29"/>
        <v xml:space="preserve"> </v>
      </c>
      <c r="J191" t="str">
        <f t="shared" si="29"/>
        <v xml:space="preserve"> </v>
      </c>
      <c r="K191" t="str">
        <f t="shared" si="29"/>
        <v xml:space="preserve"> </v>
      </c>
      <c r="L191" t="str">
        <f t="shared" si="29"/>
        <v xml:space="preserve"> </v>
      </c>
      <c r="M191" t="str">
        <f t="shared" si="29"/>
        <v xml:space="preserve"> </v>
      </c>
      <c r="N191" t="str">
        <f t="shared" si="27"/>
        <v xml:space="preserve"> </v>
      </c>
      <c r="O191" t="str">
        <f t="shared" si="27"/>
        <v xml:space="preserve"> </v>
      </c>
    </row>
    <row r="192" spans="2:15" x14ac:dyDescent="0.25">
      <c r="D192" t="str">
        <f t="shared" si="30"/>
        <v xml:space="preserve"> </v>
      </c>
      <c r="E192" t="str">
        <f t="shared" si="29"/>
        <v xml:space="preserve"> </v>
      </c>
      <c r="F192" t="str">
        <f t="shared" si="29"/>
        <v xml:space="preserve"> </v>
      </c>
      <c r="G192" t="str">
        <f t="shared" si="29"/>
        <v xml:space="preserve"> </v>
      </c>
      <c r="H192" t="str">
        <f t="shared" si="29"/>
        <v xml:space="preserve"> </v>
      </c>
      <c r="I192" t="str">
        <f t="shared" si="29"/>
        <v xml:space="preserve"> </v>
      </c>
      <c r="J192" t="str">
        <f t="shared" si="29"/>
        <v xml:space="preserve"> </v>
      </c>
      <c r="K192" t="str">
        <f t="shared" si="29"/>
        <v xml:space="preserve"> </v>
      </c>
      <c r="L192" t="str">
        <f t="shared" si="29"/>
        <v xml:space="preserve"> </v>
      </c>
      <c r="M192" t="str">
        <f t="shared" si="29"/>
        <v xml:space="preserve"> </v>
      </c>
      <c r="N192" t="str">
        <f t="shared" si="27"/>
        <v xml:space="preserve"> </v>
      </c>
      <c r="O192" t="str">
        <f t="shared" si="27"/>
        <v xml:space="preserve"> </v>
      </c>
    </row>
    <row r="193" spans="2:15" x14ac:dyDescent="0.25">
      <c r="D193" t="str">
        <f t="shared" si="30"/>
        <v xml:space="preserve"> </v>
      </c>
      <c r="E193" t="str">
        <f t="shared" si="30"/>
        <v xml:space="preserve"> </v>
      </c>
      <c r="F193" t="str">
        <f t="shared" si="30"/>
        <v xml:space="preserve"> </v>
      </c>
      <c r="G193" t="str">
        <f t="shared" si="30"/>
        <v xml:space="preserve"> </v>
      </c>
      <c r="H193" t="str">
        <f t="shared" si="30"/>
        <v xml:space="preserve"> </v>
      </c>
      <c r="I193" t="str">
        <f t="shared" si="30"/>
        <v xml:space="preserve"> </v>
      </c>
      <c r="J193" t="str">
        <f t="shared" si="30"/>
        <v xml:space="preserve"> </v>
      </c>
      <c r="K193" t="str">
        <f t="shared" si="30"/>
        <v xml:space="preserve"> </v>
      </c>
      <c r="L193" t="str">
        <f t="shared" si="30"/>
        <v xml:space="preserve"> </v>
      </c>
      <c r="M193" t="str">
        <f t="shared" si="30"/>
        <v xml:space="preserve"> </v>
      </c>
      <c r="N193" t="str">
        <f t="shared" si="27"/>
        <v xml:space="preserve"> </v>
      </c>
      <c r="O193" t="str">
        <f t="shared" si="27"/>
        <v xml:space="preserve"> </v>
      </c>
    </row>
    <row r="194" spans="2:15" x14ac:dyDescent="0.25">
      <c r="D194" t="str">
        <f t="shared" si="30"/>
        <v xml:space="preserve"> </v>
      </c>
      <c r="E194" t="str">
        <f t="shared" si="30"/>
        <v xml:space="preserve"> </v>
      </c>
      <c r="F194" t="str">
        <f t="shared" si="30"/>
        <v xml:space="preserve"> </v>
      </c>
      <c r="G194" t="str">
        <f t="shared" si="30"/>
        <v xml:space="preserve"> </v>
      </c>
      <c r="H194" t="str">
        <f t="shared" si="30"/>
        <v xml:space="preserve"> </v>
      </c>
      <c r="I194" t="str">
        <f t="shared" si="30"/>
        <v xml:space="preserve"> </v>
      </c>
      <c r="J194" t="str">
        <f t="shared" si="30"/>
        <v xml:space="preserve"> </v>
      </c>
      <c r="K194" t="str">
        <f t="shared" si="30"/>
        <v xml:space="preserve"> </v>
      </c>
      <c r="L194" t="str">
        <f t="shared" si="30"/>
        <v xml:space="preserve"> </v>
      </c>
      <c r="M194" t="str">
        <f t="shared" si="30"/>
        <v xml:space="preserve"> </v>
      </c>
      <c r="N194" t="str">
        <f t="shared" si="27"/>
        <v xml:space="preserve"> </v>
      </c>
      <c r="O194" t="str">
        <f t="shared" si="27"/>
        <v xml:space="preserve"> </v>
      </c>
    </row>
    <row r="195" spans="2:15" x14ac:dyDescent="0.25">
      <c r="D195" t="str">
        <f t="shared" si="30"/>
        <v xml:space="preserve"> </v>
      </c>
      <c r="E195" t="str">
        <f t="shared" si="30"/>
        <v xml:space="preserve"> </v>
      </c>
      <c r="F195" t="str">
        <f t="shared" si="30"/>
        <v xml:space="preserve"> </v>
      </c>
      <c r="G195" t="str">
        <f t="shared" si="30"/>
        <v xml:space="preserve"> </v>
      </c>
      <c r="H195" t="str">
        <f t="shared" si="30"/>
        <v xml:space="preserve"> </v>
      </c>
      <c r="I195" t="str">
        <f t="shared" si="30"/>
        <v xml:space="preserve"> </v>
      </c>
      <c r="J195" t="str">
        <f t="shared" si="30"/>
        <v xml:space="preserve"> </v>
      </c>
      <c r="K195" t="str">
        <f t="shared" si="30"/>
        <v xml:space="preserve"> </v>
      </c>
      <c r="L195" t="str">
        <f t="shared" si="30"/>
        <v xml:space="preserve"> </v>
      </c>
      <c r="M195" t="str">
        <f t="shared" si="30"/>
        <v xml:space="preserve"> </v>
      </c>
      <c r="N195" t="str">
        <f t="shared" si="27"/>
        <v xml:space="preserve"> </v>
      </c>
      <c r="O195" t="str">
        <f t="shared" si="27"/>
        <v xml:space="preserve"> </v>
      </c>
    </row>
    <row r="196" spans="2:15" x14ac:dyDescent="0.25">
      <c r="D196" t="str">
        <f t="shared" si="30"/>
        <v xml:space="preserve"> </v>
      </c>
      <c r="E196" t="str">
        <f t="shared" si="30"/>
        <v xml:space="preserve"> </v>
      </c>
      <c r="F196" t="str">
        <f t="shared" si="30"/>
        <v xml:space="preserve"> </v>
      </c>
      <c r="G196" t="str">
        <f t="shared" si="30"/>
        <v xml:space="preserve"> </v>
      </c>
      <c r="H196" t="str">
        <f t="shared" si="30"/>
        <v xml:space="preserve"> </v>
      </c>
      <c r="I196" t="str">
        <f t="shared" si="30"/>
        <v xml:space="preserve"> </v>
      </c>
      <c r="J196" t="str">
        <f t="shared" si="30"/>
        <v xml:space="preserve"> </v>
      </c>
      <c r="K196" t="str">
        <f t="shared" si="30"/>
        <v xml:space="preserve"> </v>
      </c>
      <c r="L196" t="str">
        <f t="shared" si="30"/>
        <v xml:space="preserve"> </v>
      </c>
      <c r="M196" t="str">
        <f t="shared" si="30"/>
        <v xml:space="preserve"> </v>
      </c>
      <c r="N196" t="str">
        <f t="shared" si="27"/>
        <v xml:space="preserve"> </v>
      </c>
      <c r="O196" t="str">
        <f t="shared" si="27"/>
        <v xml:space="preserve"> </v>
      </c>
    </row>
    <row r="197" spans="2:15" x14ac:dyDescent="0.25">
      <c r="D197" t="str">
        <f t="shared" si="30"/>
        <v xml:space="preserve"> </v>
      </c>
      <c r="E197" t="str">
        <f t="shared" si="30"/>
        <v xml:space="preserve"> </v>
      </c>
      <c r="F197" t="str">
        <f t="shared" si="30"/>
        <v xml:space="preserve"> </v>
      </c>
      <c r="G197" t="str">
        <f t="shared" si="30"/>
        <v xml:space="preserve"> </v>
      </c>
      <c r="H197" t="str">
        <f t="shared" si="30"/>
        <v xml:space="preserve"> </v>
      </c>
      <c r="I197" t="str">
        <f t="shared" si="30"/>
        <v xml:space="preserve"> </v>
      </c>
      <c r="J197" t="str">
        <f t="shared" si="30"/>
        <v xml:space="preserve"> </v>
      </c>
      <c r="K197" t="str">
        <f t="shared" si="30"/>
        <v xml:space="preserve"> </v>
      </c>
      <c r="L197" t="str">
        <f t="shared" si="30"/>
        <v xml:space="preserve"> </v>
      </c>
      <c r="M197" t="str">
        <f t="shared" si="30"/>
        <v xml:space="preserve"> </v>
      </c>
      <c r="N197" t="str">
        <f t="shared" si="27"/>
        <v xml:space="preserve"> </v>
      </c>
      <c r="O197" t="str">
        <f t="shared" si="27"/>
        <v xml:space="preserve"> </v>
      </c>
    </row>
    <row r="198" spans="2:15" x14ac:dyDescent="0.25">
      <c r="D198" t="str">
        <f t="shared" si="30"/>
        <v xml:space="preserve"> </v>
      </c>
      <c r="E198" t="str">
        <f t="shared" si="30"/>
        <v xml:space="preserve"> </v>
      </c>
      <c r="F198" t="str">
        <f t="shared" si="30"/>
        <v xml:space="preserve"> </v>
      </c>
      <c r="G198" t="str">
        <f t="shared" si="30"/>
        <v xml:space="preserve"> </v>
      </c>
      <c r="H198" t="str">
        <f t="shared" si="30"/>
        <v xml:space="preserve"> </v>
      </c>
      <c r="I198" t="str">
        <f t="shared" si="30"/>
        <v xml:space="preserve"> </v>
      </c>
      <c r="J198" t="str">
        <f t="shared" si="30"/>
        <v xml:space="preserve"> </v>
      </c>
      <c r="K198" t="str">
        <f t="shared" si="30"/>
        <v xml:space="preserve"> </v>
      </c>
      <c r="L198" t="str">
        <f t="shared" si="30"/>
        <v xml:space="preserve"> </v>
      </c>
      <c r="M198" t="str">
        <f t="shared" si="30"/>
        <v xml:space="preserve"> </v>
      </c>
      <c r="N198" t="str">
        <f t="shared" si="27"/>
        <v xml:space="preserve"> </v>
      </c>
      <c r="O198" t="str">
        <f t="shared" si="27"/>
        <v xml:space="preserve"> </v>
      </c>
    </row>
    <row r="199" spans="2:15" x14ac:dyDescent="0.25">
      <c r="D199" t="str">
        <f t="shared" si="30"/>
        <v xml:space="preserve"> </v>
      </c>
      <c r="E199" t="str">
        <f t="shared" si="30"/>
        <v xml:space="preserve"> </v>
      </c>
      <c r="F199" t="str">
        <f t="shared" si="30"/>
        <v xml:space="preserve"> </v>
      </c>
      <c r="G199" t="str">
        <f t="shared" si="30"/>
        <v xml:space="preserve"> </v>
      </c>
      <c r="H199" t="str">
        <f t="shared" si="30"/>
        <v xml:space="preserve"> </v>
      </c>
      <c r="I199" t="str">
        <f t="shared" si="30"/>
        <v xml:space="preserve"> </v>
      </c>
      <c r="J199" t="str">
        <f t="shared" si="30"/>
        <v xml:space="preserve"> </v>
      </c>
      <c r="K199" t="str">
        <f t="shared" si="30"/>
        <v xml:space="preserve"> </v>
      </c>
      <c r="L199" t="str">
        <f t="shared" si="30"/>
        <v xml:space="preserve"> </v>
      </c>
      <c r="N199" t="str">
        <f t="shared" ref="N199:O208" si="31">" "</f>
        <v xml:space="preserve"> </v>
      </c>
      <c r="O199" t="str">
        <f t="shared" si="31"/>
        <v xml:space="preserve"> </v>
      </c>
    </row>
    <row r="200" spans="2:15" x14ac:dyDescent="0.25">
      <c r="D200" t="str">
        <f t="shared" si="30"/>
        <v xml:space="preserve"> </v>
      </c>
      <c r="E200" t="str">
        <f t="shared" si="30"/>
        <v xml:space="preserve"> </v>
      </c>
      <c r="F200" t="str">
        <f t="shared" si="30"/>
        <v xml:space="preserve"> </v>
      </c>
      <c r="G200" t="str">
        <f t="shared" si="30"/>
        <v xml:space="preserve"> </v>
      </c>
      <c r="H200" t="str">
        <f t="shared" si="30"/>
        <v xml:space="preserve"> </v>
      </c>
      <c r="I200" t="str">
        <f t="shared" si="30"/>
        <v xml:space="preserve"> </v>
      </c>
      <c r="J200" t="str">
        <f t="shared" si="30"/>
        <v xml:space="preserve"> </v>
      </c>
      <c r="K200" t="str">
        <f t="shared" si="30"/>
        <v xml:space="preserve"> </v>
      </c>
      <c r="L200" t="str">
        <f t="shared" si="30"/>
        <v xml:space="preserve"> </v>
      </c>
      <c r="N200" t="str">
        <f t="shared" si="31"/>
        <v xml:space="preserve"> </v>
      </c>
      <c r="O200" t="str">
        <f t="shared" si="31"/>
        <v xml:space="preserve"> </v>
      </c>
    </row>
    <row r="201" spans="2:15" x14ac:dyDescent="0.25">
      <c r="D201" t="str">
        <f t="shared" si="30"/>
        <v xml:space="preserve"> </v>
      </c>
      <c r="E201" t="str">
        <f t="shared" si="30"/>
        <v xml:space="preserve"> </v>
      </c>
      <c r="F201" t="str">
        <f t="shared" si="30"/>
        <v xml:space="preserve"> </v>
      </c>
      <c r="G201" t="str">
        <f t="shared" si="30"/>
        <v xml:space="preserve"> </v>
      </c>
      <c r="H201" t="str">
        <f t="shared" si="30"/>
        <v xml:space="preserve"> </v>
      </c>
      <c r="I201" t="str">
        <f t="shared" si="30"/>
        <v xml:space="preserve"> </v>
      </c>
      <c r="J201" t="str">
        <f t="shared" si="30"/>
        <v xml:space="preserve"> </v>
      </c>
      <c r="K201" t="str">
        <f t="shared" si="30"/>
        <v xml:space="preserve"> </v>
      </c>
      <c r="L201" t="str">
        <f t="shared" si="30"/>
        <v xml:space="preserve"> </v>
      </c>
      <c r="N201" t="str">
        <f t="shared" si="31"/>
        <v xml:space="preserve"> </v>
      </c>
      <c r="O201" t="str">
        <f t="shared" si="31"/>
        <v xml:space="preserve"> </v>
      </c>
    </row>
    <row r="202" spans="2:15" x14ac:dyDescent="0.25">
      <c r="C202" t="s">
        <v>106</v>
      </c>
      <c r="D202" t="s">
        <v>92</v>
      </c>
      <c r="E202" t="s">
        <v>39</v>
      </c>
      <c r="F202" t="s">
        <v>133</v>
      </c>
      <c r="G202" t="s">
        <v>94</v>
      </c>
      <c r="H202" t="str">
        <f t="shared" ref="H202:O217" si="32">" "</f>
        <v xml:space="preserve"> </v>
      </c>
      <c r="I202" t="str">
        <f t="shared" si="32"/>
        <v xml:space="preserve"> </v>
      </c>
      <c r="J202" t="str">
        <f t="shared" si="32"/>
        <v xml:space="preserve"> </v>
      </c>
      <c r="K202" t="str">
        <f t="shared" si="32"/>
        <v xml:space="preserve"> </v>
      </c>
      <c r="L202" t="str">
        <f t="shared" si="32"/>
        <v xml:space="preserve"> </v>
      </c>
      <c r="N202" t="str">
        <f t="shared" si="31"/>
        <v xml:space="preserve"> </v>
      </c>
      <c r="O202" t="str">
        <f t="shared" si="31"/>
        <v xml:space="preserve"> </v>
      </c>
    </row>
    <row r="203" spans="2:15" x14ac:dyDescent="0.25">
      <c r="B203" t="s">
        <v>106</v>
      </c>
      <c r="D203" t="s">
        <v>102</v>
      </c>
      <c r="E203" t="s">
        <v>93</v>
      </c>
      <c r="F203" t="s">
        <v>133</v>
      </c>
      <c r="G203" t="s">
        <v>39</v>
      </c>
      <c r="H203" t="s">
        <v>56</v>
      </c>
      <c r="I203" t="s">
        <v>57</v>
      </c>
      <c r="J203" t="s">
        <v>104</v>
      </c>
      <c r="K203" t="str">
        <f>" "</f>
        <v xml:space="preserve"> </v>
      </c>
      <c r="L203" t="str">
        <f t="shared" si="32"/>
        <v xml:space="preserve"> </v>
      </c>
      <c r="N203" t="str">
        <f t="shared" si="31"/>
        <v xml:space="preserve"> </v>
      </c>
      <c r="O203" t="str">
        <f t="shared" si="31"/>
        <v xml:space="preserve"> </v>
      </c>
    </row>
    <row r="204" spans="2:15" x14ac:dyDescent="0.25">
      <c r="H204" t="str">
        <f t="shared" ref="H204:J205" si="33">" "</f>
        <v xml:space="preserve"> </v>
      </c>
      <c r="I204" t="str">
        <f t="shared" si="33"/>
        <v xml:space="preserve"> </v>
      </c>
      <c r="J204" t="str">
        <f t="shared" si="33"/>
        <v xml:space="preserve"> </v>
      </c>
      <c r="K204" t="str">
        <f>" "</f>
        <v xml:space="preserve"> </v>
      </c>
      <c r="L204" t="str">
        <f t="shared" si="32"/>
        <v xml:space="preserve"> </v>
      </c>
      <c r="N204" t="str">
        <f t="shared" si="31"/>
        <v xml:space="preserve"> </v>
      </c>
      <c r="O204" t="str">
        <f t="shared" si="31"/>
        <v xml:space="preserve"> </v>
      </c>
    </row>
    <row r="205" spans="2:15" x14ac:dyDescent="0.25">
      <c r="C205" t="s">
        <v>107</v>
      </c>
      <c r="D205" t="s">
        <v>92</v>
      </c>
      <c r="E205" t="s">
        <v>39</v>
      </c>
      <c r="F205" t="s">
        <v>133</v>
      </c>
      <c r="G205" t="s">
        <v>94</v>
      </c>
      <c r="H205" t="str">
        <f t="shared" si="33"/>
        <v xml:space="preserve"> </v>
      </c>
      <c r="I205" t="str">
        <f t="shared" si="33"/>
        <v xml:space="preserve"> </v>
      </c>
      <c r="J205" t="str">
        <f t="shared" si="33"/>
        <v xml:space="preserve"> </v>
      </c>
      <c r="K205" t="str">
        <f>" "</f>
        <v xml:space="preserve"> </v>
      </c>
      <c r="L205" t="str">
        <f t="shared" si="32"/>
        <v xml:space="preserve"> </v>
      </c>
      <c r="N205" t="str">
        <f t="shared" si="31"/>
        <v xml:space="preserve"> </v>
      </c>
      <c r="O205" t="str">
        <f t="shared" si="31"/>
        <v xml:space="preserve"> </v>
      </c>
    </row>
    <row r="206" spans="2:15" x14ac:dyDescent="0.25">
      <c r="B206" t="s">
        <v>107</v>
      </c>
      <c r="D206" t="s">
        <v>102</v>
      </c>
      <c r="E206" t="s">
        <v>93</v>
      </c>
      <c r="F206" t="s">
        <v>133</v>
      </c>
      <c r="G206" t="s">
        <v>56</v>
      </c>
      <c r="H206" t="s">
        <v>57</v>
      </c>
      <c r="I206" t="s">
        <v>39</v>
      </c>
      <c r="J206" t="s">
        <v>104</v>
      </c>
      <c r="K206" t="s">
        <v>100</v>
      </c>
      <c r="L206" t="str">
        <f t="shared" si="32"/>
        <v xml:space="preserve"> </v>
      </c>
      <c r="N206" t="str">
        <f t="shared" si="31"/>
        <v xml:space="preserve"> </v>
      </c>
      <c r="O206" t="str">
        <f t="shared" si="31"/>
        <v xml:space="preserve"> </v>
      </c>
    </row>
    <row r="207" spans="2:15" x14ac:dyDescent="0.25">
      <c r="H207" t="str">
        <f t="shared" ref="H207:K208" si="34">" "</f>
        <v xml:space="preserve"> </v>
      </c>
      <c r="I207" t="str">
        <f t="shared" si="34"/>
        <v xml:space="preserve"> </v>
      </c>
      <c r="J207" t="str">
        <f t="shared" si="34"/>
        <v xml:space="preserve"> </v>
      </c>
      <c r="K207" t="str">
        <f t="shared" si="34"/>
        <v xml:space="preserve"> </v>
      </c>
      <c r="L207" t="str">
        <f t="shared" si="32"/>
        <v xml:space="preserve"> </v>
      </c>
      <c r="N207" t="str">
        <f t="shared" si="31"/>
        <v xml:space="preserve"> </v>
      </c>
      <c r="O207" t="str">
        <f t="shared" si="31"/>
        <v xml:space="preserve"> </v>
      </c>
    </row>
    <row r="208" spans="2:15" x14ac:dyDescent="0.25">
      <c r="C208" t="s">
        <v>134</v>
      </c>
      <c r="D208" t="s">
        <v>92</v>
      </c>
      <c r="E208" t="s">
        <v>39</v>
      </c>
      <c r="F208" t="s">
        <v>133</v>
      </c>
      <c r="G208" t="s">
        <v>94</v>
      </c>
      <c r="H208" t="str">
        <f t="shared" si="34"/>
        <v xml:space="preserve"> </v>
      </c>
      <c r="I208" t="str">
        <f t="shared" si="34"/>
        <v xml:space="preserve"> </v>
      </c>
      <c r="J208" t="str">
        <f t="shared" si="34"/>
        <v xml:space="preserve"> </v>
      </c>
      <c r="K208" t="str">
        <f t="shared" si="34"/>
        <v xml:space="preserve"> </v>
      </c>
      <c r="L208" t="str">
        <f t="shared" si="32"/>
        <v xml:space="preserve"> </v>
      </c>
      <c r="M208" t="str">
        <f t="shared" si="32"/>
        <v xml:space="preserve"> </v>
      </c>
      <c r="N208" t="str">
        <f t="shared" si="31"/>
        <v xml:space="preserve"> </v>
      </c>
      <c r="O208" t="str">
        <f t="shared" si="31"/>
        <v xml:space="preserve"> </v>
      </c>
    </row>
    <row r="209" spans="2:15" x14ac:dyDescent="0.25">
      <c r="B209" t="s">
        <v>134</v>
      </c>
      <c r="D209" t="s">
        <v>102</v>
      </c>
      <c r="E209" t="s">
        <v>103</v>
      </c>
      <c r="F209" t="s">
        <v>133</v>
      </c>
      <c r="G209" t="s">
        <v>39</v>
      </c>
      <c r="H209" t="s">
        <v>56</v>
      </c>
      <c r="I209" t="s">
        <v>57</v>
      </c>
      <c r="J209" t="s">
        <v>104</v>
      </c>
      <c r="K209" t="str">
        <f>" "</f>
        <v xml:space="preserve"> </v>
      </c>
      <c r="L209" t="str">
        <f t="shared" si="32"/>
        <v xml:space="preserve"> </v>
      </c>
      <c r="M209" t="str">
        <f t="shared" si="32"/>
        <v xml:space="preserve"> </v>
      </c>
      <c r="N209" t="str">
        <f t="shared" si="32"/>
        <v xml:space="preserve"> </v>
      </c>
      <c r="O209" t="str">
        <f t="shared" si="32"/>
        <v xml:space="preserve"> </v>
      </c>
    </row>
    <row r="210" spans="2:15" x14ac:dyDescent="0.25">
      <c r="H210" t="str">
        <f>" "</f>
        <v xml:space="preserve"> </v>
      </c>
      <c r="L210" t="str">
        <f t="shared" si="32"/>
        <v xml:space="preserve"> </v>
      </c>
      <c r="M210" t="str">
        <f t="shared" si="32"/>
        <v xml:space="preserve"> </v>
      </c>
      <c r="N210" t="str">
        <f t="shared" si="32"/>
        <v xml:space="preserve"> </v>
      </c>
      <c r="O210" t="str">
        <f t="shared" si="32"/>
        <v xml:space="preserve"> </v>
      </c>
    </row>
    <row r="211" spans="2:15" x14ac:dyDescent="0.25">
      <c r="C211" t="s">
        <v>135</v>
      </c>
      <c r="D211" t="s">
        <v>92</v>
      </c>
      <c r="E211" t="s">
        <v>39</v>
      </c>
      <c r="F211" t="s">
        <v>133</v>
      </c>
      <c r="G211" t="s">
        <v>94</v>
      </c>
      <c r="H211" t="str">
        <f>" "</f>
        <v xml:space="preserve"> </v>
      </c>
      <c r="I211" t="str">
        <f>" "</f>
        <v xml:space="preserve"> </v>
      </c>
      <c r="J211" t="str">
        <f>" "</f>
        <v xml:space="preserve"> </v>
      </c>
      <c r="K211" t="str">
        <f>" "</f>
        <v xml:space="preserve"> </v>
      </c>
      <c r="L211" t="str">
        <f t="shared" si="32"/>
        <v xml:space="preserve"> </v>
      </c>
      <c r="M211" t="str">
        <f t="shared" si="32"/>
        <v xml:space="preserve"> </v>
      </c>
      <c r="N211" t="str">
        <f t="shared" si="32"/>
        <v xml:space="preserve"> </v>
      </c>
      <c r="O211" t="str">
        <f t="shared" si="32"/>
        <v xml:space="preserve"> </v>
      </c>
    </row>
    <row r="212" spans="2:15" x14ac:dyDescent="0.25">
      <c r="B212" t="s">
        <v>135</v>
      </c>
      <c r="D212" t="s">
        <v>102</v>
      </c>
      <c r="E212" t="s">
        <v>103</v>
      </c>
      <c r="F212" t="s">
        <v>133</v>
      </c>
      <c r="G212" t="s">
        <v>56</v>
      </c>
      <c r="H212" t="s">
        <v>57</v>
      </c>
      <c r="I212" t="s">
        <v>39</v>
      </c>
      <c r="J212" t="s">
        <v>104</v>
      </c>
      <c r="K212" t="str">
        <f>" "</f>
        <v xml:space="preserve"> </v>
      </c>
      <c r="L212" t="str">
        <f t="shared" si="32"/>
        <v xml:space="preserve"> </v>
      </c>
      <c r="M212" t="str">
        <f t="shared" si="32"/>
        <v xml:space="preserve"> </v>
      </c>
      <c r="N212" t="str">
        <f t="shared" si="32"/>
        <v xml:space="preserve"> </v>
      </c>
      <c r="O212" t="str">
        <f t="shared" si="32"/>
        <v xml:space="preserve"> </v>
      </c>
    </row>
    <row r="213" spans="2:15" x14ac:dyDescent="0.25">
      <c r="H213" t="str">
        <f>" "</f>
        <v xml:space="preserve"> </v>
      </c>
      <c r="L213" t="str">
        <f t="shared" si="32"/>
        <v xml:space="preserve"> </v>
      </c>
      <c r="M213" t="str">
        <f t="shared" si="32"/>
        <v xml:space="preserve"> </v>
      </c>
      <c r="N213" t="str">
        <f t="shared" si="32"/>
        <v xml:space="preserve"> </v>
      </c>
      <c r="O213" t="str">
        <f t="shared" si="32"/>
        <v xml:space="preserve"> </v>
      </c>
    </row>
    <row r="214" spans="2:15" x14ac:dyDescent="0.25">
      <c r="C214" t="s">
        <v>136</v>
      </c>
      <c r="D214" t="s">
        <v>92</v>
      </c>
      <c r="E214" t="s">
        <v>39</v>
      </c>
      <c r="F214" t="s">
        <v>133</v>
      </c>
      <c r="G214" t="s">
        <v>94</v>
      </c>
      <c r="H214" t="str">
        <f>" "</f>
        <v xml:space="preserve"> </v>
      </c>
      <c r="I214" t="str">
        <f>" "</f>
        <v xml:space="preserve"> </v>
      </c>
      <c r="J214" t="str">
        <f>" "</f>
        <v xml:space="preserve"> </v>
      </c>
      <c r="K214" t="str">
        <f>" "</f>
        <v xml:space="preserve"> </v>
      </c>
      <c r="L214" t="str">
        <f t="shared" si="32"/>
        <v xml:space="preserve"> </v>
      </c>
      <c r="M214" t="str">
        <f t="shared" si="32"/>
        <v xml:space="preserve"> </v>
      </c>
      <c r="N214" t="str">
        <f t="shared" si="32"/>
        <v xml:space="preserve"> </v>
      </c>
      <c r="O214" t="str">
        <f t="shared" si="32"/>
        <v xml:space="preserve"> </v>
      </c>
    </row>
    <row r="215" spans="2:15" x14ac:dyDescent="0.25">
      <c r="B215" t="s">
        <v>136</v>
      </c>
      <c r="D215" t="s">
        <v>102</v>
      </c>
      <c r="E215" t="s">
        <v>93</v>
      </c>
      <c r="F215" t="s">
        <v>133</v>
      </c>
      <c r="G215" t="s">
        <v>39</v>
      </c>
      <c r="H215" t="s">
        <v>56</v>
      </c>
      <c r="I215" t="s">
        <v>57</v>
      </c>
      <c r="J215" t="s">
        <v>104</v>
      </c>
      <c r="K215" t="str">
        <f>" "</f>
        <v xml:space="preserve"> </v>
      </c>
      <c r="L215" t="str">
        <f t="shared" si="32"/>
        <v xml:space="preserve"> </v>
      </c>
      <c r="M215" t="str">
        <f t="shared" si="32"/>
        <v xml:space="preserve"> </v>
      </c>
      <c r="N215" t="str">
        <f t="shared" si="32"/>
        <v xml:space="preserve"> </v>
      </c>
      <c r="O215" t="str">
        <f t="shared" si="32"/>
        <v xml:space="preserve"> </v>
      </c>
    </row>
    <row r="216" spans="2:15" x14ac:dyDescent="0.25">
      <c r="H216" t="str">
        <f>" "</f>
        <v xml:space="preserve"> </v>
      </c>
      <c r="L216" t="str">
        <f t="shared" si="32"/>
        <v xml:space="preserve"> </v>
      </c>
      <c r="M216" t="str">
        <f t="shared" si="32"/>
        <v xml:space="preserve"> </v>
      </c>
      <c r="N216" t="str">
        <f t="shared" si="32"/>
        <v xml:space="preserve"> </v>
      </c>
      <c r="O216" t="str">
        <f t="shared" si="32"/>
        <v xml:space="preserve"> </v>
      </c>
    </row>
    <row r="217" spans="2:15" x14ac:dyDescent="0.25">
      <c r="C217" t="s">
        <v>137</v>
      </c>
      <c r="D217" t="s">
        <v>92</v>
      </c>
      <c r="E217" t="s">
        <v>39</v>
      </c>
      <c r="F217" t="s">
        <v>133</v>
      </c>
      <c r="G217" t="s">
        <v>94</v>
      </c>
      <c r="H217" t="str">
        <f>" "</f>
        <v xml:space="preserve"> </v>
      </c>
      <c r="I217" t="str">
        <f>" "</f>
        <v xml:space="preserve"> </v>
      </c>
      <c r="J217" t="str">
        <f>" "</f>
        <v xml:space="preserve"> </v>
      </c>
      <c r="K217" t="str">
        <f>" "</f>
        <v xml:space="preserve"> </v>
      </c>
      <c r="L217" t="str">
        <f t="shared" si="32"/>
        <v xml:space="preserve"> </v>
      </c>
      <c r="M217" t="str">
        <f t="shared" si="32"/>
        <v xml:space="preserve"> </v>
      </c>
      <c r="N217" t="str">
        <f t="shared" si="32"/>
        <v xml:space="preserve"> </v>
      </c>
      <c r="O217" t="str">
        <f t="shared" si="32"/>
        <v xml:space="preserve"> </v>
      </c>
    </row>
    <row r="218" spans="2:15" x14ac:dyDescent="0.25">
      <c r="B218" t="s">
        <v>137</v>
      </c>
      <c r="D218" t="s">
        <v>102</v>
      </c>
      <c r="E218" t="s">
        <v>93</v>
      </c>
      <c r="F218" t="s">
        <v>133</v>
      </c>
      <c r="G218" t="s">
        <v>56</v>
      </c>
      <c r="H218" t="s">
        <v>57</v>
      </c>
      <c r="I218" t="s">
        <v>39</v>
      </c>
      <c r="J218" t="s">
        <v>104</v>
      </c>
      <c r="K218" t="str">
        <f>" "</f>
        <v xml:space="preserve"> </v>
      </c>
      <c r="L218" t="str">
        <f t="shared" ref="L218:O224" si="35">" "</f>
        <v xml:space="preserve"> </v>
      </c>
      <c r="M218" t="str">
        <f t="shared" si="35"/>
        <v xml:space="preserve"> </v>
      </c>
      <c r="N218" t="str">
        <f t="shared" si="35"/>
        <v xml:space="preserve"> </v>
      </c>
      <c r="O218" t="str">
        <f t="shared" si="35"/>
        <v xml:space="preserve"> </v>
      </c>
    </row>
    <row r="219" spans="2:15" x14ac:dyDescent="0.25">
      <c r="L219" t="str">
        <f t="shared" si="35"/>
        <v xml:space="preserve"> </v>
      </c>
      <c r="M219" t="str">
        <f t="shared" si="35"/>
        <v xml:space="preserve"> </v>
      </c>
      <c r="N219" t="str">
        <f t="shared" si="35"/>
        <v xml:space="preserve"> </v>
      </c>
      <c r="O219" t="str">
        <f t="shared" si="35"/>
        <v xml:space="preserve"> </v>
      </c>
    </row>
    <row r="220" spans="2:15" x14ac:dyDescent="0.25">
      <c r="C220" t="s">
        <v>138</v>
      </c>
      <c r="D220" t="s">
        <v>92</v>
      </c>
      <c r="E220" t="s">
        <v>93</v>
      </c>
      <c r="F220" t="s">
        <v>93</v>
      </c>
      <c r="G220" t="s">
        <v>93</v>
      </c>
      <c r="H220" t="s">
        <v>93</v>
      </c>
      <c r="I220" t="s">
        <v>94</v>
      </c>
      <c r="J220" t="str">
        <f>" "</f>
        <v xml:space="preserve"> </v>
      </c>
      <c r="K220" t="str">
        <f>" "</f>
        <v xml:space="preserve"> </v>
      </c>
      <c r="L220" t="str">
        <f t="shared" si="35"/>
        <v xml:space="preserve"> </v>
      </c>
      <c r="M220" t="str">
        <f t="shared" si="35"/>
        <v xml:space="preserve"> </v>
      </c>
      <c r="N220" t="str">
        <f t="shared" si="35"/>
        <v xml:space="preserve"> </v>
      </c>
      <c r="O220" t="str">
        <f t="shared" si="35"/>
        <v xml:space="preserve"> </v>
      </c>
    </row>
    <row r="221" spans="2:15" x14ac:dyDescent="0.25">
      <c r="B221" t="s">
        <v>138</v>
      </c>
      <c r="D221" t="s">
        <v>102</v>
      </c>
      <c r="E221" t="s">
        <v>93</v>
      </c>
      <c r="F221" t="s">
        <v>93</v>
      </c>
      <c r="G221" t="s">
        <v>93</v>
      </c>
      <c r="H221" t="s">
        <v>93</v>
      </c>
      <c r="I221" t="s">
        <v>93</v>
      </c>
      <c r="J221" t="s">
        <v>93</v>
      </c>
      <c r="K221" t="s">
        <v>93</v>
      </c>
      <c r="L221" t="s">
        <v>104</v>
      </c>
      <c r="M221" t="str">
        <f t="shared" si="35"/>
        <v xml:space="preserve"> </v>
      </c>
      <c r="N221" t="str">
        <f t="shared" si="35"/>
        <v xml:space="preserve"> </v>
      </c>
      <c r="O221" t="str">
        <f t="shared" si="35"/>
        <v xml:space="preserve"> </v>
      </c>
    </row>
    <row r="222" spans="2:15" x14ac:dyDescent="0.25">
      <c r="L222" t="str">
        <f>" "</f>
        <v xml:space="preserve"> </v>
      </c>
      <c r="M222" t="str">
        <f t="shared" si="35"/>
        <v xml:space="preserve"> </v>
      </c>
      <c r="N222" t="str">
        <f t="shared" si="35"/>
        <v xml:space="preserve"> </v>
      </c>
      <c r="O222" t="str">
        <f t="shared" si="35"/>
        <v xml:space="preserve"> </v>
      </c>
    </row>
    <row r="223" spans="2:15" x14ac:dyDescent="0.25">
      <c r="C223" t="s">
        <v>139</v>
      </c>
      <c r="D223" t="s">
        <v>92</v>
      </c>
      <c r="E223" t="s">
        <v>93</v>
      </c>
      <c r="F223" t="s">
        <v>93</v>
      </c>
      <c r="G223" t="s">
        <v>93</v>
      </c>
      <c r="H223" t="s">
        <v>93</v>
      </c>
      <c r="I223" t="s">
        <v>94</v>
      </c>
      <c r="J223" t="str">
        <f>" "</f>
        <v xml:space="preserve"> </v>
      </c>
      <c r="K223" t="str">
        <f>" "</f>
        <v xml:space="preserve"> </v>
      </c>
      <c r="L223" t="str">
        <f>" "</f>
        <v xml:space="preserve"> </v>
      </c>
      <c r="M223" t="str">
        <f t="shared" si="35"/>
        <v xml:space="preserve"> </v>
      </c>
      <c r="N223" t="str">
        <f t="shared" si="35"/>
        <v xml:space="preserve"> </v>
      </c>
      <c r="O223" t="str">
        <f t="shared" si="35"/>
        <v xml:space="preserve"> </v>
      </c>
    </row>
    <row r="224" spans="2:15" x14ac:dyDescent="0.25">
      <c r="B224" t="s">
        <v>139</v>
      </c>
      <c r="D224" t="s">
        <v>102</v>
      </c>
      <c r="E224" t="s">
        <v>93</v>
      </c>
      <c r="F224" t="s">
        <v>93</v>
      </c>
      <c r="G224" t="s">
        <v>93</v>
      </c>
      <c r="H224" t="s">
        <v>93</v>
      </c>
      <c r="I224" t="s">
        <v>93</v>
      </c>
      <c r="J224" t="s">
        <v>93</v>
      </c>
      <c r="K224" t="s">
        <v>93</v>
      </c>
      <c r="L224" t="s">
        <v>104</v>
      </c>
      <c r="M224" t="str">
        <f t="shared" si="35"/>
        <v xml:space="preserve"> </v>
      </c>
      <c r="N224" t="str">
        <f t="shared" si="35"/>
        <v xml:space="preserve"> </v>
      </c>
      <c r="O224" t="str">
        <f t="shared" si="35"/>
        <v xml:space="preserve"> </v>
      </c>
    </row>
    <row r="225" spans="2:12" x14ac:dyDescent="0.25">
      <c r="L225" t="str">
        <f>" "</f>
        <v xml:space="preserve"> </v>
      </c>
    </row>
    <row r="226" spans="2:12" x14ac:dyDescent="0.25">
      <c r="C226" t="s">
        <v>110</v>
      </c>
      <c r="D226" t="s">
        <v>92</v>
      </c>
      <c r="E226" s="7" t="s">
        <v>39</v>
      </c>
      <c r="F226" s="7" t="s">
        <v>133</v>
      </c>
      <c r="G226" s="6" t="s">
        <v>94</v>
      </c>
      <c r="H226" s="7" t="str">
        <f>" "</f>
        <v xml:space="preserve"> </v>
      </c>
      <c r="I226" s="7" t="str">
        <f t="shared" ref="I226:L227" si="36">" "</f>
        <v xml:space="preserve"> </v>
      </c>
      <c r="J226" s="7" t="str">
        <f t="shared" si="36"/>
        <v xml:space="preserve"> </v>
      </c>
      <c r="K226" s="7" t="str">
        <f t="shared" si="36"/>
        <v xml:space="preserve"> </v>
      </c>
      <c r="L226" t="str">
        <f t="shared" si="36"/>
        <v xml:space="preserve"> </v>
      </c>
    </row>
    <row r="227" spans="2:12" x14ac:dyDescent="0.25">
      <c r="B227" t="s">
        <v>110</v>
      </c>
      <c r="D227" t="s">
        <v>102</v>
      </c>
      <c r="E227" s="7" t="s">
        <v>93</v>
      </c>
      <c r="F227" s="7" t="s">
        <v>133</v>
      </c>
      <c r="G227" s="7" t="s">
        <v>39</v>
      </c>
      <c r="H227" s="7" t="s">
        <v>122</v>
      </c>
      <c r="I227" s="7" t="s">
        <v>56</v>
      </c>
      <c r="J227" s="7" t="s">
        <v>57</v>
      </c>
      <c r="K227" s="7" t="s">
        <v>104</v>
      </c>
      <c r="L227" t="str">
        <f t="shared" si="36"/>
        <v xml:space="preserve"> </v>
      </c>
    </row>
    <row r="228" spans="2:12" x14ac:dyDescent="0.25">
      <c r="D228" t="str">
        <f>" "</f>
        <v xml:space="preserve"> </v>
      </c>
      <c r="E228" s="7" t="str">
        <f t="shared" ref="E228:L230" si="37">" "</f>
        <v xml:space="preserve"> </v>
      </c>
      <c r="F228" s="7" t="str">
        <f t="shared" si="37"/>
        <v xml:space="preserve"> </v>
      </c>
      <c r="G228" s="8" t="str">
        <f t="shared" si="37"/>
        <v xml:space="preserve"> </v>
      </c>
      <c r="H228" s="7" t="str">
        <f t="shared" si="37"/>
        <v xml:space="preserve"> </v>
      </c>
      <c r="I228" s="7" t="str">
        <f t="shared" si="37"/>
        <v xml:space="preserve"> </v>
      </c>
      <c r="J228" s="7" t="str">
        <f t="shared" si="37"/>
        <v xml:space="preserve"> </v>
      </c>
      <c r="K228" s="7" t="str">
        <f t="shared" si="37"/>
        <v xml:space="preserve"> </v>
      </c>
      <c r="L228" t="str">
        <f t="shared" si="37"/>
        <v xml:space="preserve"> </v>
      </c>
    </row>
    <row r="229" spans="2:12" x14ac:dyDescent="0.25">
      <c r="C229" t="s">
        <v>111</v>
      </c>
      <c r="D229" t="s">
        <v>92</v>
      </c>
      <c r="E229" s="7" t="s">
        <v>39</v>
      </c>
      <c r="F229" s="7" t="s">
        <v>133</v>
      </c>
      <c r="G229" s="6" t="s">
        <v>94</v>
      </c>
      <c r="H229" s="7" t="str">
        <f>" "</f>
        <v xml:space="preserve"> </v>
      </c>
      <c r="I229" s="7" t="str">
        <f t="shared" si="37"/>
        <v xml:space="preserve"> </v>
      </c>
      <c r="J229" s="7" t="str">
        <f t="shared" si="37"/>
        <v xml:space="preserve"> </v>
      </c>
      <c r="K229" s="7" t="str">
        <f t="shared" si="37"/>
        <v xml:space="preserve"> </v>
      </c>
      <c r="L229" t="str">
        <f t="shared" si="37"/>
        <v xml:space="preserve"> </v>
      </c>
    </row>
    <row r="230" spans="2:12" x14ac:dyDescent="0.25">
      <c r="B230" t="s">
        <v>111</v>
      </c>
      <c r="D230" t="s">
        <v>102</v>
      </c>
      <c r="E230" s="7" t="s">
        <v>93</v>
      </c>
      <c r="F230" s="7" t="s">
        <v>133</v>
      </c>
      <c r="G230" s="7" t="s">
        <v>39</v>
      </c>
      <c r="H230" s="7" t="s">
        <v>56</v>
      </c>
      <c r="I230" s="7" t="s">
        <v>57</v>
      </c>
      <c r="J230" s="7" t="s">
        <v>122</v>
      </c>
      <c r="K230" s="7" t="s">
        <v>104</v>
      </c>
      <c r="L230" t="str">
        <f t="shared" si="37"/>
        <v xml:space="preserve"> </v>
      </c>
    </row>
    <row r="231" spans="2:12" x14ac:dyDescent="0.25">
      <c r="D231" t="str">
        <f t="shared" ref="D231:L233" si="38">" "</f>
        <v xml:space="preserve"> </v>
      </c>
      <c r="E231" s="7" t="str">
        <f t="shared" si="38"/>
        <v xml:space="preserve"> </v>
      </c>
      <c r="F231" s="7" t="str">
        <f t="shared" si="38"/>
        <v xml:space="preserve"> </v>
      </c>
      <c r="G231" s="8" t="str">
        <f t="shared" si="38"/>
        <v xml:space="preserve"> </v>
      </c>
      <c r="H231" s="7"/>
      <c r="I231" s="7" t="str">
        <f t="shared" si="38"/>
        <v xml:space="preserve"> </v>
      </c>
      <c r="J231" s="7" t="str">
        <f t="shared" si="38"/>
        <v xml:space="preserve"> </v>
      </c>
      <c r="K231" s="7" t="str">
        <f t="shared" si="38"/>
        <v xml:space="preserve"> </v>
      </c>
      <c r="L231" t="str">
        <f t="shared" si="38"/>
        <v xml:space="preserve"> </v>
      </c>
    </row>
    <row r="232" spans="2:12" x14ac:dyDescent="0.25">
      <c r="C232" t="s">
        <v>112</v>
      </c>
      <c r="D232" t="s">
        <v>92</v>
      </c>
      <c r="E232" s="7" t="s">
        <v>39</v>
      </c>
      <c r="F232" s="7" t="s">
        <v>133</v>
      </c>
      <c r="G232" s="6" t="s">
        <v>94</v>
      </c>
      <c r="H232" s="7" t="str">
        <f>" "</f>
        <v xml:space="preserve"> </v>
      </c>
      <c r="I232" s="7" t="str">
        <f t="shared" si="38"/>
        <v xml:space="preserve"> </v>
      </c>
      <c r="J232" s="7" t="str">
        <f t="shared" si="38"/>
        <v xml:space="preserve"> </v>
      </c>
      <c r="K232" s="7" t="str">
        <f t="shared" si="38"/>
        <v xml:space="preserve"> </v>
      </c>
      <c r="L232" t="str">
        <f t="shared" si="38"/>
        <v xml:space="preserve"> </v>
      </c>
    </row>
    <row r="233" spans="2:12" x14ac:dyDescent="0.25">
      <c r="B233" t="s">
        <v>112</v>
      </c>
      <c r="D233" t="s">
        <v>102</v>
      </c>
      <c r="E233" s="7" t="s">
        <v>93</v>
      </c>
      <c r="F233" s="7" t="s">
        <v>133</v>
      </c>
      <c r="G233" s="7" t="s">
        <v>56</v>
      </c>
      <c r="H233" s="7" t="s">
        <v>57</v>
      </c>
      <c r="I233" s="7" t="s">
        <v>39</v>
      </c>
      <c r="J233" s="7" t="s">
        <v>122</v>
      </c>
      <c r="K233" s="7" t="s">
        <v>104</v>
      </c>
      <c r="L233" t="str">
        <f t="shared" si="38"/>
        <v xml:space="preserve"> </v>
      </c>
    </row>
    <row r="234" spans="2:12" x14ac:dyDescent="0.25">
      <c r="D234" t="str">
        <f>" "</f>
        <v xml:space="preserve"> </v>
      </c>
      <c r="E234" s="7"/>
      <c r="F234" s="7" t="str">
        <f t="shared" ref="F234:L236" si="39">" "</f>
        <v xml:space="preserve"> </v>
      </c>
      <c r="G234" s="7" t="str">
        <f t="shared" si="39"/>
        <v xml:space="preserve"> </v>
      </c>
      <c r="H234" s="7" t="str">
        <f t="shared" si="39"/>
        <v xml:space="preserve"> </v>
      </c>
      <c r="I234" s="7" t="str">
        <f t="shared" si="39"/>
        <v xml:space="preserve"> </v>
      </c>
      <c r="J234" s="7" t="str">
        <f t="shared" si="39"/>
        <v xml:space="preserve"> </v>
      </c>
      <c r="K234" s="7" t="str">
        <f t="shared" si="39"/>
        <v xml:space="preserve"> </v>
      </c>
      <c r="L234" t="str">
        <f t="shared" si="39"/>
        <v xml:space="preserve"> </v>
      </c>
    </row>
    <row r="235" spans="2:12" x14ac:dyDescent="0.25">
      <c r="C235" t="s">
        <v>140</v>
      </c>
      <c r="D235" t="s">
        <v>92</v>
      </c>
      <c r="E235" s="7" t="s">
        <v>39</v>
      </c>
      <c r="F235" s="7" t="s">
        <v>133</v>
      </c>
      <c r="G235" s="6" t="s">
        <v>94</v>
      </c>
      <c r="H235" s="7" t="str">
        <f>" "</f>
        <v xml:space="preserve"> </v>
      </c>
      <c r="I235" s="7" t="str">
        <f t="shared" si="39"/>
        <v xml:space="preserve"> </v>
      </c>
      <c r="J235" s="7" t="str">
        <f t="shared" si="39"/>
        <v xml:space="preserve"> </v>
      </c>
      <c r="K235" s="7" t="str">
        <f t="shared" si="39"/>
        <v xml:space="preserve"> </v>
      </c>
      <c r="L235" t="str">
        <f t="shared" si="39"/>
        <v xml:space="preserve"> </v>
      </c>
    </row>
    <row r="236" spans="2:12" x14ac:dyDescent="0.25">
      <c r="B236" t="s">
        <v>140</v>
      </c>
      <c r="D236" t="s">
        <v>102</v>
      </c>
      <c r="E236" s="7" t="s">
        <v>93</v>
      </c>
      <c r="F236" s="7" t="s">
        <v>133</v>
      </c>
      <c r="G236" s="7" t="s">
        <v>122</v>
      </c>
      <c r="H236" s="7" t="s">
        <v>39</v>
      </c>
      <c r="I236" s="7" t="s">
        <v>56</v>
      </c>
      <c r="J236" s="7" t="s">
        <v>57</v>
      </c>
      <c r="K236" s="7" t="s">
        <v>104</v>
      </c>
      <c r="L236" t="str">
        <f t="shared" si="39"/>
        <v xml:space="preserve"> </v>
      </c>
    </row>
    <row r="237" spans="2:12" x14ac:dyDescent="0.25">
      <c r="D237" t="str">
        <f t="shared" ref="D237:L237" si="40">" "</f>
        <v xml:space="preserve"> </v>
      </c>
      <c r="E237" t="str">
        <f t="shared" si="40"/>
        <v xml:space="preserve"> </v>
      </c>
      <c r="F237" t="str">
        <f t="shared" si="40"/>
        <v xml:space="preserve"> </v>
      </c>
      <c r="G237" t="str">
        <f t="shared" si="40"/>
        <v xml:space="preserve"> </v>
      </c>
      <c r="H237" s="7"/>
      <c r="I237" s="7"/>
      <c r="J237" s="7"/>
      <c r="K237" t="str">
        <f t="shared" si="40"/>
        <v xml:space="preserve"> </v>
      </c>
      <c r="L237" t="str">
        <f t="shared" si="40"/>
        <v xml:space="preserve"> </v>
      </c>
    </row>
    <row r="238" spans="2:12" x14ac:dyDescent="0.25">
      <c r="C238" t="s">
        <v>141</v>
      </c>
      <c r="D238" t="s">
        <v>92</v>
      </c>
      <c r="E238" s="7" t="s">
        <v>39</v>
      </c>
      <c r="F238" s="7" t="s">
        <v>133</v>
      </c>
      <c r="G238" s="6" t="s">
        <v>94</v>
      </c>
      <c r="H238" s="7" t="str">
        <f>" "</f>
        <v xml:space="preserve"> </v>
      </c>
      <c r="I238" s="7" t="str">
        <f>" "</f>
        <v xml:space="preserve"> </v>
      </c>
      <c r="J238" s="7" t="str">
        <f>" "</f>
        <v xml:space="preserve"> </v>
      </c>
      <c r="K238" s="7" t="str">
        <f>" "</f>
        <v xml:space="preserve"> </v>
      </c>
    </row>
    <row r="239" spans="2:12" x14ac:dyDescent="0.25">
      <c r="B239" t="s">
        <v>141</v>
      </c>
      <c r="D239" t="s">
        <v>102</v>
      </c>
      <c r="E239" s="7" t="s">
        <v>93</v>
      </c>
      <c r="F239" s="7" t="s">
        <v>133</v>
      </c>
      <c r="G239" s="7" t="s">
        <v>122</v>
      </c>
      <c r="H239" s="7" t="s">
        <v>56</v>
      </c>
      <c r="I239" s="7" t="s">
        <v>57</v>
      </c>
      <c r="J239" s="7" t="s">
        <v>39</v>
      </c>
      <c r="K239" s="7" t="s">
        <v>104</v>
      </c>
    </row>
    <row r="240" spans="2:12" x14ac:dyDescent="0.25">
      <c r="G240" s="7"/>
      <c r="H240" s="7"/>
      <c r="I240" s="7"/>
      <c r="J240" s="7"/>
    </row>
    <row r="241" spans="2:12" x14ac:dyDescent="0.25">
      <c r="C241" t="s">
        <v>142</v>
      </c>
      <c r="D241" t="s">
        <v>92</v>
      </c>
      <c r="E241" s="7" t="s">
        <v>39</v>
      </c>
      <c r="F241" s="7" t="s">
        <v>133</v>
      </c>
      <c r="G241" s="6" t="s">
        <v>94</v>
      </c>
      <c r="H241" s="7" t="str">
        <f>" "</f>
        <v xml:space="preserve"> </v>
      </c>
      <c r="I241" s="7" t="str">
        <f>" "</f>
        <v xml:space="preserve"> </v>
      </c>
      <c r="J241" s="7" t="str">
        <f>" "</f>
        <v xml:space="preserve"> </v>
      </c>
      <c r="K241" s="7" t="str">
        <f>" "</f>
        <v xml:space="preserve"> </v>
      </c>
    </row>
    <row r="242" spans="2:12" x14ac:dyDescent="0.25">
      <c r="B242" t="s">
        <v>142</v>
      </c>
      <c r="D242" t="s">
        <v>102</v>
      </c>
      <c r="E242" s="7" t="s">
        <v>93</v>
      </c>
      <c r="F242" s="7" t="s">
        <v>133</v>
      </c>
      <c r="G242" s="7" t="s">
        <v>56</v>
      </c>
      <c r="H242" s="7" t="s">
        <v>57</v>
      </c>
      <c r="I242" s="7" t="s">
        <v>122</v>
      </c>
      <c r="J242" s="7" t="s">
        <v>39</v>
      </c>
      <c r="K242" s="7" t="s">
        <v>104</v>
      </c>
    </row>
    <row r="243" spans="2:12" x14ac:dyDescent="0.25">
      <c r="D243" t="str">
        <f>" "</f>
        <v xml:space="preserve"> </v>
      </c>
      <c r="E243" s="7" t="str">
        <f t="shared" ref="E243:K243" si="41">" "</f>
        <v xml:space="preserve"> </v>
      </c>
      <c r="F243" s="7" t="str">
        <f t="shared" si="41"/>
        <v xml:space="preserve"> </v>
      </c>
      <c r="G243" s="7"/>
      <c r="H243" s="7" t="str">
        <f t="shared" si="41"/>
        <v xml:space="preserve"> </v>
      </c>
      <c r="I243" s="7" t="str">
        <f t="shared" si="41"/>
        <v xml:space="preserve"> </v>
      </c>
      <c r="J243" s="7" t="str">
        <f t="shared" si="41"/>
        <v xml:space="preserve"> </v>
      </c>
      <c r="K243" s="7" t="str">
        <f t="shared" si="41"/>
        <v xml:space="preserve"> </v>
      </c>
    </row>
    <row r="244" spans="2:12" x14ac:dyDescent="0.25">
      <c r="C244" t="s">
        <v>143</v>
      </c>
      <c r="D244" t="s">
        <v>92</v>
      </c>
      <c r="E244" s="7" t="s">
        <v>39</v>
      </c>
      <c r="F244" s="7" t="s">
        <v>133</v>
      </c>
      <c r="G244" s="6" t="s">
        <v>94</v>
      </c>
      <c r="H244" s="7" t="str">
        <f>" "</f>
        <v xml:space="preserve"> </v>
      </c>
      <c r="I244" s="7" t="str">
        <f>" "</f>
        <v xml:space="preserve"> </v>
      </c>
      <c r="J244" s="7" t="str">
        <f>" "</f>
        <v xml:space="preserve"> </v>
      </c>
      <c r="K244" s="7" t="str">
        <f>" "</f>
        <v xml:space="preserve"> </v>
      </c>
    </row>
    <row r="245" spans="2:12" x14ac:dyDescent="0.25">
      <c r="B245" t="s">
        <v>143</v>
      </c>
      <c r="D245" t="s">
        <v>102</v>
      </c>
      <c r="E245" s="7" t="s">
        <v>103</v>
      </c>
      <c r="F245" s="7" t="s">
        <v>133</v>
      </c>
      <c r="G245" s="7" t="s">
        <v>39</v>
      </c>
      <c r="H245" s="7" t="s">
        <v>122</v>
      </c>
      <c r="I245" s="7" t="s">
        <v>56</v>
      </c>
      <c r="J245" s="7" t="s">
        <v>57</v>
      </c>
      <c r="K245" s="7" t="s">
        <v>104</v>
      </c>
    </row>
    <row r="246" spans="2:12" x14ac:dyDescent="0.25">
      <c r="D246" t="str">
        <f t="shared" ref="D246:K246" si="42">" "</f>
        <v xml:space="preserve"> </v>
      </c>
      <c r="E246" s="7" t="str">
        <f t="shared" si="42"/>
        <v xml:space="preserve"> </v>
      </c>
      <c r="F246" s="7" t="str">
        <f t="shared" si="42"/>
        <v xml:space="preserve"> </v>
      </c>
      <c r="G246" s="8" t="str">
        <f t="shared" si="42"/>
        <v xml:space="preserve"> </v>
      </c>
      <c r="H246" s="7" t="str">
        <f t="shared" si="42"/>
        <v xml:space="preserve"> </v>
      </c>
      <c r="I246" s="7" t="str">
        <f t="shared" si="42"/>
        <v xml:space="preserve"> </v>
      </c>
      <c r="J246" s="7" t="str">
        <f t="shared" si="42"/>
        <v xml:space="preserve"> </v>
      </c>
      <c r="K246" s="7" t="str">
        <f t="shared" si="42"/>
        <v xml:space="preserve"> </v>
      </c>
    </row>
    <row r="247" spans="2:12" x14ac:dyDescent="0.25">
      <c r="C247" t="s">
        <v>144</v>
      </c>
      <c r="D247" t="s">
        <v>92</v>
      </c>
      <c r="E247" s="7" t="s">
        <v>39</v>
      </c>
      <c r="F247" s="7" t="s">
        <v>133</v>
      </c>
      <c r="G247" s="6" t="s">
        <v>94</v>
      </c>
      <c r="H247" s="7" t="str">
        <f>" "</f>
        <v xml:space="preserve"> </v>
      </c>
      <c r="I247" s="7" t="str">
        <f>" "</f>
        <v xml:space="preserve"> </v>
      </c>
      <c r="J247" s="7" t="str">
        <f>" "</f>
        <v xml:space="preserve"> </v>
      </c>
      <c r="K247" s="7" t="str">
        <f>" "</f>
        <v xml:space="preserve"> </v>
      </c>
      <c r="L247" t="str">
        <f>" "</f>
        <v xml:space="preserve"> </v>
      </c>
    </row>
    <row r="248" spans="2:12" x14ac:dyDescent="0.25">
      <c r="B248" t="s">
        <v>144</v>
      </c>
      <c r="D248" t="s">
        <v>102</v>
      </c>
      <c r="E248" s="7" t="s">
        <v>103</v>
      </c>
      <c r="F248" s="7" t="s">
        <v>133</v>
      </c>
      <c r="G248" s="7" t="s">
        <v>39</v>
      </c>
      <c r="H248" s="7" t="s">
        <v>56</v>
      </c>
      <c r="I248" s="7" t="s">
        <v>57</v>
      </c>
      <c r="J248" s="7" t="s">
        <v>122</v>
      </c>
      <c r="K248" s="7" t="s">
        <v>104</v>
      </c>
      <c r="L248" t="str">
        <f t="shared" ref="L248:L260" si="43">" "</f>
        <v xml:space="preserve"> </v>
      </c>
    </row>
    <row r="249" spans="2:12" x14ac:dyDescent="0.25">
      <c r="D249" t="str">
        <f>" "</f>
        <v xml:space="preserve"> </v>
      </c>
      <c r="E249" s="7" t="str">
        <f>" "</f>
        <v xml:space="preserve"> </v>
      </c>
      <c r="F249" s="7" t="str">
        <f>" "</f>
        <v xml:space="preserve"> </v>
      </c>
      <c r="G249" s="8" t="str">
        <f>" "</f>
        <v xml:space="preserve"> </v>
      </c>
      <c r="H249" s="7"/>
      <c r="I249" s="7" t="str">
        <f t="shared" ref="I249:K250" si="44">" "</f>
        <v xml:space="preserve"> </v>
      </c>
      <c r="J249" s="7" t="str">
        <f t="shared" si="44"/>
        <v xml:space="preserve"> </v>
      </c>
      <c r="K249" s="7" t="str">
        <f t="shared" si="44"/>
        <v xml:space="preserve"> </v>
      </c>
      <c r="L249" t="str">
        <f t="shared" si="43"/>
        <v xml:space="preserve"> </v>
      </c>
    </row>
    <row r="250" spans="2:12" x14ac:dyDescent="0.25">
      <c r="C250" t="s">
        <v>145</v>
      </c>
      <c r="D250" t="s">
        <v>92</v>
      </c>
      <c r="E250" s="7" t="s">
        <v>39</v>
      </c>
      <c r="F250" s="7" t="s">
        <v>133</v>
      </c>
      <c r="G250" s="6" t="s">
        <v>94</v>
      </c>
      <c r="H250" s="7" t="str">
        <f>" "</f>
        <v xml:space="preserve"> </v>
      </c>
      <c r="I250" s="7" t="str">
        <f t="shared" si="44"/>
        <v xml:space="preserve"> </v>
      </c>
      <c r="J250" s="7" t="str">
        <f t="shared" si="44"/>
        <v xml:space="preserve"> </v>
      </c>
      <c r="K250" s="7" t="str">
        <f t="shared" si="44"/>
        <v xml:space="preserve"> </v>
      </c>
      <c r="L250" t="str">
        <f t="shared" si="43"/>
        <v xml:space="preserve"> </v>
      </c>
    </row>
    <row r="251" spans="2:12" x14ac:dyDescent="0.25">
      <c r="B251" t="s">
        <v>145</v>
      </c>
      <c r="D251" t="s">
        <v>102</v>
      </c>
      <c r="E251" s="7" t="s">
        <v>103</v>
      </c>
      <c r="F251" s="7" t="s">
        <v>133</v>
      </c>
      <c r="G251" s="7" t="s">
        <v>56</v>
      </c>
      <c r="H251" s="7" t="s">
        <v>57</v>
      </c>
      <c r="I251" s="7" t="s">
        <v>39</v>
      </c>
      <c r="J251" s="7" t="s">
        <v>122</v>
      </c>
      <c r="K251" s="7" t="s">
        <v>104</v>
      </c>
      <c r="L251" t="str">
        <f t="shared" si="43"/>
        <v xml:space="preserve"> </v>
      </c>
    </row>
    <row r="252" spans="2:12" x14ac:dyDescent="0.25">
      <c r="D252" t="str">
        <f>" "</f>
        <v xml:space="preserve"> </v>
      </c>
      <c r="E252" s="7"/>
      <c r="F252" s="7" t="str">
        <f t="shared" ref="F252:K252" si="45">" "</f>
        <v xml:space="preserve"> </v>
      </c>
      <c r="G252" s="7" t="str">
        <f t="shared" si="45"/>
        <v xml:space="preserve"> </v>
      </c>
      <c r="H252" s="7" t="str">
        <f t="shared" si="45"/>
        <v xml:space="preserve"> </v>
      </c>
      <c r="I252" s="7" t="str">
        <f t="shared" si="45"/>
        <v xml:space="preserve"> </v>
      </c>
      <c r="J252" s="7" t="str">
        <f t="shared" si="45"/>
        <v xml:space="preserve"> </v>
      </c>
      <c r="K252" s="7" t="str">
        <f t="shared" si="45"/>
        <v xml:space="preserve"> </v>
      </c>
      <c r="L252" t="str">
        <f t="shared" si="43"/>
        <v xml:space="preserve"> </v>
      </c>
    </row>
    <row r="253" spans="2:12" x14ac:dyDescent="0.25">
      <c r="C253" t="s">
        <v>146</v>
      </c>
      <c r="D253" t="s">
        <v>92</v>
      </c>
      <c r="E253" s="7" t="s">
        <v>39</v>
      </c>
      <c r="F253" s="7" t="s">
        <v>133</v>
      </c>
      <c r="G253" s="6" t="s">
        <v>94</v>
      </c>
      <c r="H253" s="7" t="str">
        <f>" "</f>
        <v xml:space="preserve"> </v>
      </c>
      <c r="I253" s="7" t="str">
        <f>" "</f>
        <v xml:space="preserve"> </v>
      </c>
      <c r="J253" s="7" t="str">
        <f>" "</f>
        <v xml:space="preserve"> </v>
      </c>
      <c r="K253" s="7" t="str">
        <f>" "</f>
        <v xml:space="preserve"> </v>
      </c>
      <c r="L253" t="str">
        <f t="shared" si="43"/>
        <v xml:space="preserve"> </v>
      </c>
    </row>
    <row r="254" spans="2:12" x14ac:dyDescent="0.25">
      <c r="B254" t="s">
        <v>146</v>
      </c>
      <c r="D254" t="s">
        <v>102</v>
      </c>
      <c r="E254" s="7" t="s">
        <v>103</v>
      </c>
      <c r="F254" s="7" t="s">
        <v>133</v>
      </c>
      <c r="G254" s="7" t="s">
        <v>122</v>
      </c>
      <c r="H254" s="7" t="s">
        <v>39</v>
      </c>
      <c r="I254" s="7" t="s">
        <v>56</v>
      </c>
      <c r="J254" s="7" t="s">
        <v>57</v>
      </c>
      <c r="K254" s="7" t="s">
        <v>104</v>
      </c>
      <c r="L254" t="str">
        <f t="shared" si="43"/>
        <v xml:space="preserve"> </v>
      </c>
    </row>
    <row r="255" spans="2:12" x14ac:dyDescent="0.25">
      <c r="D255" t="str">
        <f>" "</f>
        <v xml:space="preserve"> </v>
      </c>
      <c r="E255" t="str">
        <f>" "</f>
        <v xml:space="preserve"> </v>
      </c>
      <c r="F255" t="str">
        <f>" "</f>
        <v xml:space="preserve"> </v>
      </c>
      <c r="G255" t="str">
        <f>" "</f>
        <v xml:space="preserve"> </v>
      </c>
      <c r="H255" s="7"/>
      <c r="I255" s="7"/>
      <c r="J255" s="7"/>
      <c r="K255" t="str">
        <f>" "</f>
        <v xml:space="preserve"> </v>
      </c>
      <c r="L255" t="str">
        <f t="shared" si="43"/>
        <v xml:space="preserve"> </v>
      </c>
    </row>
    <row r="256" spans="2:12" x14ac:dyDescent="0.25">
      <c r="C256" t="s">
        <v>147</v>
      </c>
      <c r="D256" t="s">
        <v>92</v>
      </c>
      <c r="E256" s="7" t="s">
        <v>39</v>
      </c>
      <c r="F256" s="7" t="s">
        <v>133</v>
      </c>
      <c r="G256" s="6" t="s">
        <v>94</v>
      </c>
      <c r="H256" s="7" t="str">
        <f>" "</f>
        <v xml:space="preserve"> </v>
      </c>
      <c r="I256" s="7" t="str">
        <f>" "</f>
        <v xml:space="preserve"> </v>
      </c>
      <c r="J256" s="7" t="str">
        <f>" "</f>
        <v xml:space="preserve"> </v>
      </c>
      <c r="K256" s="7" t="str">
        <f>" "</f>
        <v xml:space="preserve"> </v>
      </c>
      <c r="L256" t="str">
        <f t="shared" si="43"/>
        <v xml:space="preserve"> </v>
      </c>
    </row>
    <row r="257" spans="2:12" x14ac:dyDescent="0.25">
      <c r="B257" t="s">
        <v>147</v>
      </c>
      <c r="D257" t="s">
        <v>102</v>
      </c>
      <c r="E257" s="7" t="s">
        <v>103</v>
      </c>
      <c r="F257" s="7" t="s">
        <v>133</v>
      </c>
      <c r="G257" s="7" t="s">
        <v>122</v>
      </c>
      <c r="H257" s="7" t="s">
        <v>56</v>
      </c>
      <c r="I257" s="7" t="s">
        <v>57</v>
      </c>
      <c r="J257" s="7" t="s">
        <v>39</v>
      </c>
      <c r="K257" s="7" t="s">
        <v>104</v>
      </c>
      <c r="L257" t="str">
        <f t="shared" si="43"/>
        <v xml:space="preserve"> </v>
      </c>
    </row>
    <row r="258" spans="2:12" x14ac:dyDescent="0.25">
      <c r="G258" s="7"/>
      <c r="H258" s="7"/>
      <c r="I258" s="7"/>
      <c r="J258" s="7"/>
      <c r="L258" t="str">
        <f t="shared" si="43"/>
        <v xml:space="preserve"> </v>
      </c>
    </row>
    <row r="259" spans="2:12" x14ac:dyDescent="0.25">
      <c r="C259" t="s">
        <v>113</v>
      </c>
      <c r="D259" t="s">
        <v>92</v>
      </c>
      <c r="E259" s="7" t="s">
        <v>39</v>
      </c>
      <c r="F259" s="7" t="s">
        <v>133</v>
      </c>
      <c r="G259" s="6" t="s">
        <v>94</v>
      </c>
      <c r="H259" s="7" t="str">
        <f>" "</f>
        <v xml:space="preserve"> </v>
      </c>
      <c r="I259" s="7" t="str">
        <f>" "</f>
        <v xml:space="preserve"> </v>
      </c>
      <c r="J259" s="7" t="str">
        <f>" "</f>
        <v xml:space="preserve"> </v>
      </c>
      <c r="K259" s="7" t="str">
        <f>" "</f>
        <v xml:space="preserve"> </v>
      </c>
      <c r="L259" t="str">
        <f t="shared" si="43"/>
        <v xml:space="preserve"> </v>
      </c>
    </row>
    <row r="260" spans="2:12" x14ac:dyDescent="0.25">
      <c r="B260" t="s">
        <v>113</v>
      </c>
      <c r="D260" t="s">
        <v>102</v>
      </c>
      <c r="E260" s="7" t="s">
        <v>103</v>
      </c>
      <c r="F260" s="7" t="s">
        <v>133</v>
      </c>
      <c r="G260" s="7" t="s">
        <v>56</v>
      </c>
      <c r="H260" s="7" t="s">
        <v>57</v>
      </c>
      <c r="I260" s="7" t="s">
        <v>122</v>
      </c>
      <c r="J260" s="7" t="s">
        <v>39</v>
      </c>
      <c r="K260" s="7" t="s">
        <v>104</v>
      </c>
      <c r="L260" t="str">
        <f t="shared" si="43"/>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CRITERIA</vt:lpstr>
      <vt:lpstr>Sheet2</vt:lpstr>
      <vt:lpstr>Sheet3</vt:lpstr>
      <vt:lpstr>D</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Henniger</dc:creator>
  <cp:lastModifiedBy>luk</cp:lastModifiedBy>
  <dcterms:created xsi:type="dcterms:W3CDTF">2013-04-04T13:49:37Z</dcterms:created>
  <dcterms:modified xsi:type="dcterms:W3CDTF">2013-04-04T16:12:44Z</dcterms:modified>
</cp:coreProperties>
</file>