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uk\Downloads\"/>
    </mc:Choice>
  </mc:AlternateContent>
  <bookViews>
    <workbookView xWindow="0" yWindow="0" windowWidth="27825" windowHeight="12735"/>
  </bookViews>
  <sheets>
    <sheet name="Matrix" sheetId="1" r:id="rId1"/>
  </sheets>
  <calcPr calcId="152511" iterateDelta="1E-4"/>
</workbook>
</file>

<file path=xl/calcChain.xml><?xml version="1.0" encoding="utf-8"?>
<calcChain xmlns="http://schemas.openxmlformats.org/spreadsheetml/2006/main">
  <c r="C23" i="1" l="1"/>
  <c r="C5" i="1"/>
  <c r="D10" i="1" l="1"/>
  <c r="C19" i="1" l="1"/>
  <c r="B13" i="1"/>
  <c r="B17" i="1"/>
  <c r="B25" i="1" l="1"/>
  <c r="R23" i="1" l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B16" i="1"/>
  <c r="C12" i="1"/>
  <c r="B12" i="1"/>
  <c r="C10" i="1"/>
  <c r="C14" i="1" s="1"/>
  <c r="B7" i="1"/>
  <c r="H5" i="1"/>
  <c r="G5" i="1"/>
  <c r="F5" i="1"/>
  <c r="E5" i="1"/>
  <c r="D5" i="1"/>
</calcChain>
</file>

<file path=xl/sharedStrings.xml><?xml version="1.0" encoding="utf-8"?>
<sst xmlns="http://schemas.openxmlformats.org/spreadsheetml/2006/main" count="183" uniqueCount="146">
  <si>
    <t>HHA to Eplus Dictionary</t>
  </si>
  <si>
    <t>HHA Object:</t>
  </si>
  <si>
    <t>CONSTRUCTIONS</t>
  </si>
  <si>
    <t>Eplus Object:</t>
  </si>
  <si>
    <t>Construction</t>
  </si>
  <si>
    <t>A1</t>
  </si>
  <si>
    <t>A2</t>
  </si>
  <si>
    <t>A3</t>
  </si>
  <si>
    <t>A4</t>
  </si>
  <si>
    <t>A5</t>
  </si>
  <si>
    <t>A6</t>
  </si>
  <si>
    <t>Comment</t>
  </si>
  <si>
    <t>MATERIALS</t>
  </si>
  <si>
    <t>Material</t>
  </si>
  <si>
    <t>N1</t>
  </si>
  <si>
    <t>N2</t>
  </si>
  <si>
    <t>N3</t>
  </si>
  <si>
    <t>N4</t>
  </si>
  <si>
    <t>N5</t>
  </si>
  <si>
    <t>N6</t>
  </si>
  <si>
    <t>N7</t>
  </si>
  <si>
    <t>Material:AirGap</t>
  </si>
  <si>
    <t>WINDOW CONSTRUCTIONS</t>
  </si>
  <si>
    <t>Eplus Field Source:</t>
  </si>
  <si>
    <t>A7</t>
  </si>
  <si>
    <t>A8</t>
  </si>
  <si>
    <t>WINDOW MATERIALS</t>
  </si>
  <si>
    <t>IF(E21)="Glass": WindowMaterial:Glazing</t>
  </si>
  <si>
    <t>N8</t>
  </si>
  <si>
    <t>N9</t>
  </si>
  <si>
    <t>N10</t>
  </si>
  <si>
    <t>N11</t>
  </si>
  <si>
    <t>N12</t>
  </si>
  <si>
    <t>Comments</t>
  </si>
  <si>
    <t>Mat. ID Lyr 1</t>
  </si>
  <si>
    <t>Const. Lyr1 TempMatID</t>
  </si>
  <si>
    <t>WindowMaterial:Glazing</t>
  </si>
  <si>
    <t>Const ID</t>
  </si>
  <si>
    <t>Const SurfaceType</t>
  </si>
  <si>
    <t>Const Name</t>
  </si>
  <si>
    <t>Const Type</t>
  </si>
  <si>
    <t>Const TemplID</t>
  </si>
  <si>
    <t>Const TemplName</t>
  </si>
  <si>
    <t>Const TemplScenario</t>
  </si>
  <si>
    <t>Const Thermal Uvalue</t>
  </si>
  <si>
    <t>Const Thermal Rvalue</t>
  </si>
  <si>
    <t>Mat Name Lyr 1</t>
  </si>
  <si>
    <t>Const Lyr1 Scenario</t>
  </si>
  <si>
    <t>Mat ID Lyr 2</t>
  </si>
  <si>
    <t>Const Lyr2 TempMatID</t>
  </si>
  <si>
    <t>Mat Name Lyr 2</t>
  </si>
  <si>
    <t>Const Lyr2 Scenario</t>
  </si>
  <si>
    <t>Mat ID Lyr 3</t>
  </si>
  <si>
    <t>Const Lyr3 TempMatID</t>
  </si>
  <si>
    <t>Mat Name Lyr 3</t>
  </si>
  <si>
    <t>Const Lyr3 Scenario</t>
  </si>
  <si>
    <t>Mat ID Lyr 4</t>
  </si>
  <si>
    <t>Const Lyr4 TempMatID</t>
  </si>
  <si>
    <t>Mat Name Lyr 4</t>
  </si>
  <si>
    <t>Const Lyr4 Scenario</t>
  </si>
  <si>
    <t>Mat ID Lyr 5</t>
  </si>
  <si>
    <t>Const Lyr5 TempMatID</t>
  </si>
  <si>
    <t>Mat Name Lyr 5</t>
  </si>
  <si>
    <t>Const Lyr5 Scenario</t>
  </si>
  <si>
    <t>Const Notes</t>
  </si>
  <si>
    <t>Mat ID</t>
  </si>
  <si>
    <t>Mat Name</t>
  </si>
  <si>
    <t>Mat Type</t>
  </si>
  <si>
    <t>Mat TemplID</t>
  </si>
  <si>
    <t>Mat TemplName</t>
  </si>
  <si>
    <t>Mat Nominal RSI</t>
  </si>
  <si>
    <t>Mat Density</t>
  </si>
  <si>
    <t>Mat Thickness</t>
  </si>
  <si>
    <t>Mat SpecHeat</t>
  </si>
  <si>
    <t>Mat Conductivity</t>
  </si>
  <si>
    <t>Mat ThermalAbs</t>
  </si>
  <si>
    <t>Mat SolarAbs</t>
  </si>
  <si>
    <t>Mat VisibleAbs</t>
  </si>
  <si>
    <t>Mat Roughness</t>
  </si>
  <si>
    <t>Mat Notes</t>
  </si>
  <si>
    <t>WinConst ID</t>
  </si>
  <si>
    <t>WinConst Name</t>
  </si>
  <si>
    <t>WinConst TemplID</t>
  </si>
  <si>
    <t>WinConst TemplName</t>
  </si>
  <si>
    <t>WinConst TemplScenario</t>
  </si>
  <si>
    <t>WinConst Nominal Uvalue</t>
  </si>
  <si>
    <t>WinConst Nominal Rvalue</t>
  </si>
  <si>
    <t>WinConst NumLyr</t>
  </si>
  <si>
    <t>WinMat ID Lyr 1</t>
  </si>
  <si>
    <t>WinMat Name Lyr 1</t>
  </si>
  <si>
    <t>WinConst Lyr1 Scenario</t>
  </si>
  <si>
    <t>WinMat ID Lyr 2</t>
  </si>
  <si>
    <t>WinMat Name Lyr 2</t>
  </si>
  <si>
    <t>WinConst Lyr2 Scenario</t>
  </si>
  <si>
    <t>WinMat ID Lyr 3</t>
  </si>
  <si>
    <t>WinMat Name Lyr 3</t>
  </si>
  <si>
    <t>WinConst Lyr3 Scenario</t>
  </si>
  <si>
    <t>WinMat ID Lyr 4</t>
  </si>
  <si>
    <t>WinMat Name Lyr 4</t>
  </si>
  <si>
    <t>WinConst Lyr4 Scenario</t>
  </si>
  <si>
    <t>WinMat ID Lyr 5</t>
  </si>
  <si>
    <t>WinMat Name Lyr 5</t>
  </si>
  <si>
    <t>WinConst Lyr5 Scenario</t>
  </si>
  <si>
    <t>WinMat ID Lyr 6</t>
  </si>
  <si>
    <t>WinMat Name Lyr 6</t>
  </si>
  <si>
    <t>WinConst Lyr6 Scenario</t>
  </si>
  <si>
    <t>WinMat ID Lyr 7</t>
  </si>
  <si>
    <t>WinMat Name Lyr 7</t>
  </si>
  <si>
    <t>WinConst Lyr7 Scenario</t>
  </si>
  <si>
    <t>WinConst Notes</t>
  </si>
  <si>
    <t>WinMat ID</t>
  </si>
  <si>
    <t>WinMat Name</t>
  </si>
  <si>
    <t>WinMat Type</t>
  </si>
  <si>
    <t>WinMat CalcType</t>
  </si>
  <si>
    <t>WinMat  SHGC</t>
  </si>
  <si>
    <t>WinMat RSI</t>
  </si>
  <si>
    <t>WinMat VisibleTrans</t>
  </si>
  <si>
    <t>WinMat DataSetName</t>
  </si>
  <si>
    <t>WinMat Thickness</t>
  </si>
  <si>
    <t>WinMat NormSolarTrans</t>
  </si>
  <si>
    <t>WinMat NormSolarReflFront</t>
  </si>
  <si>
    <t>WinMat NormSolarReflBack</t>
  </si>
  <si>
    <t>WinMat NormVisibleTrans</t>
  </si>
  <si>
    <t>WinMat NormVisibleReflFront</t>
  </si>
  <si>
    <t>WinMat NormVisibleReflBack</t>
  </si>
  <si>
    <t>WinMat NormInfrTrans</t>
  </si>
  <si>
    <t>WinMat HemiEmisFront</t>
  </si>
  <si>
    <t>WinMat HemiEmisBack</t>
  </si>
  <si>
    <t>WinMat Conductivity</t>
  </si>
  <si>
    <t>WinMat DirtCorrFactor</t>
  </si>
  <si>
    <t>WinMat Translucent</t>
  </si>
  <si>
    <t>[WinMat ID Lyr 7]+' '+[WinMat Name Lyr 7]</t>
  </si>
  <si>
    <t>[WinMat ID Lyr 1]+' '+[WinMat Name Lyr 1]</t>
  </si>
  <si>
    <t>[WinMat ID Lyr 2]+' '+[WinMat Name Lyr 2]</t>
  </si>
  <si>
    <t>[WinMat ID Lyr 3] +' '+[WinMat Name Lyr 3]</t>
  </si>
  <si>
    <t>[WinMat ID Lyr 4]+' '+ [WinMat Name Lyr 4]</t>
  </si>
  <si>
    <t>[WinMat ID Lyr 5]+' '+[WinMat Name Lyr 5]</t>
  </si>
  <si>
    <t>[WinMat ID Lyr 6]+' '+[WinMat Name Lyr 6]</t>
  </si>
  <si>
    <t>[Mat Thickness]/1000</t>
  </si>
  <si>
    <t>[Mat Conductivity]</t>
  </si>
  <si>
    <t>[Mat Density]</t>
  </si>
  <si>
    <t>[Mat ThermalAbs]</t>
  </si>
  <si>
    <t>[Mat SolarAbs]</t>
  </si>
  <si>
    <t>[Mat VisibleAbs]</t>
  </si>
  <si>
    <t>[Mat Nominal RSI]</t>
  </si>
  <si>
    <t>[Mat SpecHeat]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</si>
</sst>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rgb="FF000000"/>
      <name val="Calibri"/>
      <family val="2"/>
    </font>
    <font>
      <b/>
      <u/>
      <sz val="11"/>
      <color rgb="FF000000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/>
    <xf numFmtId="0" fontId="1" fillId="0" borderId="0" xfId="0" applyFont="1" applyAlignment="1"/>
    <xf numFmtId="0" fontId="2" fillId="0" borderId="0" xfId="0" applyFont="1" applyBorder="1" applyAlignment="1">
      <alignment wrapText="1"/>
    </xf>
    <xf numFmtId="0" fontId="2" fillId="0" borderId="0" xfId="0" applyFont="1" applyAlignment="1">
      <alignment wrapText="1"/>
    </xf>
    <xf numFmtId="0" fontId="2" fillId="0" borderId="1" xfId="0" applyFont="1" applyBorder="1" applyAlignment="1"/>
    <xf numFmtId="0" fontId="2" fillId="0" borderId="1" xfId="0" applyFont="1" applyBorder="1" applyAlignment="1">
      <alignment wrapText="1"/>
    </xf>
    <xf numFmtId="0" fontId="2" fillId="0" borderId="0" xfId="0" applyFont="1" applyAlignment="1"/>
    <xf numFmtId="0" fontId="2" fillId="0" borderId="0" xfId="0" applyFont="1" applyBorder="1" applyAlignment="1"/>
    <xf numFmtId="0" fontId="2" fillId="0" borderId="2" xfId="0" applyFont="1" applyBorder="1" applyAlignment="1"/>
    <xf numFmtId="0" fontId="2" fillId="0" borderId="2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K26"/>
  <sheetViews>
    <sheetView tabSelected="1" zoomScale="85" zoomScaleNormal="85" zoomScalePageLayoutView="60" workbookViewId="0">
      <selection activeCell="H10" sqref="H10"/>
    </sheetView>
  </sheetViews>
  <sheetFormatPr defaultRowHeight="15" x14ac:dyDescent="0.25"/>
  <cols>
    <col min="1" max="1" width="14" style="1"/>
    <col min="2" max="2" width="71.5703125" style="1"/>
    <col min="3" max="9" width="15.85546875" style="1"/>
    <col min="10" max="10" width="17.5703125" style="1"/>
    <col min="11" max="11" width="17.28515625" style="1"/>
    <col min="12" max="1025" width="9.140625" style="1"/>
  </cols>
  <sheetData>
    <row r="2" spans="1:32" x14ac:dyDescent="0.25">
      <c r="B2" s="2" t="s">
        <v>0</v>
      </c>
    </row>
    <row r="4" spans="1:32" s="3" customFormat="1" ht="51" x14ac:dyDescent="0.2">
      <c r="A4" s="3" t="s">
        <v>1</v>
      </c>
      <c r="B4" s="3" t="s">
        <v>2</v>
      </c>
      <c r="C4" s="3" t="s">
        <v>37</v>
      </c>
      <c r="D4" s="3" t="s">
        <v>38</v>
      </c>
      <c r="E4" s="3" t="s">
        <v>39</v>
      </c>
      <c r="F4" s="3" t="s">
        <v>40</v>
      </c>
      <c r="G4" s="3" t="s">
        <v>41</v>
      </c>
      <c r="H4" s="3" t="s">
        <v>42</v>
      </c>
      <c r="I4" s="3" t="s">
        <v>43</v>
      </c>
      <c r="J4" s="3" t="s">
        <v>44</v>
      </c>
      <c r="K4" s="3" t="s">
        <v>45</v>
      </c>
      <c r="L4" s="3" t="s">
        <v>34</v>
      </c>
      <c r="M4" s="3" t="s">
        <v>35</v>
      </c>
      <c r="N4" s="3" t="s">
        <v>46</v>
      </c>
      <c r="O4" s="3" t="s">
        <v>47</v>
      </c>
      <c r="P4" s="3" t="s">
        <v>48</v>
      </c>
      <c r="Q4" s="3" t="s">
        <v>49</v>
      </c>
      <c r="R4" s="3" t="s">
        <v>50</v>
      </c>
      <c r="S4" s="3" t="s">
        <v>51</v>
      </c>
      <c r="T4" s="3" t="s">
        <v>52</v>
      </c>
      <c r="U4" s="3" t="s">
        <v>53</v>
      </c>
      <c r="V4" s="3" t="s">
        <v>54</v>
      </c>
      <c r="W4" s="3" t="s">
        <v>55</v>
      </c>
      <c r="X4" s="3" t="s">
        <v>56</v>
      </c>
      <c r="Y4" s="3" t="s">
        <v>57</v>
      </c>
      <c r="Z4" s="3" t="s">
        <v>58</v>
      </c>
      <c r="AA4" s="3" t="s">
        <v>59</v>
      </c>
      <c r="AB4" s="3" t="s">
        <v>60</v>
      </c>
      <c r="AC4" s="3" t="s">
        <v>61</v>
      </c>
      <c r="AD4" s="3" t="s">
        <v>62</v>
      </c>
      <c r="AE4" s="3" t="s">
        <v>63</v>
      </c>
      <c r="AF4" s="3" t="s">
        <v>64</v>
      </c>
    </row>
    <row r="5" spans="1:32" s="4" customFormat="1" ht="46.5" customHeight="1" x14ac:dyDescent="0.2">
      <c r="A5" s="4" t="s">
        <v>23</v>
      </c>
      <c r="C5" s="4" t="str">
        <f>"["&amp;D4&amp;"] + ' '+"&amp;"["&amp;C4&amp;"]"</f>
        <v>[Const SurfaceType] + ' '+[Const ID]</v>
      </c>
      <c r="D5" s="4" t="str">
        <f>"["&amp;N4&amp;"]"</f>
        <v>[Mat Name Lyr 1]</v>
      </c>
      <c r="E5" s="4" t="str">
        <f>"["&amp;R4&amp;"]"</f>
        <v>[Mat Name Lyr 2]</v>
      </c>
      <c r="F5" s="4" t="str">
        <f>"["&amp;V4&amp;"]"</f>
        <v>[Mat Name Lyr 3]</v>
      </c>
      <c r="G5" s="4" t="str">
        <f>"["&amp;Z4&amp;"]"</f>
        <v>[Mat Name Lyr 4]</v>
      </c>
      <c r="H5" s="4" t="str">
        <f>"["&amp;AD4&amp;"]"</f>
        <v>[Mat Name Lyr 5]</v>
      </c>
    </row>
    <row r="6" spans="1:32" s="4" customFormat="1" ht="15.6" customHeight="1" x14ac:dyDescent="0.2">
      <c r="A6" s="5" t="s">
        <v>3</v>
      </c>
      <c r="B6" s="6" t="s">
        <v>4</v>
      </c>
      <c r="C6" s="5" t="s">
        <v>5</v>
      </c>
      <c r="D6" s="5" t="s">
        <v>6</v>
      </c>
      <c r="E6" s="5" t="s">
        <v>7</v>
      </c>
      <c r="F6" s="5" t="s">
        <v>8</v>
      </c>
      <c r="G6" s="5" t="s">
        <v>9</v>
      </c>
      <c r="H6" s="5" t="s">
        <v>10</v>
      </c>
    </row>
    <row r="7" spans="1:32" s="5" customFormat="1" ht="12.75" x14ac:dyDescent="0.2">
      <c r="A7" s="5" t="s">
        <v>11</v>
      </c>
      <c r="B7" s="6" t="str">
        <f>"["&amp;E4&amp;"]"&amp;".  Template Type "&amp;"["&amp;G4&amp;"]"&amp;"["&amp;H4&amp;"]"</f>
        <v>[Const Name].  Template Type [Const TemplID][Const TemplName]</v>
      </c>
    </row>
    <row r="8" spans="1:32" s="7" customFormat="1" ht="12.75" x14ac:dyDescent="0.2">
      <c r="B8" s="4"/>
    </row>
    <row r="9" spans="1:32" s="4" customFormat="1" ht="38.25" x14ac:dyDescent="0.2">
      <c r="A9" s="4" t="s">
        <v>1</v>
      </c>
      <c r="B9" s="4" t="s">
        <v>12</v>
      </c>
      <c r="C9" s="4" t="s">
        <v>65</v>
      </c>
      <c r="D9" s="4" t="s">
        <v>66</v>
      </c>
      <c r="E9" s="4" t="s">
        <v>67</v>
      </c>
      <c r="F9" s="4" t="s">
        <v>68</v>
      </c>
      <c r="G9" s="4" t="s">
        <v>69</v>
      </c>
      <c r="H9" s="4" t="s">
        <v>70</v>
      </c>
      <c r="I9" s="4" t="s">
        <v>71</v>
      </c>
      <c r="J9" s="4" t="s">
        <v>70</v>
      </c>
      <c r="K9" s="4" t="s">
        <v>72</v>
      </c>
      <c r="L9" s="4" t="s">
        <v>73</v>
      </c>
      <c r="M9" s="4" t="s">
        <v>74</v>
      </c>
      <c r="N9" s="4" t="s">
        <v>75</v>
      </c>
      <c r="O9" s="4" t="s">
        <v>76</v>
      </c>
      <c r="P9" s="4" t="s">
        <v>77</v>
      </c>
      <c r="Q9" s="4" t="s">
        <v>78</v>
      </c>
      <c r="R9" s="4" t="s">
        <v>79</v>
      </c>
    </row>
    <row r="10" spans="1:32" s="4" customFormat="1" ht="42" customHeight="1" x14ac:dyDescent="0.2">
      <c r="A10" s="4" t="s">
        <v>23</v>
      </c>
      <c r="C10" s="4" t="str">
        <f>"["&amp;D9&amp;"]"</f>
        <v>[Mat Name]</v>
      </c>
      <c r="D10" s="4" t="str">
        <f>"["&amp;Q9&amp;"]"</f>
        <v>[Mat Roughness]</v>
      </c>
      <c r="E10" s="4" t="s">
        <v>138</v>
      </c>
      <c r="F10" s="4" t="s">
        <v>139</v>
      </c>
      <c r="G10" s="4" t="s">
        <v>140</v>
      </c>
      <c r="H10" s="4" t="s">
        <v>145</v>
      </c>
      <c r="I10" s="4" t="s">
        <v>141</v>
      </c>
      <c r="J10" s="4" t="s">
        <v>142</v>
      </c>
      <c r="K10" s="4" t="s">
        <v>143</v>
      </c>
    </row>
    <row r="11" spans="1:32" s="4" customFormat="1" ht="17.45" customHeight="1" x14ac:dyDescent="0.2">
      <c r="A11" s="5" t="s">
        <v>3</v>
      </c>
      <c r="B11" s="6" t="s">
        <v>13</v>
      </c>
      <c r="C11" s="5" t="s">
        <v>5</v>
      </c>
      <c r="D11" s="5" t="s">
        <v>6</v>
      </c>
      <c r="E11" s="5" t="s">
        <v>14</v>
      </c>
      <c r="F11" s="5" t="s">
        <v>15</v>
      </c>
      <c r="G11" s="5" t="s">
        <v>16</v>
      </c>
      <c r="H11" s="5" t="s">
        <v>17</v>
      </c>
      <c r="I11" s="5" t="s">
        <v>18</v>
      </c>
      <c r="J11" s="5" t="s">
        <v>19</v>
      </c>
      <c r="K11" s="5" t="s">
        <v>20</v>
      </c>
    </row>
    <row r="12" spans="1:32" s="5" customFormat="1" ht="25.5" x14ac:dyDescent="0.2">
      <c r="A12" s="5" t="s">
        <v>11</v>
      </c>
      <c r="B12" s="6" t="str">
        <f>"From Materials Spreadsheet Item "&amp;"["&amp;C9&amp;"]"&amp;"["&amp;D9&amp;"]"&amp;".\n From Template Item "&amp;"["&amp;F9&amp;"]"&amp;"["&amp;G9&amp;"]"&amp;"\n Nominal RSI = ["&amp;J9&amp;"] m2-k/W"</f>
        <v>From Materials Spreadsheet Item [Mat ID][Mat Name].\n From Template Item [Mat TemplID][Mat TemplName]\n Nominal RSI = [Mat Nominal RSI] m2-k/W</v>
      </c>
      <c r="C12" s="5" t="str">
        <f>"From Materials Spreadsheet Item "&amp;"["&amp;D9&amp;"]"&amp;"["&amp;E9&amp;"]"&amp;".\n From Template Item "&amp;"["&amp;G9&amp;"]"&amp;"["&amp;H9&amp;"]"&amp;"\n Nominal RSI = ["&amp;K9&amp;"] m2-k/W"</f>
        <v>From Materials Spreadsheet Item [Mat Name][Mat Type].\n From Template Item [Mat TemplName][Mat Nominal RSI]\n Nominal RSI = [Mat Thickness] m2-k/W</v>
      </c>
    </row>
    <row r="13" spans="1:32" s="8" customFormat="1" ht="12.75" x14ac:dyDescent="0.2">
      <c r="B13" s="4" t="str">
        <f>"IF ["&amp;E8&amp;"]"&amp;" = Regular THEN E+ object = Material:AirGap"</f>
        <v>IF [] = Regular THEN E+ object = Material:AirGap</v>
      </c>
    </row>
    <row r="14" spans="1:32" s="8" customFormat="1" ht="25.5" x14ac:dyDescent="0.2">
      <c r="A14" s="4" t="s">
        <v>23</v>
      </c>
      <c r="B14" s="3"/>
      <c r="C14" s="3" t="str">
        <f>C10</f>
        <v>[Mat Name]</v>
      </c>
      <c r="D14" s="8" t="s">
        <v>144</v>
      </c>
    </row>
    <row r="15" spans="1:32" s="8" customFormat="1" ht="12.75" x14ac:dyDescent="0.2">
      <c r="A15" s="5" t="s">
        <v>3</v>
      </c>
      <c r="B15" s="6" t="s">
        <v>21</v>
      </c>
      <c r="C15" s="5" t="s">
        <v>5</v>
      </c>
      <c r="D15" s="8" t="s">
        <v>15</v>
      </c>
    </row>
    <row r="16" spans="1:32" s="7" customFormat="1" ht="25.5" x14ac:dyDescent="0.2">
      <c r="A16" s="9" t="s">
        <v>11</v>
      </c>
      <c r="B16" s="10" t="str">
        <f>"From Materials Spreadsheet Item "&amp;"["&amp;C9&amp;"]"&amp;"["&amp;D9&amp;"]"&amp;".\n From Template Item "&amp;"["&amp;F9&amp;"]"&amp;"["&amp;G9&amp;"]"&amp;"\n Nominal RSI = ["&amp;J9&amp;"] m2-k/W"</f>
        <v>From Materials Spreadsheet Item [Mat ID][Mat Name].\n From Template Item [Mat TemplID][Mat TemplName]\n Nominal RSI = [Mat Nominal RSI] m2-k/W</v>
      </c>
      <c r="C16" s="9"/>
    </row>
    <row r="17" spans="1:32" s="7" customFormat="1" ht="12.75" x14ac:dyDescent="0.2">
      <c r="A17" s="8"/>
      <c r="B17" s="3" t="str">
        <f>"IF ["&amp;E12&amp;"]"&amp;" = AirGap THEN E+ object = Material:AirGap"</f>
        <v>IF [] = AirGap THEN E+ object = Material:AirGap</v>
      </c>
      <c r="C17" s="8"/>
    </row>
    <row r="18" spans="1:32" s="4" customFormat="1" ht="38.25" x14ac:dyDescent="0.2">
      <c r="A18" s="4" t="s">
        <v>1</v>
      </c>
      <c r="B18" s="4" t="s">
        <v>22</v>
      </c>
      <c r="C18" s="4" t="s">
        <v>80</v>
      </c>
      <c r="D18" s="4" t="s">
        <v>81</v>
      </c>
      <c r="E18" s="4" t="s">
        <v>82</v>
      </c>
      <c r="F18" s="4" t="s">
        <v>83</v>
      </c>
      <c r="G18" s="4" t="s">
        <v>84</v>
      </c>
      <c r="H18" s="4" t="s">
        <v>85</v>
      </c>
      <c r="I18" s="4" t="s">
        <v>86</v>
      </c>
      <c r="J18" s="4" t="s">
        <v>87</v>
      </c>
      <c r="K18" s="4" t="s">
        <v>88</v>
      </c>
      <c r="L18" s="4" t="s">
        <v>89</v>
      </c>
      <c r="M18" s="4" t="s">
        <v>90</v>
      </c>
      <c r="N18" s="4" t="s">
        <v>91</v>
      </c>
      <c r="O18" s="4" t="s">
        <v>92</v>
      </c>
      <c r="P18" s="4" t="s">
        <v>93</v>
      </c>
      <c r="Q18" s="4" t="s">
        <v>94</v>
      </c>
      <c r="R18" s="4" t="s">
        <v>95</v>
      </c>
      <c r="S18" s="4" t="s">
        <v>96</v>
      </c>
      <c r="T18" s="4" t="s">
        <v>97</v>
      </c>
      <c r="U18" s="4" t="s">
        <v>98</v>
      </c>
      <c r="V18" s="4" t="s">
        <v>99</v>
      </c>
      <c r="W18" s="4" t="s">
        <v>100</v>
      </c>
      <c r="X18" s="4" t="s">
        <v>101</v>
      </c>
      <c r="Y18" s="4" t="s">
        <v>102</v>
      </c>
      <c r="Z18" s="4" t="s">
        <v>103</v>
      </c>
      <c r="AA18" s="4" t="s">
        <v>104</v>
      </c>
      <c r="AB18" s="4" t="s">
        <v>105</v>
      </c>
      <c r="AC18" s="4" t="s">
        <v>106</v>
      </c>
      <c r="AD18" s="4" t="s">
        <v>107</v>
      </c>
      <c r="AE18" s="4" t="s">
        <v>108</v>
      </c>
      <c r="AF18" s="4" t="s">
        <v>109</v>
      </c>
    </row>
    <row r="19" spans="1:32" s="4" customFormat="1" ht="52.5" customHeight="1" x14ac:dyDescent="0.2">
      <c r="A19" s="4" t="s">
        <v>23</v>
      </c>
      <c r="B19" s="4" t="s">
        <v>22</v>
      </c>
      <c r="C19" s="4" t="str">
        <f>"'Window Constr. '+["&amp;C18&amp;"]"</f>
        <v>'Window Constr. '+[WinConst ID]</v>
      </c>
      <c r="D19" s="4" t="s">
        <v>132</v>
      </c>
      <c r="E19" s="4" t="s">
        <v>133</v>
      </c>
      <c r="F19" s="4" t="s">
        <v>134</v>
      </c>
      <c r="G19" s="4" t="s">
        <v>135</v>
      </c>
      <c r="H19" s="4" t="s">
        <v>136</v>
      </c>
      <c r="I19" s="4" t="s">
        <v>137</v>
      </c>
      <c r="J19" s="4" t="s">
        <v>131</v>
      </c>
    </row>
    <row r="20" spans="1:32" s="5" customFormat="1" ht="12.75" x14ac:dyDescent="0.2">
      <c r="A20" s="5" t="s">
        <v>3</v>
      </c>
      <c r="B20" s="6" t="s">
        <v>4</v>
      </c>
      <c r="C20" s="5" t="s">
        <v>5</v>
      </c>
      <c r="D20" s="5" t="s">
        <v>6</v>
      </c>
      <c r="E20" s="5" t="s">
        <v>7</v>
      </c>
      <c r="F20" s="5" t="s">
        <v>8</v>
      </c>
      <c r="G20" s="5" t="s">
        <v>9</v>
      </c>
      <c r="H20" s="5" t="s">
        <v>10</v>
      </c>
      <c r="I20" s="5" t="s">
        <v>24</v>
      </c>
      <c r="J20" s="5" t="s">
        <v>25</v>
      </c>
    </row>
    <row r="21" spans="1:32" s="7" customFormat="1" ht="12.75" x14ac:dyDescent="0.2">
      <c r="B21" s="4"/>
    </row>
    <row r="22" spans="1:32" s="4" customFormat="1" ht="51" x14ac:dyDescent="0.2">
      <c r="A22" s="4" t="s">
        <v>1</v>
      </c>
      <c r="B22" s="4" t="s">
        <v>26</v>
      </c>
      <c r="C22" s="4" t="s">
        <v>110</v>
      </c>
      <c r="D22" s="4" t="s">
        <v>111</v>
      </c>
      <c r="E22" s="4" t="s">
        <v>112</v>
      </c>
      <c r="F22" s="4" t="s">
        <v>113</v>
      </c>
      <c r="G22" s="4" t="s">
        <v>114</v>
      </c>
      <c r="H22" s="4" t="s">
        <v>115</v>
      </c>
      <c r="I22" s="4" t="s">
        <v>116</v>
      </c>
      <c r="J22" s="4" t="s">
        <v>117</v>
      </c>
      <c r="K22" s="4" t="s">
        <v>118</v>
      </c>
      <c r="L22" s="4" t="s">
        <v>119</v>
      </c>
      <c r="M22" s="4" t="s">
        <v>120</v>
      </c>
      <c r="N22" s="4" t="s">
        <v>121</v>
      </c>
      <c r="O22" s="4" t="s">
        <v>122</v>
      </c>
      <c r="P22" s="4" t="s">
        <v>123</v>
      </c>
      <c r="Q22" s="4" t="s">
        <v>124</v>
      </c>
      <c r="R22" s="4" t="s">
        <v>125</v>
      </c>
      <c r="S22" s="4" t="s">
        <v>126</v>
      </c>
      <c r="T22" s="4" t="s">
        <v>127</v>
      </c>
      <c r="U22" s="4" t="s">
        <v>128</v>
      </c>
      <c r="V22" s="4" t="s">
        <v>129</v>
      </c>
      <c r="W22" s="4" t="s">
        <v>130</v>
      </c>
    </row>
    <row r="23" spans="1:32" s="4" customFormat="1" ht="58.5" customHeight="1" x14ac:dyDescent="0.2">
      <c r="A23" s="4" t="s">
        <v>23</v>
      </c>
      <c r="B23" s="6"/>
      <c r="C23" s="4" t="str">
        <f>"["&amp;C22&amp;"]+' '+[WinMat Name]"</f>
        <v>[WinMat ID]+' '+[WinMat Name]</v>
      </c>
      <c r="D23" s="4" t="str">
        <f>"["&amp;F22&amp;"]"</f>
        <v>[WinMat CalcType]</v>
      </c>
      <c r="E23" s="4" t="str">
        <f>"["&amp;J22&amp;"]"</f>
        <v>[WinMat DataSetName]</v>
      </c>
      <c r="F23" s="4" t="str">
        <f>"["&amp;K22&amp;"]/1000"</f>
        <v>[WinMat Thickness]/1000</v>
      </c>
      <c r="G23" s="4" t="str">
        <f t="shared" ref="G23:R23" si="0">"["&amp;L22&amp;"]"</f>
        <v>[WinMat NormSolarTrans]</v>
      </c>
      <c r="H23" s="4" t="str">
        <f t="shared" si="0"/>
        <v>[WinMat NormSolarReflFront]</v>
      </c>
      <c r="I23" s="4" t="str">
        <f t="shared" si="0"/>
        <v>[WinMat NormSolarReflBack]</v>
      </c>
      <c r="J23" s="4" t="str">
        <f t="shared" si="0"/>
        <v>[WinMat NormVisibleTrans]</v>
      </c>
      <c r="K23" s="4" t="str">
        <f t="shared" si="0"/>
        <v>[WinMat NormVisibleReflFront]</v>
      </c>
      <c r="L23" s="4" t="str">
        <f t="shared" si="0"/>
        <v>[WinMat NormVisibleReflBack]</v>
      </c>
      <c r="M23" s="4" t="str">
        <f t="shared" si="0"/>
        <v>[WinMat NormInfrTrans]</v>
      </c>
      <c r="N23" s="4" t="str">
        <f t="shared" si="0"/>
        <v>[WinMat HemiEmisFront]</v>
      </c>
      <c r="O23" s="4" t="str">
        <f t="shared" si="0"/>
        <v>[WinMat HemiEmisBack]</v>
      </c>
      <c r="P23" s="4" t="str">
        <f t="shared" si="0"/>
        <v>[WinMat Conductivity]</v>
      </c>
      <c r="Q23" s="4" t="str">
        <f t="shared" si="0"/>
        <v>[WinMat DirtCorrFactor]</v>
      </c>
      <c r="R23" s="4" t="str">
        <f t="shared" si="0"/>
        <v>[WinMat Translucent]</v>
      </c>
    </row>
    <row r="24" spans="1:32" s="4" customFormat="1" ht="58.5" customHeight="1" x14ac:dyDescent="0.2">
      <c r="A24" s="5" t="s">
        <v>3</v>
      </c>
      <c r="B24" s="6" t="s">
        <v>36</v>
      </c>
      <c r="C24" s="5" t="s">
        <v>5</v>
      </c>
      <c r="D24" s="5" t="s">
        <v>6</v>
      </c>
      <c r="E24" s="5" t="s">
        <v>7</v>
      </c>
      <c r="F24" s="5" t="s">
        <v>14</v>
      </c>
      <c r="G24" s="5" t="s">
        <v>15</v>
      </c>
      <c r="H24" s="5" t="s">
        <v>16</v>
      </c>
      <c r="I24" s="5" t="s">
        <v>17</v>
      </c>
      <c r="J24" s="5" t="s">
        <v>18</v>
      </c>
      <c r="K24" s="5" t="s">
        <v>19</v>
      </c>
      <c r="L24" s="5" t="s">
        <v>20</v>
      </c>
      <c r="M24" s="5" t="s">
        <v>28</v>
      </c>
      <c r="N24" s="5" t="s">
        <v>29</v>
      </c>
      <c r="O24" s="5" t="s">
        <v>30</v>
      </c>
      <c r="P24" s="5" t="s">
        <v>31</v>
      </c>
      <c r="Q24" s="5" t="s">
        <v>32</v>
      </c>
      <c r="R24" s="5" t="s">
        <v>8</v>
      </c>
    </row>
    <row r="25" spans="1:32" s="5" customFormat="1" ht="64.150000000000006" customHeight="1" x14ac:dyDescent="0.2">
      <c r="A25" s="5" t="s">
        <v>33</v>
      </c>
      <c r="B25" s="10" t="str">
        <f>"From Win Layers Spreadsheet Item "&amp;"["&amp;C18&amp;"]"&amp;"["&amp;D18&amp;"]"&amp;".\n From Template Item "&amp;"["&amp;F18&amp;"]"&amp;"["&amp;G18&amp;"]"&amp;"\n Nominal RSI = ["&amp;J18&amp;"] m2-K/W"</f>
        <v>From Win Layers Spreadsheet Item [WinConst ID][WinConst Name].\n From Template Item [WinConst TemplName][WinConst TemplScenario]\n Nominal RSI = [WinConst NumLyr] m2-K/W</v>
      </c>
    </row>
    <row r="26" spans="1:32" x14ac:dyDescent="0.25">
      <c r="B26" s="6" t="s">
        <v>27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Matrix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Lee</dc:creator>
  <cp:lastModifiedBy>luk</cp:lastModifiedBy>
  <cp:revision>0</cp:revision>
  <dcterms:created xsi:type="dcterms:W3CDTF">2013-05-10T12:04:46Z</dcterms:created>
  <dcterms:modified xsi:type="dcterms:W3CDTF">2013-05-27T18:48:26Z</dcterms:modified>
</cp:coreProperties>
</file>