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uk\Downloads\"/>
    </mc:Choice>
  </mc:AlternateContent>
  <bookViews>
    <workbookView xWindow="0" yWindow="0" windowWidth="27825" windowHeight="14835" tabRatio="165" activeTab="1"/>
  </bookViews>
  <sheets>
    <sheet name="Example" sheetId="1" r:id="rId1"/>
    <sheet name="SYNTAX" sheetId="2" r:id="rId2"/>
  </sheets>
  <calcPr calcId="152511"/>
</workbook>
</file>

<file path=xl/calcChain.xml><?xml version="1.0" encoding="utf-8"?>
<calcChain xmlns="http://schemas.openxmlformats.org/spreadsheetml/2006/main">
  <c r="G30" i="2" l="1"/>
  <c r="C12" i="2"/>
  <c r="F36" i="2"/>
  <c r="K6" i="2"/>
  <c r="W18" i="2" l="1"/>
  <c r="V18" i="2"/>
  <c r="U18" i="2"/>
  <c r="T18" i="2"/>
  <c r="S18" i="2"/>
  <c r="R18" i="2"/>
  <c r="W24" i="2"/>
  <c r="V24" i="2"/>
  <c r="U24" i="2"/>
  <c r="T24" i="2"/>
  <c r="S24" i="2"/>
  <c r="R24" i="2"/>
  <c r="W54" i="2"/>
  <c r="V54" i="2"/>
  <c r="U54" i="2"/>
  <c r="T54" i="2"/>
  <c r="S54" i="2"/>
  <c r="R54" i="2"/>
  <c r="W60" i="2"/>
  <c r="V60" i="2"/>
  <c r="U60" i="2"/>
  <c r="T60" i="2"/>
  <c r="S60" i="2"/>
  <c r="R60" i="2"/>
  <c r="Q60" i="2" l="1"/>
  <c r="P60" i="2"/>
  <c r="O60" i="2"/>
  <c r="Q54" i="2"/>
  <c r="P54" i="2"/>
  <c r="O54" i="2"/>
  <c r="Q24" i="2"/>
  <c r="P24" i="2"/>
  <c r="O24" i="2"/>
  <c r="Q18" i="2"/>
  <c r="P18" i="2"/>
  <c r="O18" i="2"/>
  <c r="H6" i="2" l="1"/>
  <c r="E60" i="2" l="1"/>
  <c r="E54" i="2"/>
  <c r="E24" i="2"/>
  <c r="E18" i="2"/>
  <c r="F58" i="2"/>
  <c r="F52" i="2"/>
  <c r="G42" i="2"/>
  <c r="G36" i="2"/>
  <c r="G24" i="2"/>
  <c r="F10" i="2"/>
  <c r="C6" i="2"/>
  <c r="X58" i="2" l="1"/>
  <c r="X52" i="2"/>
  <c r="A18" i="2" l="1"/>
  <c r="F78" i="2" l="1"/>
  <c r="F54" i="2"/>
  <c r="F48" i="2"/>
  <c r="M10" i="2"/>
  <c r="G12" i="2" s="1"/>
  <c r="L10" i="2"/>
  <c r="K10" i="2"/>
  <c r="J10" i="2"/>
  <c r="L12" i="2" s="1"/>
  <c r="D90" i="2"/>
  <c r="K90" i="2"/>
  <c r="J90" i="2"/>
  <c r="I90" i="2"/>
  <c r="H90" i="2"/>
  <c r="G90" i="2"/>
  <c r="A90" i="2"/>
  <c r="A89" i="2"/>
  <c r="X88" i="2"/>
  <c r="X90" i="2" s="1"/>
  <c r="W88" i="2"/>
  <c r="W90" i="2"/>
  <c r="V88" i="2"/>
  <c r="V90" i="2" s="1"/>
  <c r="U88" i="2"/>
  <c r="U90" i="2"/>
  <c r="T88" i="2"/>
  <c r="T90" i="2" s="1"/>
  <c r="S88" i="2"/>
  <c r="S90" i="2"/>
  <c r="R88" i="2"/>
  <c r="R90" i="2" s="1"/>
  <c r="Q88" i="2"/>
  <c r="Q90" i="2"/>
  <c r="P88" i="2"/>
  <c r="P90" i="2" s="1"/>
  <c r="O88" i="2"/>
  <c r="O90" i="2"/>
  <c r="N88" i="2"/>
  <c r="N90" i="2" s="1"/>
  <c r="M88" i="2"/>
  <c r="M90" i="2" s="1"/>
  <c r="L88" i="2"/>
  <c r="L90" i="2"/>
  <c r="K88" i="2"/>
  <c r="J88" i="2"/>
  <c r="I88" i="2"/>
  <c r="H88" i="2"/>
  <c r="E90" i="2" s="1"/>
  <c r="G88" i="2"/>
  <c r="I87" i="2"/>
  <c r="E87" i="2"/>
  <c r="A87" i="2"/>
  <c r="D86" i="2"/>
  <c r="C86" i="2"/>
  <c r="A86" i="2"/>
  <c r="A85" i="2"/>
  <c r="H6" i="1"/>
  <c r="N7" i="1" s="1"/>
  <c r="R7" i="1"/>
  <c r="S7" i="1"/>
  <c r="S8" i="1"/>
  <c r="S9" i="1"/>
  <c r="T7" i="1"/>
  <c r="U7" i="1"/>
  <c r="L8" i="1"/>
  <c r="M8" i="1"/>
  <c r="U8" i="1"/>
  <c r="V8" i="1"/>
  <c r="V9" i="1"/>
  <c r="V10" i="1"/>
  <c r="N9" i="1"/>
  <c r="P9" i="1"/>
  <c r="M10" i="1"/>
  <c r="Q9" i="1"/>
  <c r="K10" i="1"/>
  <c r="N10" i="1"/>
  <c r="O10" i="1"/>
  <c r="R10" i="1"/>
  <c r="P10" i="1"/>
  <c r="Q10" i="1"/>
  <c r="S10" i="1"/>
  <c r="T10" i="1"/>
  <c r="K11" i="1"/>
  <c r="L11" i="1"/>
  <c r="O11" i="1"/>
  <c r="T11" i="1"/>
  <c r="E12" i="1"/>
  <c r="K12" i="1"/>
  <c r="L12" i="1"/>
  <c r="O12" i="1"/>
  <c r="R12" i="1"/>
  <c r="U12" i="1"/>
  <c r="M12" i="1"/>
  <c r="P12" i="1"/>
  <c r="S12" i="1"/>
  <c r="V12" i="1"/>
  <c r="N12" i="1"/>
  <c r="Q12" i="1"/>
  <c r="T12" i="1"/>
  <c r="H13" i="1"/>
  <c r="W13" i="1"/>
  <c r="L14" i="1"/>
  <c r="U14" i="1"/>
  <c r="M14" i="1"/>
  <c r="P17" i="1"/>
  <c r="R14" i="1"/>
  <c r="S14" i="1"/>
  <c r="S15" i="1"/>
  <c r="S16" i="1"/>
  <c r="L15" i="1"/>
  <c r="M15" i="1"/>
  <c r="U15" i="1"/>
  <c r="V15" i="1"/>
  <c r="V16" i="1"/>
  <c r="V17" i="1"/>
  <c r="P16" i="1"/>
  <c r="M17" i="1"/>
  <c r="O17" i="1"/>
  <c r="R17" i="1"/>
  <c r="S17" i="1"/>
  <c r="L18" i="1"/>
  <c r="E19" i="1"/>
  <c r="L19" i="1"/>
  <c r="O19" i="1"/>
  <c r="R19" i="1"/>
  <c r="U19" i="1"/>
  <c r="H20" i="1"/>
  <c r="W20" i="1"/>
  <c r="L21" i="1"/>
  <c r="U21" i="1"/>
  <c r="M21" i="1"/>
  <c r="P24" i="1"/>
  <c r="R21" i="1"/>
  <c r="S21" i="1"/>
  <c r="S22" i="1"/>
  <c r="S23" i="1"/>
  <c r="L22" i="1"/>
  <c r="M22" i="1"/>
  <c r="U22" i="1"/>
  <c r="V22" i="1"/>
  <c r="P23" i="1"/>
  <c r="V23" i="1"/>
  <c r="M24" i="1"/>
  <c r="S24" i="1"/>
  <c r="V24" i="1"/>
  <c r="O25" i="1"/>
  <c r="E26" i="1"/>
  <c r="H27" i="1"/>
  <c r="W27" i="1"/>
  <c r="L28" i="1"/>
  <c r="O31" i="1"/>
  <c r="R31" i="1"/>
  <c r="M28" i="1"/>
  <c r="R28" i="1"/>
  <c r="S28" i="1"/>
  <c r="U28" i="1"/>
  <c r="L29" i="1"/>
  <c r="M29" i="1"/>
  <c r="S29" i="1"/>
  <c r="S30" i="1"/>
  <c r="U29" i="1"/>
  <c r="V29" i="1"/>
  <c r="P30" i="1"/>
  <c r="V30" i="1"/>
  <c r="M31" i="1"/>
  <c r="P31" i="1"/>
  <c r="S31" i="1"/>
  <c r="V31" i="1"/>
  <c r="O32" i="1"/>
  <c r="E33" i="1"/>
  <c r="M33" i="1"/>
  <c r="P33" i="1"/>
  <c r="S33" i="1"/>
  <c r="V33" i="1"/>
  <c r="H34" i="1"/>
  <c r="W34" i="1"/>
  <c r="L35" i="1"/>
  <c r="M35" i="1"/>
  <c r="M40" i="1"/>
  <c r="R35" i="1"/>
  <c r="S35" i="1"/>
  <c r="U35" i="1"/>
  <c r="L36" i="1"/>
  <c r="M36" i="1"/>
  <c r="S36" i="1"/>
  <c r="S37" i="1"/>
  <c r="U36" i="1"/>
  <c r="V36" i="1"/>
  <c r="V37" i="1"/>
  <c r="V38" i="1"/>
  <c r="P37" i="1"/>
  <c r="M38" i="1"/>
  <c r="O38" i="1"/>
  <c r="R38" i="1"/>
  <c r="P38" i="1"/>
  <c r="S38" i="1"/>
  <c r="L39" i="1"/>
  <c r="E40" i="1"/>
  <c r="L40" i="1"/>
  <c r="O40" i="1"/>
  <c r="R40" i="1"/>
  <c r="P40" i="1"/>
  <c r="S40" i="1"/>
  <c r="V40" i="1"/>
  <c r="U40" i="1"/>
  <c r="H41" i="1"/>
  <c r="W41" i="1"/>
  <c r="L42" i="1"/>
  <c r="U42" i="1"/>
  <c r="M42" i="1"/>
  <c r="R42" i="1"/>
  <c r="S42" i="1"/>
  <c r="L43" i="1"/>
  <c r="M43" i="1"/>
  <c r="S43" i="1"/>
  <c r="S44" i="1"/>
  <c r="U43" i="1"/>
  <c r="V43" i="1"/>
  <c r="P44" i="1"/>
  <c r="V44" i="1"/>
  <c r="M45" i="1"/>
  <c r="O45" i="1"/>
  <c r="R45" i="1"/>
  <c r="S45" i="1"/>
  <c r="V45" i="1"/>
  <c r="O46" i="1"/>
  <c r="E47" i="1"/>
  <c r="L47" i="1"/>
  <c r="O47" i="1"/>
  <c r="R47" i="1"/>
  <c r="U47" i="1"/>
  <c r="H48" i="1"/>
  <c r="W48" i="1"/>
  <c r="L49" i="1"/>
  <c r="M49" i="1"/>
  <c r="R49" i="1"/>
  <c r="S49" i="1"/>
  <c r="L50" i="1"/>
  <c r="M50" i="1"/>
  <c r="S50" i="1"/>
  <c r="S51" i="1"/>
  <c r="U50" i="1"/>
  <c r="V50" i="1"/>
  <c r="V51" i="1"/>
  <c r="V52" i="1"/>
  <c r="P51" i="1"/>
  <c r="M52" i="1"/>
  <c r="P52" i="1"/>
  <c r="S52" i="1"/>
  <c r="O53" i="1"/>
  <c r="E54" i="1"/>
  <c r="M54" i="1"/>
  <c r="P54" i="1"/>
  <c r="S54" i="1"/>
  <c r="V54" i="1"/>
  <c r="H55" i="1"/>
  <c r="W55" i="1"/>
  <c r="W62" i="1"/>
  <c r="L56" i="1"/>
  <c r="M56" i="1"/>
  <c r="R56" i="1"/>
  <c r="S56" i="1"/>
  <c r="U56" i="1"/>
  <c r="L57" i="1"/>
  <c r="M57" i="1"/>
  <c r="S57" i="1"/>
  <c r="U57" i="1"/>
  <c r="V57" i="1"/>
  <c r="V58" i="1"/>
  <c r="V59" i="1"/>
  <c r="P58" i="1"/>
  <c r="S58" i="1"/>
  <c r="M59" i="1"/>
  <c r="O59" i="1"/>
  <c r="R59" i="1"/>
  <c r="P59" i="1"/>
  <c r="S59" i="1"/>
  <c r="L60" i="1"/>
  <c r="O60" i="1"/>
  <c r="E61" i="1"/>
  <c r="L61" i="1"/>
  <c r="O61" i="1"/>
  <c r="M61" i="1"/>
  <c r="P61" i="1"/>
  <c r="S61" i="1"/>
  <c r="V61" i="1"/>
  <c r="R61" i="1"/>
  <c r="U61" i="1"/>
  <c r="H62" i="1"/>
  <c r="L63" i="1"/>
  <c r="U63" i="1"/>
  <c r="M63" i="1"/>
  <c r="P66" i="1"/>
  <c r="R63" i="1"/>
  <c r="S63" i="1"/>
  <c r="S64" i="1"/>
  <c r="S65" i="1"/>
  <c r="L64" i="1"/>
  <c r="O67" i="1"/>
  <c r="M64" i="1"/>
  <c r="U64" i="1"/>
  <c r="V64" i="1"/>
  <c r="V65" i="1"/>
  <c r="V66" i="1"/>
  <c r="P65" i="1"/>
  <c r="M66" i="1"/>
  <c r="O66" i="1"/>
  <c r="R66" i="1"/>
  <c r="S66" i="1"/>
  <c r="L67" i="1"/>
  <c r="E68" i="1"/>
  <c r="L68" i="1"/>
  <c r="M68" i="1"/>
  <c r="P68" i="1"/>
  <c r="S68" i="1"/>
  <c r="V68" i="1"/>
  <c r="O68" i="1"/>
  <c r="R68" i="1"/>
  <c r="U68" i="1"/>
  <c r="H69" i="1"/>
  <c r="W69" i="1"/>
  <c r="L70" i="1"/>
  <c r="M70" i="1"/>
  <c r="R70" i="1"/>
  <c r="S70" i="1"/>
  <c r="U70" i="1"/>
  <c r="L71" i="1"/>
  <c r="M71" i="1"/>
  <c r="S71" i="1"/>
  <c r="U71" i="1"/>
  <c r="V71" i="1"/>
  <c r="V72" i="1"/>
  <c r="V73" i="1"/>
  <c r="P72" i="1"/>
  <c r="S72" i="1"/>
  <c r="M73" i="1"/>
  <c r="O73" i="1"/>
  <c r="R73" i="1"/>
  <c r="P73" i="1"/>
  <c r="S73" i="1"/>
  <c r="L74" i="1"/>
  <c r="O74" i="1"/>
  <c r="E75" i="1"/>
  <c r="L75" i="1"/>
  <c r="O75" i="1"/>
  <c r="M75" i="1"/>
  <c r="P75" i="1"/>
  <c r="S75" i="1"/>
  <c r="V75" i="1"/>
  <c r="R75" i="1"/>
  <c r="U75" i="1"/>
  <c r="H76" i="1"/>
  <c r="W76" i="1"/>
  <c r="L77" i="1"/>
  <c r="U77" i="1"/>
  <c r="M77" i="1"/>
  <c r="P80" i="1"/>
  <c r="R77" i="1"/>
  <c r="S77" i="1"/>
  <c r="S78" i="1"/>
  <c r="L78" i="1"/>
  <c r="M78" i="1"/>
  <c r="V78" i="1"/>
  <c r="P79" i="1"/>
  <c r="M80" i="1"/>
  <c r="S79" i="1"/>
  <c r="V79" i="1"/>
  <c r="V80" i="1"/>
  <c r="O80" i="1"/>
  <c r="R80" i="1"/>
  <c r="S80" i="1"/>
  <c r="L81" i="1"/>
  <c r="O81" i="1"/>
  <c r="E82" i="1"/>
  <c r="L82" i="1"/>
  <c r="O82" i="1"/>
  <c r="R82" i="1"/>
  <c r="U82" i="1"/>
  <c r="H83" i="1"/>
  <c r="W83" i="1"/>
  <c r="L84" i="1"/>
  <c r="U84" i="1"/>
  <c r="M84" i="1"/>
  <c r="R84" i="1"/>
  <c r="S84" i="1"/>
  <c r="L85" i="1"/>
  <c r="M85" i="1"/>
  <c r="S85" i="1"/>
  <c r="S86" i="1"/>
  <c r="U85" i="1"/>
  <c r="V85" i="1"/>
  <c r="P86" i="1"/>
  <c r="M87" i="1"/>
  <c r="V86" i="1"/>
  <c r="P87" i="1"/>
  <c r="S87" i="1"/>
  <c r="V87" i="1"/>
  <c r="O88" i="1"/>
  <c r="E89" i="1"/>
  <c r="M89" i="1"/>
  <c r="P89" i="1"/>
  <c r="S89" i="1"/>
  <c r="V89" i="1"/>
  <c r="H90" i="1"/>
  <c r="W90" i="1"/>
  <c r="W97" i="1"/>
  <c r="W104" i="1"/>
  <c r="W111" i="1"/>
  <c r="L91" i="1"/>
  <c r="M91" i="1"/>
  <c r="R91" i="1"/>
  <c r="S91" i="1"/>
  <c r="U91" i="1"/>
  <c r="L92" i="1"/>
  <c r="M92" i="1"/>
  <c r="S92" i="1"/>
  <c r="S93" i="1"/>
  <c r="U92" i="1"/>
  <c r="V92" i="1"/>
  <c r="V93" i="1"/>
  <c r="V94" i="1"/>
  <c r="P93" i="1"/>
  <c r="M94" i="1"/>
  <c r="O94" i="1"/>
  <c r="R94" i="1"/>
  <c r="P94" i="1"/>
  <c r="S94" i="1"/>
  <c r="L95" i="1"/>
  <c r="O95" i="1"/>
  <c r="E96" i="1"/>
  <c r="L96" i="1"/>
  <c r="O96" i="1"/>
  <c r="R96" i="1"/>
  <c r="U96" i="1"/>
  <c r="M96" i="1"/>
  <c r="P96" i="1"/>
  <c r="S96" i="1"/>
  <c r="V96" i="1"/>
  <c r="H97" i="1"/>
  <c r="L98" i="1"/>
  <c r="U98" i="1"/>
  <c r="M98" i="1"/>
  <c r="R98" i="1"/>
  <c r="S98" i="1"/>
  <c r="S99" i="1"/>
  <c r="S100" i="1"/>
  <c r="L99" i="1"/>
  <c r="M99" i="1"/>
  <c r="U99" i="1"/>
  <c r="V99" i="1"/>
  <c r="V100" i="1"/>
  <c r="V101" i="1"/>
  <c r="P100" i="1"/>
  <c r="M101" i="1"/>
  <c r="O101" i="1"/>
  <c r="R101" i="1"/>
  <c r="P101" i="1"/>
  <c r="S101" i="1"/>
  <c r="L102" i="1"/>
  <c r="E103" i="1"/>
  <c r="L103" i="1"/>
  <c r="O103" i="1"/>
  <c r="R103" i="1"/>
  <c r="U103" i="1"/>
  <c r="M103" i="1"/>
  <c r="P103" i="1"/>
  <c r="S103" i="1"/>
  <c r="V103" i="1"/>
  <c r="H104" i="1"/>
  <c r="L105" i="1"/>
  <c r="U105" i="1"/>
  <c r="M105" i="1"/>
  <c r="P108" i="1"/>
  <c r="R105" i="1"/>
  <c r="S105" i="1"/>
  <c r="S106" i="1"/>
  <c r="S107" i="1"/>
  <c r="L106" i="1"/>
  <c r="O109" i="1"/>
  <c r="M106" i="1"/>
  <c r="U106" i="1"/>
  <c r="V106" i="1"/>
  <c r="P107" i="1"/>
  <c r="V107" i="1"/>
  <c r="M108" i="1"/>
  <c r="O108" i="1"/>
  <c r="R108" i="1"/>
  <c r="S108" i="1"/>
  <c r="V108" i="1"/>
  <c r="L109" i="1"/>
  <c r="E110" i="1"/>
  <c r="L110" i="1"/>
  <c r="O110" i="1"/>
  <c r="R110" i="1"/>
  <c r="U110" i="1"/>
  <c r="H111" i="1"/>
  <c r="L112" i="1"/>
  <c r="M112" i="1"/>
  <c r="R112" i="1"/>
  <c r="S112" i="1"/>
  <c r="U112" i="1"/>
  <c r="L113" i="1"/>
  <c r="M113" i="1"/>
  <c r="S113" i="1"/>
  <c r="S114" i="1"/>
  <c r="U113" i="1"/>
  <c r="V113" i="1"/>
  <c r="P114" i="1"/>
  <c r="V114" i="1"/>
  <c r="M115" i="1"/>
  <c r="P115" i="1"/>
  <c r="S115" i="1"/>
  <c r="V115" i="1"/>
  <c r="O116" i="1"/>
  <c r="E117" i="1"/>
  <c r="M117" i="1"/>
  <c r="P117" i="1"/>
  <c r="S117" i="1"/>
  <c r="V117" i="1"/>
  <c r="H118" i="1"/>
  <c r="W118" i="1"/>
  <c r="L119" i="1"/>
  <c r="M119" i="1"/>
  <c r="P122" i="1"/>
  <c r="R119" i="1"/>
  <c r="S119" i="1"/>
  <c r="U119" i="1"/>
  <c r="L120" i="1"/>
  <c r="M120" i="1"/>
  <c r="S120" i="1"/>
  <c r="S121" i="1"/>
  <c r="U120" i="1"/>
  <c r="V120" i="1"/>
  <c r="P121" i="1"/>
  <c r="V121" i="1"/>
  <c r="M122" i="1"/>
  <c r="O122" i="1"/>
  <c r="R122" i="1"/>
  <c r="S122" i="1"/>
  <c r="V122" i="1"/>
  <c r="L123" i="1"/>
  <c r="O123" i="1"/>
  <c r="E124" i="1"/>
  <c r="L124" i="1"/>
  <c r="M124" i="1"/>
  <c r="O124" i="1"/>
  <c r="R124" i="1"/>
  <c r="U124" i="1"/>
  <c r="P124" i="1"/>
  <c r="S124" i="1"/>
  <c r="V124" i="1"/>
  <c r="H125" i="1"/>
  <c r="W125" i="1"/>
  <c r="L126" i="1"/>
  <c r="M126" i="1"/>
  <c r="R126" i="1"/>
  <c r="S126" i="1"/>
  <c r="U126" i="1"/>
  <c r="L127" i="1"/>
  <c r="M127" i="1"/>
  <c r="S127" i="1"/>
  <c r="S128" i="1"/>
  <c r="U127" i="1"/>
  <c r="V127" i="1"/>
  <c r="V128" i="1"/>
  <c r="V129" i="1"/>
  <c r="P128" i="1"/>
  <c r="M129" i="1"/>
  <c r="O129" i="1"/>
  <c r="P129" i="1"/>
  <c r="R129" i="1"/>
  <c r="S129" i="1"/>
  <c r="L130" i="1"/>
  <c r="O130" i="1"/>
  <c r="E131" i="1"/>
  <c r="L131" i="1"/>
  <c r="M131" i="1"/>
  <c r="P131" i="1"/>
  <c r="S131" i="1"/>
  <c r="V131" i="1"/>
  <c r="O131" i="1"/>
  <c r="R131" i="1"/>
  <c r="U131" i="1"/>
  <c r="H132" i="1"/>
  <c r="W132" i="1"/>
  <c r="L133" i="1"/>
  <c r="M133" i="1"/>
  <c r="R133" i="1"/>
  <c r="S133" i="1"/>
  <c r="S134" i="1"/>
  <c r="S135" i="1"/>
  <c r="U133" i="1"/>
  <c r="L134" i="1"/>
  <c r="M134" i="1"/>
  <c r="U134" i="1"/>
  <c r="V134" i="1"/>
  <c r="V135" i="1"/>
  <c r="V136" i="1"/>
  <c r="P135" i="1"/>
  <c r="M136" i="1"/>
  <c r="O136" i="1"/>
  <c r="R136" i="1"/>
  <c r="P136" i="1"/>
  <c r="S136" i="1"/>
  <c r="L137" i="1"/>
  <c r="O137" i="1"/>
  <c r="E138" i="1"/>
  <c r="L138" i="1"/>
  <c r="O138" i="1"/>
  <c r="R138" i="1"/>
  <c r="U138" i="1"/>
  <c r="M138" i="1"/>
  <c r="P138" i="1"/>
  <c r="S138" i="1"/>
  <c r="V138" i="1"/>
  <c r="H139" i="1"/>
  <c r="W139" i="1"/>
  <c r="L140" i="1"/>
  <c r="U140" i="1"/>
  <c r="M140" i="1"/>
  <c r="P143" i="1"/>
  <c r="R140" i="1"/>
  <c r="S140" i="1"/>
  <c r="S141" i="1"/>
  <c r="S142" i="1"/>
  <c r="L141" i="1"/>
  <c r="M141" i="1"/>
  <c r="U141" i="1"/>
  <c r="V141" i="1"/>
  <c r="V142" i="1"/>
  <c r="V143" i="1"/>
  <c r="P142" i="1"/>
  <c r="M143" i="1"/>
  <c r="O143" i="1"/>
  <c r="R143" i="1"/>
  <c r="S143" i="1"/>
  <c r="L144" i="1"/>
  <c r="E145" i="1"/>
  <c r="L145" i="1"/>
  <c r="O145" i="1"/>
  <c r="R145" i="1"/>
  <c r="U145" i="1"/>
  <c r="M145" i="1"/>
  <c r="P145" i="1"/>
  <c r="S145" i="1"/>
  <c r="V145" i="1"/>
  <c r="H146" i="1"/>
  <c r="W146" i="1"/>
  <c r="L147" i="1"/>
  <c r="U147" i="1"/>
  <c r="M147" i="1"/>
  <c r="P150" i="1"/>
  <c r="R147" i="1"/>
  <c r="S147" i="1"/>
  <c r="S148" i="1"/>
  <c r="S149" i="1"/>
  <c r="L148" i="1"/>
  <c r="M148" i="1"/>
  <c r="U148" i="1"/>
  <c r="V148" i="1"/>
  <c r="P149" i="1"/>
  <c r="V149" i="1"/>
  <c r="M150" i="1"/>
  <c r="S150" i="1"/>
  <c r="V150" i="1"/>
  <c r="L151" i="1"/>
  <c r="O151" i="1"/>
  <c r="E152" i="1"/>
  <c r="L152" i="1"/>
  <c r="M152" i="1"/>
  <c r="O152" i="1"/>
  <c r="R152" i="1"/>
  <c r="U152" i="1"/>
  <c r="P152" i="1"/>
  <c r="S152" i="1"/>
  <c r="V152" i="1"/>
  <c r="H153" i="1"/>
  <c r="W153" i="1"/>
  <c r="L154" i="1"/>
  <c r="O157" i="1"/>
  <c r="R157" i="1"/>
  <c r="M154" i="1"/>
  <c r="R154" i="1"/>
  <c r="S154" i="1"/>
  <c r="U154" i="1"/>
  <c r="L155" i="1"/>
  <c r="M155" i="1"/>
  <c r="S155" i="1"/>
  <c r="S156" i="1"/>
  <c r="U155" i="1"/>
  <c r="V155" i="1"/>
  <c r="P156" i="1"/>
  <c r="V156" i="1"/>
  <c r="M157" i="1"/>
  <c r="P157" i="1"/>
  <c r="S157" i="1"/>
  <c r="V157" i="1"/>
  <c r="O158" i="1"/>
  <c r="E159" i="1"/>
  <c r="L159" i="1"/>
  <c r="M159" i="1"/>
  <c r="P159" i="1"/>
  <c r="S159" i="1"/>
  <c r="V159" i="1"/>
  <c r="O159" i="1"/>
  <c r="R159" i="1"/>
  <c r="U159" i="1"/>
  <c r="H160" i="1"/>
  <c r="W160" i="1"/>
  <c r="L161" i="1"/>
  <c r="M161" i="1"/>
  <c r="R161" i="1"/>
  <c r="S161" i="1"/>
  <c r="U161" i="1"/>
  <c r="L162" i="1"/>
  <c r="M162" i="1"/>
  <c r="S162" i="1"/>
  <c r="S163" i="1"/>
  <c r="U162" i="1"/>
  <c r="V162" i="1"/>
  <c r="V163" i="1"/>
  <c r="V164" i="1"/>
  <c r="P163" i="1"/>
  <c r="M164" i="1"/>
  <c r="O164" i="1"/>
  <c r="P164" i="1"/>
  <c r="R164" i="1"/>
  <c r="S164" i="1"/>
  <c r="L165" i="1"/>
  <c r="O165" i="1"/>
  <c r="E166" i="1"/>
  <c r="L166" i="1"/>
  <c r="M166" i="1"/>
  <c r="P166" i="1"/>
  <c r="S166" i="1"/>
  <c r="V166" i="1"/>
  <c r="O166" i="1"/>
  <c r="R166" i="1"/>
  <c r="U166" i="1"/>
  <c r="H167" i="1"/>
  <c r="W167" i="1"/>
  <c r="L168" i="1"/>
  <c r="M168" i="1"/>
  <c r="R168" i="1"/>
  <c r="S168" i="1"/>
  <c r="S169" i="1"/>
  <c r="S170" i="1"/>
  <c r="U168" i="1"/>
  <c r="L169" i="1"/>
  <c r="M169" i="1"/>
  <c r="U169" i="1"/>
  <c r="V169" i="1"/>
  <c r="V170" i="1"/>
  <c r="V171" i="1"/>
  <c r="P170" i="1"/>
  <c r="M171" i="1"/>
  <c r="O171" i="1"/>
  <c r="R171" i="1"/>
  <c r="P171" i="1"/>
  <c r="S171" i="1"/>
  <c r="L172" i="1"/>
  <c r="E173" i="1"/>
  <c r="L173" i="1"/>
  <c r="O173" i="1"/>
  <c r="R173" i="1"/>
  <c r="U173" i="1"/>
  <c r="M173" i="1"/>
  <c r="P173" i="1"/>
  <c r="S173" i="1"/>
  <c r="V173" i="1"/>
  <c r="H174" i="1"/>
  <c r="W174" i="1"/>
  <c r="L175" i="1"/>
  <c r="U175" i="1"/>
  <c r="M175" i="1"/>
  <c r="P178" i="1"/>
  <c r="R175" i="1"/>
  <c r="S175" i="1"/>
  <c r="S176" i="1"/>
  <c r="S177" i="1"/>
  <c r="L176" i="1"/>
  <c r="O179" i="1"/>
  <c r="M176" i="1"/>
  <c r="U176" i="1"/>
  <c r="V176" i="1"/>
  <c r="P177" i="1"/>
  <c r="M178" i="1"/>
  <c r="V177" i="1"/>
  <c r="O178" i="1"/>
  <c r="R178" i="1"/>
  <c r="S178" i="1"/>
  <c r="V178" i="1"/>
  <c r="L179" i="1"/>
  <c r="E180" i="1"/>
  <c r="L180" i="1"/>
  <c r="O180" i="1"/>
  <c r="R180" i="1"/>
  <c r="U180" i="1"/>
  <c r="H181" i="1"/>
  <c r="W181" i="1"/>
  <c r="W188" i="1"/>
  <c r="W195" i="1"/>
  <c r="W202" i="1"/>
  <c r="W209" i="1"/>
  <c r="W216" i="1"/>
  <c r="W223" i="1"/>
  <c r="W230" i="1"/>
  <c r="W237" i="1"/>
  <c r="W244" i="1"/>
  <c r="L182" i="1"/>
  <c r="M182" i="1"/>
  <c r="R182" i="1"/>
  <c r="S182" i="1"/>
  <c r="U182" i="1"/>
  <c r="L183" i="1"/>
  <c r="M183" i="1"/>
  <c r="S183" i="1"/>
  <c r="S184" i="1"/>
  <c r="U183" i="1"/>
  <c r="V183" i="1"/>
  <c r="P184" i="1"/>
  <c r="V184" i="1"/>
  <c r="M185" i="1"/>
  <c r="O185" i="1"/>
  <c r="P185" i="1"/>
  <c r="R185" i="1"/>
  <c r="S185" i="1"/>
  <c r="V185" i="1"/>
  <c r="L186" i="1"/>
  <c r="O186" i="1"/>
  <c r="E187" i="1"/>
  <c r="L187" i="1"/>
  <c r="M187" i="1"/>
  <c r="O187" i="1"/>
  <c r="R187" i="1"/>
  <c r="U187" i="1"/>
  <c r="P187" i="1"/>
  <c r="S187" i="1"/>
  <c r="V187" i="1"/>
  <c r="H188" i="1"/>
  <c r="L189" i="1"/>
  <c r="O192" i="1"/>
  <c r="R192" i="1"/>
  <c r="M189" i="1"/>
  <c r="R189" i="1"/>
  <c r="S189" i="1"/>
  <c r="U189" i="1"/>
  <c r="L190" i="1"/>
  <c r="M190" i="1"/>
  <c r="S190" i="1"/>
  <c r="S191" i="1"/>
  <c r="U190" i="1"/>
  <c r="V190" i="1"/>
  <c r="V191" i="1"/>
  <c r="V192" i="1"/>
  <c r="P191" i="1"/>
  <c r="M192" i="1"/>
  <c r="P192" i="1"/>
  <c r="S192" i="1"/>
  <c r="L193" i="1"/>
  <c r="O193" i="1"/>
  <c r="E194" i="1"/>
  <c r="L194" i="1"/>
  <c r="M194" i="1"/>
  <c r="P194" i="1"/>
  <c r="S194" i="1"/>
  <c r="V194" i="1"/>
  <c r="O194" i="1"/>
  <c r="R194" i="1"/>
  <c r="U194" i="1"/>
  <c r="H195" i="1"/>
  <c r="L196" i="1"/>
  <c r="M196" i="1"/>
  <c r="R196" i="1"/>
  <c r="S196" i="1"/>
  <c r="S197" i="1"/>
  <c r="S198" i="1"/>
  <c r="U196" i="1"/>
  <c r="L197" i="1"/>
  <c r="O200" i="1"/>
  <c r="M197" i="1"/>
  <c r="U197" i="1"/>
  <c r="V197" i="1"/>
  <c r="V198" i="1"/>
  <c r="V199" i="1"/>
  <c r="P198" i="1"/>
  <c r="M199" i="1"/>
  <c r="O199" i="1"/>
  <c r="R199" i="1"/>
  <c r="P199" i="1"/>
  <c r="S199" i="1"/>
  <c r="L200" i="1"/>
  <c r="E201" i="1"/>
  <c r="L201" i="1"/>
  <c r="O201" i="1"/>
  <c r="R201" i="1"/>
  <c r="U201" i="1"/>
  <c r="M201" i="1"/>
  <c r="P201" i="1"/>
  <c r="S201" i="1"/>
  <c r="V201" i="1"/>
  <c r="H202" i="1"/>
  <c r="L203" i="1"/>
  <c r="U203" i="1"/>
  <c r="M203" i="1"/>
  <c r="P206" i="1"/>
  <c r="R203" i="1"/>
  <c r="S203" i="1"/>
  <c r="S204" i="1"/>
  <c r="S205" i="1"/>
  <c r="L204" i="1"/>
  <c r="O207" i="1"/>
  <c r="M204" i="1"/>
  <c r="U204" i="1"/>
  <c r="V204" i="1"/>
  <c r="P205" i="1"/>
  <c r="M206" i="1"/>
  <c r="V205" i="1"/>
  <c r="O206" i="1"/>
  <c r="R206" i="1"/>
  <c r="S206" i="1"/>
  <c r="V206" i="1"/>
  <c r="L207" i="1"/>
  <c r="E208" i="1"/>
  <c r="L208" i="1"/>
  <c r="O208" i="1"/>
  <c r="R208" i="1"/>
  <c r="U208" i="1"/>
  <c r="M208" i="1"/>
  <c r="P208" i="1"/>
  <c r="S208" i="1"/>
  <c r="V208" i="1"/>
  <c r="H209" i="1"/>
  <c r="L210" i="1"/>
  <c r="U210" i="1"/>
  <c r="M210" i="1"/>
  <c r="P213" i="1"/>
  <c r="R210" i="1"/>
  <c r="S210" i="1"/>
  <c r="L211" i="1"/>
  <c r="M211" i="1"/>
  <c r="S211" i="1"/>
  <c r="S212" i="1"/>
  <c r="U211" i="1"/>
  <c r="V211" i="1"/>
  <c r="P212" i="1"/>
  <c r="V212" i="1"/>
  <c r="M213" i="1"/>
  <c r="O213" i="1"/>
  <c r="R213" i="1"/>
  <c r="S213" i="1"/>
  <c r="V213" i="1"/>
  <c r="L214" i="1"/>
  <c r="O214" i="1"/>
  <c r="E215" i="1"/>
  <c r="L215" i="1"/>
  <c r="M215" i="1"/>
  <c r="O215" i="1"/>
  <c r="P215" i="1"/>
  <c r="R215" i="1"/>
  <c r="U215" i="1"/>
  <c r="S215" i="1"/>
  <c r="V215" i="1"/>
  <c r="H216" i="1"/>
  <c r="L217" i="1"/>
  <c r="O220" i="1"/>
  <c r="R220" i="1"/>
  <c r="M217" i="1"/>
  <c r="R217" i="1"/>
  <c r="S217" i="1"/>
  <c r="U217" i="1"/>
  <c r="L218" i="1"/>
  <c r="M218" i="1"/>
  <c r="S218" i="1"/>
  <c r="S219" i="1"/>
  <c r="U218" i="1"/>
  <c r="V218" i="1"/>
  <c r="V219" i="1"/>
  <c r="V220" i="1"/>
  <c r="P219" i="1"/>
  <c r="M220" i="1"/>
  <c r="P220" i="1"/>
  <c r="S220" i="1"/>
  <c r="O221" i="1"/>
  <c r="E222" i="1"/>
  <c r="L222" i="1"/>
  <c r="M222" i="1"/>
  <c r="P222" i="1"/>
  <c r="S222" i="1"/>
  <c r="V222" i="1"/>
  <c r="O222" i="1"/>
  <c r="R222" i="1"/>
  <c r="U222" i="1"/>
  <c r="H223" i="1"/>
  <c r="L224" i="1"/>
  <c r="M224" i="1"/>
  <c r="R224" i="1"/>
  <c r="S224" i="1"/>
  <c r="S225" i="1"/>
  <c r="S226" i="1"/>
  <c r="U224" i="1"/>
  <c r="L225" i="1"/>
  <c r="M225" i="1"/>
  <c r="U225" i="1"/>
  <c r="V225" i="1"/>
  <c r="V226" i="1"/>
  <c r="V227" i="1"/>
  <c r="P226" i="1"/>
  <c r="M227" i="1"/>
  <c r="O227" i="1"/>
  <c r="R227" i="1"/>
  <c r="P227" i="1"/>
  <c r="S227" i="1"/>
  <c r="L228" i="1"/>
  <c r="O228" i="1"/>
  <c r="E229" i="1"/>
  <c r="L229" i="1"/>
  <c r="O229" i="1"/>
  <c r="R229" i="1"/>
  <c r="U229" i="1"/>
  <c r="M229" i="1"/>
  <c r="P229" i="1"/>
  <c r="S229" i="1"/>
  <c r="V229" i="1"/>
  <c r="H230" i="1"/>
  <c r="L231" i="1"/>
  <c r="U231" i="1"/>
  <c r="M231" i="1"/>
  <c r="R231" i="1"/>
  <c r="S231" i="1"/>
  <c r="S232" i="1"/>
  <c r="S233" i="1"/>
  <c r="L232" i="1"/>
  <c r="M232" i="1"/>
  <c r="U232" i="1"/>
  <c r="V232" i="1"/>
  <c r="P233" i="1"/>
  <c r="M234" i="1"/>
  <c r="V233" i="1"/>
  <c r="O234" i="1"/>
  <c r="R234" i="1"/>
  <c r="P234" i="1"/>
  <c r="S234" i="1"/>
  <c r="V234" i="1"/>
  <c r="L235" i="1"/>
  <c r="E236" i="1"/>
  <c r="L236" i="1"/>
  <c r="O236" i="1"/>
  <c r="R236" i="1"/>
  <c r="U236" i="1"/>
  <c r="M236" i="1"/>
  <c r="P236" i="1"/>
  <c r="S236" i="1"/>
  <c r="V236" i="1"/>
  <c r="H237" i="1"/>
  <c r="L238" i="1"/>
  <c r="U238" i="1"/>
  <c r="M238" i="1"/>
  <c r="P241" i="1"/>
  <c r="R238" i="1"/>
  <c r="S238" i="1"/>
  <c r="S239" i="1"/>
  <c r="S240" i="1"/>
  <c r="L239" i="1"/>
  <c r="M239" i="1"/>
  <c r="U239" i="1"/>
  <c r="V239" i="1"/>
  <c r="P240" i="1"/>
  <c r="V240" i="1"/>
  <c r="M241" i="1"/>
  <c r="O241" i="1"/>
  <c r="R241" i="1"/>
  <c r="S241" i="1"/>
  <c r="V241" i="1"/>
  <c r="L242" i="1"/>
  <c r="O242" i="1"/>
  <c r="E243" i="1"/>
  <c r="L243" i="1"/>
  <c r="O243" i="1"/>
  <c r="R243" i="1"/>
  <c r="U243" i="1"/>
  <c r="H244" i="1"/>
  <c r="L245" i="1"/>
  <c r="M245" i="1"/>
  <c r="R245" i="1"/>
  <c r="S245" i="1"/>
  <c r="L246" i="1"/>
  <c r="M246" i="1"/>
  <c r="S246" i="1"/>
  <c r="S247" i="1"/>
  <c r="U246" i="1"/>
  <c r="V246" i="1"/>
  <c r="V247" i="1"/>
  <c r="V248" i="1"/>
  <c r="P247" i="1"/>
  <c r="M248" i="1"/>
  <c r="P248" i="1"/>
  <c r="S248" i="1"/>
  <c r="O249" i="1"/>
  <c r="E250" i="1"/>
  <c r="M250" i="1"/>
  <c r="P250" i="1"/>
  <c r="S250" i="1"/>
  <c r="V250" i="1"/>
  <c r="H251" i="1"/>
  <c r="W251" i="1"/>
  <c r="L252" i="1"/>
  <c r="U252" i="1"/>
  <c r="M252" i="1"/>
  <c r="R252" i="1"/>
  <c r="S252" i="1"/>
  <c r="L253" i="1"/>
  <c r="M253" i="1"/>
  <c r="S253" i="1"/>
  <c r="U253" i="1"/>
  <c r="V253" i="1"/>
  <c r="V254" i="1"/>
  <c r="V255" i="1"/>
  <c r="P254" i="1"/>
  <c r="M255" i="1"/>
  <c r="S254" i="1"/>
  <c r="O255" i="1"/>
  <c r="R255" i="1"/>
  <c r="P255" i="1"/>
  <c r="S255" i="1"/>
  <c r="L256" i="1"/>
  <c r="O256" i="1"/>
  <c r="E257" i="1"/>
  <c r="L257" i="1"/>
  <c r="O257" i="1"/>
  <c r="R257" i="1"/>
  <c r="U257" i="1"/>
  <c r="M257" i="1"/>
  <c r="P257" i="1"/>
  <c r="S257" i="1"/>
  <c r="V257" i="1"/>
  <c r="H258" i="1"/>
  <c r="W258" i="1"/>
  <c r="L259" i="1"/>
  <c r="U259" i="1"/>
  <c r="M259" i="1"/>
  <c r="P262" i="1"/>
  <c r="R259" i="1"/>
  <c r="S259" i="1"/>
  <c r="S260" i="1"/>
  <c r="S261" i="1"/>
  <c r="L260" i="1"/>
  <c r="M260" i="1"/>
  <c r="U260" i="1"/>
  <c r="V260" i="1"/>
  <c r="P261" i="1"/>
  <c r="V261" i="1"/>
  <c r="M262" i="1"/>
  <c r="O262" i="1"/>
  <c r="R262" i="1"/>
  <c r="S262" i="1"/>
  <c r="V262" i="1"/>
  <c r="L263" i="1"/>
  <c r="O263" i="1"/>
  <c r="E264" i="1"/>
  <c r="L264" i="1"/>
  <c r="O264" i="1"/>
  <c r="R264" i="1"/>
  <c r="U264" i="1"/>
  <c r="M264" i="1"/>
  <c r="P264" i="1"/>
  <c r="S264" i="1"/>
  <c r="V264" i="1"/>
  <c r="H265" i="1"/>
  <c r="W265" i="1"/>
  <c r="L266" i="1"/>
  <c r="U266" i="1"/>
  <c r="M266" i="1"/>
  <c r="R266" i="1"/>
  <c r="S266" i="1"/>
  <c r="L267" i="1"/>
  <c r="M267" i="1"/>
  <c r="S267" i="1"/>
  <c r="U267" i="1"/>
  <c r="V267" i="1"/>
  <c r="P268" i="1"/>
  <c r="M269" i="1"/>
  <c r="S268" i="1"/>
  <c r="V268" i="1"/>
  <c r="O269" i="1"/>
  <c r="P269" i="1"/>
  <c r="R269" i="1"/>
  <c r="S269" i="1"/>
  <c r="V269" i="1"/>
  <c r="L270" i="1"/>
  <c r="O270" i="1"/>
  <c r="E271" i="1"/>
  <c r="L271" i="1"/>
  <c r="M271" i="1"/>
  <c r="P271" i="1"/>
  <c r="S271" i="1"/>
  <c r="V271" i="1"/>
  <c r="O271" i="1"/>
  <c r="R271" i="1"/>
  <c r="U271" i="1"/>
  <c r="H272" i="1"/>
  <c r="W272" i="1"/>
  <c r="L273" i="1"/>
  <c r="M273" i="1"/>
  <c r="R273" i="1"/>
  <c r="S273" i="1"/>
  <c r="S274" i="1"/>
  <c r="S275" i="1"/>
  <c r="U273" i="1"/>
  <c r="L274" i="1"/>
  <c r="M274" i="1"/>
  <c r="U274" i="1"/>
  <c r="V274" i="1"/>
  <c r="V275" i="1"/>
  <c r="V276" i="1"/>
  <c r="P275" i="1"/>
  <c r="M276" i="1"/>
  <c r="O276" i="1"/>
  <c r="R276" i="1"/>
  <c r="P276" i="1"/>
  <c r="S276" i="1"/>
  <c r="L277" i="1"/>
  <c r="O277" i="1"/>
  <c r="E278" i="1"/>
  <c r="L278" i="1"/>
  <c r="O278" i="1"/>
  <c r="R278" i="1"/>
  <c r="U278" i="1"/>
  <c r="M278" i="1"/>
  <c r="P278" i="1"/>
  <c r="S278" i="1"/>
  <c r="V278" i="1"/>
  <c r="H279" i="1"/>
  <c r="W279" i="1"/>
  <c r="L280" i="1"/>
  <c r="U280" i="1"/>
  <c r="M280" i="1"/>
  <c r="R280" i="1"/>
  <c r="S280" i="1"/>
  <c r="S281" i="1"/>
  <c r="S282" i="1"/>
  <c r="L281" i="1"/>
  <c r="M281" i="1"/>
  <c r="U281" i="1"/>
  <c r="V281" i="1"/>
  <c r="P282" i="1"/>
  <c r="M283" i="1"/>
  <c r="V282" i="1"/>
  <c r="O283" i="1"/>
  <c r="R283" i="1"/>
  <c r="P283" i="1"/>
  <c r="S283" i="1"/>
  <c r="V283" i="1"/>
  <c r="L284" i="1"/>
  <c r="O284" i="1"/>
  <c r="E285" i="1"/>
  <c r="L285" i="1"/>
  <c r="O285" i="1"/>
  <c r="R285" i="1"/>
  <c r="U285" i="1"/>
  <c r="M285" i="1"/>
  <c r="P285" i="1"/>
  <c r="S285" i="1"/>
  <c r="V285" i="1"/>
  <c r="H286" i="1"/>
  <c r="W286" i="1"/>
  <c r="L287" i="1"/>
  <c r="U287" i="1"/>
  <c r="M287" i="1"/>
  <c r="R287" i="1"/>
  <c r="S287" i="1"/>
  <c r="L288" i="1"/>
  <c r="M288" i="1"/>
  <c r="S288" i="1"/>
  <c r="S289" i="1"/>
  <c r="U288" i="1"/>
  <c r="V288" i="1"/>
  <c r="P289" i="1"/>
  <c r="V289" i="1"/>
  <c r="M290" i="1"/>
  <c r="O290" i="1"/>
  <c r="P290" i="1"/>
  <c r="R290" i="1"/>
  <c r="S290" i="1"/>
  <c r="V290" i="1"/>
  <c r="L291" i="1"/>
  <c r="O291" i="1"/>
  <c r="E292" i="1"/>
  <c r="L292" i="1"/>
  <c r="M292" i="1"/>
  <c r="P292" i="1"/>
  <c r="S292" i="1"/>
  <c r="V292" i="1"/>
  <c r="O292" i="1"/>
  <c r="R292" i="1"/>
  <c r="U292" i="1"/>
  <c r="H293" i="1"/>
  <c r="W293" i="1"/>
  <c r="L294" i="1"/>
  <c r="M294" i="1"/>
  <c r="R294" i="1"/>
  <c r="S294" i="1"/>
  <c r="U294" i="1"/>
  <c r="L295" i="1"/>
  <c r="M295" i="1"/>
  <c r="S295" i="1"/>
  <c r="S296" i="1"/>
  <c r="U295" i="1"/>
  <c r="V295" i="1"/>
  <c r="V296" i="1"/>
  <c r="V297" i="1"/>
  <c r="P296" i="1"/>
  <c r="M297" i="1"/>
  <c r="O297" i="1"/>
  <c r="R297" i="1"/>
  <c r="P297" i="1"/>
  <c r="S297" i="1"/>
  <c r="L298" i="1"/>
  <c r="O298" i="1"/>
  <c r="E299" i="1"/>
  <c r="L299" i="1"/>
  <c r="O299" i="1"/>
  <c r="R299" i="1"/>
  <c r="U299" i="1"/>
  <c r="M299" i="1"/>
  <c r="P299" i="1"/>
  <c r="S299" i="1"/>
  <c r="V299" i="1"/>
  <c r="H300" i="1"/>
  <c r="W300" i="1"/>
  <c r="L301" i="1"/>
  <c r="U301" i="1"/>
  <c r="M301" i="1"/>
  <c r="R301" i="1"/>
  <c r="S301" i="1"/>
  <c r="S302" i="1"/>
  <c r="S303" i="1"/>
  <c r="L302" i="1"/>
  <c r="O305" i="1"/>
  <c r="M302" i="1"/>
  <c r="U302" i="1"/>
  <c r="V302" i="1"/>
  <c r="V303" i="1"/>
  <c r="V304" i="1"/>
  <c r="P303" i="1"/>
  <c r="M304" i="1"/>
  <c r="O304" i="1"/>
  <c r="R304" i="1"/>
  <c r="P304" i="1"/>
  <c r="S304" i="1"/>
  <c r="L305" i="1"/>
  <c r="E306" i="1"/>
  <c r="L306" i="1"/>
  <c r="O306" i="1"/>
  <c r="R306" i="1"/>
  <c r="U306" i="1"/>
  <c r="M306" i="1"/>
  <c r="P306" i="1"/>
  <c r="S306" i="1"/>
  <c r="V306" i="1"/>
  <c r="H307" i="1"/>
  <c r="W307" i="1"/>
  <c r="L308" i="1"/>
  <c r="U308" i="1"/>
  <c r="M308" i="1"/>
  <c r="P311" i="1"/>
  <c r="R308" i="1"/>
  <c r="S308" i="1"/>
  <c r="S309" i="1"/>
  <c r="S310" i="1"/>
  <c r="L309" i="1"/>
  <c r="O312" i="1"/>
  <c r="M309" i="1"/>
  <c r="U309" i="1"/>
  <c r="V309" i="1"/>
  <c r="P310" i="1"/>
  <c r="V310" i="1"/>
  <c r="M311" i="1"/>
  <c r="O311" i="1"/>
  <c r="R311" i="1"/>
  <c r="S311" i="1"/>
  <c r="V311" i="1"/>
  <c r="L312" i="1"/>
  <c r="E313" i="1"/>
  <c r="L313" i="1"/>
  <c r="O313" i="1"/>
  <c r="R313" i="1"/>
  <c r="U313" i="1"/>
  <c r="H314" i="1"/>
  <c r="W314" i="1"/>
  <c r="L315" i="1"/>
  <c r="U315" i="1"/>
  <c r="M315" i="1"/>
  <c r="R315" i="1"/>
  <c r="S315" i="1"/>
  <c r="L316" i="1"/>
  <c r="M316" i="1"/>
  <c r="S316" i="1"/>
  <c r="S317" i="1"/>
  <c r="U316" i="1"/>
  <c r="V316" i="1"/>
  <c r="P317" i="1"/>
  <c r="V317" i="1"/>
  <c r="M318" i="1"/>
  <c r="P318" i="1"/>
  <c r="S318" i="1"/>
  <c r="V318" i="1"/>
  <c r="O319" i="1"/>
  <c r="E320" i="1"/>
  <c r="M320" i="1"/>
  <c r="P320" i="1"/>
  <c r="S320" i="1"/>
  <c r="V320" i="1"/>
  <c r="H321" i="1"/>
  <c r="W321" i="1"/>
  <c r="L322" i="1"/>
  <c r="M322" i="1"/>
  <c r="R322" i="1"/>
  <c r="S322" i="1"/>
  <c r="U322" i="1"/>
  <c r="L323" i="1"/>
  <c r="O326" i="1"/>
  <c r="M323" i="1"/>
  <c r="S323" i="1"/>
  <c r="U323" i="1"/>
  <c r="V323" i="1"/>
  <c r="P324" i="1"/>
  <c r="M325" i="1"/>
  <c r="S324" i="1"/>
  <c r="V324" i="1"/>
  <c r="O325" i="1"/>
  <c r="P325" i="1"/>
  <c r="R325" i="1"/>
  <c r="S325" i="1"/>
  <c r="V325" i="1"/>
  <c r="L326" i="1"/>
  <c r="E327" i="1"/>
  <c r="L327" i="1"/>
  <c r="M327" i="1"/>
  <c r="P327" i="1"/>
  <c r="S327" i="1"/>
  <c r="V327" i="1"/>
  <c r="O327" i="1"/>
  <c r="R327" i="1"/>
  <c r="U327" i="1"/>
  <c r="H328" i="1"/>
  <c r="W328" i="1"/>
  <c r="W335" i="1"/>
  <c r="W342" i="1"/>
  <c r="W349" i="1"/>
  <c r="W356" i="1"/>
  <c r="W363" i="1"/>
  <c r="W370" i="1"/>
  <c r="W377" i="1"/>
  <c r="W384" i="1"/>
  <c r="W391" i="1"/>
  <c r="L329" i="1"/>
  <c r="M329" i="1"/>
  <c r="P332" i="1"/>
  <c r="R329" i="1"/>
  <c r="S329" i="1"/>
  <c r="U329" i="1"/>
  <c r="L330" i="1"/>
  <c r="M330" i="1"/>
  <c r="S330" i="1"/>
  <c r="S331" i="1"/>
  <c r="U330" i="1"/>
  <c r="V330" i="1"/>
  <c r="P331" i="1"/>
  <c r="V331" i="1"/>
  <c r="M332" i="1"/>
  <c r="O332" i="1"/>
  <c r="R332" i="1"/>
  <c r="S332" i="1"/>
  <c r="V332" i="1"/>
  <c r="L333" i="1"/>
  <c r="O333" i="1"/>
  <c r="E334" i="1"/>
  <c r="L334" i="1"/>
  <c r="O334" i="1"/>
  <c r="R334" i="1"/>
  <c r="U334" i="1"/>
  <c r="M334" i="1"/>
  <c r="P334" i="1"/>
  <c r="S334" i="1"/>
  <c r="V334" i="1"/>
  <c r="H335" i="1"/>
  <c r="L336" i="1"/>
  <c r="U336" i="1"/>
  <c r="M336" i="1"/>
  <c r="R336" i="1"/>
  <c r="S336" i="1"/>
  <c r="L337" i="1"/>
  <c r="M337" i="1"/>
  <c r="S337" i="1"/>
  <c r="U337" i="1"/>
  <c r="V337" i="1"/>
  <c r="V338" i="1"/>
  <c r="V339" i="1"/>
  <c r="P338" i="1"/>
  <c r="M339" i="1"/>
  <c r="S338" i="1"/>
  <c r="O339" i="1"/>
  <c r="P339" i="1"/>
  <c r="R339" i="1"/>
  <c r="S339" i="1"/>
  <c r="L340" i="1"/>
  <c r="O340" i="1"/>
  <c r="E341" i="1"/>
  <c r="L341" i="1"/>
  <c r="M341" i="1"/>
  <c r="P341" i="1"/>
  <c r="S341" i="1"/>
  <c r="V341" i="1"/>
  <c r="O341" i="1"/>
  <c r="R341" i="1"/>
  <c r="U341" i="1"/>
  <c r="H342" i="1"/>
  <c r="L343" i="1"/>
  <c r="M343" i="1"/>
  <c r="P346" i="1"/>
  <c r="R343" i="1"/>
  <c r="S343" i="1"/>
  <c r="S344" i="1"/>
  <c r="S345" i="1"/>
  <c r="U343" i="1"/>
  <c r="L344" i="1"/>
  <c r="M344" i="1"/>
  <c r="U344" i="1"/>
  <c r="V344" i="1"/>
  <c r="V345" i="1"/>
  <c r="V346" i="1"/>
  <c r="P345" i="1"/>
  <c r="M346" i="1"/>
  <c r="O346" i="1"/>
  <c r="R346" i="1"/>
  <c r="S346" i="1"/>
  <c r="L347" i="1"/>
  <c r="O347" i="1"/>
  <c r="E348" i="1"/>
  <c r="L348" i="1"/>
  <c r="O348" i="1"/>
  <c r="R348" i="1"/>
  <c r="U348" i="1"/>
  <c r="M348" i="1"/>
  <c r="P348" i="1"/>
  <c r="S348" i="1"/>
  <c r="V348" i="1"/>
  <c r="H349" i="1"/>
  <c r="L350" i="1"/>
  <c r="O353" i="1"/>
  <c r="R353" i="1"/>
  <c r="M350" i="1"/>
  <c r="R350" i="1"/>
  <c r="S350" i="1"/>
  <c r="S351" i="1"/>
  <c r="S352" i="1"/>
  <c r="L351" i="1"/>
  <c r="M351" i="1"/>
  <c r="U351" i="1"/>
  <c r="V351" i="1"/>
  <c r="P352" i="1"/>
  <c r="M353" i="1"/>
  <c r="V352" i="1"/>
  <c r="P353" i="1"/>
  <c r="S353" i="1"/>
  <c r="V353" i="1"/>
  <c r="L354" i="1"/>
  <c r="O354" i="1"/>
  <c r="E355" i="1"/>
  <c r="L355" i="1"/>
  <c r="M355" i="1"/>
  <c r="P355" i="1"/>
  <c r="S355" i="1"/>
  <c r="V355" i="1"/>
  <c r="O355" i="1"/>
  <c r="R355" i="1"/>
  <c r="U355" i="1"/>
  <c r="H356" i="1"/>
  <c r="L357" i="1"/>
  <c r="M357" i="1"/>
  <c r="P360" i="1"/>
  <c r="R357" i="1"/>
  <c r="S357" i="1"/>
  <c r="S358" i="1"/>
  <c r="S359" i="1"/>
  <c r="U357" i="1"/>
  <c r="L358" i="1"/>
  <c r="M358" i="1"/>
  <c r="U358" i="1"/>
  <c r="V358" i="1"/>
  <c r="P359" i="1"/>
  <c r="V359" i="1"/>
  <c r="M360" i="1"/>
  <c r="O360" i="1"/>
  <c r="R360" i="1"/>
  <c r="S360" i="1"/>
  <c r="V360" i="1"/>
  <c r="L361" i="1"/>
  <c r="O361" i="1"/>
  <c r="E362" i="1"/>
  <c r="L362" i="1"/>
  <c r="O362" i="1"/>
  <c r="R362" i="1"/>
  <c r="U362" i="1"/>
  <c r="M362" i="1"/>
  <c r="P362" i="1"/>
  <c r="S362" i="1"/>
  <c r="V362" i="1"/>
  <c r="H363" i="1"/>
  <c r="L364" i="1"/>
  <c r="U364" i="1"/>
  <c r="M364" i="1"/>
  <c r="R364" i="1"/>
  <c r="S364" i="1"/>
  <c r="L365" i="1"/>
  <c r="M365" i="1"/>
  <c r="S365" i="1"/>
  <c r="U365" i="1"/>
  <c r="V365" i="1"/>
  <c r="P366" i="1"/>
  <c r="M367" i="1"/>
  <c r="S366" i="1"/>
  <c r="V366" i="1"/>
  <c r="P367" i="1"/>
  <c r="S367" i="1"/>
  <c r="V367" i="1"/>
  <c r="O368" i="1"/>
  <c r="E369" i="1"/>
  <c r="L369" i="1"/>
  <c r="M369" i="1"/>
  <c r="P369" i="1"/>
  <c r="S369" i="1"/>
  <c r="V369" i="1"/>
  <c r="O369" i="1"/>
  <c r="R369" i="1"/>
  <c r="U369" i="1"/>
  <c r="H370" i="1"/>
  <c r="L371" i="1"/>
  <c r="M371" i="1"/>
  <c r="R371" i="1"/>
  <c r="S371" i="1"/>
  <c r="U371" i="1"/>
  <c r="L372" i="1"/>
  <c r="M372" i="1"/>
  <c r="S372" i="1"/>
  <c r="S373" i="1"/>
  <c r="U372" i="1"/>
  <c r="V372" i="1"/>
  <c r="V373" i="1"/>
  <c r="V374" i="1"/>
  <c r="P373" i="1"/>
  <c r="M374" i="1"/>
  <c r="O374" i="1"/>
  <c r="R374" i="1"/>
  <c r="P374" i="1"/>
  <c r="S374" i="1"/>
  <c r="L375" i="1"/>
  <c r="O375" i="1"/>
  <c r="E376" i="1"/>
  <c r="L376" i="1"/>
  <c r="O376" i="1"/>
  <c r="R376" i="1"/>
  <c r="U376" i="1"/>
  <c r="M376" i="1"/>
  <c r="P376" i="1"/>
  <c r="S376" i="1"/>
  <c r="V376" i="1"/>
  <c r="H377" i="1"/>
  <c r="L378" i="1"/>
  <c r="U378" i="1"/>
  <c r="M378" i="1"/>
  <c r="R378" i="1"/>
  <c r="S378" i="1"/>
  <c r="S379" i="1"/>
  <c r="S380" i="1"/>
  <c r="L379" i="1"/>
  <c r="M379" i="1"/>
  <c r="U379" i="1"/>
  <c r="V379" i="1"/>
  <c r="V380" i="1"/>
  <c r="V381" i="1"/>
  <c r="P380" i="1"/>
  <c r="M381" i="1"/>
  <c r="O381" i="1"/>
  <c r="R381" i="1"/>
  <c r="P381" i="1"/>
  <c r="S381" i="1"/>
  <c r="L382" i="1"/>
  <c r="O382" i="1"/>
  <c r="E383" i="1"/>
  <c r="L383" i="1"/>
  <c r="O383" i="1"/>
  <c r="R383" i="1"/>
  <c r="U383" i="1"/>
  <c r="M383" i="1"/>
  <c r="P383" i="1"/>
  <c r="S383" i="1"/>
  <c r="V383" i="1"/>
  <c r="H384" i="1"/>
  <c r="L385" i="1"/>
  <c r="U385" i="1"/>
  <c r="M385" i="1"/>
  <c r="P388" i="1"/>
  <c r="R385" i="1"/>
  <c r="S385" i="1"/>
  <c r="S386" i="1"/>
  <c r="S387" i="1"/>
  <c r="L386" i="1"/>
  <c r="O389" i="1"/>
  <c r="M386" i="1"/>
  <c r="U386" i="1"/>
  <c r="V386" i="1"/>
  <c r="V387" i="1"/>
  <c r="V388" i="1"/>
  <c r="P387" i="1"/>
  <c r="M388" i="1"/>
  <c r="O388" i="1"/>
  <c r="R388" i="1"/>
  <c r="S388" i="1"/>
  <c r="L389" i="1"/>
  <c r="E390" i="1"/>
  <c r="L390" i="1"/>
  <c r="O390" i="1"/>
  <c r="R390" i="1"/>
  <c r="U390" i="1"/>
  <c r="M390" i="1"/>
  <c r="P390" i="1"/>
  <c r="S390" i="1"/>
  <c r="V390" i="1"/>
  <c r="H391" i="1"/>
  <c r="L392" i="1"/>
  <c r="U392" i="1"/>
  <c r="M392" i="1"/>
  <c r="R392" i="1"/>
  <c r="S392" i="1"/>
  <c r="S393" i="1"/>
  <c r="S394" i="1"/>
  <c r="L393" i="1"/>
  <c r="M393" i="1"/>
  <c r="U393" i="1"/>
  <c r="V393" i="1"/>
  <c r="P394" i="1"/>
  <c r="V394" i="1"/>
  <c r="M395" i="1"/>
  <c r="P395" i="1"/>
  <c r="S395" i="1"/>
  <c r="V395" i="1"/>
  <c r="L396" i="1"/>
  <c r="O396" i="1"/>
  <c r="E397" i="1"/>
  <c r="L397" i="1"/>
  <c r="M397" i="1"/>
  <c r="O397" i="1"/>
  <c r="R397" i="1"/>
  <c r="U397" i="1"/>
  <c r="P397" i="1"/>
  <c r="S397" i="1"/>
  <c r="V397" i="1"/>
  <c r="H398" i="1"/>
  <c r="W398" i="1"/>
  <c r="L399" i="1"/>
  <c r="M399" i="1"/>
  <c r="R399" i="1"/>
  <c r="S399" i="1"/>
  <c r="U399" i="1"/>
  <c r="L400" i="1"/>
  <c r="M400" i="1"/>
  <c r="S400" i="1"/>
  <c r="S401" i="1"/>
  <c r="U400" i="1"/>
  <c r="V400" i="1"/>
  <c r="V401" i="1"/>
  <c r="V402" i="1"/>
  <c r="P401" i="1"/>
  <c r="M402" i="1"/>
  <c r="O402" i="1"/>
  <c r="P402" i="1"/>
  <c r="R402" i="1"/>
  <c r="S402" i="1"/>
  <c r="L403" i="1"/>
  <c r="O403" i="1"/>
  <c r="E404" i="1"/>
  <c r="L404" i="1"/>
  <c r="M404" i="1"/>
  <c r="P404" i="1"/>
  <c r="S404" i="1"/>
  <c r="V404" i="1"/>
  <c r="O404" i="1"/>
  <c r="R404" i="1"/>
  <c r="U404" i="1"/>
  <c r="H405" i="1"/>
  <c r="W405" i="1"/>
  <c r="W412" i="1"/>
  <c r="W419" i="1"/>
  <c r="W426" i="1"/>
  <c r="W433" i="1"/>
  <c r="W440" i="1"/>
  <c r="W447" i="1"/>
  <c r="W454" i="1"/>
  <c r="L406" i="1"/>
  <c r="M406" i="1"/>
  <c r="R406" i="1"/>
  <c r="S406" i="1"/>
  <c r="U406" i="1"/>
  <c r="L407" i="1"/>
  <c r="M407" i="1"/>
  <c r="S407" i="1"/>
  <c r="S408" i="1"/>
  <c r="U407" i="1"/>
  <c r="V407" i="1"/>
  <c r="V408" i="1"/>
  <c r="V409" i="1"/>
  <c r="P408" i="1"/>
  <c r="M409" i="1"/>
  <c r="O409" i="1"/>
  <c r="R409" i="1"/>
  <c r="P409" i="1"/>
  <c r="S409" i="1"/>
  <c r="L410" i="1"/>
  <c r="O410" i="1"/>
  <c r="E411" i="1"/>
  <c r="L411" i="1"/>
  <c r="O411" i="1"/>
  <c r="R411" i="1"/>
  <c r="U411" i="1"/>
  <c r="M411" i="1"/>
  <c r="P411" i="1"/>
  <c r="S411" i="1"/>
  <c r="V411" i="1"/>
  <c r="H412" i="1"/>
  <c r="L413" i="1"/>
  <c r="U413" i="1"/>
  <c r="M413" i="1"/>
  <c r="R413" i="1"/>
  <c r="S413" i="1"/>
  <c r="S414" i="1"/>
  <c r="S415" i="1"/>
  <c r="L414" i="1"/>
  <c r="O417" i="1"/>
  <c r="M414" i="1"/>
  <c r="U414" i="1"/>
  <c r="V414" i="1"/>
  <c r="V415" i="1"/>
  <c r="V416" i="1"/>
  <c r="P415" i="1"/>
  <c r="M416" i="1"/>
  <c r="O416" i="1"/>
  <c r="R416" i="1"/>
  <c r="P416" i="1"/>
  <c r="S416" i="1"/>
  <c r="L417" i="1"/>
  <c r="E418" i="1"/>
  <c r="L418" i="1"/>
  <c r="O418" i="1"/>
  <c r="R418" i="1"/>
  <c r="U418" i="1"/>
  <c r="M418" i="1"/>
  <c r="P418" i="1"/>
  <c r="S418" i="1"/>
  <c r="V418" i="1"/>
  <c r="H419" i="1"/>
  <c r="L420" i="1"/>
  <c r="U420" i="1"/>
  <c r="M420" i="1"/>
  <c r="P423" i="1"/>
  <c r="R420" i="1"/>
  <c r="S420" i="1"/>
  <c r="S421" i="1"/>
  <c r="S422" i="1"/>
  <c r="L421" i="1"/>
  <c r="O424" i="1"/>
  <c r="M421" i="1"/>
  <c r="U421" i="1"/>
  <c r="V421" i="1"/>
  <c r="P422" i="1"/>
  <c r="V422" i="1"/>
  <c r="M423" i="1"/>
  <c r="O423" i="1"/>
  <c r="R423" i="1"/>
  <c r="S423" i="1"/>
  <c r="V423" i="1"/>
  <c r="L424" i="1"/>
  <c r="E425" i="1"/>
  <c r="L425" i="1"/>
  <c r="O425" i="1"/>
  <c r="R425" i="1"/>
  <c r="U425" i="1"/>
  <c r="H426" i="1"/>
  <c r="L427" i="1"/>
  <c r="O430" i="1"/>
  <c r="R430" i="1"/>
  <c r="M427" i="1"/>
  <c r="R427" i="1"/>
  <c r="S427" i="1"/>
  <c r="L428" i="1"/>
  <c r="M428" i="1"/>
  <c r="S428" i="1"/>
  <c r="S429" i="1"/>
  <c r="U428" i="1"/>
  <c r="V428" i="1"/>
  <c r="P429" i="1"/>
  <c r="V429" i="1"/>
  <c r="M430" i="1"/>
  <c r="P430" i="1"/>
  <c r="S430" i="1"/>
  <c r="V430" i="1"/>
  <c r="O431" i="1"/>
  <c r="E432" i="1"/>
  <c r="M432" i="1"/>
  <c r="P432" i="1"/>
  <c r="S432" i="1"/>
  <c r="V432" i="1"/>
  <c r="H433" i="1"/>
  <c r="L434" i="1"/>
  <c r="M434" i="1"/>
  <c r="R434" i="1"/>
  <c r="S434" i="1"/>
  <c r="U434" i="1"/>
  <c r="L435" i="1"/>
  <c r="M435" i="1"/>
  <c r="S435" i="1"/>
  <c r="U435" i="1"/>
  <c r="V435" i="1"/>
  <c r="V436" i="1"/>
  <c r="V437" i="1"/>
  <c r="P436" i="1"/>
  <c r="M437" i="1"/>
  <c r="S436" i="1"/>
  <c r="O437" i="1"/>
  <c r="R437" i="1"/>
  <c r="P437" i="1"/>
  <c r="S437" i="1"/>
  <c r="L438" i="1"/>
  <c r="O438" i="1"/>
  <c r="E439" i="1"/>
  <c r="L439" i="1"/>
  <c r="O439" i="1"/>
  <c r="R439" i="1"/>
  <c r="U439" i="1"/>
  <c r="M439" i="1"/>
  <c r="P439" i="1"/>
  <c r="S439" i="1"/>
  <c r="V439" i="1"/>
  <c r="H440" i="1"/>
  <c r="L441" i="1"/>
  <c r="U441" i="1"/>
  <c r="M441" i="1"/>
  <c r="R441" i="1"/>
  <c r="S441" i="1"/>
  <c r="S442" i="1"/>
  <c r="S443" i="1"/>
  <c r="L442" i="1"/>
  <c r="O445" i="1"/>
  <c r="M442" i="1"/>
  <c r="U442" i="1"/>
  <c r="V442" i="1"/>
  <c r="V443" i="1"/>
  <c r="V444" i="1"/>
  <c r="P443" i="1"/>
  <c r="M444" i="1"/>
  <c r="O444" i="1"/>
  <c r="R444" i="1"/>
  <c r="P444" i="1"/>
  <c r="S444" i="1"/>
  <c r="L445" i="1"/>
  <c r="E446" i="1"/>
  <c r="L446" i="1"/>
  <c r="O446" i="1"/>
  <c r="R446" i="1"/>
  <c r="U446" i="1"/>
  <c r="M446" i="1"/>
  <c r="P446" i="1"/>
  <c r="S446" i="1"/>
  <c r="V446" i="1"/>
  <c r="H447" i="1"/>
  <c r="L448" i="1"/>
  <c r="U448" i="1"/>
  <c r="M448" i="1"/>
  <c r="P451" i="1"/>
  <c r="R448" i="1"/>
  <c r="S448" i="1"/>
  <c r="L449" i="1"/>
  <c r="M449" i="1"/>
  <c r="S449" i="1"/>
  <c r="U449" i="1"/>
  <c r="V449" i="1"/>
  <c r="P450" i="1"/>
  <c r="S450" i="1"/>
  <c r="V450" i="1"/>
  <c r="M451" i="1"/>
  <c r="O451" i="1"/>
  <c r="R451" i="1"/>
  <c r="S451" i="1"/>
  <c r="V451" i="1"/>
  <c r="L452" i="1"/>
  <c r="O452" i="1"/>
  <c r="E453" i="1"/>
  <c r="L453" i="1"/>
  <c r="M453" i="1"/>
  <c r="O453" i="1"/>
  <c r="R453" i="1"/>
  <c r="U453" i="1"/>
  <c r="P453" i="1"/>
  <c r="S453" i="1"/>
  <c r="V453" i="1"/>
  <c r="H454" i="1"/>
  <c r="L455" i="1"/>
  <c r="M455" i="1"/>
  <c r="R455" i="1"/>
  <c r="S455" i="1"/>
  <c r="U455" i="1"/>
  <c r="H456" i="1"/>
  <c r="L456" i="1"/>
  <c r="M456" i="1"/>
  <c r="S456" i="1"/>
  <c r="S457" i="1"/>
  <c r="U456" i="1"/>
  <c r="V456" i="1"/>
  <c r="V457" i="1"/>
  <c r="V458" i="1"/>
  <c r="P457" i="1"/>
  <c r="M458" i="1"/>
  <c r="O458" i="1"/>
  <c r="P458" i="1"/>
  <c r="R458" i="1"/>
  <c r="S458" i="1"/>
  <c r="L459" i="1"/>
  <c r="O459" i="1"/>
  <c r="E460" i="1"/>
  <c r="L460" i="1"/>
  <c r="M460" i="1"/>
  <c r="P460" i="1"/>
  <c r="S460" i="1"/>
  <c r="V460" i="1"/>
  <c r="O460" i="1"/>
  <c r="R460" i="1"/>
  <c r="U460" i="1"/>
  <c r="E3" i="2"/>
  <c r="D4" i="2"/>
  <c r="D88" i="2" s="1"/>
  <c r="F4" i="2"/>
  <c r="F88" i="2" s="1"/>
  <c r="G4" i="2"/>
  <c r="H4" i="2"/>
  <c r="I4" i="2"/>
  <c r="J4" i="2"/>
  <c r="L6" i="2" s="1"/>
  <c r="K4" i="2"/>
  <c r="E6" i="2" s="1"/>
  <c r="L4" i="2"/>
  <c r="M4" i="2"/>
  <c r="G6" i="2"/>
  <c r="N4" i="2"/>
  <c r="O4" i="2"/>
  <c r="P4" i="2"/>
  <c r="Q4" i="2"/>
  <c r="R4" i="2"/>
  <c r="T4" i="2"/>
  <c r="U4" i="2"/>
  <c r="V4" i="2"/>
  <c r="F6" i="2"/>
  <c r="J6" i="2"/>
  <c r="O6" i="2"/>
  <c r="A7" i="2"/>
  <c r="C7" i="2"/>
  <c r="D7" i="2"/>
  <c r="D13" i="2"/>
  <c r="D19" i="2" s="1"/>
  <c r="D25" i="2" s="1"/>
  <c r="D31" i="2" s="1"/>
  <c r="D37" i="2" s="1"/>
  <c r="D43" i="2" s="1"/>
  <c r="D49" i="2" s="1"/>
  <c r="D55" i="2" s="1"/>
  <c r="D61" i="2" s="1"/>
  <c r="D67" i="2" s="1"/>
  <c r="D73" i="2" s="1"/>
  <c r="D79" i="2" s="1"/>
  <c r="D85" i="2" s="1"/>
  <c r="E7" i="2"/>
  <c r="F7" i="2"/>
  <c r="G7" i="2"/>
  <c r="G13" i="2" s="1"/>
  <c r="G19" i="2" s="1"/>
  <c r="G25" i="2" s="1"/>
  <c r="G31" i="2" s="1"/>
  <c r="G37" i="2" s="1"/>
  <c r="G43" i="2" s="1"/>
  <c r="G49" i="2" s="1"/>
  <c r="G55" i="2" s="1"/>
  <c r="G61" i="2" s="1"/>
  <c r="G67" i="2" s="1"/>
  <c r="G73" i="2" s="1"/>
  <c r="G79" i="2" s="1"/>
  <c r="G85" i="2" s="1"/>
  <c r="H7" i="2"/>
  <c r="H13" i="2"/>
  <c r="H19" i="2" s="1"/>
  <c r="H25" i="2" s="1"/>
  <c r="H31" i="2"/>
  <c r="H37" i="2"/>
  <c r="H43" i="2" s="1"/>
  <c r="H49" i="2" s="1"/>
  <c r="H55" i="2" s="1"/>
  <c r="H61" i="2" s="1"/>
  <c r="H67" i="2" s="1"/>
  <c r="H73" i="2" s="1"/>
  <c r="H79" i="2" s="1"/>
  <c r="H85" i="2" s="1"/>
  <c r="I7" i="2"/>
  <c r="I13" i="2" s="1"/>
  <c r="I19" i="2" s="1"/>
  <c r="J7" i="2"/>
  <c r="K7" i="2"/>
  <c r="L7" i="2"/>
  <c r="L13" i="2"/>
  <c r="L19" i="2" s="1"/>
  <c r="L25" i="2" s="1"/>
  <c r="L31" i="2" s="1"/>
  <c r="L37" i="2" s="1"/>
  <c r="L43" i="2" s="1"/>
  <c r="L49" i="2" s="1"/>
  <c r="L55" i="2" s="1"/>
  <c r="L61" i="2" s="1"/>
  <c r="L67" i="2" s="1"/>
  <c r="L73" i="2" s="1"/>
  <c r="L79" i="2" s="1"/>
  <c r="L85" i="2" s="1"/>
  <c r="M7" i="2"/>
  <c r="M13" i="2" s="1"/>
  <c r="N7" i="2"/>
  <c r="O7" i="2"/>
  <c r="P7" i="2"/>
  <c r="P13" i="2"/>
  <c r="P19" i="2" s="1"/>
  <c r="P25" i="2" s="1"/>
  <c r="P31" i="2"/>
  <c r="P37" i="2"/>
  <c r="P43" i="2" s="1"/>
  <c r="P49" i="2" s="1"/>
  <c r="P55" i="2" s="1"/>
  <c r="P61" i="2" s="1"/>
  <c r="P67" i="2" s="1"/>
  <c r="P73" i="2" s="1"/>
  <c r="P79" i="2" s="1"/>
  <c r="P85" i="2" s="1"/>
  <c r="Q7" i="2"/>
  <c r="Q13" i="2" s="1"/>
  <c r="Q19" i="2" s="1"/>
  <c r="Q25" i="2" s="1"/>
  <c r="Q31" i="2" s="1"/>
  <c r="Q37" i="2" s="1"/>
  <c r="Q43" i="2" s="1"/>
  <c r="Q49" i="2" s="1"/>
  <c r="Q55" i="2" s="1"/>
  <c r="Q61" i="2" s="1"/>
  <c r="Q67" i="2" s="1"/>
  <c r="Q73" i="2" s="1"/>
  <c r="Q79" i="2" s="1"/>
  <c r="Q85" i="2" s="1"/>
  <c r="R7" i="2"/>
  <c r="S7" i="2"/>
  <c r="T7" i="2"/>
  <c r="T13" i="2"/>
  <c r="T19" i="2" s="1"/>
  <c r="T25" i="2" s="1"/>
  <c r="T31" i="2" s="1"/>
  <c r="T37" i="2" s="1"/>
  <c r="T43" i="2" s="1"/>
  <c r="T49" i="2" s="1"/>
  <c r="T55" i="2" s="1"/>
  <c r="T61" i="2" s="1"/>
  <c r="T67" i="2" s="1"/>
  <c r="T73" i="2" s="1"/>
  <c r="T79" i="2" s="1"/>
  <c r="T85" i="2" s="1"/>
  <c r="U7" i="2"/>
  <c r="V7" i="2"/>
  <c r="W7" i="2"/>
  <c r="W13" i="2" s="1"/>
  <c r="W19" i="2" s="1"/>
  <c r="W25" i="2" s="1"/>
  <c r="W31" i="2" s="1"/>
  <c r="W37" i="2" s="1"/>
  <c r="W43" i="2" s="1"/>
  <c r="W49" i="2" s="1"/>
  <c r="W55" i="2" s="1"/>
  <c r="W61" i="2" s="1"/>
  <c r="W67" i="2" s="1"/>
  <c r="W73" i="2" s="1"/>
  <c r="W79" i="2" s="1"/>
  <c r="W85" i="2" s="1"/>
  <c r="X7" i="2"/>
  <c r="X13" i="2"/>
  <c r="Y7" i="2"/>
  <c r="Z7" i="2"/>
  <c r="AA7" i="2"/>
  <c r="AB7" i="2"/>
  <c r="AB13" i="2" s="1"/>
  <c r="AC7" i="2"/>
  <c r="AC13" i="2" s="1"/>
  <c r="A8" i="2"/>
  <c r="C8" i="2"/>
  <c r="D8" i="2"/>
  <c r="E8" i="2"/>
  <c r="A9" i="2"/>
  <c r="E9" i="2"/>
  <c r="A10" i="2"/>
  <c r="A16" i="2"/>
  <c r="A22" i="2"/>
  <c r="A28" i="2" s="1"/>
  <c r="A34" i="2" s="1"/>
  <c r="A40" i="2" s="1"/>
  <c r="A46" i="2" s="1"/>
  <c r="A52" i="2" s="1"/>
  <c r="A58" i="2" s="1"/>
  <c r="A64" i="2" s="1"/>
  <c r="A70" i="2" s="1"/>
  <c r="A76" i="2" s="1"/>
  <c r="A82" i="2" s="1"/>
  <c r="A88" i="2" s="1"/>
  <c r="D10" i="2"/>
  <c r="G10" i="2"/>
  <c r="H10" i="2"/>
  <c r="I10" i="2"/>
  <c r="F12" i="2"/>
  <c r="A12" i="2"/>
  <c r="E12" i="2"/>
  <c r="O12" i="2"/>
  <c r="A13" i="2"/>
  <c r="C13" i="2"/>
  <c r="E13" i="2"/>
  <c r="F13" i="2"/>
  <c r="F19" i="2" s="1"/>
  <c r="F25" i="2" s="1"/>
  <c r="F31" i="2" s="1"/>
  <c r="F37" i="2" s="1"/>
  <c r="F43" i="2" s="1"/>
  <c r="F49" i="2" s="1"/>
  <c r="F55" i="2" s="1"/>
  <c r="F61" i="2" s="1"/>
  <c r="F67" i="2" s="1"/>
  <c r="F73" i="2" s="1"/>
  <c r="F79" i="2" s="1"/>
  <c r="F85" i="2" s="1"/>
  <c r="J13" i="2"/>
  <c r="K13" i="2"/>
  <c r="K19" i="2" s="1"/>
  <c r="N13" i="2"/>
  <c r="N19" i="2" s="1"/>
  <c r="O13" i="2"/>
  <c r="R13" i="2"/>
  <c r="S13" i="2"/>
  <c r="U13" i="2"/>
  <c r="U19" i="2" s="1"/>
  <c r="U25" i="2" s="1"/>
  <c r="U31" i="2" s="1"/>
  <c r="U37" i="2" s="1"/>
  <c r="U43" i="2" s="1"/>
  <c r="U49" i="2" s="1"/>
  <c r="U55" i="2" s="1"/>
  <c r="U61" i="2" s="1"/>
  <c r="U67" i="2" s="1"/>
  <c r="U73" i="2" s="1"/>
  <c r="U79" i="2" s="1"/>
  <c r="U85" i="2" s="1"/>
  <c r="V13" i="2"/>
  <c r="Y13" i="2"/>
  <c r="Z13" i="2"/>
  <c r="AA13" i="2"/>
  <c r="A14" i="2"/>
  <c r="C14" i="2"/>
  <c r="C16" i="2"/>
  <c r="C21" i="2" s="1"/>
  <c r="C27" i="2" s="1"/>
  <c r="C33" i="2" s="1"/>
  <c r="C39" i="2" s="1"/>
  <c r="C45" i="2" s="1"/>
  <c r="D14" i="2"/>
  <c r="E14" i="2"/>
  <c r="A15" i="2"/>
  <c r="E15" i="2"/>
  <c r="B16" i="2"/>
  <c r="D16" i="2"/>
  <c r="F16" i="2"/>
  <c r="G16" i="2"/>
  <c r="H16" i="2"/>
  <c r="I16" i="2"/>
  <c r="J16" i="2"/>
  <c r="K16" i="2"/>
  <c r="L16" i="2"/>
  <c r="K18" i="2"/>
  <c r="M16" i="2"/>
  <c r="N16" i="2"/>
  <c r="M18" i="2" s="1"/>
  <c r="O16" i="2"/>
  <c r="N18" i="2"/>
  <c r="P16" i="2"/>
  <c r="Q16" i="2"/>
  <c r="R16" i="2"/>
  <c r="S16" i="2"/>
  <c r="T16" i="2"/>
  <c r="U16" i="2"/>
  <c r="V16" i="2"/>
  <c r="W16" i="2"/>
  <c r="X16" i="2"/>
  <c r="A17" i="2"/>
  <c r="D18" i="2"/>
  <c r="F18" i="2"/>
  <c r="G18" i="2"/>
  <c r="H18" i="2"/>
  <c r="I18" i="2"/>
  <c r="J18" i="2"/>
  <c r="L18" i="2"/>
  <c r="A19" i="2"/>
  <c r="C19" i="2"/>
  <c r="C25" i="2" s="1"/>
  <c r="C31" i="2" s="1"/>
  <c r="C37" i="2" s="1"/>
  <c r="C43" i="2" s="1"/>
  <c r="C49" i="2" s="1"/>
  <c r="C55" i="2" s="1"/>
  <c r="C61" i="2" s="1"/>
  <c r="C67" i="2" s="1"/>
  <c r="C73" i="2" s="1"/>
  <c r="C79" i="2" s="1"/>
  <c r="C85" i="2" s="1"/>
  <c r="E19" i="2"/>
  <c r="E25" i="2" s="1"/>
  <c r="E31" i="2" s="1"/>
  <c r="E37" i="2" s="1"/>
  <c r="E43" i="2" s="1"/>
  <c r="E49" i="2" s="1"/>
  <c r="E55" i="2" s="1"/>
  <c r="E61" i="2" s="1"/>
  <c r="E67" i="2" s="1"/>
  <c r="E73" i="2" s="1"/>
  <c r="E79" i="2" s="1"/>
  <c r="E85" i="2" s="1"/>
  <c r="J19" i="2"/>
  <c r="J25" i="2"/>
  <c r="J31" i="2"/>
  <c r="J37" i="2" s="1"/>
  <c r="J43" i="2" s="1"/>
  <c r="J49" i="2" s="1"/>
  <c r="J55" i="2" s="1"/>
  <c r="J61" i="2" s="1"/>
  <c r="J67" i="2" s="1"/>
  <c r="J73" i="2" s="1"/>
  <c r="J79" i="2" s="1"/>
  <c r="J85" i="2" s="1"/>
  <c r="K25" i="2"/>
  <c r="K31" i="2"/>
  <c r="K37" i="2" s="1"/>
  <c r="K43" i="2" s="1"/>
  <c r="K49" i="2" s="1"/>
  <c r="K55" i="2" s="1"/>
  <c r="K61" i="2" s="1"/>
  <c r="K67" i="2" s="1"/>
  <c r="K73" i="2" s="1"/>
  <c r="K79" i="2" s="1"/>
  <c r="K85" i="2" s="1"/>
  <c r="M19" i="2"/>
  <c r="N25" i="2"/>
  <c r="N31" i="2" s="1"/>
  <c r="N37" i="2" s="1"/>
  <c r="N43" i="2" s="1"/>
  <c r="N49" i="2" s="1"/>
  <c r="N55" i="2" s="1"/>
  <c r="N61" i="2" s="1"/>
  <c r="N67" i="2" s="1"/>
  <c r="N73" i="2" s="1"/>
  <c r="N79" i="2" s="1"/>
  <c r="N85" i="2" s="1"/>
  <c r="O19" i="2"/>
  <c r="O25" i="2" s="1"/>
  <c r="O31" i="2" s="1"/>
  <c r="O37" i="2" s="1"/>
  <c r="O43" i="2" s="1"/>
  <c r="O49" i="2" s="1"/>
  <c r="O55" i="2" s="1"/>
  <c r="O61" i="2" s="1"/>
  <c r="O67" i="2" s="1"/>
  <c r="O73" i="2" s="1"/>
  <c r="O79" i="2" s="1"/>
  <c r="O85" i="2" s="1"/>
  <c r="R19" i="2"/>
  <c r="R25" i="2" s="1"/>
  <c r="R31" i="2"/>
  <c r="R37" i="2"/>
  <c r="R43" i="2"/>
  <c r="R49" i="2" s="1"/>
  <c r="R55" i="2" s="1"/>
  <c r="R61" i="2" s="1"/>
  <c r="R67" i="2" s="1"/>
  <c r="R73" i="2" s="1"/>
  <c r="R79" i="2" s="1"/>
  <c r="R85" i="2" s="1"/>
  <c r="S19" i="2"/>
  <c r="S25" i="2"/>
  <c r="S31" i="2" s="1"/>
  <c r="S37" i="2"/>
  <c r="S43" i="2"/>
  <c r="S49" i="2" s="1"/>
  <c r="S55" i="2" s="1"/>
  <c r="S61" i="2" s="1"/>
  <c r="S67" i="2" s="1"/>
  <c r="S73" i="2" s="1"/>
  <c r="S79" i="2" s="1"/>
  <c r="S85" i="2" s="1"/>
  <c r="V19" i="2"/>
  <c r="V25" i="2"/>
  <c r="V31" i="2" s="1"/>
  <c r="V37" i="2"/>
  <c r="V43" i="2" s="1"/>
  <c r="V49" i="2" s="1"/>
  <c r="V55" i="2" s="1"/>
  <c r="V61" i="2" s="1"/>
  <c r="V67" i="2" s="1"/>
  <c r="V73" i="2" s="1"/>
  <c r="V79" i="2" s="1"/>
  <c r="V85" i="2" s="1"/>
  <c r="A20" i="2"/>
  <c r="C20" i="2"/>
  <c r="C22" i="2" s="1"/>
  <c r="D20" i="2"/>
  <c r="E20" i="2"/>
  <c r="E26" i="2" s="1"/>
  <c r="E32" i="2"/>
  <c r="E38" i="2"/>
  <c r="E44" i="2" s="1"/>
  <c r="H20" i="2"/>
  <c r="I20" i="2"/>
  <c r="J22" i="2" s="1"/>
  <c r="A21" i="2"/>
  <c r="E21" i="2"/>
  <c r="B22" i="2"/>
  <c r="D22" i="2"/>
  <c r="G22" i="2"/>
  <c r="H22" i="2"/>
  <c r="I22" i="2"/>
  <c r="K22" i="2"/>
  <c r="L22" i="2"/>
  <c r="K24" i="2" s="1"/>
  <c r="M22" i="2"/>
  <c r="L24" i="2" s="1"/>
  <c r="N22" i="2"/>
  <c r="M24" i="2" s="1"/>
  <c r="O22" i="2"/>
  <c r="P22" i="2"/>
  <c r="Q22" i="2"/>
  <c r="R22" i="2"/>
  <c r="S22" i="2"/>
  <c r="T22" i="2"/>
  <c r="U22" i="2"/>
  <c r="V22" i="2"/>
  <c r="W22" i="2"/>
  <c r="X22" i="2"/>
  <c r="A23" i="2"/>
  <c r="A24" i="2"/>
  <c r="D24" i="2"/>
  <c r="F24" i="2"/>
  <c r="H24" i="2"/>
  <c r="I24" i="2"/>
  <c r="J24" i="2"/>
  <c r="N24" i="2"/>
  <c r="A25" i="2"/>
  <c r="I25" i="2"/>
  <c r="I31" i="2" s="1"/>
  <c r="I37" i="2" s="1"/>
  <c r="I43" i="2" s="1"/>
  <c r="I49" i="2" s="1"/>
  <c r="I55" i="2" s="1"/>
  <c r="I61" i="2" s="1"/>
  <c r="I67" i="2" s="1"/>
  <c r="I73" i="2" s="1"/>
  <c r="I79" i="2" s="1"/>
  <c r="I85" i="2" s="1"/>
  <c r="M25" i="2"/>
  <c r="M31" i="2" s="1"/>
  <c r="M37" i="2" s="1"/>
  <c r="M43" i="2" s="1"/>
  <c r="M49" i="2" s="1"/>
  <c r="M55" i="2" s="1"/>
  <c r="M61" i="2" s="1"/>
  <c r="M67" i="2" s="1"/>
  <c r="M73" i="2" s="1"/>
  <c r="M79" i="2" s="1"/>
  <c r="M85" i="2" s="1"/>
  <c r="A26" i="2"/>
  <c r="C26" i="2"/>
  <c r="D26" i="2"/>
  <c r="H26" i="2"/>
  <c r="J26" i="2"/>
  <c r="K28" i="2"/>
  <c r="A27" i="2"/>
  <c r="E27" i="2"/>
  <c r="J27" i="2"/>
  <c r="D28" i="2"/>
  <c r="F28" i="2"/>
  <c r="G28" i="2"/>
  <c r="H28" i="2"/>
  <c r="I28" i="2"/>
  <c r="J28" i="2"/>
  <c r="L28" i="2"/>
  <c r="K30" i="2"/>
  <c r="M28" i="2"/>
  <c r="L30" i="2" s="1"/>
  <c r="N28" i="2"/>
  <c r="O28" i="2"/>
  <c r="P28" i="2"/>
  <c r="O30" i="2"/>
  <c r="Q28" i="2"/>
  <c r="P30" i="2" s="1"/>
  <c r="R28" i="2"/>
  <c r="S28" i="2"/>
  <c r="T28" i="2"/>
  <c r="S30" i="2"/>
  <c r="U28" i="2"/>
  <c r="V28" i="2"/>
  <c r="W28" i="2"/>
  <c r="V30" i="2" s="1"/>
  <c r="X28" i="2"/>
  <c r="W30" i="2" s="1"/>
  <c r="A29" i="2"/>
  <c r="A30" i="2"/>
  <c r="D30" i="2"/>
  <c r="F30" i="2"/>
  <c r="H30" i="2"/>
  <c r="I30" i="2"/>
  <c r="J30" i="2"/>
  <c r="M30" i="2"/>
  <c r="N30" i="2"/>
  <c r="Q30" i="2"/>
  <c r="R30" i="2"/>
  <c r="T30" i="2"/>
  <c r="U30" i="2"/>
  <c r="A31" i="2"/>
  <c r="A32" i="2"/>
  <c r="C32" i="2"/>
  <c r="D32" i="2"/>
  <c r="H32" i="2"/>
  <c r="I34" i="2" s="1"/>
  <c r="I32" i="2"/>
  <c r="J34" i="2" s="1"/>
  <c r="J32" i="2"/>
  <c r="K34" i="2" s="1"/>
  <c r="A33" i="2"/>
  <c r="E33" i="2"/>
  <c r="J33" i="2"/>
  <c r="B34" i="2"/>
  <c r="D34" i="2"/>
  <c r="F34" i="2"/>
  <c r="G34" i="2"/>
  <c r="H34" i="2"/>
  <c r="L34" i="2"/>
  <c r="K36" i="2" s="1"/>
  <c r="M34" i="2"/>
  <c r="N34" i="2"/>
  <c r="M36" i="2" s="1"/>
  <c r="O34" i="2"/>
  <c r="N36" i="2" s="1"/>
  <c r="P34" i="2"/>
  <c r="O36" i="2"/>
  <c r="Q34" i="2"/>
  <c r="R34" i="2"/>
  <c r="S34" i="2"/>
  <c r="T34" i="2"/>
  <c r="S36" i="2"/>
  <c r="U34" i="2"/>
  <c r="T36" i="2" s="1"/>
  <c r="V34" i="2"/>
  <c r="W34" i="2"/>
  <c r="X34" i="2"/>
  <c r="W36" i="2"/>
  <c r="A35" i="2"/>
  <c r="A36" i="2"/>
  <c r="D36" i="2"/>
  <c r="H36" i="2"/>
  <c r="I36" i="2"/>
  <c r="J36" i="2"/>
  <c r="L36" i="2"/>
  <c r="P36" i="2"/>
  <c r="Q36" i="2"/>
  <c r="R36" i="2"/>
  <c r="U36" i="2"/>
  <c r="V36" i="2"/>
  <c r="A37" i="2"/>
  <c r="A38" i="2"/>
  <c r="D38" i="2"/>
  <c r="H38" i="2"/>
  <c r="I40" i="2" s="1"/>
  <c r="I38" i="2"/>
  <c r="J38" i="2"/>
  <c r="A39" i="2"/>
  <c r="E39" i="2"/>
  <c r="I39" i="2"/>
  <c r="J39" i="2"/>
  <c r="B40" i="2"/>
  <c r="D40" i="2"/>
  <c r="G40" i="2"/>
  <c r="H40" i="2"/>
  <c r="D42" i="2" s="1"/>
  <c r="J40" i="2"/>
  <c r="K40" i="2"/>
  <c r="L40" i="2"/>
  <c r="K42" i="2"/>
  <c r="M40" i="2"/>
  <c r="N40" i="2"/>
  <c r="O40" i="2"/>
  <c r="N42" i="2" s="1"/>
  <c r="P40" i="2"/>
  <c r="O42" i="2" s="1"/>
  <c r="Q40" i="2"/>
  <c r="R40" i="2"/>
  <c r="S40" i="2"/>
  <c r="T40" i="2"/>
  <c r="S42" i="2"/>
  <c r="U40" i="2"/>
  <c r="T42" i="2" s="1"/>
  <c r="V40" i="2"/>
  <c r="U42" i="2" s="1"/>
  <c r="W40" i="2"/>
  <c r="X40" i="2"/>
  <c r="W42" i="2"/>
  <c r="A41" i="2"/>
  <c r="A42" i="2"/>
  <c r="F42" i="2"/>
  <c r="H42" i="2"/>
  <c r="I42" i="2"/>
  <c r="J42" i="2"/>
  <c r="L42" i="2"/>
  <c r="M42" i="2"/>
  <c r="P42" i="2"/>
  <c r="Q42" i="2"/>
  <c r="R42" i="2"/>
  <c r="V42" i="2"/>
  <c r="A43" i="2"/>
  <c r="C44" i="2"/>
  <c r="D44" i="2"/>
  <c r="A45" i="2"/>
  <c r="E45" i="2"/>
  <c r="B46" i="2"/>
  <c r="D46" i="2"/>
  <c r="F46" i="2"/>
  <c r="G46" i="2"/>
  <c r="H46" i="2"/>
  <c r="I46" i="2"/>
  <c r="J46" i="2"/>
  <c r="K46" i="2"/>
  <c r="L46" i="2"/>
  <c r="M46" i="2"/>
  <c r="L48" i="2"/>
  <c r="N46" i="2"/>
  <c r="M48" i="2" s="1"/>
  <c r="O46" i="2"/>
  <c r="P46" i="2"/>
  <c r="Q46" i="2"/>
  <c r="P48" i="2"/>
  <c r="R46" i="2"/>
  <c r="S46" i="2"/>
  <c r="R48" i="2" s="1"/>
  <c r="T46" i="2"/>
  <c r="S48" i="2" s="1"/>
  <c r="U46" i="2"/>
  <c r="T48" i="2" s="1"/>
  <c r="V46" i="2"/>
  <c r="W46" i="2"/>
  <c r="X46" i="2"/>
  <c r="W48" i="2" s="1"/>
  <c r="A47" i="2"/>
  <c r="A48" i="2"/>
  <c r="D48" i="2"/>
  <c r="G48" i="2"/>
  <c r="H48" i="2"/>
  <c r="I48" i="2"/>
  <c r="J48" i="2"/>
  <c r="K48" i="2"/>
  <c r="N48" i="2"/>
  <c r="O48" i="2"/>
  <c r="Q48" i="2"/>
  <c r="U48" i="2"/>
  <c r="V48" i="2"/>
  <c r="A49" i="2"/>
  <c r="A50" i="2"/>
  <c r="C50" i="2"/>
  <c r="C52" i="2" s="1"/>
  <c r="D50" i="2"/>
  <c r="J50" i="2"/>
  <c r="K52" i="2"/>
  <c r="A51" i="2"/>
  <c r="I51" i="2"/>
  <c r="J51" i="2"/>
  <c r="D52" i="2"/>
  <c r="G52" i="2"/>
  <c r="H52" i="2"/>
  <c r="D54" i="2" s="1"/>
  <c r="I52" i="2"/>
  <c r="J52" i="2"/>
  <c r="L52" i="2"/>
  <c r="K54" i="2"/>
  <c r="M52" i="2"/>
  <c r="L54" i="2" s="1"/>
  <c r="N52" i="2"/>
  <c r="M54" i="2" s="1"/>
  <c r="O52" i="2"/>
  <c r="N54" i="2" s="1"/>
  <c r="P52" i="2"/>
  <c r="Q52" i="2"/>
  <c r="R52" i="2"/>
  <c r="S52" i="2"/>
  <c r="T52" i="2"/>
  <c r="U52" i="2"/>
  <c r="V52" i="2"/>
  <c r="W52" i="2"/>
  <c r="A53" i="2"/>
  <c r="A54" i="2"/>
  <c r="G54" i="2"/>
  <c r="H54" i="2"/>
  <c r="I54" i="2"/>
  <c r="A55" i="2"/>
  <c r="A56" i="2"/>
  <c r="C56" i="2"/>
  <c r="D56" i="2"/>
  <c r="E56" i="2"/>
  <c r="J56" i="2"/>
  <c r="A57" i="2"/>
  <c r="C57" i="2"/>
  <c r="E57" i="2"/>
  <c r="I57" i="2"/>
  <c r="J57" i="2"/>
  <c r="C58" i="2"/>
  <c r="D58" i="2"/>
  <c r="G58" i="2"/>
  <c r="H58" i="2"/>
  <c r="D60" i="2" s="1"/>
  <c r="I58" i="2"/>
  <c r="J58" i="2"/>
  <c r="K58" i="2"/>
  <c r="L58" i="2"/>
  <c r="K60" i="2" s="1"/>
  <c r="M58" i="2"/>
  <c r="N58" i="2"/>
  <c r="M60" i="2" s="1"/>
  <c r="O58" i="2"/>
  <c r="N60" i="2" s="1"/>
  <c r="P58" i="2"/>
  <c r="Q58" i="2"/>
  <c r="R58" i="2"/>
  <c r="S58" i="2"/>
  <c r="T58" i="2"/>
  <c r="U58" i="2"/>
  <c r="V58" i="2"/>
  <c r="W58" i="2"/>
  <c r="A59" i="2"/>
  <c r="A60" i="2"/>
  <c r="F60" i="2"/>
  <c r="G60" i="2"/>
  <c r="H60" i="2"/>
  <c r="I60" i="2"/>
  <c r="L60" i="2"/>
  <c r="A61" i="2"/>
  <c r="A62" i="2"/>
  <c r="C62" i="2"/>
  <c r="C64" i="2" s="1"/>
  <c r="D62" i="2"/>
  <c r="A63" i="2"/>
  <c r="D64" i="2"/>
  <c r="F64" i="2"/>
  <c r="C10" i="2" s="1"/>
  <c r="A65" i="2"/>
  <c r="A66" i="2"/>
  <c r="A67" i="2"/>
  <c r="A68" i="2"/>
  <c r="C68" i="2"/>
  <c r="D68" i="2"/>
  <c r="A69" i="2"/>
  <c r="D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A71" i="2"/>
  <c r="A72" i="2"/>
  <c r="A73" i="2"/>
  <c r="A74" i="2"/>
  <c r="C74" i="2"/>
  <c r="D74" i="2"/>
  <c r="E74" i="2"/>
  <c r="I74" i="2"/>
  <c r="J74" i="2"/>
  <c r="A75" i="2"/>
  <c r="C75" i="2"/>
  <c r="E75" i="2"/>
  <c r="I75" i="2"/>
  <c r="J75" i="2"/>
  <c r="B76" i="2"/>
  <c r="D76" i="2"/>
  <c r="F76" i="2"/>
  <c r="G76" i="2"/>
  <c r="H76" i="2"/>
  <c r="I76" i="2"/>
  <c r="J76" i="2"/>
  <c r="K76" i="2"/>
  <c r="L76" i="2"/>
  <c r="K78" i="2"/>
  <c r="M76" i="2"/>
  <c r="L78" i="2"/>
  <c r="N76" i="2"/>
  <c r="O76" i="2"/>
  <c r="N78" i="2" s="1"/>
  <c r="P76" i="2"/>
  <c r="O78" i="2"/>
  <c r="Q76" i="2"/>
  <c r="P78" i="2"/>
  <c r="R76" i="2"/>
  <c r="Q78" i="2" s="1"/>
  <c r="S76" i="2"/>
  <c r="R78" i="2" s="1"/>
  <c r="T76" i="2"/>
  <c r="S78" i="2"/>
  <c r="U76" i="2"/>
  <c r="T78" i="2"/>
  <c r="V76" i="2"/>
  <c r="W76" i="2"/>
  <c r="V78" i="2" s="1"/>
  <c r="X76" i="2"/>
  <c r="W78" i="2"/>
  <c r="A77" i="2"/>
  <c r="A78" i="2"/>
  <c r="D78" i="2"/>
  <c r="G78" i="2"/>
  <c r="H78" i="2"/>
  <c r="I78" i="2"/>
  <c r="J78" i="2"/>
  <c r="M78" i="2"/>
  <c r="U78" i="2"/>
  <c r="A79" i="2"/>
  <c r="A80" i="2"/>
  <c r="C80" i="2"/>
  <c r="D80" i="2"/>
  <c r="E80" i="2"/>
  <c r="E86" i="2" s="1"/>
  <c r="A81" i="2"/>
  <c r="E81" i="2"/>
  <c r="I81" i="2"/>
  <c r="D82" i="2"/>
  <c r="F82" i="2"/>
  <c r="G82" i="2"/>
  <c r="H82" i="2"/>
  <c r="I82" i="2"/>
  <c r="J82" i="2"/>
  <c r="K82" i="2"/>
  <c r="L82" i="2"/>
  <c r="M82" i="2"/>
  <c r="M84" i="2" s="1"/>
  <c r="N82" i="2"/>
  <c r="N84" i="2" s="1"/>
  <c r="O82" i="2"/>
  <c r="P82" i="2"/>
  <c r="Q82" i="2"/>
  <c r="R82" i="2"/>
  <c r="S82" i="2"/>
  <c r="T82" i="2"/>
  <c r="U82" i="2"/>
  <c r="V82" i="2"/>
  <c r="W82" i="2"/>
  <c r="X82" i="2"/>
  <c r="A83" i="2"/>
  <c r="A84" i="2"/>
  <c r="D84" i="2"/>
  <c r="E84" i="2"/>
  <c r="G84" i="2"/>
  <c r="H84" i="2"/>
  <c r="I84" i="2"/>
  <c r="J84" i="2"/>
  <c r="K84" i="2"/>
  <c r="L84" i="2"/>
  <c r="O84" i="2"/>
  <c r="P84" i="2"/>
  <c r="Q84" i="2"/>
  <c r="R84" i="2"/>
  <c r="S84" i="2"/>
  <c r="T84" i="2"/>
  <c r="U84" i="2"/>
  <c r="V84" i="2"/>
  <c r="W84" i="2"/>
  <c r="X84" i="2"/>
  <c r="U427" i="1"/>
  <c r="C4" i="2"/>
  <c r="C82" i="2" s="1"/>
  <c r="L432" i="1"/>
  <c r="O432" i="1"/>
  <c r="R432" i="1"/>
  <c r="U432" i="1"/>
  <c r="L431" i="1"/>
  <c r="M425" i="1"/>
  <c r="P425" i="1"/>
  <c r="S425" i="1"/>
  <c r="V425" i="1"/>
  <c r="O395" i="1"/>
  <c r="R395" i="1"/>
  <c r="L368" i="1"/>
  <c r="O367" i="1"/>
  <c r="R367" i="1"/>
  <c r="U350" i="1"/>
  <c r="O318" i="1"/>
  <c r="R318" i="1"/>
  <c r="L319" i="1"/>
  <c r="L320" i="1"/>
  <c r="O320" i="1"/>
  <c r="R320" i="1"/>
  <c r="U320" i="1"/>
  <c r="U245" i="1"/>
  <c r="O248" i="1"/>
  <c r="R248" i="1"/>
  <c r="L249" i="1"/>
  <c r="L250" i="1"/>
  <c r="O250" i="1"/>
  <c r="R250" i="1"/>
  <c r="U250" i="1"/>
  <c r="M313" i="1"/>
  <c r="P313" i="1"/>
  <c r="S313" i="1"/>
  <c r="V313" i="1"/>
  <c r="M243" i="1"/>
  <c r="P243" i="1"/>
  <c r="S243" i="1"/>
  <c r="V243" i="1"/>
  <c r="O235" i="1"/>
  <c r="L221" i="1"/>
  <c r="M180" i="1"/>
  <c r="P180" i="1"/>
  <c r="S180" i="1"/>
  <c r="V180" i="1"/>
  <c r="O172" i="1"/>
  <c r="L158" i="1"/>
  <c r="O144" i="1"/>
  <c r="O115" i="1"/>
  <c r="R115" i="1"/>
  <c r="L116" i="1"/>
  <c r="L117" i="1"/>
  <c r="O117" i="1"/>
  <c r="R117" i="1"/>
  <c r="U117" i="1"/>
  <c r="O150" i="1"/>
  <c r="R150" i="1"/>
  <c r="M110" i="1"/>
  <c r="P110" i="1"/>
  <c r="S110" i="1"/>
  <c r="V110" i="1"/>
  <c r="O102" i="1"/>
  <c r="L89" i="1"/>
  <c r="O89" i="1"/>
  <c r="R89" i="1"/>
  <c r="U89" i="1"/>
  <c r="L88" i="1"/>
  <c r="O87" i="1"/>
  <c r="R87" i="1"/>
  <c r="M82" i="1"/>
  <c r="P82" i="1"/>
  <c r="S82" i="1"/>
  <c r="V82" i="1"/>
  <c r="U78" i="1"/>
  <c r="O52" i="1"/>
  <c r="R52" i="1"/>
  <c r="L53" i="1"/>
  <c r="L54" i="1"/>
  <c r="O54" i="1"/>
  <c r="R54" i="1"/>
  <c r="U54" i="1"/>
  <c r="O39" i="1"/>
  <c r="U49" i="1"/>
  <c r="L46" i="1"/>
  <c r="P45" i="1"/>
  <c r="M47" i="1"/>
  <c r="P47" i="1"/>
  <c r="S47" i="1"/>
  <c r="V47" i="1"/>
  <c r="L33" i="1"/>
  <c r="O33" i="1"/>
  <c r="R33" i="1"/>
  <c r="U33" i="1"/>
  <c r="L32" i="1"/>
  <c r="M26" i="1"/>
  <c r="P26" i="1"/>
  <c r="S26" i="1"/>
  <c r="V26" i="1"/>
  <c r="O18" i="1"/>
  <c r="L26" i="1"/>
  <c r="O26" i="1"/>
  <c r="R26" i="1"/>
  <c r="U26" i="1"/>
  <c r="L25" i="1"/>
  <c r="O24" i="1"/>
  <c r="R24" i="1"/>
  <c r="M19" i="1"/>
  <c r="P19" i="1"/>
  <c r="S19" i="1"/>
  <c r="V19" i="1"/>
  <c r="F40" i="2" l="1"/>
  <c r="F22" i="2"/>
  <c r="C76" i="2"/>
  <c r="C34" i="2"/>
  <c r="C46" i="2"/>
  <c r="E4" i="2"/>
  <c r="C88" i="2"/>
  <c r="C70" i="2"/>
  <c r="C28" i="2"/>
  <c r="C40" i="2"/>
  <c r="Q7" i="1"/>
  <c r="K14" i="1"/>
  <c r="K8" i="1"/>
  <c r="O8" i="1"/>
  <c r="E88" i="2" l="1"/>
  <c r="E70" i="2"/>
  <c r="E82" i="2"/>
  <c r="E34" i="2"/>
  <c r="E10" i="2"/>
  <c r="E52" i="2"/>
  <c r="E46" i="2"/>
  <c r="E76" i="2"/>
  <c r="E22" i="2"/>
  <c r="E16" i="2"/>
  <c r="E58" i="2"/>
  <c r="E28" i="2"/>
  <c r="E40" i="2"/>
  <c r="R8" i="1"/>
  <c r="L9" i="1" s="1"/>
  <c r="O9" i="1"/>
  <c r="T8" i="1"/>
  <c r="N8" i="1"/>
  <c r="Q8" i="1" s="1"/>
  <c r="K9" i="1" s="1"/>
  <c r="N11" i="1"/>
  <c r="K19" i="1"/>
  <c r="N17" i="1"/>
  <c r="Q17" i="1" s="1"/>
  <c r="N16" i="1"/>
  <c r="N14" i="1"/>
  <c r="K18" i="1"/>
  <c r="T14" i="1"/>
  <c r="C60" i="2" l="1"/>
  <c r="E48" i="2"/>
  <c r="C48" i="2"/>
  <c r="C36" i="2"/>
  <c r="E36" i="2"/>
  <c r="C18" i="2"/>
  <c r="C54" i="2"/>
  <c r="F84" i="2"/>
  <c r="C84" i="2"/>
  <c r="E42" i="2"/>
  <c r="C42" i="2"/>
  <c r="C24" i="2"/>
  <c r="C30" i="2"/>
  <c r="E30" i="2"/>
  <c r="E78" i="2"/>
  <c r="C78" i="2"/>
  <c r="C90" i="2"/>
  <c r="F90" i="2"/>
  <c r="Q14" i="1"/>
  <c r="K21" i="1"/>
  <c r="O15" i="1"/>
  <c r="K15" i="1"/>
  <c r="R11" i="1"/>
  <c r="U9" i="1"/>
  <c r="Q16" i="1"/>
  <c r="K17" i="1"/>
  <c r="Q11" i="1"/>
  <c r="T9" i="1"/>
  <c r="T19" i="1"/>
  <c r="N19" i="1"/>
  <c r="Q19" i="1" s="1"/>
  <c r="L10" i="1"/>
  <c r="R9" i="1"/>
  <c r="T17" i="1" l="1"/>
  <c r="T18" i="1"/>
  <c r="N15" i="1"/>
  <c r="Q15" i="1" s="1"/>
  <c r="K16" i="1" s="1"/>
  <c r="N18" i="1"/>
  <c r="T15" i="1"/>
  <c r="O16" i="1"/>
  <c r="R15" i="1"/>
  <c r="L16" i="1" s="1"/>
  <c r="N24" i="1"/>
  <c r="Q24" i="1" s="1"/>
  <c r="K25" i="1"/>
  <c r="N23" i="1"/>
  <c r="T21" i="1"/>
  <c r="N21" i="1"/>
  <c r="K26" i="1"/>
  <c r="U11" i="1"/>
  <c r="U10" i="1"/>
  <c r="K28" i="1" l="1"/>
  <c r="Q21" i="1"/>
  <c r="K22" i="1"/>
  <c r="O22" i="1"/>
  <c r="K24" i="1"/>
  <c r="Q23" i="1"/>
  <c r="R18" i="1"/>
  <c r="U16" i="1"/>
  <c r="T16" i="1"/>
  <c r="Q18" i="1"/>
  <c r="L17" i="1"/>
  <c r="R16" i="1"/>
  <c r="T26" i="1"/>
  <c r="N26" i="1"/>
  <c r="Q26" i="1" s="1"/>
  <c r="B145" i="1"/>
  <c r="B209" i="1"/>
  <c r="B187" i="1"/>
  <c r="B254" i="1"/>
  <c r="B63" i="1"/>
  <c r="E430" i="1"/>
  <c r="B29" i="1"/>
  <c r="B251" i="1"/>
  <c r="E401" i="1"/>
  <c r="E356" i="1"/>
  <c r="B184" i="1"/>
  <c r="B328" i="1"/>
  <c r="B102" i="1"/>
  <c r="B168" i="1"/>
  <c r="E408" i="1"/>
  <c r="E209" i="1"/>
  <c r="B413" i="1"/>
  <c r="E379" i="1"/>
  <c r="E230" i="1"/>
  <c r="E199" i="1"/>
  <c r="E15" i="1"/>
  <c r="B299" i="1"/>
  <c r="B154" i="1"/>
  <c r="D174" i="1"/>
  <c r="E449" i="1"/>
  <c r="E440" i="1"/>
  <c r="E429" i="1"/>
  <c r="B123" i="1"/>
  <c r="E433" i="1"/>
  <c r="E287" i="1"/>
  <c r="D20" i="1"/>
  <c r="B18" i="1"/>
  <c r="B164" i="1"/>
  <c r="B296" i="1"/>
  <c r="E280" i="1"/>
  <c r="E328" i="1"/>
  <c r="B150" i="1"/>
  <c r="B40" i="1"/>
  <c r="E179" i="1"/>
  <c r="E36" i="1"/>
  <c r="B70" i="1"/>
  <c r="E258" i="1"/>
  <c r="B359" i="1"/>
  <c r="B288" i="1"/>
  <c r="E109" i="1"/>
  <c r="E262" i="1"/>
  <c r="E154" i="1"/>
  <c r="B434" i="1"/>
  <c r="D62" i="1"/>
  <c r="B219" i="1"/>
  <c r="E290" i="1"/>
  <c r="E44" i="1"/>
  <c r="B65" i="1"/>
  <c r="E304" i="1"/>
  <c r="B280" i="1"/>
  <c r="B46" i="1"/>
  <c r="E48" i="1"/>
  <c r="E403" i="1"/>
  <c r="E375" i="1"/>
  <c r="E202" i="1"/>
  <c r="B310" i="1"/>
  <c r="B300" i="1"/>
  <c r="B103" i="1"/>
  <c r="B356" i="1"/>
  <c r="E291" i="1"/>
  <c r="B23" i="1"/>
  <c r="E413" i="1"/>
  <c r="E321" i="1"/>
  <c r="D118" i="1"/>
  <c r="D370" i="1"/>
  <c r="B276" i="1"/>
  <c r="E363" i="1"/>
  <c r="E300" i="1"/>
  <c r="B346" i="1"/>
  <c r="B28" i="1"/>
  <c r="B33" i="1"/>
  <c r="B10" i="1"/>
  <c r="B402" i="1"/>
  <c r="E357" i="1"/>
  <c r="B156" i="1"/>
  <c r="B120" i="1"/>
  <c r="B24" i="1"/>
  <c r="D321" i="1"/>
  <c r="B141" i="1"/>
  <c r="B240" i="1"/>
  <c r="B108" i="1"/>
  <c r="E365" i="1"/>
  <c r="B71" i="1"/>
  <c r="B228" i="1"/>
  <c r="E421" i="1"/>
  <c r="B74" i="1"/>
  <c r="D223" i="1"/>
  <c r="E142" i="1"/>
  <c r="B403" i="1"/>
  <c r="E197" i="1"/>
  <c r="B358" i="1"/>
  <c r="E457" i="1"/>
  <c r="D216" i="1"/>
  <c r="B448" i="1"/>
  <c r="B329" i="1"/>
  <c r="B180" i="1"/>
  <c r="B436" i="1"/>
  <c r="D391" i="1"/>
  <c r="E332" i="1"/>
  <c r="E169" i="1"/>
  <c r="E97" i="1"/>
  <c r="E45" i="1"/>
  <c r="B268" i="1"/>
  <c r="B263" i="1"/>
  <c r="B273" i="1"/>
  <c r="B178" i="1"/>
  <c r="E445" i="1"/>
  <c r="E410" i="1"/>
  <c r="B14" i="1"/>
  <c r="D181" i="1"/>
  <c r="E74" i="1"/>
  <c r="E76" i="1"/>
  <c r="B411" i="1"/>
  <c r="B408" i="1"/>
  <c r="B215" i="1"/>
  <c r="E259" i="1"/>
  <c r="B396" i="1"/>
  <c r="D265" i="1"/>
  <c r="E226" i="1"/>
  <c r="B36" i="1"/>
  <c r="B191" i="1"/>
  <c r="B77" i="1"/>
  <c r="E359" i="1"/>
  <c r="B183" i="1"/>
  <c r="E99" i="1"/>
  <c r="B421" i="1"/>
  <c r="B166" i="1"/>
  <c r="B81" i="1"/>
  <c r="B404" i="1"/>
  <c r="E394" i="1"/>
  <c r="E165" i="1"/>
  <c r="B175" i="1"/>
  <c r="E242" i="1"/>
  <c r="B8" i="1"/>
  <c r="B119" i="1"/>
  <c r="B44" i="1"/>
  <c r="E391" i="1"/>
  <c r="B125" i="1"/>
  <c r="B368" i="1"/>
  <c r="B66" i="1"/>
  <c r="E378" i="1"/>
  <c r="B401" i="1"/>
  <c r="E120" i="1"/>
  <c r="B38" i="1"/>
  <c r="B259" i="1"/>
  <c r="E178" i="1"/>
  <c r="B441" i="1"/>
  <c r="E55" i="1"/>
  <c r="E454" i="1"/>
  <c r="B393" i="1"/>
  <c r="E358" i="1"/>
  <c r="B79" i="1"/>
  <c r="B26" i="1"/>
  <c r="B290" i="1"/>
  <c r="B363" i="1"/>
  <c r="B126" i="1"/>
  <c r="E253" i="1"/>
  <c r="B42" i="1"/>
  <c r="B233" i="1"/>
  <c r="B137" i="1"/>
  <c r="E239" i="1"/>
  <c r="E50" i="1"/>
  <c r="B244" i="1"/>
  <c r="E412" i="1"/>
  <c r="E268" i="1"/>
  <c r="B361" i="1"/>
  <c r="E294" i="1"/>
  <c r="E161" i="1"/>
  <c r="B375" i="1"/>
  <c r="D209" i="1"/>
  <c r="B417" i="1"/>
  <c r="E400" i="1"/>
  <c r="B51" i="1"/>
  <c r="B347" i="1"/>
  <c r="B399" i="1"/>
  <c r="E455" i="1"/>
  <c r="B90" i="1"/>
  <c r="B274" i="1"/>
  <c r="E345" i="1"/>
  <c r="B83" i="1"/>
  <c r="B229" i="1"/>
  <c r="B12" i="1"/>
  <c r="E196" i="1"/>
  <c r="E71" i="1"/>
  <c r="E347" i="1"/>
  <c r="E27" i="1"/>
  <c r="E402" i="1"/>
  <c r="E29" i="1"/>
  <c r="E213" i="1"/>
  <c r="D300" i="1"/>
  <c r="B419" i="1"/>
  <c r="E261" i="1"/>
  <c r="B202" i="1"/>
  <c r="B159" i="1"/>
  <c r="D76" i="1"/>
  <c r="B117" i="1"/>
  <c r="B385" i="1"/>
  <c r="B124" i="1"/>
  <c r="B222" i="1"/>
  <c r="E195" i="1"/>
  <c r="B241" i="1"/>
  <c r="B265" i="1"/>
  <c r="D34" i="1"/>
  <c r="D286" i="1"/>
  <c r="E266" i="1"/>
  <c r="B341" i="1"/>
  <c r="E372" i="1"/>
  <c r="B362" i="1"/>
  <c r="E307" i="1"/>
  <c r="B161" i="1"/>
  <c r="B425" i="1"/>
  <c r="E272" i="1"/>
  <c r="E13" i="1"/>
  <c r="D335" i="1"/>
  <c r="B58" i="1"/>
  <c r="D258" i="1"/>
  <c r="E393" i="1"/>
  <c r="E21" i="1"/>
  <c r="B155" i="1"/>
  <c r="E183" i="1"/>
  <c r="E337" i="1"/>
  <c r="E24" i="1"/>
  <c r="B174" i="1"/>
  <c r="B432" i="1"/>
  <c r="B327" i="1"/>
  <c r="B440" i="1"/>
  <c r="B340" i="1"/>
  <c r="D384" i="1"/>
  <c r="E212" i="1"/>
  <c r="B343" i="1"/>
  <c r="E171" i="1"/>
  <c r="B249" i="1"/>
  <c r="E305" i="1"/>
  <c r="B179" i="1"/>
  <c r="B19" i="1"/>
  <c r="B331" i="1"/>
  <c r="B207" i="1"/>
  <c r="E211" i="1"/>
  <c r="D132" i="1"/>
  <c r="D69" i="1"/>
  <c r="B427" i="1"/>
  <c r="B283" i="1"/>
  <c r="B325" i="1"/>
  <c r="B330" i="1"/>
  <c r="E144" i="1"/>
  <c r="E267" i="1"/>
  <c r="B429" i="1"/>
  <c r="E181" i="1"/>
  <c r="E330" i="1"/>
  <c r="B256" i="1"/>
  <c r="B431" i="1"/>
  <c r="B127" i="1"/>
  <c r="E84" i="1"/>
  <c r="E227" i="1"/>
  <c r="B445" i="1"/>
  <c r="B133" i="1"/>
  <c r="E364" i="1"/>
  <c r="B35" i="1"/>
  <c r="E7" i="1"/>
  <c r="B388" i="1"/>
  <c r="E451" i="1"/>
  <c r="E286" i="1"/>
  <c r="E204" i="1"/>
  <c r="B69" i="1"/>
  <c r="B304" i="1"/>
  <c r="E381" i="1"/>
  <c r="E238" i="1"/>
  <c r="E49" i="1"/>
  <c r="E38" i="1"/>
  <c r="E338" i="1"/>
  <c r="E256" i="1"/>
  <c r="B217" i="1"/>
  <c r="B333" i="1"/>
  <c r="E247" i="1"/>
  <c r="E302" i="1"/>
  <c r="E164" i="1"/>
  <c r="B99" i="1"/>
  <c r="E129" i="1"/>
  <c r="E217" i="1"/>
  <c r="E177" i="1"/>
  <c r="B147" i="1"/>
  <c r="B176" i="1"/>
  <c r="E352" i="1"/>
  <c r="E415" i="1"/>
  <c r="B163" i="1"/>
  <c r="E133" i="1"/>
  <c r="B225" i="1"/>
  <c r="E438" i="1"/>
  <c r="E407" i="1"/>
  <c r="D363" i="1"/>
  <c r="B442" i="1"/>
  <c r="B143" i="1"/>
  <c r="E20" i="1"/>
  <c r="B266" i="1"/>
  <c r="B376" i="1"/>
  <c r="E43" i="1"/>
  <c r="B216" i="1"/>
  <c r="B173" i="1"/>
  <c r="E125" i="1"/>
  <c r="E255" i="1"/>
  <c r="D139" i="1"/>
  <c r="B455" i="1"/>
  <c r="E343" i="1"/>
  <c r="B189" i="1"/>
  <c r="B188" i="1"/>
  <c r="B152" i="1"/>
  <c r="B31" i="1"/>
  <c r="D342" i="1"/>
  <c r="B129" i="1"/>
  <c r="D328" i="1"/>
  <c r="E360" i="1"/>
  <c r="E385" i="1"/>
  <c r="E293" i="1"/>
  <c r="D237" i="1"/>
  <c r="E127" i="1"/>
  <c r="E374" i="1"/>
  <c r="B323" i="1"/>
  <c r="E351" i="1"/>
  <c r="B314" i="1"/>
  <c r="D405" i="1"/>
  <c r="B110" i="1"/>
  <c r="E380" i="1"/>
  <c r="B186" i="1"/>
  <c r="B34" i="1"/>
  <c r="B131" i="1"/>
  <c r="E419" i="1"/>
  <c r="E114" i="1"/>
  <c r="B377" i="1"/>
  <c r="E137" i="1"/>
  <c r="B172" i="1"/>
  <c r="B415" i="1"/>
  <c r="E228" i="1"/>
  <c r="E399" i="1"/>
  <c r="E9" i="1"/>
  <c r="E437" i="1"/>
  <c r="E16" i="1"/>
  <c r="D90" i="1"/>
  <c r="E101" i="1"/>
  <c r="B93" i="1"/>
  <c r="B239" i="1"/>
  <c r="E185" i="1"/>
  <c r="D83" i="1"/>
  <c r="B400" i="1"/>
  <c r="E184" i="1"/>
  <c r="B257" i="1"/>
  <c r="E214" i="1"/>
  <c r="B453" i="1"/>
  <c r="B185" i="1"/>
  <c r="B424" i="1"/>
  <c r="B236" i="1"/>
  <c r="B397" i="1"/>
  <c r="B378" i="1"/>
  <c r="E79" i="1"/>
  <c r="B231" i="1"/>
  <c r="B338" i="1"/>
  <c r="E23" i="1"/>
  <c r="B382" i="1"/>
  <c r="B303" i="1"/>
  <c r="E200" i="1"/>
  <c r="E448" i="1"/>
  <c r="E30" i="1"/>
  <c r="E57" i="1"/>
  <c r="E361" i="1"/>
  <c r="E22" i="1"/>
  <c r="E10" i="1"/>
  <c r="E188" i="1"/>
  <c r="B194" i="1"/>
  <c r="E274" i="1"/>
  <c r="E349" i="1"/>
  <c r="E115" i="1"/>
  <c r="B193" i="1"/>
  <c r="B105" i="1"/>
  <c r="B94" i="1"/>
  <c r="B410" i="1"/>
  <c r="E240" i="1"/>
  <c r="E426" i="1"/>
  <c r="B384" i="1"/>
  <c r="B92" i="1"/>
  <c r="E254" i="1"/>
  <c r="E318" i="1"/>
  <c r="B398" i="1"/>
  <c r="B53" i="1"/>
  <c r="B354" i="1"/>
  <c r="B383" i="1"/>
  <c r="B444" i="1"/>
  <c r="E414" i="1"/>
  <c r="E263" i="1"/>
  <c r="B139" i="1"/>
  <c r="B7" i="1"/>
  <c r="B342" i="1"/>
  <c r="B91" i="1"/>
  <c r="E434" i="1"/>
  <c r="B289" i="1"/>
  <c r="D55" i="1"/>
  <c r="B22" i="1"/>
  <c r="E456" i="1"/>
  <c r="B47" i="1"/>
  <c r="E67" i="1"/>
  <c r="E116" i="1"/>
  <c r="B407" i="1"/>
  <c r="E406" i="1"/>
  <c r="B11" i="1"/>
  <c r="E218" i="1"/>
  <c r="E353" i="1"/>
  <c r="D167" i="1"/>
  <c r="B142" i="1"/>
  <c r="E157" i="1"/>
  <c r="D195" i="1"/>
  <c r="E66" i="1"/>
  <c r="D244" i="1"/>
  <c r="B97" i="1"/>
  <c r="E193" i="1"/>
  <c r="B218" i="1"/>
  <c r="D377" i="1"/>
  <c r="B423" i="1"/>
  <c r="B76" i="1"/>
  <c r="E325" i="1"/>
  <c r="E248" i="1"/>
  <c r="E41" i="1"/>
  <c r="E297" i="1"/>
  <c r="B374" i="1"/>
  <c r="B306" i="1"/>
  <c r="B104" i="1"/>
  <c r="B422" i="1"/>
  <c r="E275" i="1"/>
  <c r="B252" i="1"/>
  <c r="E316" i="1"/>
  <c r="B285" i="1"/>
  <c r="B371" i="1"/>
  <c r="B267" i="1"/>
  <c r="E190" i="1"/>
  <c r="B160" i="1"/>
  <c r="B121" i="1"/>
  <c r="B295" i="1"/>
  <c r="E442" i="1"/>
  <c r="E128" i="1"/>
  <c r="E119" i="1"/>
  <c r="E198" i="1"/>
  <c r="E301" i="1"/>
  <c r="B165" i="1"/>
  <c r="E72" i="1"/>
  <c r="B319" i="1"/>
  <c r="B250" i="1"/>
  <c r="B315" i="1"/>
  <c r="B87" i="1"/>
  <c r="B247" i="1"/>
  <c r="E206" i="1"/>
  <c r="B13" i="1"/>
  <c r="B391" i="1"/>
  <c r="E388" i="1"/>
  <c r="E319" i="1"/>
  <c r="E225" i="1"/>
  <c r="B262" i="1"/>
  <c r="B73" i="1"/>
  <c r="E251" i="1"/>
  <c r="B61" i="1"/>
  <c r="B84" i="1"/>
  <c r="E265" i="1"/>
  <c r="B39" i="1"/>
  <c r="E147" i="1"/>
  <c r="B322" i="1"/>
  <c r="B89" i="1"/>
  <c r="E170" i="1"/>
  <c r="E132" i="1"/>
  <c r="E118" i="1"/>
  <c r="E447" i="1"/>
  <c r="B366" i="1"/>
  <c r="E270" i="1"/>
  <c r="B414" i="1"/>
  <c r="E25" i="1"/>
  <c r="B364" i="1"/>
  <c r="E339" i="1"/>
  <c r="B456" i="1"/>
  <c r="B459" i="1"/>
  <c r="D160" i="1"/>
  <c r="B309" i="1"/>
  <c r="B243" i="1"/>
  <c r="E203" i="1"/>
  <c r="B334" i="1"/>
  <c r="B200" i="1"/>
  <c r="E245" i="1"/>
  <c r="E324" i="1"/>
  <c r="B321" i="1"/>
  <c r="B227" i="1"/>
  <c r="E416" i="1"/>
  <c r="B311" i="1"/>
  <c r="E135" i="1"/>
  <c r="B106" i="1"/>
  <c r="B405" i="1"/>
  <c r="B389" i="1"/>
  <c r="B305" i="1"/>
  <c r="E77" i="1"/>
  <c r="E366" i="1"/>
  <c r="B211" i="1"/>
  <c r="B130" i="1"/>
  <c r="E46" i="1"/>
  <c r="B114" i="1"/>
  <c r="B255" i="1"/>
  <c r="E155" i="1"/>
  <c r="E386" i="1"/>
  <c r="B294" i="1"/>
  <c r="B107" i="1"/>
  <c r="E42" i="1"/>
  <c r="B369" i="1"/>
  <c r="E158" i="1"/>
  <c r="E427" i="1"/>
  <c r="E336" i="1"/>
  <c r="B253" i="1"/>
  <c r="E37" i="1"/>
  <c r="D27" i="1"/>
  <c r="E205" i="1"/>
  <c r="B426" i="1"/>
  <c r="E167" i="1"/>
  <c r="E284" i="1"/>
  <c r="B224" i="1"/>
  <c r="B49" i="1"/>
  <c r="B100" i="1"/>
  <c r="B373" i="1"/>
  <c r="B458" i="1"/>
  <c r="E387" i="1"/>
  <c r="B460" i="1"/>
  <c r="E420" i="1"/>
  <c r="D13" i="1"/>
  <c r="B9" i="1"/>
  <c r="E51" i="1"/>
  <c r="B457" i="1"/>
  <c r="B57" i="1"/>
  <c r="E146" i="1"/>
  <c r="B67" i="1"/>
  <c r="E60" i="1"/>
  <c r="B50" i="1"/>
  <c r="B82" i="1"/>
  <c r="E237" i="1"/>
  <c r="E335" i="1"/>
  <c r="B381" i="1"/>
  <c r="E424" i="1"/>
  <c r="B298" i="1"/>
  <c r="D356" i="1"/>
  <c r="B153" i="1"/>
  <c r="B196" i="1"/>
  <c r="B380" i="1"/>
  <c r="B272" i="1"/>
  <c r="E431" i="1"/>
  <c r="B312" i="1"/>
  <c r="B221" i="1"/>
  <c r="B111" i="1"/>
  <c r="B169" i="1"/>
  <c r="E32" i="1"/>
  <c r="E123" i="1"/>
  <c r="B335" i="1"/>
  <c r="B446" i="1"/>
  <c r="E409" i="1"/>
  <c r="B113" i="1"/>
  <c r="D111" i="1"/>
  <c r="E428" i="1"/>
  <c r="E216" i="1"/>
  <c r="B16" i="1"/>
  <c r="E276" i="1"/>
  <c r="E233" i="1"/>
  <c r="E87" i="1"/>
  <c r="E329" i="1"/>
  <c r="B181" i="1"/>
  <c r="E435" i="1"/>
  <c r="B282" i="1"/>
  <c r="E62" i="1"/>
  <c r="E392" i="1"/>
  <c r="D146" i="1"/>
  <c r="B95" i="1"/>
  <c r="B379" i="1"/>
  <c r="E232" i="1"/>
  <c r="E273" i="1"/>
  <c r="E377" i="1"/>
  <c r="E231" i="1"/>
  <c r="B32" i="1"/>
  <c r="E39" i="1"/>
  <c r="B167" i="1"/>
  <c r="B213" i="1"/>
  <c r="E94" i="1"/>
  <c r="B199" i="1"/>
  <c r="B101" i="1"/>
  <c r="E104" i="1"/>
  <c r="B279" i="1"/>
  <c r="D454" i="1"/>
  <c r="E223" i="1"/>
  <c r="D279" i="1"/>
  <c r="B226" i="1"/>
  <c r="E249" i="1"/>
  <c r="B5" i="1"/>
  <c r="E17" i="1"/>
  <c r="B41" i="1"/>
  <c r="B85" i="1"/>
  <c r="B452" i="1"/>
  <c r="B269" i="1"/>
  <c r="B245" i="1"/>
  <c r="E221" i="1"/>
  <c r="E367" i="1"/>
  <c r="E298" i="1"/>
  <c r="B59" i="1"/>
  <c r="B78" i="1"/>
  <c r="E93" i="1"/>
  <c r="E423" i="1"/>
  <c r="E140" i="1"/>
  <c r="B20" i="1"/>
  <c r="B287" i="1"/>
  <c r="B162" i="1"/>
  <c r="D6" i="1"/>
  <c r="B204" i="1"/>
  <c r="E98" i="1"/>
  <c r="E219" i="1"/>
  <c r="E134" i="1"/>
  <c r="D307" i="1"/>
  <c r="B208" i="1"/>
  <c r="B134" i="1"/>
  <c r="E78" i="1"/>
  <c r="B230" i="1"/>
  <c r="B454" i="1"/>
  <c r="E443" i="1"/>
  <c r="E182" i="1"/>
  <c r="E192" i="1"/>
  <c r="E279" i="1"/>
  <c r="B43" i="1"/>
  <c r="E246" i="1"/>
  <c r="B237" i="1"/>
  <c r="B293" i="1"/>
  <c r="E108" i="1"/>
  <c r="E73" i="1"/>
  <c r="E373" i="1"/>
  <c r="D349" i="1"/>
  <c r="B212" i="1"/>
  <c r="B235" i="1"/>
  <c r="D412" i="1"/>
  <c r="B297" i="1"/>
  <c r="E252" i="1"/>
  <c r="E58" i="1"/>
  <c r="D426" i="1"/>
  <c r="B447" i="1"/>
  <c r="E122" i="1"/>
  <c r="E136" i="1"/>
  <c r="B198" i="1"/>
  <c r="E444" i="1"/>
  <c r="B390" i="1"/>
  <c r="B357" i="1"/>
  <c r="E69" i="1"/>
  <c r="B206" i="1"/>
  <c r="B355" i="1"/>
  <c r="D202" i="1"/>
  <c r="B132" i="1"/>
  <c r="B17" i="1"/>
  <c r="E88" i="1"/>
  <c r="B345" i="1"/>
  <c r="E295" i="1"/>
  <c r="B271" i="1"/>
  <c r="E85" i="1"/>
  <c r="B260" i="1"/>
  <c r="B86" i="1"/>
  <c r="B203" i="1"/>
  <c r="B135" i="1"/>
  <c r="B416" i="1"/>
  <c r="B349" i="1"/>
  <c r="B96" i="1"/>
  <c r="B435" i="1"/>
  <c r="B64" i="1"/>
  <c r="B68" i="1"/>
  <c r="B118" i="1"/>
  <c r="B197" i="1"/>
  <c r="E141" i="1"/>
  <c r="E458" i="1"/>
  <c r="B98" i="1"/>
  <c r="E83" i="1"/>
  <c r="E52" i="1"/>
  <c r="B136" i="1"/>
  <c r="B122" i="1"/>
  <c r="B190" i="1"/>
  <c r="E91" i="1"/>
  <c r="D251" i="1"/>
  <c r="E34" i="1"/>
  <c r="B428" i="1"/>
  <c r="B195" i="1"/>
  <c r="E288" i="1"/>
  <c r="B151" i="1"/>
  <c r="E354" i="1"/>
  <c r="B214" i="1"/>
  <c r="E322" i="1"/>
  <c r="E296" i="1"/>
  <c r="E126" i="1"/>
  <c r="D447" i="1"/>
  <c r="D440" i="1"/>
  <c r="B353" i="1"/>
  <c r="D433" i="1"/>
  <c r="B277" i="1"/>
  <c r="B324" i="1"/>
  <c r="B21" i="1"/>
  <c r="B344" i="1"/>
  <c r="D272" i="1"/>
  <c r="B301" i="1"/>
  <c r="B182" i="1"/>
  <c r="E342" i="1"/>
  <c r="E384" i="1"/>
  <c r="E220" i="1"/>
  <c r="B337" i="1"/>
  <c r="B146" i="1"/>
  <c r="D314" i="1"/>
  <c r="B75" i="1"/>
  <c r="B278" i="1"/>
  <c r="B412" i="1"/>
  <c r="B336" i="1"/>
  <c r="E56" i="1"/>
  <c r="E260" i="1"/>
  <c r="B291" i="1"/>
  <c r="B171" i="1"/>
  <c r="B270" i="1"/>
  <c r="B302" i="1"/>
  <c r="D104" i="1"/>
  <c r="B128" i="1"/>
  <c r="D230" i="1"/>
  <c r="B205" i="1"/>
  <c r="B37" i="1"/>
  <c r="E121" i="1"/>
  <c r="B292" i="1"/>
  <c r="E81" i="1"/>
  <c r="B317" i="1"/>
  <c r="B112" i="1"/>
  <c r="E441" i="1"/>
  <c r="B45" i="1"/>
  <c r="E283" i="1"/>
  <c r="B62" i="1"/>
  <c r="E315" i="1"/>
  <c r="E346" i="1"/>
  <c r="E323" i="1"/>
  <c r="B372" i="1"/>
  <c r="B394" i="1"/>
  <c r="E160" i="1"/>
  <c r="E344" i="1"/>
  <c r="B158" i="1"/>
  <c r="E153" i="1"/>
  <c r="B418" i="1"/>
  <c r="B339" i="1"/>
  <c r="B308" i="1"/>
  <c r="E28" i="1"/>
  <c r="E395" i="1"/>
  <c r="B177" i="1"/>
  <c r="B246" i="1"/>
  <c r="E175" i="1"/>
  <c r="E269" i="1"/>
  <c r="E111" i="1"/>
  <c r="B438" i="1"/>
  <c r="B318" i="1"/>
  <c r="B307" i="1"/>
  <c r="E371" i="1"/>
  <c r="E396" i="1"/>
  <c r="D48" i="1"/>
  <c r="E311" i="1"/>
  <c r="E105" i="1"/>
  <c r="E312" i="1"/>
  <c r="E14" i="1"/>
  <c r="B220" i="1"/>
  <c r="E102" i="1"/>
  <c r="E172" i="1"/>
  <c r="B15" i="1"/>
  <c r="D41" i="1"/>
  <c r="E244" i="1"/>
  <c r="E18" i="1"/>
  <c r="E281" i="1"/>
  <c r="E207" i="1"/>
  <c r="D419" i="1"/>
  <c r="D188" i="1"/>
  <c r="D398" i="1"/>
  <c r="B116" i="1"/>
  <c r="E417" i="1"/>
  <c r="B170" i="1"/>
  <c r="E303" i="1"/>
  <c r="B148" i="1"/>
  <c r="B348" i="1"/>
  <c r="B350" i="1"/>
  <c r="E107" i="1"/>
  <c r="B72" i="1"/>
  <c r="E370" i="1"/>
  <c r="E340" i="1"/>
  <c r="E64" i="1"/>
  <c r="E405" i="1"/>
  <c r="E150" i="1"/>
  <c r="B275" i="1"/>
  <c r="E350" i="1"/>
  <c r="B232" i="1"/>
  <c r="E436" i="1"/>
  <c r="B392" i="1"/>
  <c r="E289" i="1"/>
  <c r="B138" i="1"/>
  <c r="B352" i="1"/>
  <c r="E282" i="1"/>
  <c r="B360" i="1"/>
  <c r="B433" i="1"/>
  <c r="B430" i="1"/>
  <c r="E317" i="1"/>
  <c r="B210" i="1"/>
  <c r="B387" i="1"/>
  <c r="B234" i="1"/>
  <c r="E210" i="1"/>
  <c r="B56" i="1"/>
  <c r="E63" i="1"/>
  <c r="B406" i="1"/>
  <c r="E333" i="1"/>
  <c r="B326" i="1"/>
  <c r="B258" i="1"/>
  <c r="B437" i="1"/>
  <c r="B395" i="1"/>
  <c r="E450" i="1"/>
  <c r="B115" i="1"/>
  <c r="E80" i="1"/>
  <c r="B88" i="1"/>
  <c r="B313" i="1"/>
  <c r="B144" i="1"/>
  <c r="E106" i="1"/>
  <c r="E86" i="1"/>
  <c r="E31" i="1"/>
  <c r="B80" i="1"/>
  <c r="B25" i="1"/>
  <c r="B286" i="1"/>
  <c r="B316" i="1"/>
  <c r="E310" i="1"/>
  <c r="B201" i="1"/>
  <c r="B451" i="1"/>
  <c r="E65" i="1"/>
  <c r="B332" i="1"/>
  <c r="D153" i="1"/>
  <c r="E331" i="1"/>
  <c r="B109" i="1"/>
  <c r="E224" i="1"/>
  <c r="B55" i="1"/>
  <c r="B409" i="1"/>
  <c r="E368" i="1"/>
  <c r="B242" i="1"/>
  <c r="B443" i="1"/>
  <c r="B248" i="1"/>
  <c r="E35" i="1"/>
  <c r="B439" i="1"/>
  <c r="B264" i="1"/>
  <c r="B284" i="1"/>
  <c r="E163" i="1"/>
  <c r="D293" i="1"/>
  <c r="B449" i="1"/>
  <c r="B140" i="1"/>
  <c r="B157" i="1"/>
  <c r="E168" i="1"/>
  <c r="B48" i="1"/>
  <c r="E459" i="1"/>
  <c r="E149" i="1"/>
  <c r="E53" i="1"/>
  <c r="B420" i="1"/>
  <c r="B192" i="1"/>
  <c r="B351" i="1"/>
  <c r="E112" i="1"/>
  <c r="E326" i="1"/>
  <c r="E186" i="1"/>
  <c r="E422" i="1"/>
  <c r="E130" i="1"/>
  <c r="E113" i="1"/>
  <c r="E174" i="1"/>
  <c r="E234" i="1"/>
  <c r="E308" i="1"/>
  <c r="E11" i="1"/>
  <c r="E309" i="1"/>
  <c r="E189" i="1"/>
  <c r="E156" i="1"/>
  <c r="E277" i="1"/>
  <c r="E191" i="1"/>
  <c r="B281" i="1"/>
  <c r="E139" i="1"/>
  <c r="E95" i="1"/>
  <c r="B27" i="1"/>
  <c r="E143" i="1"/>
  <c r="E389" i="1"/>
  <c r="E235" i="1"/>
  <c r="E398" i="1"/>
  <c r="E92" i="1"/>
  <c r="E90" i="1"/>
  <c r="B320" i="1"/>
  <c r="E162" i="1"/>
  <c r="E148" i="1"/>
  <c r="B60" i="1"/>
  <c r="E59" i="1"/>
  <c r="B367" i="1"/>
  <c r="E382" i="1"/>
  <c r="B52" i="1"/>
  <c r="B223" i="1"/>
  <c r="B238" i="1"/>
  <c r="B149" i="1"/>
  <c r="B54" i="1"/>
  <c r="B365" i="1"/>
  <c r="E151" i="1"/>
  <c r="E452" i="1"/>
  <c r="B386" i="1"/>
  <c r="E176" i="1"/>
  <c r="E241" i="1"/>
  <c r="E100" i="1"/>
  <c r="B261" i="1"/>
  <c r="E314" i="1"/>
  <c r="B370" i="1"/>
  <c r="B450" i="1"/>
  <c r="D97" i="1"/>
  <c r="B30" i="1"/>
  <c r="D125" i="1"/>
  <c r="E70" i="1"/>
  <c r="G75" i="1" l="1"/>
  <c r="D131" i="1"/>
  <c r="D130" i="1"/>
  <c r="D129" i="1"/>
  <c r="D128" i="1"/>
  <c r="D126" i="1"/>
  <c r="D127" i="1"/>
  <c r="D100" i="1"/>
  <c r="D103" i="1"/>
  <c r="D98" i="1"/>
  <c r="D102" i="1"/>
  <c r="D99" i="1"/>
  <c r="D101" i="1"/>
  <c r="H248" i="1"/>
  <c r="H232" i="1"/>
  <c r="H66" i="1"/>
  <c r="H50" i="1"/>
  <c r="H134" i="1"/>
  <c r="H150" i="1"/>
  <c r="G194" i="1"/>
  <c r="G313" i="1"/>
  <c r="H225" i="1"/>
  <c r="H241" i="1"/>
  <c r="G117" i="1"/>
  <c r="G173" i="1"/>
  <c r="D297" i="1"/>
  <c r="D296" i="1"/>
  <c r="D298" i="1"/>
  <c r="D299" i="1"/>
  <c r="D295" i="1"/>
  <c r="D294" i="1"/>
  <c r="G40" i="1"/>
  <c r="G229" i="1"/>
  <c r="D157" i="1"/>
  <c r="D156" i="1"/>
  <c r="D159" i="1"/>
  <c r="D158" i="1"/>
  <c r="D155" i="1"/>
  <c r="D154" i="1"/>
  <c r="H38" i="1"/>
  <c r="H22" i="1"/>
  <c r="H87" i="1"/>
  <c r="H71" i="1"/>
  <c r="G68" i="1"/>
  <c r="G215" i="1"/>
  <c r="G355" i="1"/>
  <c r="H141" i="1"/>
  <c r="H157" i="1"/>
  <c r="D404" i="1"/>
  <c r="D401" i="1"/>
  <c r="D403" i="1"/>
  <c r="D402" i="1"/>
  <c r="D399" i="1"/>
  <c r="D400" i="1"/>
  <c r="D193" i="1"/>
  <c r="D194" i="1"/>
  <c r="D189" i="1"/>
  <c r="D191" i="1"/>
  <c r="D192" i="1"/>
  <c r="D190" i="1"/>
  <c r="D424" i="1"/>
  <c r="D421" i="1"/>
  <c r="D420" i="1"/>
  <c r="D422" i="1"/>
  <c r="D423" i="1"/>
  <c r="D425" i="1"/>
  <c r="D44" i="1"/>
  <c r="D47" i="1"/>
  <c r="D45" i="1"/>
  <c r="D42" i="1"/>
  <c r="D43" i="1"/>
  <c r="D46" i="1"/>
  <c r="G19" i="1"/>
  <c r="G110" i="1"/>
  <c r="H318" i="1"/>
  <c r="H302" i="1"/>
  <c r="D54" i="1"/>
  <c r="D49" i="1"/>
  <c r="D52" i="1"/>
  <c r="D51" i="1"/>
  <c r="D53" i="1"/>
  <c r="D50" i="1"/>
  <c r="G376" i="1"/>
  <c r="H276" i="1"/>
  <c r="H260" i="1"/>
  <c r="G180" i="1"/>
  <c r="H402" i="1"/>
  <c r="H386" i="1"/>
  <c r="G33" i="1"/>
  <c r="H353" i="1"/>
  <c r="H337" i="1"/>
  <c r="G320" i="1"/>
  <c r="H290" i="1"/>
  <c r="H274" i="1"/>
  <c r="G446" i="1"/>
  <c r="D233" i="1"/>
  <c r="D231" i="1"/>
  <c r="D235" i="1"/>
  <c r="D234" i="1"/>
  <c r="D232" i="1"/>
  <c r="D236" i="1"/>
  <c r="D108" i="1"/>
  <c r="D110" i="1"/>
  <c r="D107" i="1"/>
  <c r="D106" i="1"/>
  <c r="D109" i="1"/>
  <c r="D105" i="1"/>
  <c r="G61" i="1"/>
  <c r="D320" i="1"/>
  <c r="D318" i="1"/>
  <c r="D317" i="1"/>
  <c r="D315" i="1"/>
  <c r="D319" i="1"/>
  <c r="D316" i="1"/>
  <c r="H211" i="1"/>
  <c r="H227" i="1"/>
  <c r="D275" i="1"/>
  <c r="D276" i="1"/>
  <c r="D274" i="1"/>
  <c r="D273" i="1"/>
  <c r="D277" i="1"/>
  <c r="D278" i="1"/>
  <c r="D437" i="1"/>
  <c r="D434" i="1"/>
  <c r="D439" i="1"/>
  <c r="D436" i="1"/>
  <c r="D435" i="1"/>
  <c r="D438" i="1"/>
  <c r="D442" i="1"/>
  <c r="D444" i="1"/>
  <c r="D441" i="1"/>
  <c r="D445" i="1"/>
  <c r="D446" i="1"/>
  <c r="D443" i="1"/>
  <c r="D453" i="1"/>
  <c r="D451" i="1"/>
  <c r="D450" i="1"/>
  <c r="D449" i="1"/>
  <c r="D452" i="1"/>
  <c r="D448" i="1"/>
  <c r="G131" i="1"/>
  <c r="G327" i="1"/>
  <c r="D253" i="1"/>
  <c r="D255" i="1"/>
  <c r="D256" i="1"/>
  <c r="D252" i="1"/>
  <c r="D257" i="1"/>
  <c r="D254" i="1"/>
  <c r="G96" i="1"/>
  <c r="H59" i="1"/>
  <c r="H43" i="1"/>
  <c r="H449" i="1"/>
  <c r="D206" i="1"/>
  <c r="D205" i="1"/>
  <c r="D208" i="1"/>
  <c r="D203" i="1"/>
  <c r="D204" i="1"/>
  <c r="D207" i="1"/>
  <c r="H435" i="1"/>
  <c r="H451" i="1"/>
  <c r="H127" i="1"/>
  <c r="H143" i="1"/>
  <c r="H113" i="1"/>
  <c r="H129" i="1"/>
  <c r="D432" i="1"/>
  <c r="D428" i="1"/>
  <c r="D430" i="1"/>
  <c r="D429" i="1"/>
  <c r="D431" i="1"/>
  <c r="D427" i="1"/>
  <c r="G257" i="1"/>
  <c r="D417" i="1"/>
  <c r="D418" i="1"/>
  <c r="D416" i="1"/>
  <c r="D415" i="1"/>
  <c r="D413" i="1"/>
  <c r="D414" i="1"/>
  <c r="D352" i="1"/>
  <c r="D355" i="1"/>
  <c r="D351" i="1"/>
  <c r="D353" i="1"/>
  <c r="D350" i="1"/>
  <c r="D354" i="1"/>
  <c r="H80" i="1"/>
  <c r="H64" i="1"/>
  <c r="H115" i="1"/>
  <c r="H99" i="1"/>
  <c r="H183" i="1"/>
  <c r="H199" i="1"/>
  <c r="G187" i="1"/>
  <c r="D313" i="1"/>
  <c r="D311" i="1"/>
  <c r="D310" i="1"/>
  <c r="D308" i="1"/>
  <c r="D312" i="1"/>
  <c r="D309" i="1"/>
  <c r="G103" i="1"/>
  <c r="D11" i="1"/>
  <c r="D7" i="1"/>
  <c r="D9" i="1"/>
  <c r="D10" i="1"/>
  <c r="D12" i="1"/>
  <c r="D8" i="1"/>
  <c r="G145" i="1"/>
  <c r="H430" i="1"/>
  <c r="H414" i="1"/>
  <c r="H374" i="1"/>
  <c r="H358" i="1"/>
  <c r="H24" i="1"/>
  <c r="D285" i="1"/>
  <c r="D283" i="1"/>
  <c r="D281" i="1"/>
  <c r="D284" i="1"/>
  <c r="D280" i="1"/>
  <c r="D282" i="1"/>
  <c r="D458" i="1"/>
  <c r="D459" i="1"/>
  <c r="D457" i="1"/>
  <c r="D455" i="1"/>
  <c r="D456" i="1"/>
  <c r="D460" i="1"/>
  <c r="H85" i="1"/>
  <c r="H101" i="1"/>
  <c r="G236" i="1"/>
  <c r="G278" i="1"/>
  <c r="D148" i="1"/>
  <c r="D152" i="1"/>
  <c r="D149" i="1"/>
  <c r="D151" i="1"/>
  <c r="D147" i="1"/>
  <c r="D150" i="1"/>
  <c r="G397" i="1"/>
  <c r="G334" i="1"/>
  <c r="H94" i="1"/>
  <c r="H78" i="1"/>
  <c r="H267" i="1"/>
  <c r="H283" i="1"/>
  <c r="D116" i="1"/>
  <c r="D114" i="1"/>
  <c r="D112" i="1"/>
  <c r="D117" i="1"/>
  <c r="D113" i="1"/>
  <c r="D115" i="1"/>
  <c r="H416" i="1"/>
  <c r="H400" i="1"/>
  <c r="D359" i="1"/>
  <c r="D358" i="1"/>
  <c r="D357" i="1"/>
  <c r="D362" i="1"/>
  <c r="D361" i="1"/>
  <c r="D360" i="1"/>
  <c r="D15" i="1"/>
  <c r="D19" i="1"/>
  <c r="D18" i="1"/>
  <c r="D14" i="1"/>
  <c r="D16" i="1"/>
  <c r="D17" i="1"/>
  <c r="G425" i="1"/>
  <c r="D30" i="1"/>
  <c r="D32" i="1"/>
  <c r="D29" i="1"/>
  <c r="D28" i="1"/>
  <c r="D31" i="1"/>
  <c r="D33" i="1"/>
  <c r="G341" i="1"/>
  <c r="G432" i="1"/>
  <c r="G47" i="1"/>
  <c r="G82" i="1"/>
  <c r="H407" i="1"/>
  <c r="H423" i="1"/>
  <c r="G250" i="1"/>
  <c r="G208" i="1"/>
  <c r="D163" i="1"/>
  <c r="D161" i="1"/>
  <c r="D165" i="1"/>
  <c r="D162" i="1"/>
  <c r="D164" i="1"/>
  <c r="D166" i="1"/>
  <c r="H346" i="1"/>
  <c r="H330" i="1"/>
  <c r="G152" i="1"/>
  <c r="H395" i="1"/>
  <c r="H379" i="1"/>
  <c r="H213" i="1"/>
  <c r="H197" i="1"/>
  <c r="G306" i="1"/>
  <c r="G124" i="1"/>
  <c r="H304" i="1"/>
  <c r="H288" i="1"/>
  <c r="H239" i="1"/>
  <c r="H255" i="1"/>
  <c r="H316" i="1"/>
  <c r="H332" i="1"/>
  <c r="D382" i="1"/>
  <c r="D383" i="1"/>
  <c r="D381" i="1"/>
  <c r="D379" i="1"/>
  <c r="D378" i="1"/>
  <c r="D380" i="1"/>
  <c r="D248" i="1"/>
  <c r="D250" i="1"/>
  <c r="D247" i="1"/>
  <c r="D246" i="1"/>
  <c r="D249" i="1"/>
  <c r="D245" i="1"/>
  <c r="H57" i="1"/>
  <c r="H73" i="1"/>
  <c r="D200" i="1"/>
  <c r="D196" i="1"/>
  <c r="D199" i="1"/>
  <c r="D201" i="1"/>
  <c r="D197" i="1"/>
  <c r="D198" i="1"/>
  <c r="H164" i="1"/>
  <c r="H148" i="1"/>
  <c r="D171" i="1"/>
  <c r="D170" i="1"/>
  <c r="D172" i="1"/>
  <c r="D173" i="1"/>
  <c r="D168" i="1"/>
  <c r="D169" i="1"/>
  <c r="H344" i="1"/>
  <c r="H360" i="1"/>
  <c r="G411" i="1"/>
  <c r="D60" i="1"/>
  <c r="D56" i="1"/>
  <c r="D57" i="1"/>
  <c r="D59" i="1"/>
  <c r="D58" i="1"/>
  <c r="D61" i="1"/>
  <c r="G439" i="1"/>
  <c r="H309" i="1"/>
  <c r="H325" i="1"/>
  <c r="H106" i="1"/>
  <c r="H122" i="1"/>
  <c r="H17" i="1"/>
  <c r="G453" i="1"/>
  <c r="D84" i="1"/>
  <c r="D86" i="1"/>
  <c r="D88" i="1"/>
  <c r="D85" i="1"/>
  <c r="D87" i="1"/>
  <c r="D89" i="1"/>
  <c r="H176" i="1"/>
  <c r="H192" i="1"/>
  <c r="H92" i="1"/>
  <c r="H108" i="1"/>
  <c r="D95" i="1"/>
  <c r="D91" i="1"/>
  <c r="D92" i="1"/>
  <c r="D94" i="1"/>
  <c r="D93" i="1"/>
  <c r="D96" i="1"/>
  <c r="H444" i="1"/>
  <c r="H428" i="1"/>
  <c r="G404" i="1"/>
  <c r="D408" i="1"/>
  <c r="D410" i="1"/>
  <c r="D407" i="1"/>
  <c r="D411" i="1"/>
  <c r="D406" i="1"/>
  <c r="D409" i="1"/>
  <c r="H365" i="1"/>
  <c r="H381" i="1"/>
  <c r="D242" i="1"/>
  <c r="D238" i="1"/>
  <c r="D239" i="1"/>
  <c r="D240" i="1"/>
  <c r="D241" i="1"/>
  <c r="D243" i="1"/>
  <c r="G390" i="1"/>
  <c r="H351" i="1"/>
  <c r="H367" i="1"/>
  <c r="D329" i="1"/>
  <c r="D330" i="1"/>
  <c r="D331" i="1"/>
  <c r="D332" i="1"/>
  <c r="D333" i="1"/>
  <c r="D334" i="1"/>
  <c r="D347" i="1"/>
  <c r="D345" i="1"/>
  <c r="D348" i="1"/>
  <c r="D343" i="1"/>
  <c r="D344" i="1"/>
  <c r="D346" i="1"/>
  <c r="G348" i="1"/>
  <c r="D140" i="1"/>
  <c r="D144" i="1"/>
  <c r="D142" i="1"/>
  <c r="D143" i="1"/>
  <c r="D141" i="1"/>
  <c r="D145" i="1"/>
  <c r="H262" i="1"/>
  <c r="H246" i="1"/>
  <c r="D366" i="1"/>
  <c r="D365" i="1"/>
  <c r="D364" i="1"/>
  <c r="D367" i="1"/>
  <c r="D368" i="1"/>
  <c r="D369" i="1"/>
  <c r="G138" i="1"/>
  <c r="G222" i="1"/>
  <c r="H136" i="1"/>
  <c r="H120" i="1"/>
  <c r="H171" i="1"/>
  <c r="H155" i="1"/>
  <c r="H45" i="1"/>
  <c r="H29" i="1"/>
  <c r="G54" i="1"/>
  <c r="G243" i="1"/>
  <c r="H388" i="1"/>
  <c r="H372" i="1"/>
  <c r="H442" i="1"/>
  <c r="H458" i="1"/>
  <c r="G12" i="1"/>
  <c r="G369" i="1"/>
  <c r="H218" i="1"/>
  <c r="H234" i="1"/>
  <c r="G89" i="1"/>
  <c r="D73" i="1"/>
  <c r="D74" i="1"/>
  <c r="D75" i="1"/>
  <c r="D72" i="1"/>
  <c r="D70" i="1"/>
  <c r="D71" i="1"/>
  <c r="D138" i="1"/>
  <c r="D135" i="1"/>
  <c r="D134" i="1"/>
  <c r="D137" i="1"/>
  <c r="D136" i="1"/>
  <c r="D133" i="1"/>
  <c r="H162" i="1"/>
  <c r="H178" i="1"/>
  <c r="D386" i="1"/>
  <c r="D390" i="1"/>
  <c r="D385" i="1"/>
  <c r="D387" i="1"/>
  <c r="D389" i="1"/>
  <c r="D388" i="1"/>
  <c r="H31" i="1"/>
  <c r="H15" i="1"/>
  <c r="G26" i="1"/>
  <c r="D261" i="1"/>
  <c r="D263" i="1"/>
  <c r="D264" i="1"/>
  <c r="D259" i="1"/>
  <c r="D262" i="1"/>
  <c r="D260" i="1"/>
  <c r="D341" i="1"/>
  <c r="D340" i="1"/>
  <c r="D339" i="1"/>
  <c r="D338" i="1"/>
  <c r="D336" i="1"/>
  <c r="D337" i="1"/>
  <c r="G271" i="1"/>
  <c r="D287" i="1"/>
  <c r="D292" i="1"/>
  <c r="D289" i="1"/>
  <c r="D288" i="1"/>
  <c r="D291" i="1"/>
  <c r="D290" i="1"/>
  <c r="D36" i="1"/>
  <c r="D35" i="1"/>
  <c r="D37" i="1"/>
  <c r="D40" i="1"/>
  <c r="D39" i="1"/>
  <c r="D38" i="1"/>
  <c r="D81" i="1"/>
  <c r="D78" i="1"/>
  <c r="D79" i="1"/>
  <c r="D77" i="1"/>
  <c r="D82" i="1"/>
  <c r="D80" i="1"/>
  <c r="D301" i="1"/>
  <c r="D302" i="1"/>
  <c r="D304" i="1"/>
  <c r="D306" i="1"/>
  <c r="D303" i="1"/>
  <c r="D305" i="1"/>
  <c r="H220" i="1"/>
  <c r="H204" i="1"/>
  <c r="H409" i="1"/>
  <c r="H393" i="1"/>
  <c r="G201" i="1"/>
  <c r="G460" i="1"/>
  <c r="D215" i="1"/>
  <c r="D212" i="1"/>
  <c r="D213" i="1"/>
  <c r="D211" i="1"/>
  <c r="D214" i="1"/>
  <c r="D210" i="1"/>
  <c r="G166" i="1"/>
  <c r="G299" i="1"/>
  <c r="H185" i="1"/>
  <c r="H169" i="1"/>
  <c r="G383" i="1"/>
  <c r="D267" i="1"/>
  <c r="D270" i="1"/>
  <c r="D268" i="1"/>
  <c r="D269" i="1"/>
  <c r="D271" i="1"/>
  <c r="D266" i="1"/>
  <c r="G264" i="1"/>
  <c r="D183" i="1"/>
  <c r="D182" i="1"/>
  <c r="D187" i="1"/>
  <c r="D184" i="1"/>
  <c r="D185" i="1"/>
  <c r="D186" i="1"/>
  <c r="H36" i="1"/>
  <c r="H52" i="1"/>
  <c r="H339" i="1"/>
  <c r="H323" i="1"/>
  <c r="D396" i="1"/>
  <c r="D395" i="1"/>
  <c r="D397" i="1"/>
  <c r="D392" i="1"/>
  <c r="D394" i="1"/>
  <c r="D393" i="1"/>
  <c r="D217" i="1"/>
  <c r="D219" i="1"/>
  <c r="D218" i="1"/>
  <c r="D220" i="1"/>
  <c r="D222" i="1"/>
  <c r="D221" i="1"/>
  <c r="D224" i="1"/>
  <c r="D229" i="1"/>
  <c r="D227" i="1"/>
  <c r="D225" i="1"/>
  <c r="D228" i="1"/>
  <c r="D226" i="1"/>
  <c r="D326" i="1"/>
  <c r="D327" i="1"/>
  <c r="D324" i="1"/>
  <c r="D323" i="1"/>
  <c r="D325" i="1"/>
  <c r="D322" i="1"/>
  <c r="G362" i="1"/>
  <c r="D374" i="1"/>
  <c r="D372" i="1"/>
  <c r="D376" i="1"/>
  <c r="D373" i="1"/>
  <c r="D375" i="1"/>
  <c r="D371" i="1"/>
  <c r="D123" i="1"/>
  <c r="D119" i="1"/>
  <c r="D121" i="1"/>
  <c r="D124" i="1"/>
  <c r="D120" i="1"/>
  <c r="D122" i="1"/>
  <c r="G418" i="1"/>
  <c r="H311" i="1"/>
  <c r="H295" i="1"/>
  <c r="H297" i="1"/>
  <c r="H281" i="1"/>
  <c r="D64" i="1"/>
  <c r="D67" i="1"/>
  <c r="D68" i="1"/>
  <c r="D63" i="1"/>
  <c r="D66" i="1"/>
  <c r="D65" i="1"/>
  <c r="G159" i="1"/>
  <c r="H253" i="1"/>
  <c r="H269" i="1"/>
  <c r="G285" i="1"/>
  <c r="D26" i="1"/>
  <c r="D22" i="1"/>
  <c r="D25" i="1"/>
  <c r="D24" i="1"/>
  <c r="D23" i="1"/>
  <c r="D21" i="1"/>
  <c r="G292" i="1"/>
  <c r="D175" i="1"/>
  <c r="D176" i="1"/>
  <c r="D179" i="1"/>
  <c r="D177" i="1"/>
  <c r="D178" i="1"/>
  <c r="D180" i="1"/>
  <c r="H10" i="1"/>
  <c r="H206" i="1"/>
  <c r="H190" i="1"/>
  <c r="H421" i="1"/>
  <c r="H437" i="1"/>
  <c r="O23" i="1"/>
  <c r="R22" i="1"/>
  <c r="L23" i="1" s="1"/>
  <c r="U18" i="1"/>
  <c r="U17" i="1"/>
  <c r="T22" i="1"/>
  <c r="N25" i="1"/>
  <c r="N22" i="1"/>
  <c r="Q22" i="1" s="1"/>
  <c r="K23" i="1" s="1"/>
  <c r="T25" i="1"/>
  <c r="T24" i="1"/>
  <c r="K33" i="1"/>
  <c r="K32" i="1"/>
  <c r="N30" i="1"/>
  <c r="T28" i="1"/>
  <c r="N28" i="1"/>
  <c r="N31" i="1"/>
  <c r="Q31" i="1" s="1"/>
  <c r="E8" i="1"/>
  <c r="N33" i="1" l="1"/>
  <c r="Q33" i="1" s="1"/>
  <c r="T33" i="1"/>
  <c r="Q30" i="1"/>
  <c r="K31" i="1"/>
  <c r="Q28" i="1"/>
  <c r="K29" i="1"/>
  <c r="O29" i="1"/>
  <c r="K35" i="1"/>
  <c r="Q25" i="1"/>
  <c r="T23" i="1"/>
  <c r="U23" i="1"/>
  <c r="R25" i="1"/>
  <c r="R23" i="1"/>
  <c r="L24" i="1"/>
  <c r="K40" i="1" l="1"/>
  <c r="N38" i="1"/>
  <c r="Q38" i="1" s="1"/>
  <c r="N37" i="1"/>
  <c r="T35" i="1"/>
  <c r="N35" i="1"/>
  <c r="K39" i="1"/>
  <c r="T32" i="1"/>
  <c r="T31" i="1"/>
  <c r="R29" i="1"/>
  <c r="L30" i="1" s="1"/>
  <c r="O30" i="1"/>
  <c r="U24" i="1"/>
  <c r="U25" i="1"/>
  <c r="N32" i="1"/>
  <c r="N29" i="1"/>
  <c r="Q29" i="1" s="1"/>
  <c r="K30" i="1" s="1"/>
  <c r="T29" i="1"/>
  <c r="T30" i="1" l="1"/>
  <c r="Q32" i="1"/>
  <c r="K38" i="1"/>
  <c r="Q37" i="1"/>
  <c r="L31" i="1"/>
  <c r="R30" i="1"/>
  <c r="U30" i="1"/>
  <c r="R32" i="1"/>
  <c r="O36" i="1"/>
  <c r="K36" i="1"/>
  <c r="Q35" i="1"/>
  <c r="K42" i="1"/>
  <c r="N40" i="1"/>
  <c r="Q40" i="1" s="1"/>
  <c r="T40" i="1"/>
  <c r="K47" i="1" l="1"/>
  <c r="N45" i="1"/>
  <c r="Q45" i="1" s="1"/>
  <c r="T42" i="1"/>
  <c r="N44" i="1"/>
  <c r="N42" i="1"/>
  <c r="K46" i="1"/>
  <c r="T39" i="1"/>
  <c r="T38" i="1"/>
  <c r="N39" i="1"/>
  <c r="N36" i="1"/>
  <c r="Q36" i="1" s="1"/>
  <c r="K37" i="1" s="1"/>
  <c r="T36" i="1"/>
  <c r="O37" i="1"/>
  <c r="R36" i="1"/>
  <c r="L37" i="1" s="1"/>
  <c r="U32" i="1"/>
  <c r="U31" i="1"/>
  <c r="Q39" i="1" l="1"/>
  <c r="T37" i="1"/>
  <c r="R37" i="1"/>
  <c r="L38" i="1"/>
  <c r="Q44" i="1"/>
  <c r="K45" i="1"/>
  <c r="R39" i="1"/>
  <c r="U37" i="1"/>
  <c r="Q42" i="1"/>
  <c r="O43" i="1"/>
  <c r="K49" i="1"/>
  <c r="K43" i="1"/>
  <c r="N47" i="1"/>
  <c r="Q47" i="1" s="1"/>
  <c r="T47" i="1"/>
  <c r="T46" i="1" l="1"/>
  <c r="T45" i="1"/>
  <c r="T43" i="1"/>
  <c r="N43" i="1"/>
  <c r="Q43" i="1" s="1"/>
  <c r="K44" i="1" s="1"/>
  <c r="N46" i="1"/>
  <c r="U39" i="1"/>
  <c r="U38" i="1"/>
  <c r="K53" i="1"/>
  <c r="N49" i="1"/>
  <c r="N52" i="1"/>
  <c r="Q52" i="1" s="1"/>
  <c r="K54" i="1"/>
  <c r="N51" i="1"/>
  <c r="T49" i="1"/>
  <c r="R43" i="1"/>
  <c r="L44" i="1" s="1"/>
  <c r="O44" i="1"/>
  <c r="R46" i="1" l="1"/>
  <c r="U44" i="1"/>
  <c r="K52" i="1"/>
  <c r="Q51" i="1"/>
  <c r="T44" i="1"/>
  <c r="Q46" i="1"/>
  <c r="L45" i="1"/>
  <c r="R44" i="1"/>
  <c r="T54" i="1"/>
  <c r="N54" i="1"/>
  <c r="Q54" i="1" s="1"/>
  <c r="K50" i="1"/>
  <c r="K56" i="1"/>
  <c r="O50" i="1"/>
  <c r="Q49" i="1"/>
  <c r="N59" i="1" l="1"/>
  <c r="Q59" i="1" s="1"/>
  <c r="K60" i="1"/>
  <c r="K61" i="1"/>
  <c r="N58" i="1"/>
  <c r="N56" i="1"/>
  <c r="T56" i="1"/>
  <c r="T50" i="1"/>
  <c r="N50" i="1"/>
  <c r="Q50" i="1" s="1"/>
  <c r="K51" i="1" s="1"/>
  <c r="N53" i="1"/>
  <c r="U45" i="1"/>
  <c r="U46" i="1"/>
  <c r="T52" i="1"/>
  <c r="T53" i="1"/>
  <c r="R50" i="1"/>
  <c r="L51" i="1" s="1"/>
  <c r="O51" i="1"/>
  <c r="R53" i="1" l="1"/>
  <c r="U51" i="1"/>
  <c r="T51" i="1"/>
  <c r="Q53" i="1"/>
  <c r="K59" i="1"/>
  <c r="Q58" i="1"/>
  <c r="R51" i="1"/>
  <c r="L52" i="1"/>
  <c r="T61" i="1"/>
  <c r="N61" i="1"/>
  <c r="Q61" i="1" s="1"/>
  <c r="K57" i="1"/>
  <c r="O57" i="1"/>
  <c r="Q56" i="1"/>
  <c r="K63" i="1"/>
  <c r="R57" i="1" l="1"/>
  <c r="L58" i="1" s="1"/>
  <c r="O58" i="1"/>
  <c r="U53" i="1"/>
  <c r="U52" i="1"/>
  <c r="N60" i="1"/>
  <c r="T57" i="1"/>
  <c r="N57" i="1"/>
  <c r="Q57" i="1" s="1"/>
  <c r="K58" i="1" s="1"/>
  <c r="K67" i="1"/>
  <c r="N65" i="1"/>
  <c r="N63" i="1"/>
  <c r="T63" i="1"/>
  <c r="N66" i="1"/>
  <c r="Q66" i="1" s="1"/>
  <c r="K68" i="1"/>
  <c r="T59" i="1"/>
  <c r="T60" i="1"/>
  <c r="Q63" i="1" l="1"/>
  <c r="K70" i="1"/>
  <c r="O64" i="1"/>
  <c r="K64" i="1"/>
  <c r="L59" i="1"/>
  <c r="R58" i="1"/>
  <c r="Q60" i="1"/>
  <c r="T58" i="1"/>
  <c r="T68" i="1"/>
  <c r="N68" i="1"/>
  <c r="Q68" i="1" s="1"/>
  <c r="K66" i="1"/>
  <c r="Q65" i="1"/>
  <c r="U58" i="1"/>
  <c r="R60" i="1"/>
  <c r="N64" i="1" l="1"/>
  <c r="Q64" i="1" s="1"/>
  <c r="K65" i="1" s="1"/>
  <c r="N67" i="1"/>
  <c r="T64" i="1"/>
  <c r="T67" i="1"/>
  <c r="T66" i="1"/>
  <c r="O65" i="1"/>
  <c r="R64" i="1"/>
  <c r="L65" i="1" s="1"/>
  <c r="T70" i="1"/>
  <c r="N70" i="1"/>
  <c r="K74" i="1"/>
  <c r="K75" i="1"/>
  <c r="N72" i="1"/>
  <c r="N73" i="1"/>
  <c r="Q73" i="1" s="1"/>
  <c r="U60" i="1"/>
  <c r="U59" i="1"/>
  <c r="L66" i="1" l="1"/>
  <c r="R65" i="1"/>
  <c r="Q72" i="1"/>
  <c r="K73" i="1"/>
  <c r="T75" i="1"/>
  <c r="N75" i="1"/>
  <c r="Q75" i="1" s="1"/>
  <c r="U65" i="1"/>
  <c r="R67" i="1"/>
  <c r="K71" i="1"/>
  <c r="O71" i="1"/>
  <c r="Q70" i="1"/>
  <c r="K77" i="1"/>
  <c r="T65" i="1"/>
  <c r="Q67" i="1"/>
  <c r="K81" i="1" l="1"/>
  <c r="N77" i="1"/>
  <c r="N80" i="1"/>
  <c r="Q80" i="1" s="1"/>
  <c r="T77" i="1"/>
  <c r="K82" i="1"/>
  <c r="N79" i="1"/>
  <c r="T74" i="1"/>
  <c r="T73" i="1"/>
  <c r="R71" i="1"/>
  <c r="L72" i="1" s="1"/>
  <c r="O72" i="1"/>
  <c r="N74" i="1"/>
  <c r="N71" i="1"/>
  <c r="Q71" i="1" s="1"/>
  <c r="K72" i="1" s="1"/>
  <c r="T71" i="1"/>
  <c r="U67" i="1"/>
  <c r="U66" i="1"/>
  <c r="Q79" i="1" l="1"/>
  <c r="K80" i="1"/>
  <c r="Q74" i="1"/>
  <c r="T72" i="1"/>
  <c r="L73" i="1"/>
  <c r="R72" i="1"/>
  <c r="Q77" i="1"/>
  <c r="K84" i="1"/>
  <c r="K78" i="1"/>
  <c r="O78" i="1"/>
  <c r="R74" i="1"/>
  <c r="U72" i="1"/>
  <c r="N82" i="1"/>
  <c r="Q82" i="1" s="1"/>
  <c r="T82" i="1"/>
  <c r="T81" i="1" l="1"/>
  <c r="T80" i="1"/>
  <c r="T84" i="1"/>
  <c r="K89" i="1"/>
  <c r="N86" i="1"/>
  <c r="N87" i="1"/>
  <c r="Q87" i="1" s="1"/>
  <c r="K88" i="1"/>
  <c r="N84" i="1"/>
  <c r="O79" i="1"/>
  <c r="R78" i="1"/>
  <c r="L79" i="1" s="1"/>
  <c r="N78" i="1"/>
  <c r="Q78" i="1" s="1"/>
  <c r="K79" i="1" s="1"/>
  <c r="N81" i="1"/>
  <c r="T78" i="1"/>
  <c r="U73" i="1"/>
  <c r="U74" i="1"/>
  <c r="K85" i="1" l="1"/>
  <c r="O85" i="1"/>
  <c r="K91" i="1"/>
  <c r="Q84" i="1"/>
  <c r="N89" i="1"/>
  <c r="Q89" i="1" s="1"/>
  <c r="T89" i="1"/>
  <c r="R81" i="1"/>
  <c r="U79" i="1"/>
  <c r="Q81" i="1"/>
  <c r="T79" i="1"/>
  <c r="L80" i="1"/>
  <c r="R79" i="1"/>
  <c r="K87" i="1"/>
  <c r="Q86" i="1"/>
  <c r="R85" i="1" l="1"/>
  <c r="L86" i="1" s="1"/>
  <c r="O86" i="1"/>
  <c r="U81" i="1"/>
  <c r="U80" i="1"/>
  <c r="K95" i="1"/>
  <c r="N93" i="1"/>
  <c r="N94" i="1"/>
  <c r="Q94" i="1" s="1"/>
  <c r="K96" i="1"/>
  <c r="T91" i="1"/>
  <c r="N91" i="1"/>
  <c r="T87" i="1"/>
  <c r="T88" i="1"/>
  <c r="N88" i="1"/>
  <c r="N85" i="1"/>
  <c r="Q85" i="1" s="1"/>
  <c r="K86" i="1" s="1"/>
  <c r="T85" i="1"/>
  <c r="K94" i="1" l="1"/>
  <c r="Q93" i="1"/>
  <c r="N96" i="1"/>
  <c r="Q96" i="1" s="1"/>
  <c r="T96" i="1"/>
  <c r="Q88" i="1"/>
  <c r="T86" i="1"/>
  <c r="L87" i="1"/>
  <c r="R86" i="1"/>
  <c r="K98" i="1"/>
  <c r="O92" i="1"/>
  <c r="Q91" i="1"/>
  <c r="K92" i="1"/>
  <c r="U86" i="1"/>
  <c r="R88" i="1"/>
  <c r="O93" i="1" l="1"/>
  <c r="R92" i="1"/>
  <c r="L93" i="1" s="1"/>
  <c r="T92" i="1"/>
  <c r="N92" i="1"/>
  <c r="Q92" i="1" s="1"/>
  <c r="K93" i="1" s="1"/>
  <c r="N95" i="1"/>
  <c r="U88" i="1"/>
  <c r="U87" i="1"/>
  <c r="N101" i="1"/>
  <c r="Q101" i="1" s="1"/>
  <c r="K103" i="1"/>
  <c r="K102" i="1"/>
  <c r="T98" i="1"/>
  <c r="N98" i="1"/>
  <c r="N100" i="1"/>
  <c r="T94" i="1"/>
  <c r="T95" i="1"/>
  <c r="K105" i="1" l="1"/>
  <c r="K99" i="1"/>
  <c r="O99" i="1"/>
  <c r="Q98" i="1"/>
  <c r="T93" i="1"/>
  <c r="Q95" i="1"/>
  <c r="U93" i="1"/>
  <c r="R95" i="1"/>
  <c r="K101" i="1"/>
  <c r="Q100" i="1"/>
  <c r="N103" i="1"/>
  <c r="Q103" i="1" s="1"/>
  <c r="T103" i="1"/>
  <c r="L94" i="1"/>
  <c r="R93" i="1"/>
  <c r="O100" i="1" l="1"/>
  <c r="R99" i="1"/>
  <c r="L100" i="1" s="1"/>
  <c r="N102" i="1"/>
  <c r="N99" i="1"/>
  <c r="Q99" i="1" s="1"/>
  <c r="K100" i="1" s="1"/>
  <c r="T99" i="1"/>
  <c r="U95" i="1"/>
  <c r="U94" i="1"/>
  <c r="T102" i="1"/>
  <c r="T101" i="1"/>
  <c r="N105" i="1"/>
  <c r="T105" i="1"/>
  <c r="K110" i="1"/>
  <c r="N107" i="1"/>
  <c r="K109" i="1"/>
  <c r="N108" i="1"/>
  <c r="Q108" i="1" s="1"/>
  <c r="N110" i="1" l="1"/>
  <c r="Q110" i="1" s="1"/>
  <c r="T110" i="1"/>
  <c r="Q102" i="1"/>
  <c r="T100" i="1"/>
  <c r="O106" i="1"/>
  <c r="K112" i="1"/>
  <c r="K106" i="1"/>
  <c r="Q105" i="1"/>
  <c r="U100" i="1"/>
  <c r="R102" i="1"/>
  <c r="K108" i="1"/>
  <c r="Q107" i="1"/>
  <c r="R100" i="1"/>
  <c r="L101" i="1"/>
  <c r="N115" i="1" l="1"/>
  <c r="Q115" i="1" s="1"/>
  <c r="N112" i="1"/>
  <c r="N114" i="1"/>
  <c r="K116" i="1"/>
  <c r="K117" i="1"/>
  <c r="T112" i="1"/>
  <c r="T109" i="1"/>
  <c r="T108" i="1"/>
  <c r="N106" i="1"/>
  <c r="Q106" i="1" s="1"/>
  <c r="K107" i="1" s="1"/>
  <c r="T106" i="1"/>
  <c r="N109" i="1"/>
  <c r="U102" i="1"/>
  <c r="U101" i="1"/>
  <c r="O107" i="1"/>
  <c r="R106" i="1"/>
  <c r="L107" i="1" s="1"/>
  <c r="L108" i="1" l="1"/>
  <c r="R107" i="1"/>
  <c r="U107" i="1"/>
  <c r="R109" i="1"/>
  <c r="Q114" i="1"/>
  <c r="K115" i="1"/>
  <c r="K113" i="1"/>
  <c r="K119" i="1"/>
  <c r="O113" i="1"/>
  <c r="Q112" i="1"/>
  <c r="Q109" i="1"/>
  <c r="T107" i="1"/>
  <c r="T117" i="1"/>
  <c r="N117" i="1"/>
  <c r="Q117" i="1" s="1"/>
  <c r="K123" i="1" l="1"/>
  <c r="N122" i="1"/>
  <c r="Q122" i="1" s="1"/>
  <c r="T119" i="1"/>
  <c r="N119" i="1"/>
  <c r="K124" i="1"/>
  <c r="N121" i="1"/>
  <c r="T116" i="1"/>
  <c r="T115" i="1"/>
  <c r="N113" i="1"/>
  <c r="Q113" i="1" s="1"/>
  <c r="K114" i="1" s="1"/>
  <c r="T113" i="1"/>
  <c r="N116" i="1"/>
  <c r="R113" i="1"/>
  <c r="L114" i="1" s="1"/>
  <c r="O114" i="1"/>
  <c r="U108" i="1"/>
  <c r="U109" i="1"/>
  <c r="R114" i="1" l="1"/>
  <c r="L115" i="1"/>
  <c r="T124" i="1"/>
  <c r="N124" i="1"/>
  <c r="Q124" i="1" s="1"/>
  <c r="R116" i="1"/>
  <c r="U114" i="1"/>
  <c r="Q119" i="1"/>
  <c r="K120" i="1"/>
  <c r="O120" i="1"/>
  <c r="K126" i="1"/>
  <c r="Q121" i="1"/>
  <c r="K122" i="1"/>
  <c r="T114" i="1"/>
  <c r="Q116" i="1"/>
  <c r="U116" i="1" l="1"/>
  <c r="U115" i="1"/>
  <c r="T123" i="1"/>
  <c r="T122" i="1"/>
  <c r="N120" i="1"/>
  <c r="Q120" i="1" s="1"/>
  <c r="K121" i="1" s="1"/>
  <c r="T120" i="1"/>
  <c r="N123" i="1"/>
  <c r="K130" i="1"/>
  <c r="T126" i="1"/>
  <c r="N129" i="1"/>
  <c r="Q129" i="1" s="1"/>
  <c r="N128" i="1"/>
  <c r="N126" i="1"/>
  <c r="K131" i="1"/>
  <c r="R120" i="1"/>
  <c r="L121" i="1" s="1"/>
  <c r="O121" i="1"/>
  <c r="Q123" i="1" l="1"/>
  <c r="T121" i="1"/>
  <c r="Q126" i="1"/>
  <c r="K127" i="1"/>
  <c r="K133" i="1"/>
  <c r="O127" i="1"/>
  <c r="R123" i="1"/>
  <c r="U121" i="1"/>
  <c r="N131" i="1"/>
  <c r="Q131" i="1" s="1"/>
  <c r="T131" i="1"/>
  <c r="R121" i="1"/>
  <c r="L122" i="1"/>
  <c r="Q128" i="1"/>
  <c r="K129" i="1"/>
  <c r="O128" i="1" l="1"/>
  <c r="R127" i="1"/>
  <c r="L128" i="1" s="1"/>
  <c r="U123" i="1"/>
  <c r="U122" i="1"/>
  <c r="N127" i="1"/>
  <c r="Q127" i="1" s="1"/>
  <c r="K128" i="1" s="1"/>
  <c r="N130" i="1"/>
  <c r="T127" i="1"/>
  <c r="T129" i="1"/>
  <c r="T130" i="1"/>
  <c r="K137" i="1"/>
  <c r="N136" i="1"/>
  <c r="Q136" i="1" s="1"/>
  <c r="N133" i="1"/>
  <c r="K138" i="1"/>
  <c r="N135" i="1"/>
  <c r="T133" i="1"/>
  <c r="Q135" i="1" l="1"/>
  <c r="K136" i="1"/>
  <c r="T128" i="1"/>
  <c r="Q130" i="1"/>
  <c r="K134" i="1"/>
  <c r="K140" i="1"/>
  <c r="Q133" i="1"/>
  <c r="O134" i="1"/>
  <c r="U128" i="1"/>
  <c r="R130" i="1"/>
  <c r="N138" i="1"/>
  <c r="Q138" i="1" s="1"/>
  <c r="T138" i="1"/>
  <c r="L129" i="1"/>
  <c r="R128" i="1"/>
  <c r="T140" i="1" l="1"/>
  <c r="K144" i="1"/>
  <c r="N142" i="1"/>
  <c r="N140" i="1"/>
  <c r="K145" i="1"/>
  <c r="N143" i="1"/>
  <c r="Q143" i="1" s="1"/>
  <c r="T134" i="1"/>
  <c r="N134" i="1"/>
  <c r="Q134" i="1" s="1"/>
  <c r="K135" i="1" s="1"/>
  <c r="N137" i="1"/>
  <c r="R134" i="1"/>
  <c r="L135" i="1" s="1"/>
  <c r="O135" i="1"/>
  <c r="T136" i="1"/>
  <c r="T137" i="1"/>
  <c r="U130" i="1"/>
  <c r="U129" i="1"/>
  <c r="R137" i="1" l="1"/>
  <c r="U135" i="1"/>
  <c r="T145" i="1"/>
  <c r="N145" i="1"/>
  <c r="Q145" i="1" s="1"/>
  <c r="Q137" i="1"/>
  <c r="T135" i="1"/>
  <c r="K147" i="1"/>
  <c r="O141" i="1"/>
  <c r="Q140" i="1"/>
  <c r="K141" i="1"/>
  <c r="R135" i="1"/>
  <c r="L136" i="1"/>
  <c r="K143" i="1"/>
  <c r="Q142" i="1"/>
  <c r="T143" i="1" l="1"/>
  <c r="T144" i="1"/>
  <c r="U136" i="1"/>
  <c r="U137" i="1"/>
  <c r="O142" i="1"/>
  <c r="R141" i="1"/>
  <c r="L142" i="1" s="1"/>
  <c r="T141" i="1"/>
  <c r="N144" i="1"/>
  <c r="N141" i="1"/>
  <c r="Q141" i="1" s="1"/>
  <c r="K142" i="1" s="1"/>
  <c r="N149" i="1"/>
  <c r="N147" i="1"/>
  <c r="K152" i="1"/>
  <c r="T147" i="1"/>
  <c r="N150" i="1"/>
  <c r="Q150" i="1" s="1"/>
  <c r="K151" i="1"/>
  <c r="R144" i="1" l="1"/>
  <c r="U142" i="1"/>
  <c r="T142" i="1"/>
  <c r="Q144" i="1"/>
  <c r="T152" i="1"/>
  <c r="N152" i="1"/>
  <c r="Q152" i="1" s="1"/>
  <c r="Q149" i="1"/>
  <c r="K150" i="1"/>
  <c r="R142" i="1"/>
  <c r="L143" i="1"/>
  <c r="K148" i="1"/>
  <c r="K154" i="1"/>
  <c r="Q147" i="1"/>
  <c r="O148" i="1"/>
  <c r="U144" i="1" l="1"/>
  <c r="U143" i="1"/>
  <c r="N154" i="1"/>
  <c r="N156" i="1"/>
  <c r="K159" i="1"/>
  <c r="T154" i="1"/>
  <c r="K158" i="1"/>
  <c r="N157" i="1"/>
  <c r="Q157" i="1" s="1"/>
  <c r="T150" i="1"/>
  <c r="T151" i="1"/>
  <c r="O149" i="1"/>
  <c r="R148" i="1"/>
  <c r="L149" i="1" s="1"/>
  <c r="N148" i="1"/>
  <c r="Q148" i="1" s="1"/>
  <c r="K149" i="1" s="1"/>
  <c r="T148" i="1"/>
  <c r="N151" i="1"/>
  <c r="Q151" i="1" l="1"/>
  <c r="T149" i="1"/>
  <c r="U149" i="1"/>
  <c r="R151" i="1"/>
  <c r="Q156" i="1"/>
  <c r="K157" i="1"/>
  <c r="T159" i="1"/>
  <c r="N159" i="1"/>
  <c r="Q159" i="1" s="1"/>
  <c r="R149" i="1"/>
  <c r="L150" i="1"/>
  <c r="K155" i="1"/>
  <c r="O155" i="1"/>
  <c r="Q154" i="1"/>
  <c r="K161" i="1"/>
  <c r="U151" i="1" l="1"/>
  <c r="U150" i="1"/>
  <c r="R155" i="1"/>
  <c r="L156" i="1" s="1"/>
  <c r="O156" i="1"/>
  <c r="K166" i="1"/>
  <c r="N164" i="1"/>
  <c r="Q164" i="1" s="1"/>
  <c r="K165" i="1"/>
  <c r="T161" i="1"/>
  <c r="N161" i="1"/>
  <c r="N163" i="1"/>
  <c r="T157" i="1"/>
  <c r="T158" i="1"/>
  <c r="N155" i="1"/>
  <c r="Q155" i="1" s="1"/>
  <c r="K156" i="1" s="1"/>
  <c r="T155" i="1"/>
  <c r="N158" i="1"/>
  <c r="K164" i="1" l="1"/>
  <c r="Q163" i="1"/>
  <c r="Q161" i="1"/>
  <c r="O162" i="1"/>
  <c r="K162" i="1"/>
  <c r="K168" i="1"/>
  <c r="T166" i="1"/>
  <c r="N166" i="1"/>
  <c r="Q166" i="1" s="1"/>
  <c r="R156" i="1"/>
  <c r="L157" i="1"/>
  <c r="T156" i="1"/>
  <c r="Q158" i="1"/>
  <c r="R158" i="1"/>
  <c r="U156" i="1"/>
  <c r="N168" i="1" l="1"/>
  <c r="K173" i="1"/>
  <c r="K172" i="1"/>
  <c r="N170" i="1"/>
  <c r="T168" i="1"/>
  <c r="N171" i="1"/>
  <c r="Q171" i="1" s="1"/>
  <c r="N165" i="1"/>
  <c r="T162" i="1"/>
  <c r="N162" i="1"/>
  <c r="Q162" i="1" s="1"/>
  <c r="K163" i="1" s="1"/>
  <c r="O163" i="1"/>
  <c r="R162" i="1"/>
  <c r="L163" i="1" s="1"/>
  <c r="U158" i="1"/>
  <c r="U157" i="1"/>
  <c r="T164" i="1"/>
  <c r="T165" i="1"/>
  <c r="K175" i="1" l="1"/>
  <c r="O169" i="1"/>
  <c r="Q168" i="1"/>
  <c r="K169" i="1"/>
  <c r="Q170" i="1"/>
  <c r="K171" i="1"/>
  <c r="R163" i="1"/>
  <c r="L164" i="1"/>
  <c r="N173" i="1"/>
  <c r="Q173" i="1" s="1"/>
  <c r="T173" i="1"/>
  <c r="Q165" i="1"/>
  <c r="T163" i="1"/>
  <c r="R165" i="1"/>
  <c r="U163" i="1"/>
  <c r="O170" i="1" l="1"/>
  <c r="R169" i="1"/>
  <c r="L170" i="1" s="1"/>
  <c r="N178" i="1"/>
  <c r="Q178" i="1" s="1"/>
  <c r="K180" i="1"/>
  <c r="N175" i="1"/>
  <c r="N177" i="1"/>
  <c r="T175" i="1"/>
  <c r="K179" i="1"/>
  <c r="U165" i="1"/>
  <c r="U164" i="1"/>
  <c r="N169" i="1"/>
  <c r="Q169" i="1" s="1"/>
  <c r="K170" i="1" s="1"/>
  <c r="N172" i="1"/>
  <c r="T169" i="1"/>
  <c r="T172" i="1"/>
  <c r="T171" i="1"/>
  <c r="R172" i="1" l="1"/>
  <c r="U170" i="1"/>
  <c r="L171" i="1"/>
  <c r="R170" i="1"/>
  <c r="N180" i="1"/>
  <c r="Q180" i="1" s="1"/>
  <c r="T180" i="1"/>
  <c r="K178" i="1"/>
  <c r="Q177" i="1"/>
  <c r="K176" i="1"/>
  <c r="O176" i="1"/>
  <c r="K182" i="1"/>
  <c r="Q175" i="1"/>
  <c r="T170" i="1"/>
  <c r="Q172" i="1"/>
  <c r="O177" i="1" l="1"/>
  <c r="R176" i="1"/>
  <c r="L177" i="1" s="1"/>
  <c r="N176" i="1"/>
  <c r="Q176" i="1" s="1"/>
  <c r="K177" i="1" s="1"/>
  <c r="T176" i="1"/>
  <c r="N179" i="1"/>
  <c r="K186" i="1"/>
  <c r="T182" i="1"/>
  <c r="N182" i="1"/>
  <c r="K187" i="1"/>
  <c r="N185" i="1"/>
  <c r="Q185" i="1" s="1"/>
  <c r="N184" i="1"/>
  <c r="T178" i="1"/>
  <c r="T179" i="1"/>
  <c r="U172" i="1"/>
  <c r="U171" i="1"/>
  <c r="R179" i="1" l="1"/>
  <c r="U177" i="1"/>
  <c r="K189" i="1"/>
  <c r="Q182" i="1"/>
  <c r="K183" i="1"/>
  <c r="O183" i="1"/>
  <c r="N187" i="1"/>
  <c r="Q187" i="1" s="1"/>
  <c r="T187" i="1"/>
  <c r="R177" i="1"/>
  <c r="L178" i="1"/>
  <c r="K185" i="1"/>
  <c r="Q184" i="1"/>
  <c r="Q179" i="1"/>
  <c r="T177" i="1"/>
  <c r="U178" i="1" l="1"/>
  <c r="U179" i="1"/>
  <c r="N183" i="1"/>
  <c r="Q183" i="1" s="1"/>
  <c r="K184" i="1" s="1"/>
  <c r="N186" i="1"/>
  <c r="T183" i="1"/>
  <c r="R183" i="1"/>
  <c r="L184" i="1" s="1"/>
  <c r="O184" i="1"/>
  <c r="T185" i="1"/>
  <c r="T186" i="1"/>
  <c r="T189" i="1"/>
  <c r="K194" i="1"/>
  <c r="N191" i="1"/>
  <c r="N189" i="1"/>
  <c r="K193" i="1"/>
  <c r="N192" i="1"/>
  <c r="Q192" i="1" s="1"/>
  <c r="O190" i="1" l="1"/>
  <c r="K196" i="1"/>
  <c r="Q189" i="1"/>
  <c r="K190" i="1"/>
  <c r="K192" i="1"/>
  <c r="Q191" i="1"/>
  <c r="R186" i="1"/>
  <c r="U184" i="1"/>
  <c r="N194" i="1"/>
  <c r="Q194" i="1" s="1"/>
  <c r="T194" i="1"/>
  <c r="L185" i="1"/>
  <c r="R184" i="1"/>
  <c r="Q186" i="1"/>
  <c r="T184" i="1"/>
  <c r="O191" i="1" l="1"/>
  <c r="R190" i="1"/>
  <c r="L191" i="1" s="1"/>
  <c r="N193" i="1"/>
  <c r="T190" i="1"/>
  <c r="N190" i="1"/>
  <c r="Q190" i="1" s="1"/>
  <c r="K191" i="1" s="1"/>
  <c r="K200" i="1"/>
  <c r="N199" i="1"/>
  <c r="Q199" i="1" s="1"/>
  <c r="T196" i="1"/>
  <c r="N198" i="1"/>
  <c r="K201" i="1"/>
  <c r="N196" i="1"/>
  <c r="T193" i="1"/>
  <c r="T192" i="1"/>
  <c r="U185" i="1"/>
  <c r="U186" i="1"/>
  <c r="N201" i="1" l="1"/>
  <c r="Q201" i="1" s="1"/>
  <c r="T201" i="1"/>
  <c r="T191" i="1"/>
  <c r="Q193" i="1"/>
  <c r="R191" i="1"/>
  <c r="L192" i="1"/>
  <c r="U191" i="1"/>
  <c r="R193" i="1"/>
  <c r="K199" i="1"/>
  <c r="Q198" i="1"/>
  <c r="K203" i="1"/>
  <c r="O197" i="1"/>
  <c r="K197" i="1"/>
  <c r="Q196" i="1"/>
  <c r="U193" i="1" l="1"/>
  <c r="U192" i="1"/>
  <c r="T197" i="1"/>
  <c r="N200" i="1"/>
  <c r="N197" i="1"/>
  <c r="Q197" i="1" s="1"/>
  <c r="K198" i="1" s="1"/>
  <c r="R197" i="1"/>
  <c r="L198" i="1" s="1"/>
  <c r="O198" i="1"/>
  <c r="T199" i="1"/>
  <c r="T200" i="1"/>
  <c r="T203" i="1"/>
  <c r="N206" i="1"/>
  <c r="Q206" i="1" s="1"/>
  <c r="N203" i="1"/>
  <c r="K208" i="1"/>
  <c r="N205" i="1"/>
  <c r="K207" i="1"/>
  <c r="K206" i="1" l="1"/>
  <c r="Q205" i="1"/>
  <c r="U198" i="1"/>
  <c r="R200" i="1"/>
  <c r="Q200" i="1"/>
  <c r="T198" i="1"/>
  <c r="Q203" i="1"/>
  <c r="O204" i="1"/>
  <c r="K204" i="1"/>
  <c r="K210" i="1"/>
  <c r="N208" i="1"/>
  <c r="Q208" i="1" s="1"/>
  <c r="T208" i="1"/>
  <c r="R198" i="1"/>
  <c r="L199" i="1"/>
  <c r="U200" i="1" l="1"/>
  <c r="U199" i="1"/>
  <c r="O205" i="1"/>
  <c r="R204" i="1"/>
  <c r="L205" i="1" s="1"/>
  <c r="K214" i="1"/>
  <c r="N212" i="1"/>
  <c r="T210" i="1"/>
  <c r="K215" i="1"/>
  <c r="N210" i="1"/>
  <c r="N213" i="1"/>
  <c r="Q213" i="1" s="1"/>
  <c r="N207" i="1"/>
  <c r="T204" i="1"/>
  <c r="N204" i="1"/>
  <c r="Q204" i="1" s="1"/>
  <c r="K205" i="1" s="1"/>
  <c r="T206" i="1"/>
  <c r="T207" i="1"/>
  <c r="K211" i="1" l="1"/>
  <c r="O211" i="1"/>
  <c r="K217" i="1"/>
  <c r="Q210" i="1"/>
  <c r="T215" i="1"/>
  <c r="N215" i="1"/>
  <c r="Q215" i="1" s="1"/>
  <c r="R207" i="1"/>
  <c r="U205" i="1"/>
  <c r="Q212" i="1"/>
  <c r="K213" i="1"/>
  <c r="Q207" i="1"/>
  <c r="T205" i="1"/>
  <c r="L206" i="1"/>
  <c r="R205" i="1"/>
  <c r="T213" i="1" l="1"/>
  <c r="T214" i="1"/>
  <c r="U206" i="1"/>
  <c r="U207" i="1"/>
  <c r="O212" i="1"/>
  <c r="R211" i="1"/>
  <c r="L212" i="1" s="1"/>
  <c r="N211" i="1"/>
  <c r="Q211" i="1" s="1"/>
  <c r="K212" i="1" s="1"/>
  <c r="N214" i="1"/>
  <c r="T211" i="1"/>
  <c r="K222" i="1"/>
  <c r="K221" i="1"/>
  <c r="N220" i="1"/>
  <c r="Q220" i="1" s="1"/>
  <c r="N219" i="1"/>
  <c r="N217" i="1"/>
  <c r="T217" i="1"/>
  <c r="N222" i="1" l="1"/>
  <c r="Q222" i="1" s="1"/>
  <c r="T222" i="1"/>
  <c r="Q217" i="1"/>
  <c r="O218" i="1"/>
  <c r="K218" i="1"/>
  <c r="K224" i="1"/>
  <c r="R214" i="1"/>
  <c r="U212" i="1"/>
  <c r="K220" i="1"/>
  <c r="Q219" i="1"/>
  <c r="L213" i="1"/>
  <c r="R212" i="1"/>
  <c r="T212" i="1"/>
  <c r="Q214" i="1"/>
  <c r="T220" i="1" l="1"/>
  <c r="T221" i="1"/>
  <c r="T218" i="1"/>
  <c r="N221" i="1"/>
  <c r="N218" i="1"/>
  <c r="Q218" i="1" s="1"/>
  <c r="K219" i="1" s="1"/>
  <c r="R218" i="1"/>
  <c r="L219" i="1" s="1"/>
  <c r="O219" i="1"/>
  <c r="N226" i="1"/>
  <c r="K228" i="1"/>
  <c r="N227" i="1"/>
  <c r="Q227" i="1" s="1"/>
  <c r="N224" i="1"/>
  <c r="K229" i="1"/>
  <c r="T224" i="1"/>
  <c r="U213" i="1"/>
  <c r="U214" i="1"/>
  <c r="Q221" i="1" l="1"/>
  <c r="T219" i="1"/>
  <c r="N229" i="1"/>
  <c r="Q229" i="1" s="1"/>
  <c r="T229" i="1"/>
  <c r="Q226" i="1"/>
  <c r="K227" i="1"/>
  <c r="R221" i="1"/>
  <c r="U219" i="1"/>
  <c r="K225" i="1"/>
  <c r="Q224" i="1"/>
  <c r="K231" i="1"/>
  <c r="O225" i="1"/>
  <c r="L220" i="1"/>
  <c r="R219" i="1"/>
  <c r="R225" i="1" l="1"/>
  <c r="L226" i="1" s="1"/>
  <c r="O226" i="1"/>
  <c r="T228" i="1"/>
  <c r="T227" i="1"/>
  <c r="U220" i="1"/>
  <c r="U221" i="1"/>
  <c r="T225" i="1"/>
  <c r="N225" i="1"/>
  <c r="Q225" i="1" s="1"/>
  <c r="K226" i="1" s="1"/>
  <c r="N228" i="1"/>
  <c r="T231" i="1"/>
  <c r="K236" i="1"/>
  <c r="K235" i="1"/>
  <c r="N231" i="1"/>
  <c r="N233" i="1"/>
  <c r="N234" i="1"/>
  <c r="Q234" i="1" s="1"/>
  <c r="K234" i="1" l="1"/>
  <c r="Q233" i="1"/>
  <c r="Q231" i="1"/>
  <c r="K238" i="1"/>
  <c r="O232" i="1"/>
  <c r="K232" i="1"/>
  <c r="T226" i="1"/>
  <c r="Q228" i="1"/>
  <c r="R226" i="1"/>
  <c r="L227" i="1"/>
  <c r="U226" i="1"/>
  <c r="R228" i="1"/>
  <c r="T236" i="1"/>
  <c r="N236" i="1"/>
  <c r="Q236" i="1" s="1"/>
  <c r="T232" i="1" l="1"/>
  <c r="N235" i="1"/>
  <c r="N232" i="1"/>
  <c r="Q232" i="1" s="1"/>
  <c r="K233" i="1" s="1"/>
  <c r="T234" i="1"/>
  <c r="T235" i="1"/>
  <c r="N240" i="1"/>
  <c r="N241" i="1"/>
  <c r="Q241" i="1" s="1"/>
  <c r="N238" i="1"/>
  <c r="K242" i="1"/>
  <c r="T238" i="1"/>
  <c r="K243" i="1"/>
  <c r="U227" i="1"/>
  <c r="U228" i="1"/>
  <c r="R232" i="1"/>
  <c r="L233" i="1" s="1"/>
  <c r="O233" i="1"/>
  <c r="U233" i="1" l="1"/>
  <c r="R235" i="1"/>
  <c r="K241" i="1"/>
  <c r="Q240" i="1"/>
  <c r="K239" i="1"/>
  <c r="O239" i="1"/>
  <c r="Q238" i="1"/>
  <c r="K245" i="1"/>
  <c r="L234" i="1"/>
  <c r="R233" i="1"/>
  <c r="N243" i="1"/>
  <c r="Q243" i="1" s="1"/>
  <c r="T243" i="1"/>
  <c r="T233" i="1"/>
  <c r="Q235" i="1"/>
  <c r="O240" i="1" l="1"/>
  <c r="R239" i="1"/>
  <c r="L240" i="1" s="1"/>
  <c r="K250" i="1"/>
  <c r="N245" i="1"/>
  <c r="T245" i="1"/>
  <c r="N248" i="1"/>
  <c r="Q248" i="1" s="1"/>
  <c r="K249" i="1"/>
  <c r="N247" i="1"/>
  <c r="U235" i="1"/>
  <c r="U234" i="1"/>
  <c r="T239" i="1"/>
  <c r="N239" i="1"/>
  <c r="Q239" i="1" s="1"/>
  <c r="K240" i="1" s="1"/>
  <c r="N242" i="1"/>
  <c r="T242" i="1"/>
  <c r="T241" i="1"/>
  <c r="R242" i="1" l="1"/>
  <c r="U240" i="1"/>
  <c r="R240" i="1"/>
  <c r="L241" i="1"/>
  <c r="T240" i="1"/>
  <c r="Q242" i="1"/>
  <c r="K248" i="1"/>
  <c r="Q247" i="1"/>
  <c r="Q245" i="1"/>
  <c r="K252" i="1"/>
  <c r="O246" i="1"/>
  <c r="K246" i="1"/>
  <c r="N250" i="1"/>
  <c r="Q250" i="1" s="1"/>
  <c r="T250" i="1"/>
  <c r="K257" i="1" l="1"/>
  <c r="N252" i="1"/>
  <c r="K256" i="1"/>
  <c r="N255" i="1"/>
  <c r="Q255" i="1" s="1"/>
  <c r="T252" i="1"/>
  <c r="N254" i="1"/>
  <c r="T246" i="1"/>
  <c r="N249" i="1"/>
  <c r="N246" i="1"/>
  <c r="Q246" i="1" s="1"/>
  <c r="K247" i="1" s="1"/>
  <c r="U242" i="1"/>
  <c r="U241" i="1"/>
  <c r="O247" i="1"/>
  <c r="R246" i="1"/>
  <c r="L247" i="1" s="1"/>
  <c r="T248" i="1"/>
  <c r="T249" i="1"/>
  <c r="K259" i="1" l="1"/>
  <c r="Q252" i="1"/>
  <c r="K253" i="1"/>
  <c r="O253" i="1"/>
  <c r="Q249" i="1"/>
  <c r="T247" i="1"/>
  <c r="R247" i="1"/>
  <c r="L248" i="1"/>
  <c r="Q254" i="1"/>
  <c r="K255" i="1"/>
  <c r="R249" i="1"/>
  <c r="U247" i="1"/>
  <c r="N257" i="1"/>
  <c r="Q257" i="1" s="1"/>
  <c r="T257" i="1"/>
  <c r="U248" i="1" l="1"/>
  <c r="U249" i="1"/>
  <c r="R253" i="1"/>
  <c r="L254" i="1" s="1"/>
  <c r="O254" i="1"/>
  <c r="T255" i="1"/>
  <c r="T256" i="1"/>
  <c r="T259" i="1"/>
  <c r="N262" i="1"/>
  <c r="Q262" i="1" s="1"/>
  <c r="N259" i="1"/>
  <c r="K264" i="1"/>
  <c r="N261" i="1"/>
  <c r="K263" i="1"/>
  <c r="T253" i="1"/>
  <c r="N253" i="1"/>
  <c r="Q253" i="1" s="1"/>
  <c r="K254" i="1" s="1"/>
  <c r="N256" i="1"/>
  <c r="T264" i="1" l="1"/>
  <c r="N264" i="1"/>
  <c r="Q264" i="1" s="1"/>
  <c r="O260" i="1"/>
  <c r="K266" i="1"/>
  <c r="K260" i="1"/>
  <c r="Q259" i="1"/>
  <c r="L255" i="1"/>
  <c r="R254" i="1"/>
  <c r="T254" i="1"/>
  <c r="Q256" i="1"/>
  <c r="Q261" i="1"/>
  <c r="K262" i="1"/>
  <c r="U254" i="1"/>
  <c r="R256" i="1"/>
  <c r="N263" i="1" l="1"/>
  <c r="N260" i="1"/>
  <c r="Q260" i="1" s="1"/>
  <c r="K261" i="1" s="1"/>
  <c r="T260" i="1"/>
  <c r="T263" i="1"/>
  <c r="T262" i="1"/>
  <c r="K270" i="1"/>
  <c r="N269" i="1"/>
  <c r="Q269" i="1" s="1"/>
  <c r="N266" i="1"/>
  <c r="T266" i="1"/>
  <c r="N268" i="1"/>
  <c r="K271" i="1"/>
  <c r="U255" i="1"/>
  <c r="U256" i="1"/>
  <c r="O261" i="1"/>
  <c r="R260" i="1"/>
  <c r="L261" i="1" s="1"/>
  <c r="Q263" i="1" l="1"/>
  <c r="T261" i="1"/>
  <c r="O267" i="1"/>
  <c r="Q266" i="1"/>
  <c r="K273" i="1"/>
  <c r="K267" i="1"/>
  <c r="L262" i="1"/>
  <c r="R261" i="1"/>
  <c r="Q268" i="1"/>
  <c r="K269" i="1"/>
  <c r="R263" i="1"/>
  <c r="U261" i="1"/>
  <c r="N271" i="1"/>
  <c r="Q271" i="1" s="1"/>
  <c r="T271" i="1"/>
  <c r="T269" i="1" l="1"/>
  <c r="T270" i="1"/>
  <c r="T267" i="1"/>
  <c r="N267" i="1"/>
  <c r="Q267" i="1" s="1"/>
  <c r="K268" i="1" s="1"/>
  <c r="N270" i="1"/>
  <c r="N273" i="1"/>
  <c r="T273" i="1"/>
  <c r="N275" i="1"/>
  <c r="K278" i="1"/>
  <c r="K277" i="1"/>
  <c r="N276" i="1"/>
  <c r="Q276" i="1" s="1"/>
  <c r="U262" i="1"/>
  <c r="U263" i="1"/>
  <c r="O268" i="1"/>
  <c r="R267" i="1"/>
  <c r="L268" i="1" s="1"/>
  <c r="R268" i="1" l="1"/>
  <c r="L269" i="1"/>
  <c r="Q275" i="1"/>
  <c r="K276" i="1"/>
  <c r="Q270" i="1"/>
  <c r="T268" i="1"/>
  <c r="K280" i="1"/>
  <c r="K274" i="1"/>
  <c r="O274" i="1"/>
  <c r="Q273" i="1"/>
  <c r="T278" i="1"/>
  <c r="N278" i="1"/>
  <c r="Q278" i="1" s="1"/>
  <c r="U268" i="1"/>
  <c r="R270" i="1"/>
  <c r="T274" i="1" l="1"/>
  <c r="N274" i="1"/>
  <c r="Q274" i="1" s="1"/>
  <c r="K275" i="1" s="1"/>
  <c r="N277" i="1"/>
  <c r="T277" i="1"/>
  <c r="T276" i="1"/>
  <c r="U269" i="1"/>
  <c r="U270" i="1"/>
  <c r="R274" i="1"/>
  <c r="L275" i="1" s="1"/>
  <c r="O275" i="1"/>
  <c r="T280" i="1"/>
  <c r="K284" i="1"/>
  <c r="N280" i="1"/>
  <c r="N283" i="1"/>
  <c r="Q283" i="1" s="1"/>
  <c r="N282" i="1"/>
  <c r="K285" i="1"/>
  <c r="Q282" i="1" l="1"/>
  <c r="K283" i="1"/>
  <c r="O281" i="1"/>
  <c r="K287" i="1"/>
  <c r="Q280" i="1"/>
  <c r="K281" i="1"/>
  <c r="R277" i="1"/>
  <c r="U275" i="1"/>
  <c r="T275" i="1"/>
  <c r="Q277" i="1"/>
  <c r="L276" i="1"/>
  <c r="R275" i="1"/>
  <c r="N285" i="1"/>
  <c r="Q285" i="1" s="1"/>
  <c r="T285" i="1"/>
  <c r="T283" i="1" l="1"/>
  <c r="T284" i="1"/>
  <c r="N287" i="1"/>
  <c r="N289" i="1"/>
  <c r="N290" i="1"/>
  <c r="Q290" i="1" s="1"/>
  <c r="K291" i="1"/>
  <c r="K292" i="1"/>
  <c r="T287" i="1"/>
  <c r="N281" i="1"/>
  <c r="Q281" i="1" s="1"/>
  <c r="K282" i="1" s="1"/>
  <c r="N284" i="1"/>
  <c r="T281" i="1"/>
  <c r="U276" i="1"/>
  <c r="U277" i="1"/>
  <c r="R281" i="1"/>
  <c r="L282" i="1" s="1"/>
  <c r="O282" i="1"/>
  <c r="K290" i="1" l="1"/>
  <c r="Q289" i="1"/>
  <c r="U282" i="1"/>
  <c r="R284" i="1"/>
  <c r="Q284" i="1"/>
  <c r="T282" i="1"/>
  <c r="L283" i="1"/>
  <c r="R282" i="1"/>
  <c r="T292" i="1"/>
  <c r="N292" i="1"/>
  <c r="Q292" i="1" s="1"/>
  <c r="K294" i="1"/>
  <c r="K288" i="1"/>
  <c r="Q287" i="1"/>
  <c r="O288" i="1"/>
  <c r="T291" i="1" l="1"/>
  <c r="T290" i="1"/>
  <c r="N288" i="1"/>
  <c r="Q288" i="1" s="1"/>
  <c r="K289" i="1" s="1"/>
  <c r="N291" i="1"/>
  <c r="T288" i="1"/>
  <c r="R288" i="1"/>
  <c r="L289" i="1" s="1"/>
  <c r="O289" i="1"/>
  <c r="N294" i="1"/>
  <c r="T294" i="1"/>
  <c r="K298" i="1"/>
  <c r="N297" i="1"/>
  <c r="Q297" i="1" s="1"/>
  <c r="N296" i="1"/>
  <c r="K299" i="1"/>
  <c r="U284" i="1"/>
  <c r="U283" i="1"/>
  <c r="R291" i="1" l="1"/>
  <c r="U289" i="1"/>
  <c r="Q296" i="1"/>
  <c r="K297" i="1"/>
  <c r="K301" i="1"/>
  <c r="O295" i="1"/>
  <c r="Q294" i="1"/>
  <c r="K295" i="1"/>
  <c r="T299" i="1"/>
  <c r="N299" i="1"/>
  <c r="Q299" i="1" s="1"/>
  <c r="R289" i="1"/>
  <c r="L290" i="1"/>
  <c r="Q291" i="1"/>
  <c r="T289" i="1"/>
  <c r="N301" i="1" l="1"/>
  <c r="T301" i="1"/>
  <c r="K305" i="1"/>
  <c r="N304" i="1"/>
  <c r="Q304" i="1" s="1"/>
  <c r="N303" i="1"/>
  <c r="K306" i="1"/>
  <c r="U290" i="1"/>
  <c r="U291" i="1"/>
  <c r="N295" i="1"/>
  <c r="Q295" i="1" s="1"/>
  <c r="K296" i="1" s="1"/>
  <c r="N298" i="1"/>
  <c r="T295" i="1"/>
  <c r="T298" i="1"/>
  <c r="T297" i="1"/>
  <c r="R295" i="1"/>
  <c r="L296" i="1" s="1"/>
  <c r="O296" i="1"/>
  <c r="U296" i="1" l="1"/>
  <c r="R298" i="1"/>
  <c r="T296" i="1"/>
  <c r="Q298" i="1"/>
  <c r="K304" i="1"/>
  <c r="Q303" i="1"/>
  <c r="N306" i="1"/>
  <c r="Q306" i="1" s="1"/>
  <c r="T306" i="1"/>
  <c r="Q301" i="1"/>
  <c r="O302" i="1"/>
  <c r="K302" i="1"/>
  <c r="K308" i="1"/>
  <c r="R296" i="1"/>
  <c r="L297" i="1"/>
  <c r="O303" i="1" l="1"/>
  <c r="R302" i="1"/>
  <c r="L303" i="1" s="1"/>
  <c r="N311" i="1"/>
  <c r="Q311" i="1" s="1"/>
  <c r="T308" i="1"/>
  <c r="N308" i="1"/>
  <c r="K313" i="1"/>
  <c r="N310" i="1"/>
  <c r="K312" i="1"/>
  <c r="U297" i="1"/>
  <c r="U298" i="1"/>
  <c r="T304" i="1"/>
  <c r="T305" i="1"/>
  <c r="N305" i="1"/>
  <c r="T302" i="1"/>
  <c r="N302" i="1"/>
  <c r="Q302" i="1" s="1"/>
  <c r="K303" i="1" s="1"/>
  <c r="T313" i="1" l="1"/>
  <c r="N313" i="1"/>
  <c r="Q313" i="1" s="1"/>
  <c r="Q308" i="1"/>
  <c r="K315" i="1"/>
  <c r="O309" i="1"/>
  <c r="K309" i="1"/>
  <c r="L304" i="1"/>
  <c r="R303" i="1"/>
  <c r="R305" i="1"/>
  <c r="U303" i="1"/>
  <c r="T303" i="1"/>
  <c r="Q305" i="1"/>
  <c r="K311" i="1"/>
  <c r="Q310" i="1"/>
  <c r="T311" i="1" l="1"/>
  <c r="T312" i="1"/>
  <c r="T315" i="1"/>
  <c r="K320" i="1"/>
  <c r="K319" i="1"/>
  <c r="N317" i="1"/>
  <c r="N315" i="1"/>
  <c r="N318" i="1"/>
  <c r="Q318" i="1" s="1"/>
  <c r="N309" i="1"/>
  <c r="Q309" i="1" s="1"/>
  <c r="K310" i="1" s="1"/>
  <c r="N312" i="1"/>
  <c r="T309" i="1"/>
  <c r="O310" i="1"/>
  <c r="R309" i="1"/>
  <c r="L310" i="1" s="1"/>
  <c r="U304" i="1"/>
  <c r="U305" i="1"/>
  <c r="T310" i="1" l="1"/>
  <c r="Q312" i="1"/>
  <c r="R310" i="1"/>
  <c r="L311" i="1"/>
  <c r="T320" i="1"/>
  <c r="N320" i="1"/>
  <c r="Q320" i="1" s="1"/>
  <c r="Q317" i="1"/>
  <c r="K318" i="1"/>
  <c r="U310" i="1"/>
  <c r="R312" i="1"/>
  <c r="K316" i="1"/>
  <c r="Q315" i="1"/>
  <c r="O316" i="1"/>
  <c r="K322" i="1"/>
  <c r="O317" i="1" l="1"/>
  <c r="R316" i="1"/>
  <c r="L317" i="1" s="1"/>
  <c r="T318" i="1"/>
  <c r="T319" i="1"/>
  <c r="U311" i="1"/>
  <c r="U312" i="1"/>
  <c r="N319" i="1"/>
  <c r="T316" i="1"/>
  <c r="N316" i="1"/>
  <c r="Q316" i="1" s="1"/>
  <c r="K317" i="1" s="1"/>
  <c r="K326" i="1"/>
  <c r="N324" i="1"/>
  <c r="N322" i="1"/>
  <c r="N325" i="1"/>
  <c r="Q325" i="1" s="1"/>
  <c r="T322" i="1"/>
  <c r="K327" i="1"/>
  <c r="K329" i="1" l="1"/>
  <c r="O323" i="1"/>
  <c r="K323" i="1"/>
  <c r="Q322" i="1"/>
  <c r="N327" i="1"/>
  <c r="Q327" i="1" s="1"/>
  <c r="T327" i="1"/>
  <c r="K325" i="1"/>
  <c r="Q324" i="1"/>
  <c r="T317" i="1"/>
  <c r="Q319" i="1"/>
  <c r="L318" i="1"/>
  <c r="R317" i="1"/>
  <c r="U317" i="1"/>
  <c r="R319" i="1"/>
  <c r="N329" i="1" l="1"/>
  <c r="K334" i="1"/>
  <c r="N331" i="1"/>
  <c r="N332" i="1"/>
  <c r="Q332" i="1" s="1"/>
  <c r="T329" i="1"/>
  <c r="K333" i="1"/>
  <c r="U319" i="1"/>
  <c r="U318" i="1"/>
  <c r="T325" i="1"/>
  <c r="T326" i="1"/>
  <c r="N323" i="1"/>
  <c r="Q323" i="1" s="1"/>
  <c r="K324" i="1" s="1"/>
  <c r="N326" i="1"/>
  <c r="T323" i="1"/>
  <c r="R323" i="1"/>
  <c r="L324" i="1" s="1"/>
  <c r="O324" i="1"/>
  <c r="K330" i="1" l="1"/>
  <c r="O330" i="1"/>
  <c r="Q329" i="1"/>
  <c r="K336" i="1"/>
  <c r="L325" i="1"/>
  <c r="R324" i="1"/>
  <c r="T324" i="1"/>
  <c r="Q326" i="1"/>
  <c r="Q331" i="1"/>
  <c r="K332" i="1"/>
  <c r="R326" i="1"/>
  <c r="U324" i="1"/>
  <c r="N334" i="1"/>
  <c r="Q334" i="1" s="1"/>
  <c r="T334" i="1"/>
  <c r="U326" i="1" l="1"/>
  <c r="U325" i="1"/>
  <c r="N339" i="1"/>
  <c r="Q339" i="1" s="1"/>
  <c r="N336" i="1"/>
  <c r="T336" i="1"/>
  <c r="K340" i="1"/>
  <c r="K341" i="1"/>
  <c r="N338" i="1"/>
  <c r="N333" i="1"/>
  <c r="N330" i="1"/>
  <c r="Q330" i="1" s="1"/>
  <c r="K331" i="1" s="1"/>
  <c r="T330" i="1"/>
  <c r="T333" i="1"/>
  <c r="T332" i="1"/>
  <c r="R330" i="1"/>
  <c r="L331" i="1" s="1"/>
  <c r="O331" i="1"/>
  <c r="K339" i="1" l="1"/>
  <c r="Q338" i="1"/>
  <c r="O337" i="1"/>
  <c r="K337" i="1"/>
  <c r="Q336" i="1"/>
  <c r="K343" i="1"/>
  <c r="L332" i="1"/>
  <c r="R331" i="1"/>
  <c r="T341" i="1"/>
  <c r="N341" i="1"/>
  <c r="Q341" i="1" s="1"/>
  <c r="U331" i="1"/>
  <c r="R333" i="1"/>
  <c r="Q333" i="1"/>
  <c r="T331" i="1"/>
  <c r="R337" i="1" l="1"/>
  <c r="L338" i="1" s="1"/>
  <c r="O338" i="1"/>
  <c r="K347" i="1"/>
  <c r="N345" i="1"/>
  <c r="N343" i="1"/>
  <c r="K348" i="1"/>
  <c r="T343" i="1"/>
  <c r="N346" i="1"/>
  <c r="Q346" i="1" s="1"/>
  <c r="N337" i="1"/>
  <c r="Q337" i="1" s="1"/>
  <c r="K338" i="1" s="1"/>
  <c r="T337" i="1"/>
  <c r="N340" i="1"/>
  <c r="U333" i="1"/>
  <c r="U332" i="1"/>
  <c r="T340" i="1"/>
  <c r="T339" i="1"/>
  <c r="R338" i="1" l="1"/>
  <c r="L339" i="1"/>
  <c r="K346" i="1"/>
  <c r="Q345" i="1"/>
  <c r="T348" i="1"/>
  <c r="N348" i="1"/>
  <c r="Q348" i="1" s="1"/>
  <c r="T338" i="1"/>
  <c r="Q340" i="1"/>
  <c r="Q343" i="1"/>
  <c r="K344" i="1"/>
  <c r="O344" i="1"/>
  <c r="K350" i="1"/>
  <c r="R340" i="1"/>
  <c r="U338" i="1"/>
  <c r="K354" i="1" l="1"/>
  <c r="N350" i="1"/>
  <c r="N353" i="1"/>
  <c r="Q353" i="1" s="1"/>
  <c r="K355" i="1"/>
  <c r="T350" i="1"/>
  <c r="N352" i="1"/>
  <c r="O345" i="1"/>
  <c r="R344" i="1"/>
  <c r="L345" i="1" s="1"/>
  <c r="T346" i="1"/>
  <c r="T347" i="1"/>
  <c r="T344" i="1"/>
  <c r="N344" i="1"/>
  <c r="Q344" i="1" s="1"/>
  <c r="K345" i="1" s="1"/>
  <c r="N347" i="1"/>
  <c r="U340" i="1"/>
  <c r="U339" i="1"/>
  <c r="T345" i="1" l="1"/>
  <c r="Q347" i="1"/>
  <c r="U345" i="1"/>
  <c r="R347" i="1"/>
  <c r="T355" i="1"/>
  <c r="N355" i="1"/>
  <c r="Q355" i="1" s="1"/>
  <c r="K353" i="1"/>
  <c r="Q352" i="1"/>
  <c r="L346" i="1"/>
  <c r="R345" i="1"/>
  <c r="Q350" i="1"/>
  <c r="K351" i="1"/>
  <c r="K357" i="1"/>
  <c r="O351" i="1"/>
  <c r="T351" i="1" l="1"/>
  <c r="N351" i="1"/>
  <c r="Q351" i="1" s="1"/>
  <c r="K352" i="1" s="1"/>
  <c r="N354" i="1"/>
  <c r="T353" i="1"/>
  <c r="T354" i="1"/>
  <c r="R351" i="1"/>
  <c r="L352" i="1" s="1"/>
  <c r="O352" i="1"/>
  <c r="K361" i="1"/>
  <c r="T357" i="1"/>
  <c r="K362" i="1"/>
  <c r="N360" i="1"/>
  <c r="Q360" i="1" s="1"/>
  <c r="N359" i="1"/>
  <c r="N357" i="1"/>
  <c r="U346" i="1"/>
  <c r="U347" i="1"/>
  <c r="U352" i="1" l="1"/>
  <c r="R354" i="1"/>
  <c r="K360" i="1"/>
  <c r="Q359" i="1"/>
  <c r="N362" i="1"/>
  <c r="Q362" i="1" s="1"/>
  <c r="T362" i="1"/>
  <c r="R352" i="1"/>
  <c r="L353" i="1"/>
  <c r="T352" i="1"/>
  <c r="Q354" i="1"/>
  <c r="K358" i="1"/>
  <c r="Q357" i="1"/>
  <c r="O358" i="1"/>
  <c r="K364" i="1"/>
  <c r="U353" i="1" l="1"/>
  <c r="U354" i="1"/>
  <c r="N361" i="1"/>
  <c r="T358" i="1"/>
  <c r="N358" i="1"/>
  <c r="Q358" i="1" s="1"/>
  <c r="K359" i="1" s="1"/>
  <c r="T361" i="1"/>
  <c r="T360" i="1"/>
  <c r="K368" i="1"/>
  <c r="N364" i="1"/>
  <c r="T364" i="1"/>
  <c r="N366" i="1"/>
  <c r="K369" i="1"/>
  <c r="N367" i="1"/>
  <c r="Q367" i="1" s="1"/>
  <c r="R358" i="1"/>
  <c r="L359" i="1" s="1"/>
  <c r="O359" i="1"/>
  <c r="N369" i="1" l="1"/>
  <c r="Q369" i="1" s="1"/>
  <c r="T369" i="1"/>
  <c r="U359" i="1"/>
  <c r="R361" i="1"/>
  <c r="R359" i="1"/>
  <c r="L360" i="1"/>
  <c r="Q366" i="1"/>
  <c r="K367" i="1"/>
  <c r="K365" i="1"/>
  <c r="Q364" i="1"/>
  <c r="K371" i="1"/>
  <c r="O365" i="1"/>
  <c r="T359" i="1"/>
  <c r="Q361" i="1"/>
  <c r="O366" i="1" l="1"/>
  <c r="R365" i="1"/>
  <c r="L366" i="1" s="1"/>
  <c r="T367" i="1"/>
  <c r="T368" i="1"/>
  <c r="N373" i="1"/>
  <c r="T371" i="1"/>
  <c r="K376" i="1"/>
  <c r="K375" i="1"/>
  <c r="N374" i="1"/>
  <c r="Q374" i="1" s="1"/>
  <c r="N371" i="1"/>
  <c r="U360" i="1"/>
  <c r="U361" i="1"/>
  <c r="N365" i="1"/>
  <c r="Q365" i="1" s="1"/>
  <c r="K366" i="1" s="1"/>
  <c r="N368" i="1"/>
  <c r="T365" i="1"/>
  <c r="Q371" i="1" l="1"/>
  <c r="K372" i="1"/>
  <c r="K378" i="1"/>
  <c r="O372" i="1"/>
  <c r="T376" i="1"/>
  <c r="N376" i="1"/>
  <c r="Q376" i="1" s="1"/>
  <c r="U366" i="1"/>
  <c r="R368" i="1"/>
  <c r="Q368" i="1"/>
  <c r="T366" i="1"/>
  <c r="Q373" i="1"/>
  <c r="K374" i="1"/>
  <c r="L367" i="1"/>
  <c r="R366" i="1"/>
  <c r="T374" i="1" l="1"/>
  <c r="T375" i="1"/>
  <c r="O373" i="1"/>
  <c r="R372" i="1"/>
  <c r="L373" i="1" s="1"/>
  <c r="N378" i="1"/>
  <c r="N380" i="1"/>
  <c r="N381" i="1"/>
  <c r="Q381" i="1" s="1"/>
  <c r="K383" i="1"/>
  <c r="K382" i="1"/>
  <c r="T378" i="1"/>
  <c r="N375" i="1"/>
  <c r="N372" i="1"/>
  <c r="Q372" i="1" s="1"/>
  <c r="K373" i="1" s="1"/>
  <c r="T372" i="1"/>
  <c r="U367" i="1"/>
  <c r="U368" i="1"/>
  <c r="Q375" i="1" l="1"/>
  <c r="T373" i="1"/>
  <c r="N383" i="1"/>
  <c r="Q383" i="1" s="1"/>
  <c r="T383" i="1"/>
  <c r="R375" i="1"/>
  <c r="U373" i="1"/>
  <c r="Q380" i="1"/>
  <c r="K381" i="1"/>
  <c r="L374" i="1"/>
  <c r="R373" i="1"/>
  <c r="O379" i="1"/>
  <c r="Q378" i="1"/>
  <c r="K385" i="1"/>
  <c r="K379" i="1"/>
  <c r="T379" i="1" l="1"/>
  <c r="N382" i="1"/>
  <c r="N379" i="1"/>
  <c r="Q379" i="1" s="1"/>
  <c r="K380" i="1" s="1"/>
  <c r="T381" i="1"/>
  <c r="T382" i="1"/>
  <c r="O380" i="1"/>
  <c r="R379" i="1"/>
  <c r="L380" i="1" s="1"/>
  <c r="N388" i="1"/>
  <c r="Q388" i="1" s="1"/>
  <c r="N385" i="1"/>
  <c r="K390" i="1"/>
  <c r="T385" i="1"/>
  <c r="N387" i="1"/>
  <c r="K389" i="1"/>
  <c r="U375" i="1"/>
  <c r="U374" i="1"/>
  <c r="K388" i="1" l="1"/>
  <c r="Q387" i="1"/>
  <c r="L381" i="1"/>
  <c r="R380" i="1"/>
  <c r="U380" i="1"/>
  <c r="R382" i="1"/>
  <c r="T380" i="1"/>
  <c r="Q382" i="1"/>
  <c r="N390" i="1"/>
  <c r="Q390" i="1" s="1"/>
  <c r="T390" i="1"/>
  <c r="K386" i="1"/>
  <c r="K392" i="1"/>
  <c r="O386" i="1"/>
  <c r="Q385" i="1"/>
  <c r="N392" i="1" l="1"/>
  <c r="K397" i="1"/>
  <c r="N395" i="1"/>
  <c r="Q395" i="1" s="1"/>
  <c r="K396" i="1"/>
  <c r="N394" i="1"/>
  <c r="T392" i="1"/>
  <c r="T386" i="1"/>
  <c r="N386" i="1"/>
  <c r="Q386" i="1" s="1"/>
  <c r="K387" i="1" s="1"/>
  <c r="N389" i="1"/>
  <c r="U382" i="1"/>
  <c r="U381" i="1"/>
  <c r="O387" i="1"/>
  <c r="R386" i="1"/>
  <c r="L387" i="1" s="1"/>
  <c r="T389" i="1"/>
  <c r="T388" i="1"/>
  <c r="R387" i="1" l="1"/>
  <c r="L388" i="1"/>
  <c r="T387" i="1"/>
  <c r="Q389" i="1"/>
  <c r="N397" i="1"/>
  <c r="Q397" i="1" s="1"/>
  <c r="T397" i="1"/>
  <c r="R389" i="1"/>
  <c r="U387" i="1"/>
  <c r="K395" i="1"/>
  <c r="Q394" i="1"/>
  <c r="Q392" i="1"/>
  <c r="K393" i="1"/>
  <c r="O393" i="1"/>
  <c r="K399" i="1"/>
  <c r="N393" i="1" l="1"/>
  <c r="Q393" i="1" s="1"/>
  <c r="K394" i="1" s="1"/>
  <c r="T393" i="1"/>
  <c r="N396" i="1"/>
  <c r="T399" i="1"/>
  <c r="K403" i="1"/>
  <c r="K404" i="1"/>
  <c r="N401" i="1"/>
  <c r="N402" i="1"/>
  <c r="Q402" i="1" s="1"/>
  <c r="N399" i="1"/>
  <c r="U388" i="1"/>
  <c r="U389" i="1"/>
  <c r="R393" i="1"/>
  <c r="L394" i="1" s="1"/>
  <c r="O394" i="1"/>
  <c r="T396" i="1"/>
  <c r="T395" i="1"/>
  <c r="R396" i="1" l="1"/>
  <c r="U394" i="1"/>
  <c r="K402" i="1"/>
  <c r="Q401" i="1"/>
  <c r="N404" i="1"/>
  <c r="Q404" i="1" s="1"/>
  <c r="T404" i="1"/>
  <c r="L395" i="1"/>
  <c r="R394" i="1"/>
  <c r="Q399" i="1"/>
  <c r="O400" i="1"/>
  <c r="K400" i="1"/>
  <c r="K406" i="1"/>
  <c r="T394" i="1"/>
  <c r="Q396" i="1"/>
  <c r="O401" i="1" l="1"/>
  <c r="R400" i="1"/>
  <c r="L401" i="1" s="1"/>
  <c r="K411" i="1"/>
  <c r="T406" i="1"/>
  <c r="N409" i="1"/>
  <c r="Q409" i="1" s="1"/>
  <c r="K410" i="1"/>
  <c r="N408" i="1"/>
  <c r="N406" i="1"/>
  <c r="N400" i="1"/>
  <c r="Q400" i="1" s="1"/>
  <c r="K401" i="1" s="1"/>
  <c r="N403" i="1"/>
  <c r="T400" i="1"/>
  <c r="U396" i="1"/>
  <c r="U395" i="1"/>
  <c r="T402" i="1"/>
  <c r="T403" i="1"/>
  <c r="K413" i="1" l="1"/>
  <c r="K407" i="1"/>
  <c r="Q406" i="1"/>
  <c r="O407" i="1"/>
  <c r="U401" i="1"/>
  <c r="R403" i="1"/>
  <c r="Q408" i="1"/>
  <c r="K409" i="1"/>
  <c r="T411" i="1"/>
  <c r="N411" i="1"/>
  <c r="Q411" i="1" s="1"/>
  <c r="Q403" i="1"/>
  <c r="T401" i="1"/>
  <c r="R401" i="1"/>
  <c r="L402" i="1"/>
  <c r="T410" i="1" l="1"/>
  <c r="T409" i="1"/>
  <c r="R407" i="1"/>
  <c r="L408" i="1" s="1"/>
  <c r="O408" i="1"/>
  <c r="U403" i="1"/>
  <c r="U402" i="1"/>
  <c r="N410" i="1"/>
  <c r="N407" i="1"/>
  <c r="Q407" i="1" s="1"/>
  <c r="K408" i="1" s="1"/>
  <c r="T407" i="1"/>
  <c r="T413" i="1"/>
  <c r="K418" i="1"/>
  <c r="N413" i="1"/>
  <c r="N415" i="1"/>
  <c r="N416" i="1"/>
  <c r="Q416" i="1" s="1"/>
  <c r="K417" i="1"/>
  <c r="K420" i="1" l="1"/>
  <c r="O414" i="1"/>
  <c r="K414" i="1"/>
  <c r="Q413" i="1"/>
  <c r="Q410" i="1"/>
  <c r="T408" i="1"/>
  <c r="L409" i="1"/>
  <c r="R408" i="1"/>
  <c r="N418" i="1"/>
  <c r="Q418" i="1" s="1"/>
  <c r="T418" i="1"/>
  <c r="R410" i="1"/>
  <c r="U408" i="1"/>
  <c r="K416" i="1"/>
  <c r="Q415" i="1"/>
  <c r="R414" i="1" l="1"/>
  <c r="L415" i="1" s="1"/>
  <c r="O415" i="1"/>
  <c r="U409" i="1"/>
  <c r="U410" i="1"/>
  <c r="N417" i="1"/>
  <c r="N414" i="1"/>
  <c r="Q414" i="1" s="1"/>
  <c r="K415" i="1" s="1"/>
  <c r="T414" i="1"/>
  <c r="T416" i="1"/>
  <c r="T417" i="1"/>
  <c r="N423" i="1"/>
  <c r="Q423" i="1" s="1"/>
  <c r="K425" i="1"/>
  <c r="K424" i="1"/>
  <c r="N422" i="1"/>
  <c r="N420" i="1"/>
  <c r="T420" i="1"/>
  <c r="O421" i="1" l="1"/>
  <c r="Q420" i="1"/>
  <c r="K427" i="1"/>
  <c r="K421" i="1"/>
  <c r="Q417" i="1"/>
  <c r="T415" i="1"/>
  <c r="N425" i="1"/>
  <c r="Q425" i="1" s="1"/>
  <c r="T425" i="1"/>
  <c r="L416" i="1"/>
  <c r="R415" i="1"/>
  <c r="K423" i="1"/>
  <c r="Q422" i="1"/>
  <c r="R417" i="1"/>
  <c r="U415" i="1"/>
  <c r="N424" i="1" l="1"/>
  <c r="T421" i="1"/>
  <c r="N421" i="1"/>
  <c r="Q421" i="1" s="1"/>
  <c r="K422" i="1" s="1"/>
  <c r="T423" i="1"/>
  <c r="T424" i="1"/>
  <c r="T427" i="1"/>
  <c r="K431" i="1"/>
  <c r="K432" i="1"/>
  <c r="N430" i="1"/>
  <c r="Q430" i="1" s="1"/>
  <c r="N429" i="1"/>
  <c r="N427" i="1"/>
  <c r="U416" i="1"/>
  <c r="U417" i="1"/>
  <c r="R421" i="1"/>
  <c r="L422" i="1" s="1"/>
  <c r="O422" i="1"/>
  <c r="K430" i="1" l="1"/>
  <c r="Q429" i="1"/>
  <c r="N432" i="1"/>
  <c r="Q432" i="1" s="1"/>
  <c r="T432" i="1"/>
  <c r="R422" i="1"/>
  <c r="L423" i="1"/>
  <c r="O428" i="1"/>
  <c r="K428" i="1"/>
  <c r="K434" i="1"/>
  <c r="Q427" i="1"/>
  <c r="Q424" i="1"/>
  <c r="T422" i="1"/>
  <c r="R424" i="1"/>
  <c r="U422" i="1"/>
  <c r="U424" i="1" l="1"/>
  <c r="U423" i="1"/>
  <c r="N428" i="1"/>
  <c r="Q428" i="1" s="1"/>
  <c r="K429" i="1" s="1"/>
  <c r="T428" i="1"/>
  <c r="N431" i="1"/>
  <c r="R428" i="1"/>
  <c r="L429" i="1" s="1"/>
  <c r="O429" i="1"/>
  <c r="N436" i="1"/>
  <c r="K438" i="1"/>
  <c r="T434" i="1"/>
  <c r="N437" i="1"/>
  <c r="Q437" i="1" s="1"/>
  <c r="N434" i="1"/>
  <c r="K439" i="1"/>
  <c r="T430" i="1"/>
  <c r="T431" i="1"/>
  <c r="Q434" i="1" l="1"/>
  <c r="K435" i="1"/>
  <c r="K441" i="1"/>
  <c r="O435" i="1"/>
  <c r="K437" i="1"/>
  <c r="Q436" i="1"/>
  <c r="R431" i="1"/>
  <c r="U429" i="1"/>
  <c r="T439" i="1"/>
  <c r="N439" i="1"/>
  <c r="Q439" i="1" s="1"/>
  <c r="L430" i="1"/>
  <c r="R429" i="1"/>
  <c r="T429" i="1"/>
  <c r="Q431" i="1"/>
  <c r="R435" i="1" l="1"/>
  <c r="L436" i="1" s="1"/>
  <c r="O436" i="1"/>
  <c r="U430" i="1"/>
  <c r="U431" i="1"/>
  <c r="N441" i="1"/>
  <c r="K446" i="1"/>
  <c r="N444" i="1"/>
  <c r="Q444" i="1" s="1"/>
  <c r="T441" i="1"/>
  <c r="N443" i="1"/>
  <c r="K445" i="1"/>
  <c r="N438" i="1"/>
  <c r="T435" i="1"/>
  <c r="N435" i="1"/>
  <c r="Q435" i="1" s="1"/>
  <c r="K436" i="1" s="1"/>
  <c r="T438" i="1"/>
  <c r="T437" i="1"/>
  <c r="T446" i="1" l="1"/>
  <c r="N446" i="1"/>
  <c r="Q446" i="1" s="1"/>
  <c r="R436" i="1"/>
  <c r="L437" i="1"/>
  <c r="Q438" i="1"/>
  <c r="T436" i="1"/>
  <c r="Q443" i="1"/>
  <c r="K444" i="1"/>
  <c r="K448" i="1"/>
  <c r="K442" i="1"/>
  <c r="Q441" i="1"/>
  <c r="O442" i="1"/>
  <c r="R438" i="1"/>
  <c r="U436" i="1"/>
  <c r="R442" i="1" l="1"/>
  <c r="L443" i="1" s="1"/>
  <c r="O443" i="1"/>
  <c r="T444" i="1"/>
  <c r="T445" i="1"/>
  <c r="U437" i="1"/>
  <c r="U438" i="1"/>
  <c r="N445" i="1"/>
  <c r="N442" i="1"/>
  <c r="Q442" i="1" s="1"/>
  <c r="K443" i="1" s="1"/>
  <c r="T442" i="1"/>
  <c r="N450" i="1"/>
  <c r="K452" i="1"/>
  <c r="N448" i="1"/>
  <c r="K453" i="1"/>
  <c r="N451" i="1"/>
  <c r="Q451" i="1" s="1"/>
  <c r="T448" i="1"/>
  <c r="O449" i="1" l="1"/>
  <c r="Q448" i="1"/>
  <c r="K449" i="1"/>
  <c r="K455" i="1"/>
  <c r="T443" i="1"/>
  <c r="Q445" i="1"/>
  <c r="K451" i="1"/>
  <c r="Q450" i="1"/>
  <c r="R443" i="1"/>
  <c r="L444" i="1"/>
  <c r="T453" i="1"/>
  <c r="N453" i="1"/>
  <c r="Q453" i="1" s="1"/>
  <c r="R445" i="1"/>
  <c r="U443" i="1"/>
  <c r="N457" i="1" l="1"/>
  <c r="K460" i="1"/>
  <c r="K459" i="1"/>
  <c r="N455" i="1"/>
  <c r="T455" i="1"/>
  <c r="N458" i="1"/>
  <c r="Q458" i="1" s="1"/>
  <c r="T452" i="1"/>
  <c r="T451" i="1"/>
  <c r="N452" i="1"/>
  <c r="N449" i="1"/>
  <c r="Q449" i="1" s="1"/>
  <c r="K450" i="1" s="1"/>
  <c r="T449" i="1"/>
  <c r="U445" i="1"/>
  <c r="U444" i="1"/>
  <c r="O450" i="1"/>
  <c r="R449" i="1"/>
  <c r="L450" i="1" s="1"/>
  <c r="Q455" i="1" l="1"/>
  <c r="K456" i="1"/>
  <c r="O456" i="1"/>
  <c r="U450" i="1"/>
  <c r="R452" i="1"/>
  <c r="L451" i="1"/>
  <c r="R450" i="1"/>
  <c r="Q452" i="1"/>
  <c r="T450" i="1"/>
  <c r="T460" i="1"/>
  <c r="N460" i="1"/>
  <c r="Q460" i="1" s="1"/>
  <c r="K458" i="1"/>
  <c r="Q457" i="1"/>
  <c r="U452" i="1" l="1"/>
  <c r="U451" i="1"/>
  <c r="T459" i="1"/>
  <c r="T458" i="1"/>
  <c r="O457" i="1"/>
  <c r="R456" i="1"/>
  <c r="L457" i="1" s="1"/>
  <c r="T456" i="1"/>
  <c r="N456" i="1"/>
  <c r="Q456" i="1" s="1"/>
  <c r="K457" i="1" s="1"/>
  <c r="N459" i="1"/>
  <c r="T457" i="1" l="1"/>
  <c r="Q459" i="1"/>
  <c r="R459" i="1"/>
  <c r="U457" i="1"/>
  <c r="R457" i="1"/>
  <c r="L458" i="1"/>
  <c r="U458" i="1" l="1"/>
  <c r="U459" i="1"/>
</calcChain>
</file>

<file path=xl/sharedStrings.xml><?xml version="1.0" encoding="utf-8"?>
<sst xmlns="http://schemas.openxmlformats.org/spreadsheetml/2006/main" count="1319" uniqueCount="147">
  <si>
    <t>FLOOR LEVEL DEFAULTS</t>
  </si>
  <si>
    <t>12D</t>
  </si>
  <si>
    <t>Level 12 D</t>
  </si>
  <si>
    <t>0,0,0</t>
  </si>
  <si>
    <t>ZONE</t>
  </si>
  <si>
    <t>003E8</t>
  </si>
  <si>
    <t>Patient Room</t>
  </si>
  <si>
    <t>COND</t>
  </si>
  <si>
    <t>EXT</t>
  </si>
  <si>
    <t>W</t>
  </si>
  <si>
    <t>EXTERIOR WALL</t>
  </si>
  <si>
    <t>ADIABATIC WALL</t>
  </si>
  <si>
    <t>INTERZONE WALL</t>
  </si>
  <si>
    <t>ADIABATIC FLOOR</t>
  </si>
  <si>
    <t>WINDOW</t>
  </si>
  <si>
    <t>OBJECT</t>
  </si>
  <si>
    <t>Field-1</t>
  </si>
  <si>
    <t>CAD Object</t>
  </si>
  <si>
    <t>Unique ID</t>
  </si>
  <si>
    <t>Rev.Date</t>
  </si>
  <si>
    <t>Zone #</t>
  </si>
  <si>
    <t>Space Name</t>
  </si>
  <si>
    <t>Zone Type</t>
  </si>
  <si>
    <t>Ceiling Indicator</t>
  </si>
  <si>
    <t>Area</t>
  </si>
  <si>
    <t>Origin-X</t>
  </si>
  <si>
    <t>Origin Y</t>
  </si>
  <si>
    <t>Origin Z</t>
  </si>
  <si>
    <t>Room #</t>
  </si>
  <si>
    <t>Room Name</t>
  </si>
  <si>
    <t>Room Template #</t>
  </si>
  <si>
    <t>System#</t>
  </si>
  <si>
    <t>Ceiling Height</t>
  </si>
  <si>
    <t>Blank</t>
  </si>
  <si>
    <t>Location</t>
  </si>
  <si>
    <t>Exposure</t>
  </si>
  <si>
    <t>Zone Dept</t>
  </si>
  <si>
    <t>Value 1 (import)</t>
  </si>
  <si>
    <t>Value 2 (import)</t>
  </si>
  <si>
    <t>Value 3 (import)</t>
  </si>
  <si>
    <t>Value 4 (import)</t>
  </si>
  <si>
    <t>Value 5 (import)</t>
  </si>
  <si>
    <t>Value 6 (import)</t>
  </si>
  <si>
    <t>Data source / spec:</t>
  </si>
  <si>
    <t>Flr# plus-ID</t>
  </si>
  <si>
    <t>From CAD prompt if entered</t>
  </si>
  <si>
    <t>COND, UNCOND</t>
  </si>
  <si>
    <t>Future from AutoCAD text or block</t>
  </si>
  <si>
    <t>EXT, INT</t>
  </si>
  <si>
    <t>N,W,S,E,NW,SW,SE,NE,NNE,NNW,SSW,SSE direction of group of walls with: (Largest area sum and common direction); OR ALL if there are multiple walls at 90 deg intervals.)</t>
  </si>
  <si>
    <t>HHA DB Table/Object</t>
  </si>
  <si>
    <t>FUNCTION: If zone has External walls associated with it then EXT, otherwise INT</t>
  </si>
  <si>
    <t>From LOADS</t>
  </si>
  <si>
    <t>A1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</si>
  <si>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</si>
  <si>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</si>
  <si>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</si>
  <si>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</si>
  <si>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</si>
  <si>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</si>
  <si>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</si>
  <si>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</si>
  <si>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</si>
  <si>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A2</t>
  </si>
  <si>
    <t>A3</t>
  </si>
  <si>
    <t>A4</t>
  </si>
  <si>
    <t>Data:</t>
  </si>
  <si>
    <t>ZONE-PLENUM</t>
  </si>
  <si>
    <t>Plenum Name</t>
  </si>
  <si>
    <t>Ceiling Depth</t>
  </si>
  <si>
    <t>Origin-Y</t>
  </si>
  <si>
    <t>Origin-Z</t>
  </si>
  <si>
    <t>Plenum Type</t>
  </si>
  <si>
    <t>Note ceiling space above zone</t>
  </si>
  <si>
    <t>“UNCOND”</t>
  </si>
  <si>
    <t>Same as in ZONE's field 17</t>
  </si>
  <si>
    <t>Wall Name</t>
  </si>
  <si>
    <t>Construction Type</t>
  </si>
  <si>
    <t>Other Zone Name</t>
  </si>
  <si>
    <t>Other Surface Name</t>
  </si>
  <si>
    <t>Plnm Surface</t>
  </si>
  <si>
    <t># vertices</t>
  </si>
  <si>
    <t>Vertex-1-x</t>
  </si>
  <si>
    <t>Vertex-1-y</t>
  </si>
  <si>
    <t>Vertex-1-z</t>
  </si>
  <si>
    <t>Vertex-2-x</t>
  </si>
  <si>
    <t>Vertex-2-y</t>
  </si>
  <si>
    <t>Vertex-2-z</t>
  </si>
  <si>
    <t>Vertex-3-x</t>
  </si>
  <si>
    <t>Vertex-3-y</t>
  </si>
  <si>
    <t>Vertex-3-z</t>
  </si>
  <si>
    <t>Vertex-4-x</t>
  </si>
  <si>
    <t>Vertex-4-y</t>
  </si>
  <si>
    <t>Vertex-4-z</t>
  </si>
  <si>
    <t>YES/NO</t>
  </si>
  <si>
    <t>Wall:Detailed</t>
  </si>
  <si>
    <t>A5</t>
  </si>
  <si>
    <t>A6</t>
  </si>
  <si>
    <t>A7</t>
  </si>
  <si>
    <t>N10</t>
  </si>
  <si>
    <t>N11</t>
  </si>
  <si>
    <t>N12</t>
  </si>
  <si>
    <t>N13</t>
  </si>
  <si>
    <t>N14</t>
  </si>
  <si>
    <t>CEILING</t>
  </si>
  <si>
    <t>Ceiling Name</t>
  </si>
  <si>
    <t>EXTENSIBLE !!</t>
  </si>
  <si>
    <t>RoofCeiling:Detailed</t>
  </si>
  <si>
    <t>Floor Name</t>
  </si>
  <si>
    <t>Floor:Detailed</t>
  </si>
  <si>
    <t>INTERZONE FLOOR</t>
  </si>
  <si>
    <t>Manual entry</t>
  </si>
  <si>
    <t>GROUND FLOOR</t>
  </si>
  <si>
    <t>autocalculate</t>
  </si>
  <si>
    <t>UNDERGROUND WALL</t>
  </si>
  <si>
    <t>FLOOR-LEVEL DEFAULTS</t>
  </si>
  <si>
    <t>Floor #</t>
  </si>
  <si>
    <t>Origin X0 Y0 Z0</t>
  </si>
  <si>
    <t>Floor Rotate</t>
  </si>
  <si>
    <t>Floor to Floor</t>
  </si>
  <si>
    <t>Gross Floor Area</t>
  </si>
  <si>
    <t>Ceiling Ht</t>
  </si>
  <si>
    <t>Drawing Name</t>
  </si>
  <si>
    <t>Flr#</t>
  </si>
  <si>
    <t>Rotation from Construction North</t>
  </si>
  <si>
    <t>Calculate</t>
  </si>
  <si>
    <t>EXTERIOR SHADING SURFACE</t>
  </si>
  <si>
    <t>Surface Name</t>
  </si>
  <si>
    <t>Transparency</t>
  </si>
  <si>
    <t>ROOF</t>
  </si>
  <si>
    <t>Roof Name</t>
  </si>
  <si>
    <t>Window Name</t>
  </si>
  <si>
    <t>Window Construction Type</t>
  </si>
  <si>
    <t>Window Template #</t>
  </si>
  <si>
    <t>Shading Control</t>
  </si>
  <si>
    <t>Frame &amp; Divider</t>
  </si>
  <si>
    <t>N15</t>
  </si>
  <si>
    <t>DOOR</t>
  </si>
  <si>
    <t>V7.2 E+ object Field:</t>
  </si>
  <si>
    <t>Door Name</t>
  </si>
  <si>
    <t>Door Construction Type</t>
  </si>
  <si>
    <t>Door Template #</t>
  </si>
  <si>
    <t>Site Building Name</t>
  </si>
  <si>
    <t>getDrawingRotation()</t>
  </si>
  <si>
    <t>Zone</t>
  </si>
  <si>
    <t>FenestrationSurface:Detailed</t>
  </si>
  <si>
    <t>getEplusClass()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</si>
</sst>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26"/>
        <bgColor indexed="43"/>
      </patternFill>
    </fill>
  </fills>
  <borders count="11">
    <border>
      <left/>
      <right/>
      <top/>
      <bottom/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/>
      <right style="medium">
        <color indexed="8"/>
      </right>
      <top style="thick">
        <color indexed="63"/>
      </top>
      <bottom style="medium">
        <color indexed="63"/>
      </bottom>
      <diagonal/>
    </border>
    <border>
      <left/>
      <right/>
      <top style="thick">
        <color indexed="63"/>
      </top>
      <bottom style="medium">
        <color indexed="63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 style="medium">
        <color indexed="63"/>
      </top>
      <bottom style="medium">
        <color indexed="63"/>
      </bottom>
      <diagonal/>
    </border>
    <border>
      <left style="medium">
        <color indexed="8"/>
      </left>
      <right/>
      <top style="medium">
        <color indexed="63"/>
      </top>
      <bottom style="medium">
        <color indexed="63"/>
      </bottom>
      <diagonal/>
    </border>
    <border>
      <left/>
      <right/>
      <top style="medium">
        <color indexed="63"/>
      </top>
      <bottom style="medium">
        <color indexed="63"/>
      </bottom>
      <diagonal/>
    </border>
    <border>
      <left/>
      <right style="medium">
        <color indexed="8"/>
      </right>
      <top style="medium">
        <color indexed="63"/>
      </top>
      <bottom style="thick">
        <color indexed="63"/>
      </bottom>
      <diagonal/>
    </border>
    <border>
      <left/>
      <right/>
      <top style="medium">
        <color indexed="63"/>
      </top>
      <bottom style="thick">
        <color indexed="63"/>
      </bottom>
      <diagonal/>
    </border>
  </borders>
  <cellStyleXfs count="1">
    <xf numFmtId="0" fontId="0" fillId="0" borderId="0"/>
  </cellStyleXfs>
  <cellXfs count="42">
    <xf numFmtId="0" fontId="0" fillId="0" borderId="0" xfId="0"/>
    <xf numFmtId="164" fontId="0" fillId="0" borderId="0" xfId="0" applyNumberFormat="1" applyAlignment="1">
      <alignment horizontal="left"/>
    </xf>
    <xf numFmtId="0" fontId="0" fillId="0" borderId="1" xfId="0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right"/>
    </xf>
    <xf numFmtId="0" fontId="0" fillId="2" borderId="4" xfId="0" applyFont="1" applyFill="1" applyBorder="1" applyAlignment="1">
      <alignment horizontal="left" wrapText="1"/>
    </xf>
    <xf numFmtId="0" fontId="0" fillId="2" borderId="4" xfId="0" applyFill="1" applyBorder="1" applyAlignment="1">
      <alignment horizontal="left" wrapText="1"/>
    </xf>
    <xf numFmtId="0" fontId="0" fillId="0" borderId="5" xfId="0" applyBorder="1"/>
    <xf numFmtId="0" fontId="0" fillId="3" borderId="6" xfId="0" applyFont="1" applyFill="1" applyBorder="1" applyAlignment="1">
      <alignment horizontal="right" wrapText="1"/>
    </xf>
    <xf numFmtId="0" fontId="1" fillId="3" borderId="7" xfId="0" applyFont="1" applyFill="1" applyBorder="1" applyAlignment="1">
      <alignment horizontal="left" wrapText="1"/>
    </xf>
    <xf numFmtId="0" fontId="0" fillId="3" borderId="8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1" fillId="3" borderId="7" xfId="0" applyFont="1" applyFill="1" applyBorder="1" applyAlignment="1">
      <alignment horizontal="left" vertical="top" wrapText="1"/>
    </xf>
    <xf numFmtId="0" fontId="0" fillId="3" borderId="8" xfId="0" applyFont="1" applyFill="1" applyBorder="1" applyAlignment="1">
      <alignment horizontal="left" vertical="top" wrapText="1"/>
    </xf>
    <xf numFmtId="0" fontId="0" fillId="3" borderId="8" xfId="0" applyFill="1" applyBorder="1" applyAlignment="1">
      <alignment horizontal="left" vertical="top" wrapText="1"/>
    </xf>
    <xf numFmtId="0" fontId="0" fillId="4" borderId="6" xfId="0" applyFont="1" applyFill="1" applyBorder="1" applyAlignment="1">
      <alignment horizontal="right"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0" fillId="4" borderId="8" xfId="0" applyFont="1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6" xfId="0" applyFont="1" applyFill="1" applyBorder="1" applyAlignment="1">
      <alignment horizontal="right" wrapText="1"/>
    </xf>
    <xf numFmtId="0" fontId="1" fillId="5" borderId="7" xfId="0" applyFont="1" applyFill="1" applyBorder="1" applyAlignment="1">
      <alignment horizontal="left" wrapText="1"/>
    </xf>
    <xf numFmtId="0" fontId="0" fillId="5" borderId="8" xfId="0" applyFont="1" applyFill="1" applyBorder="1" applyAlignment="1">
      <alignment horizontal="left"/>
    </xf>
    <xf numFmtId="0" fontId="0" fillId="5" borderId="8" xfId="0" applyFill="1" applyBorder="1" applyAlignment="1">
      <alignment horizontal="left" vertical="top" wrapText="1"/>
    </xf>
    <xf numFmtId="0" fontId="0" fillId="5" borderId="8" xfId="0" applyFill="1" applyBorder="1" applyAlignment="1">
      <alignment horizontal="left" wrapText="1"/>
    </xf>
    <xf numFmtId="0" fontId="0" fillId="0" borderId="5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9" xfId="0" applyFont="1" applyFill="1" applyBorder="1" applyAlignment="1">
      <alignment horizontal="right" vertical="top" wrapText="1"/>
    </xf>
    <xf numFmtId="0" fontId="1" fillId="5" borderId="10" xfId="0" applyFont="1" applyFill="1" applyBorder="1" applyAlignment="1">
      <alignment horizontal="left" vertical="top" wrapText="1"/>
    </xf>
    <xf numFmtId="0" fontId="0" fillId="5" borderId="10" xfId="0" applyFill="1" applyBorder="1" applyAlignment="1">
      <alignment horizontal="left" vertical="top"/>
    </xf>
    <xf numFmtId="0" fontId="0" fillId="5" borderId="10" xfId="0" applyFill="1" applyBorder="1" applyAlignment="1">
      <alignment horizontal="left" vertical="top" wrapText="1"/>
    </xf>
    <xf numFmtId="0" fontId="0" fillId="0" borderId="5" xfId="0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5" xfId="0" applyFill="1" applyBorder="1" applyAlignment="1">
      <alignment horizontal="left" wrapText="1"/>
    </xf>
    <xf numFmtId="0" fontId="0" fillId="5" borderId="8" xfId="0" applyFont="1" applyFill="1" applyBorder="1" applyAlignment="1">
      <alignment horizontal="left" wrapText="1"/>
    </xf>
    <xf numFmtId="0" fontId="1" fillId="3" borderId="8" xfId="0" applyFont="1" applyFill="1" applyBorder="1" applyAlignment="1">
      <alignment horizontal="left" wrapText="1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A3935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60"/>
  <sheetViews>
    <sheetView topLeftCell="A22" workbookViewId="0">
      <selection activeCell="D55" sqref="D55"/>
    </sheetView>
  </sheetViews>
  <sheetFormatPr defaultColWidth="11.5703125" defaultRowHeight="12.75" x14ac:dyDescent="0.2"/>
  <cols>
    <col min="1" max="1" width="23.28515625" customWidth="1"/>
    <col min="5" max="5" width="25.28515625" customWidth="1"/>
    <col min="7" max="7" width="18.42578125" customWidth="1"/>
  </cols>
  <sheetData>
    <row r="2" spans="1:23" ht="14.85" customHeight="1" x14ac:dyDescent="0.2"/>
    <row r="5" spans="1:23" x14ac:dyDescent="0.2">
      <c r="A5" t="s">
        <v>0</v>
      </c>
      <c r="B5" t="e">
        <f ca="1">_xludf.BASE(_xludf.DECIMAL(B6,16)-1,16,5)</f>
        <v>#NAME?</v>
      </c>
      <c r="C5" s="1">
        <v>40987</v>
      </c>
      <c r="D5" t="s">
        <v>1</v>
      </c>
      <c r="E5" t="s">
        <v>2</v>
      </c>
      <c r="F5" t="s">
        <v>3</v>
      </c>
      <c r="G5">
        <v>0</v>
      </c>
      <c r="H5">
        <v>13.5</v>
      </c>
      <c r="I5">
        <v>3500</v>
      </c>
      <c r="K5">
        <v>2800</v>
      </c>
    </row>
    <row r="6" spans="1:23" x14ac:dyDescent="0.2">
      <c r="A6" t="s">
        <v>4</v>
      </c>
      <c r="B6" t="s">
        <v>5</v>
      </c>
      <c r="C6" s="1">
        <v>40987</v>
      </c>
      <c r="D6" t="e">
        <f ca="1">"12D Zn-"&amp;_xludf.BASE(W6,10,3)</f>
        <v>#NAME?</v>
      </c>
      <c r="E6" t="s">
        <v>6</v>
      </c>
      <c r="F6" t="s">
        <v>7</v>
      </c>
      <c r="H6">
        <f ca="1">ROUND(0.2*10^7+0.3*RAND()*1*10^8,0)</f>
        <v>30896103</v>
      </c>
      <c r="J6">
        <v>0</v>
      </c>
      <c r="K6" s="2">
        <v>0</v>
      </c>
      <c r="L6" s="3">
        <v>0</v>
      </c>
      <c r="M6" s="4" t="s">
        <v>2</v>
      </c>
      <c r="N6" s="2"/>
      <c r="O6" s="3">
        <v>1</v>
      </c>
      <c r="P6" s="4">
        <v>1</v>
      </c>
      <c r="Q6" s="2">
        <v>2800</v>
      </c>
      <c r="R6" s="3"/>
      <c r="S6" s="4" t="s">
        <v>8</v>
      </c>
      <c r="T6" t="s">
        <v>9</v>
      </c>
      <c r="W6">
        <v>1</v>
      </c>
    </row>
    <row r="7" spans="1:23" x14ac:dyDescent="0.2">
      <c r="A7" t="s">
        <v>10</v>
      </c>
      <c r="B7" t="e">
        <f t="shared" ref="B7:B70" ca="1" si="0">_xludf.BASE(_xludf.DECIMAL(B6,16)+1,16,5)</f>
        <v>#NAME?</v>
      </c>
      <c r="C7" s="1">
        <v>40987</v>
      </c>
      <c r="D7" t="e">
        <f ca="1">D6</f>
        <v>#NAME?</v>
      </c>
      <c r="E7" t="e">
        <f ca="1">"12D Ext Wall "&amp;_xludf.BASE(ROUND(RAND()*50000,0),16,5)</f>
        <v>#NAME?</v>
      </c>
      <c r="F7">
        <v>1</v>
      </c>
      <c r="J7">
        <v>4</v>
      </c>
      <c r="K7" s="2">
        <v>0</v>
      </c>
      <c r="L7" s="3">
        <v>2500</v>
      </c>
      <c r="M7" s="4">
        <v>0</v>
      </c>
      <c r="N7" s="2">
        <f ca="1">K7+ROUND(H6/3100,0)</f>
        <v>9966</v>
      </c>
      <c r="O7" s="3">
        <v>2500</v>
      </c>
      <c r="P7" s="4">
        <v>0</v>
      </c>
      <c r="Q7" s="2">
        <f t="shared" ref="Q7:R10" ca="1" si="1">N7</f>
        <v>9966</v>
      </c>
      <c r="R7" s="3">
        <f t="shared" si="1"/>
        <v>2500</v>
      </c>
      <c r="S7" s="4">
        <f>2800</f>
        <v>2800</v>
      </c>
      <c r="T7">
        <f t="shared" ref="T7:U10" si="2">K7</f>
        <v>0</v>
      </c>
      <c r="U7">
        <f t="shared" si="2"/>
        <v>2500</v>
      </c>
      <c r="V7">
        <v>2800</v>
      </c>
    </row>
    <row r="8" spans="1:23" x14ac:dyDescent="0.2">
      <c r="A8" t="s">
        <v>11</v>
      </c>
      <c r="B8" t="e">
        <f t="shared" ca="1" si="0"/>
        <v>#NAME?</v>
      </c>
      <c r="C8" s="1">
        <v>40987</v>
      </c>
      <c r="D8" t="e">
        <f ca="1">D6</f>
        <v>#NAME?</v>
      </c>
      <c r="E8" t="e">
        <f ca="1">"12D Adb Wall "&amp;_xludf.BASE(_xludf.DECIMAL(RIGHT(E7,5),16)+1,16,5)</f>
        <v>#NAME?</v>
      </c>
      <c r="F8">
        <v>2</v>
      </c>
      <c r="J8">
        <v>4</v>
      </c>
      <c r="K8" s="2">
        <f ca="1">N7</f>
        <v>9966</v>
      </c>
      <c r="L8" s="3">
        <f>O7</f>
        <v>2500</v>
      </c>
      <c r="M8" s="4">
        <f>P7</f>
        <v>0</v>
      </c>
      <c r="N8" s="2">
        <f ca="1">K8</f>
        <v>9966</v>
      </c>
      <c r="O8" s="3">
        <f ca="1">ROUND(L8+H6/(N7-K7),0)</f>
        <v>5600</v>
      </c>
      <c r="P8" s="4">
        <v>0</v>
      </c>
      <c r="Q8" s="2">
        <f t="shared" ca="1" si="1"/>
        <v>9966</v>
      </c>
      <c r="R8" s="3">
        <f t="shared" ca="1" si="1"/>
        <v>5600</v>
      </c>
      <c r="S8" s="4">
        <f>S7</f>
        <v>2800</v>
      </c>
      <c r="T8">
        <f t="shared" ca="1" si="2"/>
        <v>9966</v>
      </c>
      <c r="U8">
        <f t="shared" si="2"/>
        <v>2500</v>
      </c>
      <c r="V8">
        <f>V7</f>
        <v>2800</v>
      </c>
    </row>
    <row r="9" spans="1:23" x14ac:dyDescent="0.2">
      <c r="A9" t="s">
        <v>11</v>
      </c>
      <c r="B9" t="e">
        <f t="shared" ca="1" si="0"/>
        <v>#NAME?</v>
      </c>
      <c r="C9" s="1">
        <v>40987</v>
      </c>
      <c r="D9" t="e">
        <f ca="1">D6</f>
        <v>#NAME?</v>
      </c>
      <c r="E9" t="e">
        <f ca="1">"12D Adb Wall "&amp;_xludf.BASE(ROUND(RAND()*50000,0),16,5)</f>
        <v>#NAME?</v>
      </c>
      <c r="F9">
        <v>2</v>
      </c>
      <c r="J9">
        <v>4</v>
      </c>
      <c r="K9" s="2">
        <f ca="1">Q8</f>
        <v>9966</v>
      </c>
      <c r="L9" s="2">
        <f ca="1">R8</f>
        <v>5600</v>
      </c>
      <c r="M9" s="2">
        <v>0</v>
      </c>
      <c r="N9" s="2">
        <f>K7</f>
        <v>0</v>
      </c>
      <c r="O9" s="3">
        <f ca="1">O8</f>
        <v>5600</v>
      </c>
      <c r="P9" s="4">
        <f>P8</f>
        <v>0</v>
      </c>
      <c r="Q9" s="2">
        <f t="shared" si="1"/>
        <v>0</v>
      </c>
      <c r="R9" s="3">
        <f t="shared" ca="1" si="1"/>
        <v>5600</v>
      </c>
      <c r="S9" s="4">
        <f>S8</f>
        <v>2800</v>
      </c>
      <c r="T9">
        <f t="shared" ca="1" si="2"/>
        <v>9966</v>
      </c>
      <c r="U9">
        <f t="shared" ca="1" si="2"/>
        <v>5600</v>
      </c>
      <c r="V9">
        <f>V8</f>
        <v>2800</v>
      </c>
    </row>
    <row r="10" spans="1:23" x14ac:dyDescent="0.2">
      <c r="A10" t="s">
        <v>12</v>
      </c>
      <c r="B10" t="e">
        <f t="shared" ca="1" si="0"/>
        <v>#NAME?</v>
      </c>
      <c r="C10" s="1">
        <v>40987</v>
      </c>
      <c r="D10" t="e">
        <f ca="1">D6</f>
        <v>#NAME?</v>
      </c>
      <c r="E10" t="e">
        <f ca="1">"12D IZ Wall "&amp;_xludf.BASE(ROUND(RAND()*50000,0),16,5)</f>
        <v>#NAME?</v>
      </c>
      <c r="F10">
        <v>2</v>
      </c>
      <c r="H10" t="e">
        <f ca="1">E15</f>
        <v>#NAME?</v>
      </c>
      <c r="J10">
        <v>4</v>
      </c>
      <c r="K10" s="2">
        <f>N9</f>
        <v>0</v>
      </c>
      <c r="L10" s="2">
        <f ca="1">O9</f>
        <v>5600</v>
      </c>
      <c r="M10" s="2">
        <f>P9</f>
        <v>0</v>
      </c>
      <c r="N10" s="2">
        <f>K7</f>
        <v>0</v>
      </c>
      <c r="O10" s="3">
        <f>L7</f>
        <v>2500</v>
      </c>
      <c r="P10" s="4">
        <f>M7</f>
        <v>0</v>
      </c>
      <c r="Q10" s="2">
        <f t="shared" si="1"/>
        <v>0</v>
      </c>
      <c r="R10" s="2">
        <f t="shared" si="1"/>
        <v>2500</v>
      </c>
      <c r="S10" s="4" t="e">
        <f>#REF!</f>
        <v>#REF!</v>
      </c>
      <c r="T10">
        <f t="shared" si="2"/>
        <v>0</v>
      </c>
      <c r="U10">
        <f t="shared" ca="1" si="2"/>
        <v>5600</v>
      </c>
      <c r="V10">
        <f>V9</f>
        <v>2800</v>
      </c>
    </row>
    <row r="11" spans="1:23" x14ac:dyDescent="0.2">
      <c r="A11" t="s">
        <v>13</v>
      </c>
      <c r="B11" t="e">
        <f t="shared" ca="1" si="0"/>
        <v>#NAME?</v>
      </c>
      <c r="C11" s="1">
        <v>40987</v>
      </c>
      <c r="D11" t="e">
        <f ca="1">D6</f>
        <v>#NAME?</v>
      </c>
      <c r="E11" t="e">
        <f ca="1">"12D Adb Flr "&amp;_xludf.BASE(ROUND(RAND()*50000,0),16,5)</f>
        <v>#NAME?</v>
      </c>
      <c r="F11">
        <v>3</v>
      </c>
      <c r="J11">
        <v>4</v>
      </c>
      <c r="K11" s="2">
        <f>K7</f>
        <v>0</v>
      </c>
      <c r="L11" s="2">
        <f>L7</f>
        <v>2500</v>
      </c>
      <c r="M11" s="4">
        <v>0</v>
      </c>
      <c r="N11" s="2">
        <f ca="1">K8</f>
        <v>9966</v>
      </c>
      <c r="O11" s="3">
        <f>L8</f>
        <v>2500</v>
      </c>
      <c r="P11" s="4">
        <v>0</v>
      </c>
      <c r="Q11" s="2">
        <f ca="1">K9</f>
        <v>9966</v>
      </c>
      <c r="R11" s="3">
        <f ca="1">L9</f>
        <v>5600</v>
      </c>
      <c r="S11" s="4">
        <v>0</v>
      </c>
      <c r="T11">
        <f>K10</f>
        <v>0</v>
      </c>
      <c r="U11">
        <f ca="1">L10</f>
        <v>5600</v>
      </c>
      <c r="V11">
        <v>0</v>
      </c>
    </row>
    <row r="12" spans="1:23" x14ac:dyDescent="0.2">
      <c r="A12" t="s">
        <v>14</v>
      </c>
      <c r="B12" t="e">
        <f t="shared" ca="1" si="0"/>
        <v>#NAME?</v>
      </c>
      <c r="C12" s="1">
        <v>40987</v>
      </c>
      <c r="D12" t="e">
        <f ca="1">D6</f>
        <v>#NAME?</v>
      </c>
      <c r="E12" t="str">
        <f>"12D Window "</f>
        <v xml:space="preserve">12D Window </v>
      </c>
      <c r="F12">
        <v>22</v>
      </c>
      <c r="G12" t="e">
        <f ca="1">E7</f>
        <v>#NAME?</v>
      </c>
      <c r="H12">
        <v>35</v>
      </c>
      <c r="J12">
        <v>4</v>
      </c>
      <c r="K12">
        <f>K7+500</f>
        <v>500</v>
      </c>
      <c r="L12">
        <f>L7+500</f>
        <v>3000</v>
      </c>
      <c r="M12">
        <f>M7+1200</f>
        <v>1200</v>
      </c>
      <c r="N12">
        <f>K12+1000</f>
        <v>1500</v>
      </c>
      <c r="O12">
        <f>L12</f>
        <v>3000</v>
      </c>
      <c r="P12">
        <f>M12</f>
        <v>1200</v>
      </c>
      <c r="Q12">
        <f>N12</f>
        <v>1500</v>
      </c>
      <c r="R12">
        <f>O12</f>
        <v>3000</v>
      </c>
      <c r="S12">
        <f>P12+1000</f>
        <v>2200</v>
      </c>
      <c r="T12">
        <f>K12</f>
        <v>500</v>
      </c>
      <c r="U12">
        <f>R12</f>
        <v>3000</v>
      </c>
      <c r="V12">
        <f>S12</f>
        <v>2200</v>
      </c>
    </row>
    <row r="13" spans="1:23" x14ac:dyDescent="0.2">
      <c r="A13" t="s">
        <v>4</v>
      </c>
      <c r="B13" t="e">
        <f t="shared" ca="1" si="0"/>
        <v>#NAME?</v>
      </c>
      <c r="C13" s="1">
        <v>40987</v>
      </c>
      <c r="D13" t="e">
        <f ca="1">"12D Zn-"&amp;_xludf.BASE(W13,10,3)</f>
        <v>#NAME?</v>
      </c>
      <c r="E13" t="e">
        <f ca="1">"12D Zn-"&amp;_xludf.BASE(W13,10,3)</f>
        <v>#NAME?</v>
      </c>
      <c r="F13" t="s">
        <v>7</v>
      </c>
      <c r="H13">
        <f ca="1">ROUND(0.2*10^7+0.3*RAND()*1*10^8,0)</f>
        <v>3387950</v>
      </c>
      <c r="J13">
        <v>0</v>
      </c>
      <c r="K13" s="2">
        <v>0</v>
      </c>
      <c r="L13" s="3">
        <v>0</v>
      </c>
      <c r="M13" s="4" t="s">
        <v>2</v>
      </c>
      <c r="N13" s="2"/>
      <c r="O13" s="3">
        <v>1</v>
      </c>
      <c r="P13" s="4">
        <v>1</v>
      </c>
      <c r="Q13" s="2">
        <v>2800</v>
      </c>
      <c r="R13" s="3"/>
      <c r="S13" s="4" t="s">
        <v>8</v>
      </c>
      <c r="T13" t="s">
        <v>9</v>
      </c>
      <c r="W13">
        <f>W6+1</f>
        <v>2</v>
      </c>
    </row>
    <row r="14" spans="1:23" x14ac:dyDescent="0.2">
      <c r="A14" t="s">
        <v>10</v>
      </c>
      <c r="B14" t="e">
        <f t="shared" ca="1" si="0"/>
        <v>#NAME?</v>
      </c>
      <c r="C14" s="1">
        <v>40987</v>
      </c>
      <c r="D14" t="e">
        <f ca="1">D13</f>
        <v>#NAME?</v>
      </c>
      <c r="E14" t="e">
        <f ca="1">"12D Ext Wall "&amp;_xludf.BASE(ROUND(RAND()*50000,0),16,5)</f>
        <v>#NAME?</v>
      </c>
      <c r="F14">
        <v>1</v>
      </c>
      <c r="J14">
        <v>4</v>
      </c>
      <c r="K14" s="2">
        <f ca="1">N7</f>
        <v>9966</v>
      </c>
      <c r="L14" s="3">
        <f>O7</f>
        <v>2500</v>
      </c>
      <c r="M14" s="4">
        <f>P7</f>
        <v>0</v>
      </c>
      <c r="N14" s="2">
        <f ca="1">K14+ROUND(H13/3100,0)</f>
        <v>11059</v>
      </c>
      <c r="O14" s="3">
        <v>2500</v>
      </c>
      <c r="P14" s="4">
        <v>0</v>
      </c>
      <c r="Q14" s="2">
        <f t="shared" ref="Q14:R17" ca="1" si="3">N14</f>
        <v>11059</v>
      </c>
      <c r="R14" s="3">
        <f t="shared" si="3"/>
        <v>2500</v>
      </c>
      <c r="S14" s="4">
        <f>2800</f>
        <v>2800</v>
      </c>
      <c r="T14">
        <f t="shared" ref="T14:U17" ca="1" si="4">K14</f>
        <v>9966</v>
      </c>
      <c r="U14">
        <f t="shared" si="4"/>
        <v>2500</v>
      </c>
      <c r="V14">
        <v>2800</v>
      </c>
    </row>
    <row r="15" spans="1:23" x14ac:dyDescent="0.2">
      <c r="A15" t="s">
        <v>12</v>
      </c>
      <c r="B15" t="e">
        <f t="shared" ca="1" si="0"/>
        <v>#NAME?</v>
      </c>
      <c r="C15" s="1">
        <v>40987</v>
      </c>
      <c r="D15" t="e">
        <f ca="1">D13</f>
        <v>#NAME?</v>
      </c>
      <c r="E15" t="e">
        <f ca="1">"12D IZ Wall "&amp;_xludf.BASE(ROUND(RAND()*50000,0),16,5)</f>
        <v>#NAME?</v>
      </c>
      <c r="F15">
        <v>2</v>
      </c>
      <c r="H15" t="e">
        <f ca="1">E24</f>
        <v>#NAME?</v>
      </c>
      <c r="J15">
        <v>4</v>
      </c>
      <c r="K15" s="2">
        <f ca="1">N14</f>
        <v>11059</v>
      </c>
      <c r="L15" s="3">
        <f>O14</f>
        <v>2500</v>
      </c>
      <c r="M15" s="4">
        <f>P14</f>
        <v>0</v>
      </c>
      <c r="N15" s="2">
        <f ca="1">K15</f>
        <v>11059</v>
      </c>
      <c r="O15" s="3">
        <f ca="1">ROUND(L15+H13/(N14-K14),0)</f>
        <v>5600</v>
      </c>
      <c r="P15" s="4">
        <v>0</v>
      </c>
      <c r="Q15" s="2">
        <f t="shared" ca="1" si="3"/>
        <v>11059</v>
      </c>
      <c r="R15" s="3">
        <f t="shared" ca="1" si="3"/>
        <v>5600</v>
      </c>
      <c r="S15" s="4">
        <f>S14</f>
        <v>2800</v>
      </c>
      <c r="T15">
        <f t="shared" ca="1" si="4"/>
        <v>11059</v>
      </c>
      <c r="U15">
        <f t="shared" si="4"/>
        <v>2500</v>
      </c>
      <c r="V15">
        <f>V14</f>
        <v>2800</v>
      </c>
    </row>
    <row r="16" spans="1:23" x14ac:dyDescent="0.2">
      <c r="A16" t="s">
        <v>11</v>
      </c>
      <c r="B16" t="e">
        <f t="shared" ca="1" si="0"/>
        <v>#NAME?</v>
      </c>
      <c r="C16" s="1">
        <v>40987</v>
      </c>
      <c r="D16" t="e">
        <f ca="1">D13</f>
        <v>#NAME?</v>
      </c>
      <c r="E16" t="e">
        <f ca="1">"12D Adb Wall "&amp;_xludf.BASE(ROUND(RAND()*50000,0),16,5)</f>
        <v>#NAME?</v>
      </c>
      <c r="F16">
        <v>2</v>
      </c>
      <c r="J16">
        <v>4</v>
      </c>
      <c r="K16" s="2">
        <f ca="1">Q15</f>
        <v>11059</v>
      </c>
      <c r="L16" s="2">
        <f ca="1">R15</f>
        <v>5600</v>
      </c>
      <c r="M16" s="2">
        <v>0</v>
      </c>
      <c r="N16" s="2">
        <f ca="1">K14</f>
        <v>9966</v>
      </c>
      <c r="O16" s="3">
        <f ca="1">O15</f>
        <v>5600</v>
      </c>
      <c r="P16" s="4">
        <f>P15</f>
        <v>0</v>
      </c>
      <c r="Q16" s="2">
        <f t="shared" ca="1" si="3"/>
        <v>9966</v>
      </c>
      <c r="R16" s="3">
        <f t="shared" ca="1" si="3"/>
        <v>5600</v>
      </c>
      <c r="S16" s="4">
        <f>S15</f>
        <v>2800</v>
      </c>
      <c r="T16">
        <f t="shared" ca="1" si="4"/>
        <v>11059</v>
      </c>
      <c r="U16">
        <f t="shared" ca="1" si="4"/>
        <v>5600</v>
      </c>
      <c r="V16">
        <f>V15</f>
        <v>2800</v>
      </c>
    </row>
    <row r="17" spans="1:23" x14ac:dyDescent="0.2">
      <c r="A17" t="s">
        <v>12</v>
      </c>
      <c r="B17" t="e">
        <f t="shared" ca="1" si="0"/>
        <v>#NAME?</v>
      </c>
      <c r="C17" s="1">
        <v>40987</v>
      </c>
      <c r="D17" t="e">
        <f ca="1">D13</f>
        <v>#NAME?</v>
      </c>
      <c r="E17" t="e">
        <f ca="1">"12D IZ Wall "&amp;_xludf.BASE(ROUND(RAND()*50000,0),16,5)</f>
        <v>#NAME?</v>
      </c>
      <c r="F17">
        <v>2</v>
      </c>
      <c r="H17" t="e">
        <f ca="1">E10</f>
        <v>#NAME?</v>
      </c>
      <c r="J17">
        <v>4</v>
      </c>
      <c r="K17" s="2">
        <f ca="1">N16</f>
        <v>9966</v>
      </c>
      <c r="L17" s="2">
        <f ca="1">O16</f>
        <v>5600</v>
      </c>
      <c r="M17" s="2">
        <f>P16</f>
        <v>0</v>
      </c>
      <c r="N17" s="2">
        <f ca="1">K14</f>
        <v>9966</v>
      </c>
      <c r="O17" s="3">
        <f>L14</f>
        <v>2500</v>
      </c>
      <c r="P17" s="4">
        <f>M14</f>
        <v>0</v>
      </c>
      <c r="Q17" s="2">
        <f t="shared" ca="1" si="3"/>
        <v>9966</v>
      </c>
      <c r="R17" s="2">
        <f t="shared" si="3"/>
        <v>2500</v>
      </c>
      <c r="S17" s="4" t="e">
        <f>#REF!</f>
        <v>#REF!</v>
      </c>
      <c r="T17">
        <f t="shared" ca="1" si="4"/>
        <v>9966</v>
      </c>
      <c r="U17">
        <f t="shared" ca="1" si="4"/>
        <v>5600</v>
      </c>
      <c r="V17">
        <f>V16</f>
        <v>2800</v>
      </c>
    </row>
    <row r="18" spans="1:23" x14ac:dyDescent="0.2">
      <c r="A18" t="s">
        <v>13</v>
      </c>
      <c r="B18" t="e">
        <f t="shared" ca="1" si="0"/>
        <v>#NAME?</v>
      </c>
      <c r="C18" s="1">
        <v>40987</v>
      </c>
      <c r="D18" t="e">
        <f ca="1">D13</f>
        <v>#NAME?</v>
      </c>
      <c r="E18" t="e">
        <f ca="1">"12D Adb Flr "&amp;_xludf.BASE(ROUND(RAND()*50000,0),16,5)</f>
        <v>#NAME?</v>
      </c>
      <c r="F18">
        <v>3</v>
      </c>
      <c r="J18">
        <v>4</v>
      </c>
      <c r="K18" s="2">
        <f ca="1">K14</f>
        <v>9966</v>
      </c>
      <c r="L18" s="2">
        <f>L14</f>
        <v>2500</v>
      </c>
      <c r="M18" s="4">
        <v>0</v>
      </c>
      <c r="N18" s="2">
        <f ca="1">K15</f>
        <v>11059</v>
      </c>
      <c r="O18" s="3">
        <f>L15</f>
        <v>2500</v>
      </c>
      <c r="P18" s="4">
        <v>0</v>
      </c>
      <c r="Q18" s="2">
        <f ca="1">K16</f>
        <v>11059</v>
      </c>
      <c r="R18" s="3">
        <f ca="1">L16</f>
        <v>5600</v>
      </c>
      <c r="S18" s="4">
        <v>0</v>
      </c>
      <c r="T18">
        <f ca="1">K17</f>
        <v>9966</v>
      </c>
      <c r="U18">
        <f ca="1">L17</f>
        <v>5600</v>
      </c>
      <c r="V18">
        <v>0</v>
      </c>
    </row>
    <row r="19" spans="1:23" x14ac:dyDescent="0.2">
      <c r="A19" t="s">
        <v>14</v>
      </c>
      <c r="B19" t="e">
        <f t="shared" ca="1" si="0"/>
        <v>#NAME?</v>
      </c>
      <c r="C19" s="1">
        <v>40987</v>
      </c>
      <c r="D19" t="e">
        <f ca="1">D13</f>
        <v>#NAME?</v>
      </c>
      <c r="E19" t="str">
        <f>"12D Window "</f>
        <v xml:space="preserve">12D Window </v>
      </c>
      <c r="F19">
        <v>22</v>
      </c>
      <c r="G19" t="e">
        <f ca="1">E14</f>
        <v>#NAME?</v>
      </c>
      <c r="H19">
        <v>35</v>
      </c>
      <c r="J19">
        <v>4</v>
      </c>
      <c r="K19">
        <f ca="1">K14+500</f>
        <v>10466</v>
      </c>
      <c r="L19">
        <f>L14+500</f>
        <v>3000</v>
      </c>
      <c r="M19">
        <f>M14+1200</f>
        <v>1200</v>
      </c>
      <c r="N19">
        <f ca="1">K19+1000</f>
        <v>11466</v>
      </c>
      <c r="O19">
        <f>L19</f>
        <v>3000</v>
      </c>
      <c r="P19">
        <f>M19</f>
        <v>1200</v>
      </c>
      <c r="Q19">
        <f ca="1">N19</f>
        <v>11466</v>
      </c>
      <c r="R19">
        <f>O19</f>
        <v>3000</v>
      </c>
      <c r="S19">
        <f>P19+1000</f>
        <v>2200</v>
      </c>
      <c r="T19">
        <f ca="1">K19</f>
        <v>10466</v>
      </c>
      <c r="U19">
        <f>R19</f>
        <v>3000</v>
      </c>
      <c r="V19">
        <f>S19</f>
        <v>2200</v>
      </c>
    </row>
    <row r="20" spans="1:23" x14ac:dyDescent="0.2">
      <c r="A20" t="s">
        <v>4</v>
      </c>
      <c r="B20" t="e">
        <f t="shared" ca="1" si="0"/>
        <v>#NAME?</v>
      </c>
      <c r="C20" s="1">
        <v>40987</v>
      </c>
      <c r="D20" t="e">
        <f ca="1">"12D Zn-"&amp;_xludf.BASE(W20,10,3)</f>
        <v>#NAME?</v>
      </c>
      <c r="E20" t="e">
        <f ca="1">"12D Zn-"&amp;_xludf.BASE(W20,10,3)</f>
        <v>#NAME?</v>
      </c>
      <c r="F20" t="s">
        <v>7</v>
      </c>
      <c r="H20">
        <f ca="1">ROUND(0.2*10^7+0.3*RAND()*1*10^8,0)</f>
        <v>7319348</v>
      </c>
      <c r="J20">
        <v>0</v>
      </c>
      <c r="K20" s="2">
        <v>0</v>
      </c>
      <c r="L20" s="3">
        <v>0</v>
      </c>
      <c r="M20" s="4" t="s">
        <v>2</v>
      </c>
      <c r="N20" s="2"/>
      <c r="O20" s="3">
        <v>1</v>
      </c>
      <c r="P20" s="4">
        <v>1</v>
      </c>
      <c r="Q20" s="2">
        <v>2800</v>
      </c>
      <c r="R20" s="3"/>
      <c r="S20" s="4" t="s">
        <v>8</v>
      </c>
      <c r="T20" t="s">
        <v>9</v>
      </c>
      <c r="W20">
        <f>W13+1</f>
        <v>3</v>
      </c>
    </row>
    <row r="21" spans="1:23" x14ac:dyDescent="0.2">
      <c r="A21" t="s">
        <v>10</v>
      </c>
      <c r="B21" t="e">
        <f t="shared" ca="1" si="0"/>
        <v>#NAME?</v>
      </c>
      <c r="C21" s="1">
        <v>40987</v>
      </c>
      <c r="D21" t="e">
        <f ca="1">D20</f>
        <v>#NAME?</v>
      </c>
      <c r="E21" t="e">
        <f ca="1">"12D Ext Wall "&amp;_xludf.BASE(ROUND(RAND()*50000,0),16,5)</f>
        <v>#NAME?</v>
      </c>
      <c r="F21">
        <v>1</v>
      </c>
      <c r="J21">
        <v>4</v>
      </c>
      <c r="K21" s="2">
        <f ca="1">N14</f>
        <v>11059</v>
      </c>
      <c r="L21" s="3">
        <f>O14</f>
        <v>2500</v>
      </c>
      <c r="M21" s="4">
        <f>P14</f>
        <v>0</v>
      </c>
      <c r="N21" s="2">
        <f ca="1">K21+ROUND(H20/3100,0)</f>
        <v>13420</v>
      </c>
      <c r="O21" s="3">
        <v>2500</v>
      </c>
      <c r="P21" s="4">
        <v>0</v>
      </c>
      <c r="Q21" s="2">
        <f t="shared" ref="Q21:R24" ca="1" si="5">N21</f>
        <v>13420</v>
      </c>
      <c r="R21" s="3">
        <f t="shared" si="5"/>
        <v>2500</v>
      </c>
      <c r="S21" s="4">
        <f>2800</f>
        <v>2800</v>
      </c>
      <c r="T21">
        <f t="shared" ref="T21:U24" ca="1" si="6">K21</f>
        <v>11059</v>
      </c>
      <c r="U21">
        <f t="shared" si="6"/>
        <v>2500</v>
      </c>
      <c r="V21">
        <v>2800</v>
      </c>
    </row>
    <row r="22" spans="1:23" x14ac:dyDescent="0.2">
      <c r="A22" t="s">
        <v>12</v>
      </c>
      <c r="B22" t="e">
        <f t="shared" ca="1" si="0"/>
        <v>#NAME?</v>
      </c>
      <c r="C22" s="1">
        <v>40987</v>
      </c>
      <c r="D22" t="e">
        <f ca="1">D20</f>
        <v>#NAME?</v>
      </c>
      <c r="E22" t="e">
        <f ca="1">"12D IZ Wall "&amp;_xludf.BASE(ROUND(RAND()*50000,0),16,5)</f>
        <v>#NAME?</v>
      </c>
      <c r="F22">
        <v>2</v>
      </c>
      <c r="H22" t="e">
        <f ca="1">E31</f>
        <v>#NAME?</v>
      </c>
      <c r="J22">
        <v>4</v>
      </c>
      <c r="K22" s="2">
        <f ca="1">N21</f>
        <v>13420</v>
      </c>
      <c r="L22" s="3">
        <f>O21</f>
        <v>2500</v>
      </c>
      <c r="M22" s="4">
        <f>P21</f>
        <v>0</v>
      </c>
      <c r="N22" s="2">
        <f ca="1">K22</f>
        <v>13420</v>
      </c>
      <c r="O22" s="3">
        <f ca="1">ROUND(L22+H20/(N21-K21),0)</f>
        <v>5600</v>
      </c>
      <c r="P22" s="4">
        <v>0</v>
      </c>
      <c r="Q22" s="2">
        <f t="shared" ca="1" si="5"/>
        <v>13420</v>
      </c>
      <c r="R22" s="3">
        <f t="shared" ca="1" si="5"/>
        <v>5600</v>
      </c>
      <c r="S22" s="4">
        <f>S21</f>
        <v>2800</v>
      </c>
      <c r="T22">
        <f t="shared" ca="1" si="6"/>
        <v>13420</v>
      </c>
      <c r="U22">
        <f t="shared" si="6"/>
        <v>2500</v>
      </c>
      <c r="V22">
        <f>V21</f>
        <v>2800</v>
      </c>
    </row>
    <row r="23" spans="1:23" x14ac:dyDescent="0.2">
      <c r="A23" t="s">
        <v>11</v>
      </c>
      <c r="B23" t="e">
        <f t="shared" ca="1" si="0"/>
        <v>#NAME?</v>
      </c>
      <c r="C23" s="1">
        <v>40987</v>
      </c>
      <c r="D23" t="e">
        <f ca="1">D20</f>
        <v>#NAME?</v>
      </c>
      <c r="E23" t="e">
        <f ca="1">"12D Adb Wall "&amp;_xludf.BASE(ROUND(RAND()*50000,0),16,5)</f>
        <v>#NAME?</v>
      </c>
      <c r="F23">
        <v>2</v>
      </c>
      <c r="J23">
        <v>4</v>
      </c>
      <c r="K23" s="2">
        <f ca="1">Q22</f>
        <v>13420</v>
      </c>
      <c r="L23" s="2">
        <f ca="1">R22</f>
        <v>5600</v>
      </c>
      <c r="M23" s="2">
        <v>0</v>
      </c>
      <c r="N23" s="2">
        <f ca="1">K21</f>
        <v>11059</v>
      </c>
      <c r="O23" s="3">
        <f ca="1">O22</f>
        <v>5600</v>
      </c>
      <c r="P23" s="4">
        <f>P22</f>
        <v>0</v>
      </c>
      <c r="Q23" s="2">
        <f t="shared" ca="1" si="5"/>
        <v>11059</v>
      </c>
      <c r="R23" s="3">
        <f t="shared" ca="1" si="5"/>
        <v>5600</v>
      </c>
      <c r="S23" s="4">
        <f>S22</f>
        <v>2800</v>
      </c>
      <c r="T23">
        <f t="shared" ca="1" si="6"/>
        <v>13420</v>
      </c>
      <c r="U23">
        <f t="shared" ca="1" si="6"/>
        <v>5600</v>
      </c>
      <c r="V23">
        <f>V22</f>
        <v>2800</v>
      </c>
    </row>
    <row r="24" spans="1:23" x14ac:dyDescent="0.2">
      <c r="A24" t="s">
        <v>12</v>
      </c>
      <c r="B24" t="e">
        <f t="shared" ca="1" si="0"/>
        <v>#NAME?</v>
      </c>
      <c r="C24" s="1">
        <v>40987</v>
      </c>
      <c r="D24" t="e">
        <f ca="1">D20</f>
        <v>#NAME?</v>
      </c>
      <c r="E24" t="e">
        <f ca="1">"12D IZ Wall "&amp;_xludf.BASE(ROUND(RAND()*50000,0),16,5)</f>
        <v>#NAME?</v>
      </c>
      <c r="F24">
        <v>2</v>
      </c>
      <c r="H24" t="e">
        <f ca="1">E17</f>
        <v>#NAME?</v>
      </c>
      <c r="J24">
        <v>4</v>
      </c>
      <c r="K24" s="2">
        <f ca="1">N23</f>
        <v>11059</v>
      </c>
      <c r="L24" s="2">
        <f ca="1">O23</f>
        <v>5600</v>
      </c>
      <c r="M24" s="2">
        <f>P23</f>
        <v>0</v>
      </c>
      <c r="N24" s="2">
        <f ca="1">K21</f>
        <v>11059</v>
      </c>
      <c r="O24" s="3">
        <f>L21</f>
        <v>2500</v>
      </c>
      <c r="P24" s="4">
        <f>M21</f>
        <v>0</v>
      </c>
      <c r="Q24" s="2">
        <f t="shared" ca="1" si="5"/>
        <v>11059</v>
      </c>
      <c r="R24" s="2">
        <f t="shared" si="5"/>
        <v>2500</v>
      </c>
      <c r="S24" s="4" t="e">
        <f>#REF!</f>
        <v>#REF!</v>
      </c>
      <c r="T24">
        <f t="shared" ca="1" si="6"/>
        <v>11059</v>
      </c>
      <c r="U24">
        <f t="shared" ca="1" si="6"/>
        <v>5600</v>
      </c>
      <c r="V24">
        <f>V23</f>
        <v>2800</v>
      </c>
    </row>
    <row r="25" spans="1:23" x14ac:dyDescent="0.2">
      <c r="A25" t="s">
        <v>13</v>
      </c>
      <c r="B25" t="e">
        <f t="shared" ca="1" si="0"/>
        <v>#NAME?</v>
      </c>
      <c r="C25" s="1">
        <v>40987</v>
      </c>
      <c r="D25" t="e">
        <f ca="1">D20</f>
        <v>#NAME?</v>
      </c>
      <c r="E25" t="e">
        <f ca="1">"12D Adb Flr "&amp;_xludf.BASE(ROUND(RAND()*50000,0),16,5)</f>
        <v>#NAME?</v>
      </c>
      <c r="F25">
        <v>3</v>
      </c>
      <c r="J25">
        <v>4</v>
      </c>
      <c r="K25" s="2">
        <f ca="1">K21</f>
        <v>11059</v>
      </c>
      <c r="L25" s="2">
        <f>L21</f>
        <v>2500</v>
      </c>
      <c r="M25" s="4">
        <v>0</v>
      </c>
      <c r="N25" s="2">
        <f ca="1">K22</f>
        <v>13420</v>
      </c>
      <c r="O25" s="3">
        <f>L22</f>
        <v>2500</v>
      </c>
      <c r="P25" s="4">
        <v>0</v>
      </c>
      <c r="Q25" s="2">
        <f ca="1">K23</f>
        <v>13420</v>
      </c>
      <c r="R25" s="3">
        <f ca="1">L23</f>
        <v>5600</v>
      </c>
      <c r="S25" s="4">
        <v>0</v>
      </c>
      <c r="T25">
        <f ca="1">K24</f>
        <v>11059</v>
      </c>
      <c r="U25">
        <f ca="1">L24</f>
        <v>5600</v>
      </c>
      <c r="V25">
        <v>0</v>
      </c>
    </row>
    <row r="26" spans="1:23" x14ac:dyDescent="0.2">
      <c r="A26" t="s">
        <v>14</v>
      </c>
      <c r="B26" t="e">
        <f t="shared" ca="1" si="0"/>
        <v>#NAME?</v>
      </c>
      <c r="C26" s="1">
        <v>40987</v>
      </c>
      <c r="D26" t="e">
        <f ca="1">D20</f>
        <v>#NAME?</v>
      </c>
      <c r="E26" t="str">
        <f>"12D Window "</f>
        <v xml:space="preserve">12D Window </v>
      </c>
      <c r="F26">
        <v>22</v>
      </c>
      <c r="G26" t="e">
        <f ca="1">E21</f>
        <v>#NAME?</v>
      </c>
      <c r="H26">
        <v>35</v>
      </c>
      <c r="J26">
        <v>4</v>
      </c>
      <c r="K26">
        <f ca="1">K21+500</f>
        <v>11559</v>
      </c>
      <c r="L26">
        <f>L21+500</f>
        <v>3000</v>
      </c>
      <c r="M26">
        <f>M21+1200</f>
        <v>1200</v>
      </c>
      <c r="N26">
        <f ca="1">K26+1000</f>
        <v>12559</v>
      </c>
      <c r="O26">
        <f>L26</f>
        <v>3000</v>
      </c>
      <c r="P26">
        <f>M26</f>
        <v>1200</v>
      </c>
      <c r="Q26">
        <f ca="1">N26</f>
        <v>12559</v>
      </c>
      <c r="R26">
        <f>O26</f>
        <v>3000</v>
      </c>
      <c r="S26">
        <f>P26+1000</f>
        <v>2200</v>
      </c>
      <c r="T26">
        <f ca="1">K26</f>
        <v>11559</v>
      </c>
      <c r="U26">
        <f>R26</f>
        <v>3000</v>
      </c>
      <c r="V26">
        <f>S26</f>
        <v>2200</v>
      </c>
    </row>
    <row r="27" spans="1:23" x14ac:dyDescent="0.2">
      <c r="A27" t="s">
        <v>4</v>
      </c>
      <c r="B27" t="e">
        <f t="shared" ca="1" si="0"/>
        <v>#NAME?</v>
      </c>
      <c r="C27" s="1">
        <v>40987</v>
      </c>
      <c r="D27" t="e">
        <f ca="1">"12D Zn-"&amp;_xludf.BASE(W27,10,3)</f>
        <v>#NAME?</v>
      </c>
      <c r="E27" t="e">
        <f ca="1">"12D Zn-"&amp;_xludf.BASE(W27,10,3)</f>
        <v>#NAME?</v>
      </c>
      <c r="F27" t="s">
        <v>7</v>
      </c>
      <c r="H27">
        <f ca="1">ROUND(0.2*10^7+0.3*RAND()*1*10^8,0)</f>
        <v>25715917</v>
      </c>
      <c r="J27">
        <v>0</v>
      </c>
      <c r="K27" s="2">
        <v>0</v>
      </c>
      <c r="L27" s="3">
        <v>0</v>
      </c>
      <c r="M27" s="4" t="s">
        <v>2</v>
      </c>
      <c r="N27" s="2"/>
      <c r="O27" s="3">
        <v>1</v>
      </c>
      <c r="P27" s="4">
        <v>1</v>
      </c>
      <c r="Q27" s="2">
        <v>2800</v>
      </c>
      <c r="R27" s="3"/>
      <c r="S27" s="4" t="s">
        <v>8</v>
      </c>
      <c r="T27" t="s">
        <v>9</v>
      </c>
      <c r="W27">
        <f>W20+1</f>
        <v>4</v>
      </c>
    </row>
    <row r="28" spans="1:23" x14ac:dyDescent="0.2">
      <c r="A28" t="s">
        <v>10</v>
      </c>
      <c r="B28" t="e">
        <f t="shared" ca="1" si="0"/>
        <v>#NAME?</v>
      </c>
      <c r="C28" s="1">
        <v>40987</v>
      </c>
      <c r="D28" t="e">
        <f ca="1">D27</f>
        <v>#NAME?</v>
      </c>
      <c r="E28" t="e">
        <f ca="1">"12D Ext Wall "&amp;_xludf.BASE(ROUND(RAND()*50000,0),16,5)</f>
        <v>#NAME?</v>
      </c>
      <c r="F28">
        <v>1</v>
      </c>
      <c r="J28">
        <v>4</v>
      </c>
      <c r="K28" s="2">
        <f ca="1">N21</f>
        <v>13420</v>
      </c>
      <c r="L28" s="3">
        <f>O21</f>
        <v>2500</v>
      </c>
      <c r="M28" s="4">
        <f>P21</f>
        <v>0</v>
      </c>
      <c r="N28" s="2">
        <f ca="1">K28+ROUND(H27/3100,0)</f>
        <v>21715</v>
      </c>
      <c r="O28" s="3">
        <v>2500</v>
      </c>
      <c r="P28" s="4">
        <v>0</v>
      </c>
      <c r="Q28" s="2">
        <f t="shared" ref="Q28:R31" ca="1" si="7">N28</f>
        <v>21715</v>
      </c>
      <c r="R28" s="3">
        <f t="shared" si="7"/>
        <v>2500</v>
      </c>
      <c r="S28" s="4">
        <f>2800</f>
        <v>2800</v>
      </c>
      <c r="T28">
        <f t="shared" ref="T28:U31" ca="1" si="8">K28</f>
        <v>13420</v>
      </c>
      <c r="U28">
        <f t="shared" si="8"/>
        <v>2500</v>
      </c>
      <c r="V28">
        <v>2800</v>
      </c>
    </row>
    <row r="29" spans="1:23" x14ac:dyDescent="0.2">
      <c r="A29" t="s">
        <v>12</v>
      </c>
      <c r="B29" t="e">
        <f t="shared" ca="1" si="0"/>
        <v>#NAME?</v>
      </c>
      <c r="C29" s="1">
        <v>40987</v>
      </c>
      <c r="D29" t="e">
        <f ca="1">D27</f>
        <v>#NAME?</v>
      </c>
      <c r="E29" t="e">
        <f ca="1">"12D IZ Wall "&amp;_xludf.BASE(ROUND(RAND()*50000,0),16,5)</f>
        <v>#NAME?</v>
      </c>
      <c r="F29">
        <v>2</v>
      </c>
      <c r="H29" t="e">
        <f ca="1">E38</f>
        <v>#NAME?</v>
      </c>
      <c r="J29">
        <v>4</v>
      </c>
      <c r="K29" s="2">
        <f ca="1">N28</f>
        <v>21715</v>
      </c>
      <c r="L29" s="3">
        <f>O28</f>
        <v>2500</v>
      </c>
      <c r="M29" s="4">
        <f>P28</f>
        <v>0</v>
      </c>
      <c r="N29" s="2">
        <f ca="1">K29</f>
        <v>21715</v>
      </c>
      <c r="O29" s="3">
        <f ca="1">ROUND(L29+H27/(N28-K28),0)</f>
        <v>5600</v>
      </c>
      <c r="P29" s="4">
        <v>0</v>
      </c>
      <c r="Q29" s="2">
        <f t="shared" ca="1" si="7"/>
        <v>21715</v>
      </c>
      <c r="R29" s="3">
        <f t="shared" ca="1" si="7"/>
        <v>5600</v>
      </c>
      <c r="S29" s="4">
        <f>S28</f>
        <v>2800</v>
      </c>
      <c r="T29">
        <f t="shared" ca="1" si="8"/>
        <v>21715</v>
      </c>
      <c r="U29">
        <f t="shared" si="8"/>
        <v>2500</v>
      </c>
      <c r="V29">
        <f>V28</f>
        <v>2800</v>
      </c>
    </row>
    <row r="30" spans="1:23" x14ac:dyDescent="0.2">
      <c r="A30" t="s">
        <v>11</v>
      </c>
      <c r="B30" t="e">
        <f t="shared" ca="1" si="0"/>
        <v>#NAME?</v>
      </c>
      <c r="C30" s="1">
        <v>40987</v>
      </c>
      <c r="D30" t="e">
        <f ca="1">D27</f>
        <v>#NAME?</v>
      </c>
      <c r="E30" t="e">
        <f ca="1">"12D Adb Wall "&amp;_xludf.BASE(ROUND(RAND()*50000,0),16,5)</f>
        <v>#NAME?</v>
      </c>
      <c r="F30">
        <v>2</v>
      </c>
      <c r="J30">
        <v>4</v>
      </c>
      <c r="K30" s="2">
        <f ca="1">Q29</f>
        <v>21715</v>
      </c>
      <c r="L30" s="2">
        <f ca="1">R29</f>
        <v>5600</v>
      </c>
      <c r="M30" s="2">
        <v>0</v>
      </c>
      <c r="N30" s="2">
        <f ca="1">K28</f>
        <v>13420</v>
      </c>
      <c r="O30" s="3">
        <f ca="1">O29</f>
        <v>5600</v>
      </c>
      <c r="P30" s="4">
        <f>P29</f>
        <v>0</v>
      </c>
      <c r="Q30" s="2">
        <f t="shared" ca="1" si="7"/>
        <v>13420</v>
      </c>
      <c r="R30" s="3">
        <f t="shared" ca="1" si="7"/>
        <v>5600</v>
      </c>
      <c r="S30" s="4">
        <f>S29</f>
        <v>2800</v>
      </c>
      <c r="T30">
        <f t="shared" ca="1" si="8"/>
        <v>21715</v>
      </c>
      <c r="U30">
        <f t="shared" ca="1" si="8"/>
        <v>5600</v>
      </c>
      <c r="V30">
        <f>V29</f>
        <v>2800</v>
      </c>
    </row>
    <row r="31" spans="1:23" x14ac:dyDescent="0.2">
      <c r="A31" t="s">
        <v>12</v>
      </c>
      <c r="B31" t="e">
        <f t="shared" ca="1" si="0"/>
        <v>#NAME?</v>
      </c>
      <c r="C31" s="1">
        <v>40987</v>
      </c>
      <c r="D31" t="e">
        <f ca="1">D27</f>
        <v>#NAME?</v>
      </c>
      <c r="E31" t="e">
        <f ca="1">"12D IZ Wall "&amp;_xludf.BASE(ROUND(RAND()*50000,0),16,5)</f>
        <v>#NAME?</v>
      </c>
      <c r="F31">
        <v>2</v>
      </c>
      <c r="H31" t="e">
        <f ca="1">E24</f>
        <v>#NAME?</v>
      </c>
      <c r="J31">
        <v>4</v>
      </c>
      <c r="K31" s="2">
        <f ca="1">N30</f>
        <v>13420</v>
      </c>
      <c r="L31" s="2">
        <f ca="1">O30</f>
        <v>5600</v>
      </c>
      <c r="M31" s="2">
        <f>P30</f>
        <v>0</v>
      </c>
      <c r="N31" s="2">
        <f ca="1">K28</f>
        <v>13420</v>
      </c>
      <c r="O31" s="3">
        <f>L28</f>
        <v>2500</v>
      </c>
      <c r="P31" s="4">
        <f>M28</f>
        <v>0</v>
      </c>
      <c r="Q31" s="2">
        <f t="shared" ca="1" si="7"/>
        <v>13420</v>
      </c>
      <c r="R31" s="2">
        <f t="shared" si="7"/>
        <v>2500</v>
      </c>
      <c r="S31" s="4" t="e">
        <f>#REF!</f>
        <v>#REF!</v>
      </c>
      <c r="T31">
        <f t="shared" ca="1" si="8"/>
        <v>13420</v>
      </c>
      <c r="U31">
        <f t="shared" ca="1" si="8"/>
        <v>5600</v>
      </c>
      <c r="V31">
        <f>V30</f>
        <v>2800</v>
      </c>
    </row>
    <row r="32" spans="1:23" x14ac:dyDescent="0.2">
      <c r="A32" t="s">
        <v>13</v>
      </c>
      <c r="B32" t="e">
        <f t="shared" ca="1" si="0"/>
        <v>#NAME?</v>
      </c>
      <c r="C32" s="1">
        <v>40987</v>
      </c>
      <c r="D32" t="e">
        <f ca="1">D27</f>
        <v>#NAME?</v>
      </c>
      <c r="E32" t="e">
        <f ca="1">"12D Adb Flr "&amp;_xludf.BASE(ROUND(RAND()*50000,0),16,5)</f>
        <v>#NAME?</v>
      </c>
      <c r="F32">
        <v>3</v>
      </c>
      <c r="J32">
        <v>4</v>
      </c>
      <c r="K32" s="2">
        <f ca="1">K28</f>
        <v>13420</v>
      </c>
      <c r="L32" s="2">
        <f>L28</f>
        <v>2500</v>
      </c>
      <c r="M32" s="4">
        <v>0</v>
      </c>
      <c r="N32" s="2">
        <f ca="1">K29</f>
        <v>21715</v>
      </c>
      <c r="O32" s="3">
        <f>L29</f>
        <v>2500</v>
      </c>
      <c r="P32" s="4">
        <v>0</v>
      </c>
      <c r="Q32" s="2">
        <f ca="1">K30</f>
        <v>21715</v>
      </c>
      <c r="R32" s="3">
        <f ca="1">L30</f>
        <v>5600</v>
      </c>
      <c r="S32" s="4">
        <v>0</v>
      </c>
      <c r="T32">
        <f ca="1">K31</f>
        <v>13420</v>
      </c>
      <c r="U32">
        <f ca="1">L31</f>
        <v>5600</v>
      </c>
      <c r="V32">
        <v>0</v>
      </c>
    </row>
    <row r="33" spans="1:23" x14ac:dyDescent="0.2">
      <c r="A33" t="s">
        <v>14</v>
      </c>
      <c r="B33" t="e">
        <f t="shared" ca="1" si="0"/>
        <v>#NAME?</v>
      </c>
      <c r="C33" s="1">
        <v>40987</v>
      </c>
      <c r="D33" t="e">
        <f ca="1">D27</f>
        <v>#NAME?</v>
      </c>
      <c r="E33" t="str">
        <f>"12D Window "</f>
        <v xml:space="preserve">12D Window </v>
      </c>
      <c r="F33">
        <v>22</v>
      </c>
      <c r="G33" t="e">
        <f ca="1">E28</f>
        <v>#NAME?</v>
      </c>
      <c r="H33">
        <v>35</v>
      </c>
      <c r="J33">
        <v>4</v>
      </c>
      <c r="K33">
        <f ca="1">K28+500</f>
        <v>13920</v>
      </c>
      <c r="L33">
        <f>L28+500</f>
        <v>3000</v>
      </c>
      <c r="M33">
        <f>M28+1200</f>
        <v>1200</v>
      </c>
      <c r="N33">
        <f ca="1">K33+1000</f>
        <v>14920</v>
      </c>
      <c r="O33">
        <f>L33</f>
        <v>3000</v>
      </c>
      <c r="P33">
        <f>M33</f>
        <v>1200</v>
      </c>
      <c r="Q33">
        <f ca="1">N33</f>
        <v>14920</v>
      </c>
      <c r="R33">
        <f>O33</f>
        <v>3000</v>
      </c>
      <c r="S33">
        <f>P33+1000</f>
        <v>2200</v>
      </c>
      <c r="T33">
        <f ca="1">K33</f>
        <v>13920</v>
      </c>
      <c r="U33">
        <f>R33</f>
        <v>3000</v>
      </c>
      <c r="V33">
        <f>S33</f>
        <v>2200</v>
      </c>
    </row>
    <row r="34" spans="1:23" x14ac:dyDescent="0.2">
      <c r="A34" t="s">
        <v>4</v>
      </c>
      <c r="B34" t="e">
        <f t="shared" ca="1" si="0"/>
        <v>#NAME?</v>
      </c>
      <c r="C34" s="1">
        <v>40987</v>
      </c>
      <c r="D34" t="e">
        <f ca="1">"12D Zn-"&amp;_xludf.BASE(W34,10,3)</f>
        <v>#NAME?</v>
      </c>
      <c r="E34" t="e">
        <f ca="1">"12D Zn-"&amp;_xludf.BASE(W34,10,3)</f>
        <v>#NAME?</v>
      </c>
      <c r="F34" t="s">
        <v>7</v>
      </c>
      <c r="H34">
        <f ca="1">ROUND(0.2*10^7+0.3*RAND()*1*10^8,0)</f>
        <v>4532885</v>
      </c>
      <c r="J34">
        <v>0</v>
      </c>
      <c r="K34" s="2">
        <v>0</v>
      </c>
      <c r="L34" s="3">
        <v>0</v>
      </c>
      <c r="M34" s="4" t="s">
        <v>2</v>
      </c>
      <c r="N34" s="2"/>
      <c r="O34" s="3">
        <v>1</v>
      </c>
      <c r="P34" s="4">
        <v>1</v>
      </c>
      <c r="Q34" s="2">
        <v>2800</v>
      </c>
      <c r="R34" s="3"/>
      <c r="S34" s="4" t="s">
        <v>8</v>
      </c>
      <c r="T34" t="s">
        <v>9</v>
      </c>
      <c r="W34">
        <f>W27+1</f>
        <v>5</v>
      </c>
    </row>
    <row r="35" spans="1:23" x14ac:dyDescent="0.2">
      <c r="A35" t="s">
        <v>10</v>
      </c>
      <c r="B35" t="e">
        <f t="shared" ca="1" si="0"/>
        <v>#NAME?</v>
      </c>
      <c r="C35" s="1">
        <v>40987</v>
      </c>
      <c r="D35" t="e">
        <f ca="1">D34</f>
        <v>#NAME?</v>
      </c>
      <c r="E35" t="e">
        <f ca="1">"12D Ext Wall "&amp;_xludf.BASE(ROUND(RAND()*50000,0),16,5)</f>
        <v>#NAME?</v>
      </c>
      <c r="F35">
        <v>1</v>
      </c>
      <c r="J35">
        <v>4</v>
      </c>
      <c r="K35" s="2">
        <f ca="1">N28</f>
        <v>21715</v>
      </c>
      <c r="L35" s="3">
        <f>O28</f>
        <v>2500</v>
      </c>
      <c r="M35" s="4">
        <f>P28</f>
        <v>0</v>
      </c>
      <c r="N35" s="2">
        <f ca="1">K35+ROUND(H34/3100,0)</f>
        <v>23177</v>
      </c>
      <c r="O35" s="3">
        <v>2500</v>
      </c>
      <c r="P35" s="4">
        <v>0</v>
      </c>
      <c r="Q35" s="2">
        <f t="shared" ref="Q35:R38" ca="1" si="9">N35</f>
        <v>23177</v>
      </c>
      <c r="R35" s="3">
        <f t="shared" si="9"/>
        <v>2500</v>
      </c>
      <c r="S35" s="4">
        <f>2800</f>
        <v>2800</v>
      </c>
      <c r="T35">
        <f t="shared" ref="T35:U38" ca="1" si="10">K35</f>
        <v>21715</v>
      </c>
      <c r="U35">
        <f t="shared" si="10"/>
        <v>2500</v>
      </c>
      <c r="V35">
        <v>2800</v>
      </c>
    </row>
    <row r="36" spans="1:23" x14ac:dyDescent="0.2">
      <c r="A36" t="s">
        <v>12</v>
      </c>
      <c r="B36" t="e">
        <f t="shared" ca="1" si="0"/>
        <v>#NAME?</v>
      </c>
      <c r="C36" s="1">
        <v>40987</v>
      </c>
      <c r="D36" t="e">
        <f ca="1">D34</f>
        <v>#NAME?</v>
      </c>
      <c r="E36" t="e">
        <f ca="1">"12D IZ Wall "&amp;_xludf.BASE(ROUND(RAND()*50000,0),16,5)</f>
        <v>#NAME?</v>
      </c>
      <c r="F36">
        <v>2</v>
      </c>
      <c r="H36" t="e">
        <f ca="1">E45</f>
        <v>#NAME?</v>
      </c>
      <c r="J36">
        <v>4</v>
      </c>
      <c r="K36" s="2">
        <f ca="1">N35</f>
        <v>23177</v>
      </c>
      <c r="L36" s="3">
        <f>O35</f>
        <v>2500</v>
      </c>
      <c r="M36" s="4">
        <f>P35</f>
        <v>0</v>
      </c>
      <c r="N36" s="2">
        <f ca="1">K36</f>
        <v>23177</v>
      </c>
      <c r="O36" s="3">
        <f ca="1">ROUND(L36+H34/(N35-K35),0)</f>
        <v>5600</v>
      </c>
      <c r="P36" s="4">
        <v>0</v>
      </c>
      <c r="Q36" s="2">
        <f t="shared" ca="1" si="9"/>
        <v>23177</v>
      </c>
      <c r="R36" s="3">
        <f t="shared" ca="1" si="9"/>
        <v>5600</v>
      </c>
      <c r="S36" s="4">
        <f>S35</f>
        <v>2800</v>
      </c>
      <c r="T36">
        <f t="shared" ca="1" si="10"/>
        <v>23177</v>
      </c>
      <c r="U36">
        <f t="shared" si="10"/>
        <v>2500</v>
      </c>
      <c r="V36">
        <f>V35</f>
        <v>2800</v>
      </c>
    </row>
    <row r="37" spans="1:23" x14ac:dyDescent="0.2">
      <c r="A37" t="s">
        <v>11</v>
      </c>
      <c r="B37" t="e">
        <f t="shared" ca="1" si="0"/>
        <v>#NAME?</v>
      </c>
      <c r="C37" s="1">
        <v>40987</v>
      </c>
      <c r="D37" t="e">
        <f ca="1">D34</f>
        <v>#NAME?</v>
      </c>
      <c r="E37" t="e">
        <f ca="1">"12D Adb Wall "&amp;_xludf.BASE(ROUND(RAND()*50000,0),16,5)</f>
        <v>#NAME?</v>
      </c>
      <c r="F37">
        <v>2</v>
      </c>
      <c r="J37">
        <v>4</v>
      </c>
      <c r="K37" s="2">
        <f ca="1">Q36</f>
        <v>23177</v>
      </c>
      <c r="L37" s="2">
        <f ca="1">R36</f>
        <v>5600</v>
      </c>
      <c r="M37" s="2">
        <v>0</v>
      </c>
      <c r="N37" s="2">
        <f ca="1">K35</f>
        <v>21715</v>
      </c>
      <c r="O37" s="3">
        <f ca="1">O36</f>
        <v>5600</v>
      </c>
      <c r="P37" s="4">
        <f>P36</f>
        <v>0</v>
      </c>
      <c r="Q37" s="2">
        <f t="shared" ca="1" si="9"/>
        <v>21715</v>
      </c>
      <c r="R37" s="3">
        <f t="shared" ca="1" si="9"/>
        <v>5600</v>
      </c>
      <c r="S37" s="4">
        <f>S36</f>
        <v>2800</v>
      </c>
      <c r="T37">
        <f t="shared" ca="1" si="10"/>
        <v>23177</v>
      </c>
      <c r="U37">
        <f t="shared" ca="1" si="10"/>
        <v>5600</v>
      </c>
      <c r="V37">
        <f>V36</f>
        <v>2800</v>
      </c>
    </row>
    <row r="38" spans="1:23" x14ac:dyDescent="0.2">
      <c r="A38" t="s">
        <v>12</v>
      </c>
      <c r="B38" t="e">
        <f t="shared" ca="1" si="0"/>
        <v>#NAME?</v>
      </c>
      <c r="C38" s="1">
        <v>40987</v>
      </c>
      <c r="D38" t="e">
        <f ca="1">D34</f>
        <v>#NAME?</v>
      </c>
      <c r="E38" t="e">
        <f ca="1">"12D IZ Wall "&amp;_xludf.BASE(ROUND(RAND()*50000,0),16,5)</f>
        <v>#NAME?</v>
      </c>
      <c r="F38">
        <v>2</v>
      </c>
      <c r="H38" t="e">
        <f ca="1">E31</f>
        <v>#NAME?</v>
      </c>
      <c r="J38">
        <v>4</v>
      </c>
      <c r="K38" s="2">
        <f ca="1">N37</f>
        <v>21715</v>
      </c>
      <c r="L38" s="2">
        <f ca="1">O37</f>
        <v>5600</v>
      </c>
      <c r="M38" s="2">
        <f>P37</f>
        <v>0</v>
      </c>
      <c r="N38" s="2">
        <f ca="1">K35</f>
        <v>21715</v>
      </c>
      <c r="O38" s="3">
        <f>L35</f>
        <v>2500</v>
      </c>
      <c r="P38" s="4">
        <f>M35</f>
        <v>0</v>
      </c>
      <c r="Q38" s="2">
        <f t="shared" ca="1" si="9"/>
        <v>21715</v>
      </c>
      <c r="R38" s="2">
        <f t="shared" si="9"/>
        <v>2500</v>
      </c>
      <c r="S38" s="4" t="e">
        <f>#REF!</f>
        <v>#REF!</v>
      </c>
      <c r="T38">
        <f t="shared" ca="1" si="10"/>
        <v>21715</v>
      </c>
      <c r="U38">
        <f t="shared" ca="1" si="10"/>
        <v>5600</v>
      </c>
      <c r="V38">
        <f>V37</f>
        <v>2800</v>
      </c>
    </row>
    <row r="39" spans="1:23" x14ac:dyDescent="0.2">
      <c r="A39" t="s">
        <v>13</v>
      </c>
      <c r="B39" t="e">
        <f t="shared" ca="1" si="0"/>
        <v>#NAME?</v>
      </c>
      <c r="C39" s="1">
        <v>40987</v>
      </c>
      <c r="D39" t="e">
        <f ca="1">D34</f>
        <v>#NAME?</v>
      </c>
      <c r="E39" t="e">
        <f ca="1">"12D Adb Flr "&amp;_xludf.BASE(ROUND(RAND()*50000,0),16,5)</f>
        <v>#NAME?</v>
      </c>
      <c r="F39">
        <v>3</v>
      </c>
      <c r="J39">
        <v>4</v>
      </c>
      <c r="K39" s="2">
        <f ca="1">K35</f>
        <v>21715</v>
      </c>
      <c r="L39" s="2">
        <f>L35</f>
        <v>2500</v>
      </c>
      <c r="M39" s="4">
        <v>0</v>
      </c>
      <c r="N39" s="2">
        <f ca="1">K36</f>
        <v>23177</v>
      </c>
      <c r="O39" s="3">
        <f>L36</f>
        <v>2500</v>
      </c>
      <c r="P39" s="4">
        <v>0</v>
      </c>
      <c r="Q39" s="2">
        <f ca="1">K37</f>
        <v>23177</v>
      </c>
      <c r="R39" s="3">
        <f ca="1">L37</f>
        <v>5600</v>
      </c>
      <c r="S39" s="4">
        <v>0</v>
      </c>
      <c r="T39">
        <f ca="1">K38</f>
        <v>21715</v>
      </c>
      <c r="U39">
        <f ca="1">L38</f>
        <v>5600</v>
      </c>
      <c r="V39">
        <v>0</v>
      </c>
    </row>
    <row r="40" spans="1:23" x14ac:dyDescent="0.2">
      <c r="A40" t="s">
        <v>14</v>
      </c>
      <c r="B40" t="e">
        <f t="shared" ca="1" si="0"/>
        <v>#NAME?</v>
      </c>
      <c r="C40" s="1">
        <v>40987</v>
      </c>
      <c r="D40" t="e">
        <f ca="1">D34</f>
        <v>#NAME?</v>
      </c>
      <c r="E40" t="str">
        <f>"12D Window "</f>
        <v xml:space="preserve">12D Window </v>
      </c>
      <c r="F40">
        <v>22</v>
      </c>
      <c r="G40" t="e">
        <f ca="1">E35</f>
        <v>#NAME?</v>
      </c>
      <c r="H40">
        <v>35</v>
      </c>
      <c r="J40">
        <v>4</v>
      </c>
      <c r="K40">
        <f ca="1">K35+500</f>
        <v>22215</v>
      </c>
      <c r="L40">
        <f>L35+500</f>
        <v>3000</v>
      </c>
      <c r="M40">
        <f>M35+1200</f>
        <v>1200</v>
      </c>
      <c r="N40">
        <f ca="1">K40+1000</f>
        <v>23215</v>
      </c>
      <c r="O40">
        <f>L40</f>
        <v>3000</v>
      </c>
      <c r="P40">
        <f>M40</f>
        <v>1200</v>
      </c>
      <c r="Q40">
        <f ca="1">N40</f>
        <v>23215</v>
      </c>
      <c r="R40">
        <f>O40</f>
        <v>3000</v>
      </c>
      <c r="S40">
        <f>P40+1000</f>
        <v>2200</v>
      </c>
      <c r="T40">
        <f ca="1">K40</f>
        <v>22215</v>
      </c>
      <c r="U40">
        <f>R40</f>
        <v>3000</v>
      </c>
      <c r="V40">
        <f>S40</f>
        <v>2200</v>
      </c>
    </row>
    <row r="41" spans="1:23" x14ac:dyDescent="0.2">
      <c r="A41" t="s">
        <v>4</v>
      </c>
      <c r="B41" t="e">
        <f t="shared" ca="1" si="0"/>
        <v>#NAME?</v>
      </c>
      <c r="C41" s="1">
        <v>40987</v>
      </c>
      <c r="D41" t="e">
        <f ca="1">"12D Zn-"&amp;_xludf.BASE(W41,10,3)</f>
        <v>#NAME?</v>
      </c>
      <c r="E41" t="e">
        <f ca="1">"12D Zn-"&amp;_xludf.BASE(W41,10,3)</f>
        <v>#NAME?</v>
      </c>
      <c r="F41" t="s">
        <v>7</v>
      </c>
      <c r="H41">
        <f ca="1">ROUND(0.2*10^7+0.3*RAND()*1*10^8,0)</f>
        <v>8476350</v>
      </c>
      <c r="J41">
        <v>0</v>
      </c>
      <c r="K41" s="2">
        <v>0</v>
      </c>
      <c r="L41" s="3">
        <v>0</v>
      </c>
      <c r="M41" s="4" t="s">
        <v>2</v>
      </c>
      <c r="N41" s="2"/>
      <c r="O41" s="3">
        <v>1</v>
      </c>
      <c r="P41" s="4">
        <v>1</v>
      </c>
      <c r="Q41" s="2">
        <v>2800</v>
      </c>
      <c r="R41" s="3"/>
      <c r="S41" s="4" t="s">
        <v>8</v>
      </c>
      <c r="T41" t="s">
        <v>9</v>
      </c>
      <c r="W41">
        <f>W34+1</f>
        <v>6</v>
      </c>
    </row>
    <row r="42" spans="1:23" x14ac:dyDescent="0.2">
      <c r="A42" t="s">
        <v>10</v>
      </c>
      <c r="B42" t="e">
        <f t="shared" ca="1" si="0"/>
        <v>#NAME?</v>
      </c>
      <c r="C42" s="1">
        <v>40987</v>
      </c>
      <c r="D42" t="e">
        <f ca="1">D41</f>
        <v>#NAME?</v>
      </c>
      <c r="E42" t="e">
        <f ca="1">"12D Ext Wall "&amp;_xludf.BASE(ROUND(RAND()*50000,0),16,5)</f>
        <v>#NAME?</v>
      </c>
      <c r="F42">
        <v>1</v>
      </c>
      <c r="J42">
        <v>4</v>
      </c>
      <c r="K42" s="2">
        <f ca="1">N35</f>
        <v>23177</v>
      </c>
      <c r="L42" s="3">
        <f>O35</f>
        <v>2500</v>
      </c>
      <c r="M42" s="4">
        <f>P35</f>
        <v>0</v>
      </c>
      <c r="N42" s="2">
        <f ca="1">K42+ROUND(H41/3100,0)</f>
        <v>25911</v>
      </c>
      <c r="O42" s="3">
        <v>2500</v>
      </c>
      <c r="P42" s="4">
        <v>0</v>
      </c>
      <c r="Q42" s="2">
        <f t="shared" ref="Q42:R45" ca="1" si="11">N42</f>
        <v>25911</v>
      </c>
      <c r="R42" s="3">
        <f t="shared" si="11"/>
        <v>2500</v>
      </c>
      <c r="S42" s="4">
        <f>2800</f>
        <v>2800</v>
      </c>
      <c r="T42">
        <f t="shared" ref="T42:U45" ca="1" si="12">K42</f>
        <v>23177</v>
      </c>
      <c r="U42">
        <f t="shared" si="12"/>
        <v>2500</v>
      </c>
      <c r="V42">
        <v>2800</v>
      </c>
    </row>
    <row r="43" spans="1:23" x14ac:dyDescent="0.2">
      <c r="A43" t="s">
        <v>12</v>
      </c>
      <c r="B43" t="e">
        <f t="shared" ca="1" si="0"/>
        <v>#NAME?</v>
      </c>
      <c r="C43" s="1">
        <v>40987</v>
      </c>
      <c r="D43" t="e">
        <f ca="1">D41</f>
        <v>#NAME?</v>
      </c>
      <c r="E43" t="e">
        <f ca="1">"12D IZ Wall "&amp;_xludf.BASE(ROUND(RAND()*50000,0),16,5)</f>
        <v>#NAME?</v>
      </c>
      <c r="F43">
        <v>2</v>
      </c>
      <c r="H43" t="e">
        <f ca="1">E52</f>
        <v>#NAME?</v>
      </c>
      <c r="J43">
        <v>4</v>
      </c>
      <c r="K43" s="2">
        <f ca="1">N42</f>
        <v>25911</v>
      </c>
      <c r="L43" s="3">
        <f>O42</f>
        <v>2500</v>
      </c>
      <c r="M43" s="4">
        <f>P42</f>
        <v>0</v>
      </c>
      <c r="N43" s="2">
        <f ca="1">K43</f>
        <v>25911</v>
      </c>
      <c r="O43" s="3">
        <f ca="1">ROUND(L43+H41/(N42-K42),0)</f>
        <v>5600</v>
      </c>
      <c r="P43" s="4">
        <v>0</v>
      </c>
      <c r="Q43" s="2">
        <f t="shared" ca="1" si="11"/>
        <v>25911</v>
      </c>
      <c r="R43" s="3">
        <f t="shared" ca="1" si="11"/>
        <v>5600</v>
      </c>
      <c r="S43" s="4">
        <f>S42</f>
        <v>2800</v>
      </c>
      <c r="T43">
        <f t="shared" ca="1" si="12"/>
        <v>25911</v>
      </c>
      <c r="U43">
        <f t="shared" si="12"/>
        <v>2500</v>
      </c>
      <c r="V43">
        <f>V42</f>
        <v>2800</v>
      </c>
    </row>
    <row r="44" spans="1:23" x14ac:dyDescent="0.2">
      <c r="A44" t="s">
        <v>11</v>
      </c>
      <c r="B44" t="e">
        <f t="shared" ca="1" si="0"/>
        <v>#NAME?</v>
      </c>
      <c r="C44" s="1">
        <v>40987</v>
      </c>
      <c r="D44" t="e">
        <f ca="1">D41</f>
        <v>#NAME?</v>
      </c>
      <c r="E44" t="e">
        <f ca="1">"12D Adb Wall "&amp;_xludf.BASE(ROUND(RAND()*50000,0),16,5)</f>
        <v>#NAME?</v>
      </c>
      <c r="F44">
        <v>2</v>
      </c>
      <c r="J44">
        <v>4</v>
      </c>
      <c r="K44" s="2">
        <f ca="1">Q43</f>
        <v>25911</v>
      </c>
      <c r="L44" s="2">
        <f ca="1">R43</f>
        <v>5600</v>
      </c>
      <c r="M44" s="2">
        <v>0</v>
      </c>
      <c r="N44" s="2">
        <f ca="1">K42</f>
        <v>23177</v>
      </c>
      <c r="O44" s="3">
        <f ca="1">O43</f>
        <v>5600</v>
      </c>
      <c r="P44" s="4">
        <f>P43</f>
        <v>0</v>
      </c>
      <c r="Q44" s="2">
        <f t="shared" ca="1" si="11"/>
        <v>23177</v>
      </c>
      <c r="R44" s="3">
        <f t="shared" ca="1" si="11"/>
        <v>5600</v>
      </c>
      <c r="S44" s="4">
        <f>S43</f>
        <v>2800</v>
      </c>
      <c r="T44">
        <f t="shared" ca="1" si="12"/>
        <v>25911</v>
      </c>
      <c r="U44">
        <f t="shared" ca="1" si="12"/>
        <v>5600</v>
      </c>
      <c r="V44">
        <f>V43</f>
        <v>2800</v>
      </c>
    </row>
    <row r="45" spans="1:23" x14ac:dyDescent="0.2">
      <c r="A45" t="s">
        <v>12</v>
      </c>
      <c r="B45" t="e">
        <f t="shared" ca="1" si="0"/>
        <v>#NAME?</v>
      </c>
      <c r="C45" s="1">
        <v>40987</v>
      </c>
      <c r="D45" t="e">
        <f ca="1">D41</f>
        <v>#NAME?</v>
      </c>
      <c r="E45" t="e">
        <f ca="1">"12D IZ Wall "&amp;_xludf.BASE(ROUND(RAND()*50000,0),16,5)</f>
        <v>#NAME?</v>
      </c>
      <c r="F45">
        <v>2</v>
      </c>
      <c r="H45" t="e">
        <f ca="1">E38</f>
        <v>#NAME?</v>
      </c>
      <c r="J45">
        <v>4</v>
      </c>
      <c r="K45" s="2">
        <f ca="1">N44</f>
        <v>23177</v>
      </c>
      <c r="L45" s="2">
        <f ca="1">O44</f>
        <v>5600</v>
      </c>
      <c r="M45" s="2">
        <f>P44</f>
        <v>0</v>
      </c>
      <c r="N45" s="2">
        <f ca="1">K42</f>
        <v>23177</v>
      </c>
      <c r="O45" s="3">
        <f>L42</f>
        <v>2500</v>
      </c>
      <c r="P45" s="4">
        <f>M42</f>
        <v>0</v>
      </c>
      <c r="Q45" s="2">
        <f t="shared" ca="1" si="11"/>
        <v>23177</v>
      </c>
      <c r="R45" s="2">
        <f t="shared" si="11"/>
        <v>2500</v>
      </c>
      <c r="S45" s="4" t="e">
        <f>#REF!</f>
        <v>#REF!</v>
      </c>
      <c r="T45">
        <f t="shared" ca="1" si="12"/>
        <v>23177</v>
      </c>
      <c r="U45">
        <f t="shared" ca="1" si="12"/>
        <v>5600</v>
      </c>
      <c r="V45">
        <f>V44</f>
        <v>2800</v>
      </c>
    </row>
    <row r="46" spans="1:23" x14ac:dyDescent="0.2">
      <c r="A46" t="s">
        <v>13</v>
      </c>
      <c r="B46" t="e">
        <f t="shared" ca="1" si="0"/>
        <v>#NAME?</v>
      </c>
      <c r="C46" s="1">
        <v>40987</v>
      </c>
      <c r="D46" t="e">
        <f ca="1">D41</f>
        <v>#NAME?</v>
      </c>
      <c r="E46" t="e">
        <f ca="1">"12D Adb Flr "&amp;_xludf.BASE(ROUND(RAND()*50000,0),16,5)</f>
        <v>#NAME?</v>
      </c>
      <c r="F46">
        <v>3</v>
      </c>
      <c r="J46">
        <v>4</v>
      </c>
      <c r="K46" s="2">
        <f ca="1">K42</f>
        <v>23177</v>
      </c>
      <c r="L46" s="2">
        <f>L42</f>
        <v>2500</v>
      </c>
      <c r="M46" s="4">
        <v>0</v>
      </c>
      <c r="N46" s="2">
        <f ca="1">K43</f>
        <v>25911</v>
      </c>
      <c r="O46" s="3">
        <f>L43</f>
        <v>2500</v>
      </c>
      <c r="P46" s="4">
        <v>0</v>
      </c>
      <c r="Q46" s="2">
        <f ca="1">K44</f>
        <v>25911</v>
      </c>
      <c r="R46" s="3">
        <f ca="1">L44</f>
        <v>5600</v>
      </c>
      <c r="S46" s="4">
        <v>0</v>
      </c>
      <c r="T46">
        <f ca="1">K45</f>
        <v>23177</v>
      </c>
      <c r="U46">
        <f ca="1">L45</f>
        <v>5600</v>
      </c>
      <c r="V46">
        <v>0</v>
      </c>
    </row>
    <row r="47" spans="1:23" x14ac:dyDescent="0.2">
      <c r="A47" t="s">
        <v>14</v>
      </c>
      <c r="B47" t="e">
        <f t="shared" ca="1" si="0"/>
        <v>#NAME?</v>
      </c>
      <c r="C47" s="1">
        <v>40987</v>
      </c>
      <c r="D47" t="e">
        <f ca="1">D41</f>
        <v>#NAME?</v>
      </c>
      <c r="E47" t="str">
        <f>"12D Window "</f>
        <v xml:space="preserve">12D Window </v>
      </c>
      <c r="F47">
        <v>22</v>
      </c>
      <c r="G47" t="e">
        <f ca="1">E42</f>
        <v>#NAME?</v>
      </c>
      <c r="H47">
        <v>35</v>
      </c>
      <c r="J47">
        <v>4</v>
      </c>
      <c r="K47">
        <f ca="1">K42+500</f>
        <v>23677</v>
      </c>
      <c r="L47">
        <f>L42+500</f>
        <v>3000</v>
      </c>
      <c r="M47">
        <f>M42+1200</f>
        <v>1200</v>
      </c>
      <c r="N47">
        <f ca="1">K47+1000</f>
        <v>24677</v>
      </c>
      <c r="O47">
        <f>L47</f>
        <v>3000</v>
      </c>
      <c r="P47">
        <f>M47</f>
        <v>1200</v>
      </c>
      <c r="Q47">
        <f ca="1">N47</f>
        <v>24677</v>
      </c>
      <c r="R47">
        <f>O47</f>
        <v>3000</v>
      </c>
      <c r="S47">
        <f>P47+1000</f>
        <v>2200</v>
      </c>
      <c r="T47">
        <f ca="1">K47</f>
        <v>23677</v>
      </c>
      <c r="U47">
        <f>R47</f>
        <v>3000</v>
      </c>
      <c r="V47">
        <f>S47</f>
        <v>2200</v>
      </c>
    </row>
    <row r="48" spans="1:23" x14ac:dyDescent="0.2">
      <c r="A48" t="s">
        <v>4</v>
      </c>
      <c r="B48" t="e">
        <f t="shared" ca="1" si="0"/>
        <v>#NAME?</v>
      </c>
      <c r="C48" s="1">
        <v>40987</v>
      </c>
      <c r="D48" t="e">
        <f ca="1">"12D Zn-"&amp;_xludf.BASE(W48,10,3)</f>
        <v>#NAME?</v>
      </c>
      <c r="E48" t="e">
        <f ca="1">"12D Zn-"&amp;_xludf.BASE(W48,10,3)</f>
        <v>#NAME?</v>
      </c>
      <c r="F48" t="s">
        <v>7</v>
      </c>
      <c r="H48">
        <f ca="1">ROUND(0.2*10^7+0.3*RAND()*1*10^8,0)</f>
        <v>23944664</v>
      </c>
      <c r="J48">
        <v>0</v>
      </c>
      <c r="K48" s="2">
        <v>0</v>
      </c>
      <c r="L48" s="3">
        <v>0</v>
      </c>
      <c r="M48" s="4" t="s">
        <v>2</v>
      </c>
      <c r="N48" s="2"/>
      <c r="O48" s="3">
        <v>1</v>
      </c>
      <c r="P48" s="4">
        <v>1</v>
      </c>
      <c r="Q48" s="2">
        <v>2800</v>
      </c>
      <c r="R48" s="3"/>
      <c r="S48" s="4" t="s">
        <v>8</v>
      </c>
      <c r="T48" t="s">
        <v>9</v>
      </c>
      <c r="W48">
        <f>W41+1</f>
        <v>7</v>
      </c>
    </row>
    <row r="49" spans="1:23" x14ac:dyDescent="0.2">
      <c r="A49" t="s">
        <v>10</v>
      </c>
      <c r="B49" t="e">
        <f t="shared" ca="1" si="0"/>
        <v>#NAME?</v>
      </c>
      <c r="C49" s="1">
        <v>40987</v>
      </c>
      <c r="D49" t="e">
        <f ca="1">D48</f>
        <v>#NAME?</v>
      </c>
      <c r="E49" t="e">
        <f ca="1">"12D Ext Wall "&amp;_xludf.BASE(ROUND(RAND()*50000,0),16,5)</f>
        <v>#NAME?</v>
      </c>
      <c r="F49">
        <v>1</v>
      </c>
      <c r="J49">
        <v>4</v>
      </c>
      <c r="K49" s="2">
        <f ca="1">N42</f>
        <v>25911</v>
      </c>
      <c r="L49" s="3">
        <f>O42</f>
        <v>2500</v>
      </c>
      <c r="M49" s="4">
        <f>P42</f>
        <v>0</v>
      </c>
      <c r="N49" s="2">
        <f ca="1">K49+ROUND(H48/3100,0)</f>
        <v>33635</v>
      </c>
      <c r="O49" s="3">
        <v>2500</v>
      </c>
      <c r="P49" s="4">
        <v>0</v>
      </c>
      <c r="Q49" s="2">
        <f t="shared" ref="Q49:R52" ca="1" si="13">N49</f>
        <v>33635</v>
      </c>
      <c r="R49" s="3">
        <f t="shared" si="13"/>
        <v>2500</v>
      </c>
      <c r="S49" s="4">
        <f>2800</f>
        <v>2800</v>
      </c>
      <c r="T49">
        <f t="shared" ref="T49:U52" ca="1" si="14">K49</f>
        <v>25911</v>
      </c>
      <c r="U49">
        <f t="shared" si="14"/>
        <v>2500</v>
      </c>
      <c r="V49">
        <v>2800</v>
      </c>
    </row>
    <row r="50" spans="1:23" x14ac:dyDescent="0.2">
      <c r="A50" t="s">
        <v>12</v>
      </c>
      <c r="B50" t="e">
        <f t="shared" ca="1" si="0"/>
        <v>#NAME?</v>
      </c>
      <c r="C50" s="1">
        <v>40987</v>
      </c>
      <c r="D50" t="e">
        <f ca="1">D48</f>
        <v>#NAME?</v>
      </c>
      <c r="E50" t="e">
        <f ca="1">"12D IZ Wall "&amp;_xludf.BASE(ROUND(RAND()*50000,0),16,5)</f>
        <v>#NAME?</v>
      </c>
      <c r="F50">
        <v>2</v>
      </c>
      <c r="H50" t="e">
        <f ca="1">E59</f>
        <v>#NAME?</v>
      </c>
      <c r="J50">
        <v>4</v>
      </c>
      <c r="K50" s="2">
        <f ca="1">N49</f>
        <v>33635</v>
      </c>
      <c r="L50" s="3">
        <f>O49</f>
        <v>2500</v>
      </c>
      <c r="M50" s="4">
        <f>P49</f>
        <v>0</v>
      </c>
      <c r="N50" s="2">
        <f ca="1">K50</f>
        <v>33635</v>
      </c>
      <c r="O50" s="3">
        <f ca="1">ROUND(L50+H48/(N49-K49),0)</f>
        <v>5600</v>
      </c>
      <c r="P50" s="4">
        <v>0</v>
      </c>
      <c r="Q50" s="2">
        <f t="shared" ca="1" si="13"/>
        <v>33635</v>
      </c>
      <c r="R50" s="3">
        <f t="shared" ca="1" si="13"/>
        <v>5600</v>
      </c>
      <c r="S50" s="4">
        <f>S49</f>
        <v>2800</v>
      </c>
      <c r="T50">
        <f t="shared" ca="1" si="14"/>
        <v>33635</v>
      </c>
      <c r="U50">
        <f t="shared" si="14"/>
        <v>2500</v>
      </c>
      <c r="V50">
        <f>V49</f>
        <v>2800</v>
      </c>
    </row>
    <row r="51" spans="1:23" x14ac:dyDescent="0.2">
      <c r="A51" t="s">
        <v>11</v>
      </c>
      <c r="B51" t="e">
        <f t="shared" ca="1" si="0"/>
        <v>#NAME?</v>
      </c>
      <c r="C51" s="1">
        <v>40987</v>
      </c>
      <c r="D51" t="e">
        <f ca="1">D48</f>
        <v>#NAME?</v>
      </c>
      <c r="E51" t="e">
        <f ca="1">"12D Adb Wall "&amp;_xludf.BASE(ROUND(RAND()*50000,0),16,5)</f>
        <v>#NAME?</v>
      </c>
      <c r="F51">
        <v>2</v>
      </c>
      <c r="J51">
        <v>4</v>
      </c>
      <c r="K51" s="2">
        <f ca="1">Q50</f>
        <v>33635</v>
      </c>
      <c r="L51" s="2">
        <f ca="1">R50</f>
        <v>5600</v>
      </c>
      <c r="M51" s="2">
        <v>0</v>
      </c>
      <c r="N51" s="2">
        <f ca="1">K49</f>
        <v>25911</v>
      </c>
      <c r="O51" s="3">
        <f ca="1">O50</f>
        <v>5600</v>
      </c>
      <c r="P51" s="4">
        <f>P50</f>
        <v>0</v>
      </c>
      <c r="Q51" s="2">
        <f t="shared" ca="1" si="13"/>
        <v>25911</v>
      </c>
      <c r="R51" s="3">
        <f t="shared" ca="1" si="13"/>
        <v>5600</v>
      </c>
      <c r="S51" s="4">
        <f>S50</f>
        <v>2800</v>
      </c>
      <c r="T51">
        <f t="shared" ca="1" si="14"/>
        <v>33635</v>
      </c>
      <c r="U51">
        <f t="shared" ca="1" si="14"/>
        <v>5600</v>
      </c>
      <c r="V51">
        <f>V50</f>
        <v>2800</v>
      </c>
    </row>
    <row r="52" spans="1:23" x14ac:dyDescent="0.2">
      <c r="A52" t="s">
        <v>12</v>
      </c>
      <c r="B52" t="e">
        <f t="shared" ca="1" si="0"/>
        <v>#NAME?</v>
      </c>
      <c r="C52" s="1">
        <v>40987</v>
      </c>
      <c r="D52" t="e">
        <f ca="1">D48</f>
        <v>#NAME?</v>
      </c>
      <c r="E52" t="e">
        <f ca="1">"12D IZ Wall "&amp;_xludf.BASE(ROUND(RAND()*50000,0),16,5)</f>
        <v>#NAME?</v>
      </c>
      <c r="F52">
        <v>2</v>
      </c>
      <c r="H52" t="e">
        <f ca="1">E45</f>
        <v>#NAME?</v>
      </c>
      <c r="J52">
        <v>4</v>
      </c>
      <c r="K52" s="2">
        <f ca="1">N51</f>
        <v>25911</v>
      </c>
      <c r="L52" s="2">
        <f ca="1">O51</f>
        <v>5600</v>
      </c>
      <c r="M52" s="2">
        <f>P51</f>
        <v>0</v>
      </c>
      <c r="N52" s="2">
        <f ca="1">K49</f>
        <v>25911</v>
      </c>
      <c r="O52" s="3">
        <f>L49</f>
        <v>2500</v>
      </c>
      <c r="P52" s="4">
        <f>M49</f>
        <v>0</v>
      </c>
      <c r="Q52" s="2">
        <f t="shared" ca="1" si="13"/>
        <v>25911</v>
      </c>
      <c r="R52" s="2">
        <f t="shared" si="13"/>
        <v>2500</v>
      </c>
      <c r="S52" s="4" t="e">
        <f>#REF!</f>
        <v>#REF!</v>
      </c>
      <c r="T52">
        <f t="shared" ca="1" si="14"/>
        <v>25911</v>
      </c>
      <c r="U52">
        <f t="shared" ca="1" si="14"/>
        <v>5600</v>
      </c>
      <c r="V52">
        <f>V51</f>
        <v>2800</v>
      </c>
    </row>
    <row r="53" spans="1:23" x14ac:dyDescent="0.2">
      <c r="A53" t="s">
        <v>13</v>
      </c>
      <c r="B53" t="e">
        <f t="shared" ca="1" si="0"/>
        <v>#NAME?</v>
      </c>
      <c r="C53" s="1">
        <v>40987</v>
      </c>
      <c r="D53" t="e">
        <f ca="1">D48</f>
        <v>#NAME?</v>
      </c>
      <c r="E53" t="e">
        <f ca="1">"12D Adb Flr "&amp;_xludf.BASE(ROUND(RAND()*50000,0),16,5)</f>
        <v>#NAME?</v>
      </c>
      <c r="F53">
        <v>3</v>
      </c>
      <c r="J53">
        <v>4</v>
      </c>
      <c r="K53" s="2">
        <f ca="1">K49</f>
        <v>25911</v>
      </c>
      <c r="L53" s="2">
        <f>L49</f>
        <v>2500</v>
      </c>
      <c r="M53" s="4">
        <v>0</v>
      </c>
      <c r="N53" s="2">
        <f ca="1">K50</f>
        <v>33635</v>
      </c>
      <c r="O53" s="3">
        <f>L50</f>
        <v>2500</v>
      </c>
      <c r="P53" s="4">
        <v>0</v>
      </c>
      <c r="Q53" s="2">
        <f ca="1">K51</f>
        <v>33635</v>
      </c>
      <c r="R53" s="3">
        <f ca="1">L51</f>
        <v>5600</v>
      </c>
      <c r="S53" s="4">
        <v>0</v>
      </c>
      <c r="T53">
        <f ca="1">K52</f>
        <v>25911</v>
      </c>
      <c r="U53">
        <f ca="1">L52</f>
        <v>5600</v>
      </c>
      <c r="V53">
        <v>0</v>
      </c>
    </row>
    <row r="54" spans="1:23" x14ac:dyDescent="0.2">
      <c r="A54" t="s">
        <v>14</v>
      </c>
      <c r="B54" t="e">
        <f t="shared" ca="1" si="0"/>
        <v>#NAME?</v>
      </c>
      <c r="C54" s="1">
        <v>40987</v>
      </c>
      <c r="D54" t="e">
        <f ca="1">D48</f>
        <v>#NAME?</v>
      </c>
      <c r="E54" t="str">
        <f>"12D Window "</f>
        <v xml:space="preserve">12D Window </v>
      </c>
      <c r="F54">
        <v>22</v>
      </c>
      <c r="G54" t="e">
        <f ca="1">E49</f>
        <v>#NAME?</v>
      </c>
      <c r="H54">
        <v>35</v>
      </c>
      <c r="J54">
        <v>4</v>
      </c>
      <c r="K54">
        <f ca="1">K49+500</f>
        <v>26411</v>
      </c>
      <c r="L54">
        <f>L49+500</f>
        <v>3000</v>
      </c>
      <c r="M54">
        <f>M49+1200</f>
        <v>1200</v>
      </c>
      <c r="N54">
        <f ca="1">K54+1000</f>
        <v>27411</v>
      </c>
      <c r="O54">
        <f>L54</f>
        <v>3000</v>
      </c>
      <c r="P54">
        <f>M54</f>
        <v>1200</v>
      </c>
      <c r="Q54">
        <f ca="1">N54</f>
        <v>27411</v>
      </c>
      <c r="R54">
        <f>O54</f>
        <v>3000</v>
      </c>
      <c r="S54">
        <f>P54+1000</f>
        <v>2200</v>
      </c>
      <c r="T54">
        <f ca="1">K54</f>
        <v>26411</v>
      </c>
      <c r="U54">
        <f>R54</f>
        <v>3000</v>
      </c>
      <c r="V54">
        <f>S54</f>
        <v>2200</v>
      </c>
    </row>
    <row r="55" spans="1:23" x14ac:dyDescent="0.2">
      <c r="A55" t="s">
        <v>4</v>
      </c>
      <c r="B55" t="e">
        <f t="shared" ca="1" si="0"/>
        <v>#NAME?</v>
      </c>
      <c r="C55" s="1">
        <v>40987</v>
      </c>
      <c r="D55" t="e">
        <f ca="1">"12D Zn-"&amp;_xludf.BASE(W55,10,3)</f>
        <v>#NAME?</v>
      </c>
      <c r="E55" t="e">
        <f ca="1">"12D Zn-"&amp;_xludf.BASE(W55,10,3)</f>
        <v>#NAME?</v>
      </c>
      <c r="F55" t="s">
        <v>7</v>
      </c>
      <c r="H55">
        <f ca="1">ROUND(0.2*10^7+0.3*RAND()*1*10^8,0)</f>
        <v>8989985</v>
      </c>
      <c r="J55">
        <v>0</v>
      </c>
      <c r="K55" s="2">
        <v>0</v>
      </c>
      <c r="L55" s="3">
        <v>0</v>
      </c>
      <c r="M55" s="4" t="s">
        <v>2</v>
      </c>
      <c r="N55" s="2"/>
      <c r="O55" s="3">
        <v>1</v>
      </c>
      <c r="P55" s="4">
        <v>1</v>
      </c>
      <c r="Q55" s="2">
        <v>2800</v>
      </c>
      <c r="R55" s="3"/>
      <c r="S55" s="4" t="s">
        <v>8</v>
      </c>
      <c r="T55" t="s">
        <v>9</v>
      </c>
      <c r="W55">
        <f>W48+1</f>
        <v>8</v>
      </c>
    </row>
    <row r="56" spans="1:23" x14ac:dyDescent="0.2">
      <c r="A56" t="s">
        <v>10</v>
      </c>
      <c r="B56" t="e">
        <f t="shared" ca="1" si="0"/>
        <v>#NAME?</v>
      </c>
      <c r="C56" s="1">
        <v>40987</v>
      </c>
      <c r="D56" t="e">
        <f ca="1">D55</f>
        <v>#NAME?</v>
      </c>
      <c r="E56" t="e">
        <f ca="1">"12D Ext Wall "&amp;_xludf.BASE(ROUND(RAND()*50000,0),16,5)</f>
        <v>#NAME?</v>
      </c>
      <c r="F56">
        <v>1</v>
      </c>
      <c r="J56">
        <v>4</v>
      </c>
      <c r="K56" s="2">
        <f ca="1">N49</f>
        <v>33635</v>
      </c>
      <c r="L56" s="3">
        <f>O49</f>
        <v>2500</v>
      </c>
      <c r="M56" s="4">
        <f>P49</f>
        <v>0</v>
      </c>
      <c r="N56" s="2">
        <f ca="1">K56+ROUND(H55/3100,0)</f>
        <v>36535</v>
      </c>
      <c r="O56" s="3">
        <v>2500</v>
      </c>
      <c r="P56" s="4">
        <v>0</v>
      </c>
      <c r="Q56" s="2">
        <f t="shared" ref="Q56:R59" ca="1" si="15">N56</f>
        <v>36535</v>
      </c>
      <c r="R56" s="3">
        <f t="shared" si="15"/>
        <v>2500</v>
      </c>
      <c r="S56" s="4">
        <f>2800</f>
        <v>2800</v>
      </c>
      <c r="T56">
        <f t="shared" ref="T56:U59" ca="1" si="16">K56</f>
        <v>33635</v>
      </c>
      <c r="U56">
        <f t="shared" si="16"/>
        <v>2500</v>
      </c>
      <c r="V56">
        <v>2800</v>
      </c>
    </row>
    <row r="57" spans="1:23" x14ac:dyDescent="0.2">
      <c r="A57" t="s">
        <v>12</v>
      </c>
      <c r="B57" t="e">
        <f t="shared" ca="1" si="0"/>
        <v>#NAME?</v>
      </c>
      <c r="C57" s="1">
        <v>40987</v>
      </c>
      <c r="D57" t="e">
        <f ca="1">D55</f>
        <v>#NAME?</v>
      </c>
      <c r="E57" t="e">
        <f ca="1">"12D IZ Wall "&amp;_xludf.BASE(ROUND(RAND()*50000,0),16,5)</f>
        <v>#NAME?</v>
      </c>
      <c r="F57">
        <v>2</v>
      </c>
      <c r="H57" t="e">
        <f ca="1">E66</f>
        <v>#NAME?</v>
      </c>
      <c r="J57">
        <v>4</v>
      </c>
      <c r="K57" s="2">
        <f ca="1">N56</f>
        <v>36535</v>
      </c>
      <c r="L57" s="3">
        <f>O56</f>
        <v>2500</v>
      </c>
      <c r="M57" s="4">
        <f>P56</f>
        <v>0</v>
      </c>
      <c r="N57" s="2">
        <f ca="1">K57</f>
        <v>36535</v>
      </c>
      <c r="O57" s="3">
        <f ca="1">ROUND(L57+H55/(N56-K56),0)</f>
        <v>5600</v>
      </c>
      <c r="P57" s="4">
        <v>0</v>
      </c>
      <c r="Q57" s="2">
        <f t="shared" ca="1" si="15"/>
        <v>36535</v>
      </c>
      <c r="R57" s="3">
        <f t="shared" ca="1" si="15"/>
        <v>5600</v>
      </c>
      <c r="S57" s="4">
        <f>S56</f>
        <v>2800</v>
      </c>
      <c r="T57">
        <f t="shared" ca="1" si="16"/>
        <v>36535</v>
      </c>
      <c r="U57">
        <f t="shared" si="16"/>
        <v>2500</v>
      </c>
      <c r="V57">
        <f>V56</f>
        <v>2800</v>
      </c>
    </row>
    <row r="58" spans="1:23" x14ac:dyDescent="0.2">
      <c r="A58" t="s">
        <v>11</v>
      </c>
      <c r="B58" t="e">
        <f t="shared" ca="1" si="0"/>
        <v>#NAME?</v>
      </c>
      <c r="C58" s="1">
        <v>40987</v>
      </c>
      <c r="D58" t="e">
        <f ca="1">D55</f>
        <v>#NAME?</v>
      </c>
      <c r="E58" t="e">
        <f ca="1">"12D Adb Wall "&amp;_xludf.BASE(ROUND(RAND()*50000,0),16,5)</f>
        <v>#NAME?</v>
      </c>
      <c r="F58">
        <v>2</v>
      </c>
      <c r="J58">
        <v>4</v>
      </c>
      <c r="K58" s="2">
        <f ca="1">Q57</f>
        <v>36535</v>
      </c>
      <c r="L58" s="2">
        <f ca="1">R57</f>
        <v>5600</v>
      </c>
      <c r="M58" s="2">
        <v>0</v>
      </c>
      <c r="N58" s="2">
        <f ca="1">K56</f>
        <v>33635</v>
      </c>
      <c r="O58" s="3">
        <f ca="1">O57</f>
        <v>5600</v>
      </c>
      <c r="P58" s="4">
        <f>P57</f>
        <v>0</v>
      </c>
      <c r="Q58" s="2">
        <f t="shared" ca="1" si="15"/>
        <v>33635</v>
      </c>
      <c r="R58" s="3">
        <f t="shared" ca="1" si="15"/>
        <v>5600</v>
      </c>
      <c r="S58" s="4">
        <f>S57</f>
        <v>2800</v>
      </c>
      <c r="T58">
        <f t="shared" ca="1" si="16"/>
        <v>36535</v>
      </c>
      <c r="U58">
        <f t="shared" ca="1" si="16"/>
        <v>5600</v>
      </c>
      <c r="V58">
        <f>V57</f>
        <v>2800</v>
      </c>
    </row>
    <row r="59" spans="1:23" x14ac:dyDescent="0.2">
      <c r="A59" t="s">
        <v>12</v>
      </c>
      <c r="B59" t="e">
        <f t="shared" ca="1" si="0"/>
        <v>#NAME?</v>
      </c>
      <c r="C59" s="1">
        <v>40987</v>
      </c>
      <c r="D59" t="e">
        <f ca="1">D55</f>
        <v>#NAME?</v>
      </c>
      <c r="E59" t="e">
        <f ca="1">"12D IZ Wall "&amp;_xludf.BASE(ROUND(RAND()*50000,0),16,5)</f>
        <v>#NAME?</v>
      </c>
      <c r="F59">
        <v>2</v>
      </c>
      <c r="H59" t="e">
        <f ca="1">E52</f>
        <v>#NAME?</v>
      </c>
      <c r="J59">
        <v>4</v>
      </c>
      <c r="K59" s="2">
        <f ca="1">N58</f>
        <v>33635</v>
      </c>
      <c r="L59" s="2">
        <f ca="1">O58</f>
        <v>5600</v>
      </c>
      <c r="M59" s="2">
        <f>P58</f>
        <v>0</v>
      </c>
      <c r="N59" s="2">
        <f ca="1">K56</f>
        <v>33635</v>
      </c>
      <c r="O59" s="3">
        <f>L56</f>
        <v>2500</v>
      </c>
      <c r="P59" s="4">
        <f>M56</f>
        <v>0</v>
      </c>
      <c r="Q59" s="2">
        <f t="shared" ca="1" si="15"/>
        <v>33635</v>
      </c>
      <c r="R59" s="2">
        <f t="shared" si="15"/>
        <v>2500</v>
      </c>
      <c r="S59" s="4" t="e">
        <f>#REF!</f>
        <v>#REF!</v>
      </c>
      <c r="T59">
        <f t="shared" ca="1" si="16"/>
        <v>33635</v>
      </c>
      <c r="U59">
        <f t="shared" ca="1" si="16"/>
        <v>5600</v>
      </c>
      <c r="V59">
        <f>V58</f>
        <v>2800</v>
      </c>
    </row>
    <row r="60" spans="1:23" x14ac:dyDescent="0.2">
      <c r="A60" t="s">
        <v>13</v>
      </c>
      <c r="B60" t="e">
        <f t="shared" ca="1" si="0"/>
        <v>#NAME?</v>
      </c>
      <c r="C60" s="1">
        <v>40987</v>
      </c>
      <c r="D60" t="e">
        <f ca="1">D55</f>
        <v>#NAME?</v>
      </c>
      <c r="E60" t="e">
        <f ca="1">"12D Adb Flr "&amp;_xludf.BASE(ROUND(RAND()*50000,0),16,5)</f>
        <v>#NAME?</v>
      </c>
      <c r="F60">
        <v>3</v>
      </c>
      <c r="J60">
        <v>4</v>
      </c>
      <c r="K60" s="2">
        <f ca="1">K56</f>
        <v>33635</v>
      </c>
      <c r="L60" s="2">
        <f>L56</f>
        <v>2500</v>
      </c>
      <c r="M60" s="4">
        <v>0</v>
      </c>
      <c r="N60" s="2">
        <f ca="1">K57</f>
        <v>36535</v>
      </c>
      <c r="O60" s="3">
        <f>L57</f>
        <v>2500</v>
      </c>
      <c r="P60" s="4">
        <v>0</v>
      </c>
      <c r="Q60" s="2">
        <f ca="1">K58</f>
        <v>36535</v>
      </c>
      <c r="R60" s="3">
        <f ca="1">L58</f>
        <v>5600</v>
      </c>
      <c r="S60" s="4">
        <v>0</v>
      </c>
      <c r="T60">
        <f ca="1">K59</f>
        <v>33635</v>
      </c>
      <c r="U60">
        <f ca="1">L59</f>
        <v>5600</v>
      </c>
      <c r="V60">
        <v>0</v>
      </c>
    </row>
    <row r="61" spans="1:23" x14ac:dyDescent="0.2">
      <c r="A61" t="s">
        <v>14</v>
      </c>
      <c r="B61" t="e">
        <f t="shared" ca="1" si="0"/>
        <v>#NAME?</v>
      </c>
      <c r="C61" s="1">
        <v>40987</v>
      </c>
      <c r="D61" t="e">
        <f ca="1">D55</f>
        <v>#NAME?</v>
      </c>
      <c r="E61" t="str">
        <f>"12D Window "</f>
        <v xml:space="preserve">12D Window </v>
      </c>
      <c r="F61">
        <v>22</v>
      </c>
      <c r="G61" t="e">
        <f ca="1">E56</f>
        <v>#NAME?</v>
      </c>
      <c r="H61">
        <v>35</v>
      </c>
      <c r="J61">
        <v>4</v>
      </c>
      <c r="K61">
        <f ca="1">K56+500</f>
        <v>34135</v>
      </c>
      <c r="L61">
        <f>L56+500</f>
        <v>3000</v>
      </c>
      <c r="M61">
        <f>M56+1200</f>
        <v>1200</v>
      </c>
      <c r="N61">
        <f ca="1">K61+1000</f>
        <v>35135</v>
      </c>
      <c r="O61">
        <f>L61</f>
        <v>3000</v>
      </c>
      <c r="P61">
        <f>M61</f>
        <v>1200</v>
      </c>
      <c r="Q61">
        <f ca="1">N61</f>
        <v>35135</v>
      </c>
      <c r="R61">
        <f>O61</f>
        <v>3000</v>
      </c>
      <c r="S61">
        <f>P61+1000</f>
        <v>2200</v>
      </c>
      <c r="T61">
        <f ca="1">K61</f>
        <v>34135</v>
      </c>
      <c r="U61">
        <f>R61</f>
        <v>3000</v>
      </c>
      <c r="V61">
        <f>S61</f>
        <v>2200</v>
      </c>
    </row>
    <row r="62" spans="1:23" x14ac:dyDescent="0.2">
      <c r="A62" t="s">
        <v>4</v>
      </c>
      <c r="B62" t="e">
        <f t="shared" ca="1" si="0"/>
        <v>#NAME?</v>
      </c>
      <c r="C62" s="1">
        <v>40987</v>
      </c>
      <c r="D62" t="e">
        <f ca="1">"12D Zn-"&amp;_xludf.BASE(W62,10,3)</f>
        <v>#NAME?</v>
      </c>
      <c r="E62" t="e">
        <f ca="1">"12D Zn-"&amp;_xludf.BASE(W62,10,3)</f>
        <v>#NAME?</v>
      </c>
      <c r="F62" t="s">
        <v>7</v>
      </c>
      <c r="H62">
        <f ca="1">ROUND(0.2*10^7+0.3*RAND()*1*10^8,0)</f>
        <v>12999424</v>
      </c>
      <c r="J62">
        <v>0</v>
      </c>
      <c r="K62" s="2">
        <v>0</v>
      </c>
      <c r="L62" s="3">
        <v>0</v>
      </c>
      <c r="M62" s="4" t="s">
        <v>2</v>
      </c>
      <c r="N62" s="2"/>
      <c r="O62" s="3">
        <v>1</v>
      </c>
      <c r="P62" s="4">
        <v>1</v>
      </c>
      <c r="Q62" s="2">
        <v>2800</v>
      </c>
      <c r="R62" s="3"/>
      <c r="S62" s="4" t="s">
        <v>8</v>
      </c>
      <c r="T62" t="s">
        <v>9</v>
      </c>
      <c r="W62">
        <f>W55+1</f>
        <v>9</v>
      </c>
    </row>
    <row r="63" spans="1:23" x14ac:dyDescent="0.2">
      <c r="A63" t="s">
        <v>10</v>
      </c>
      <c r="B63" t="e">
        <f t="shared" ca="1" si="0"/>
        <v>#NAME?</v>
      </c>
      <c r="C63" s="1">
        <v>40987</v>
      </c>
      <c r="D63" t="e">
        <f ca="1">D62</f>
        <v>#NAME?</v>
      </c>
      <c r="E63" t="e">
        <f ca="1">"12D Ext Wall "&amp;_xludf.BASE(ROUND(RAND()*50000,0),16,5)</f>
        <v>#NAME?</v>
      </c>
      <c r="F63">
        <v>1</v>
      </c>
      <c r="J63">
        <v>4</v>
      </c>
      <c r="K63" s="2">
        <f ca="1">N56</f>
        <v>36535</v>
      </c>
      <c r="L63" s="3">
        <f>O56</f>
        <v>2500</v>
      </c>
      <c r="M63" s="4">
        <f>P56</f>
        <v>0</v>
      </c>
      <c r="N63" s="2">
        <f ca="1">K63+ROUND(H62/3100,0)</f>
        <v>40728</v>
      </c>
      <c r="O63" s="3">
        <v>2500</v>
      </c>
      <c r="P63" s="4">
        <v>0</v>
      </c>
      <c r="Q63" s="2">
        <f t="shared" ref="Q63:R66" ca="1" si="17">N63</f>
        <v>40728</v>
      </c>
      <c r="R63" s="3">
        <f t="shared" si="17"/>
        <v>2500</v>
      </c>
      <c r="S63" s="4">
        <f>2800</f>
        <v>2800</v>
      </c>
      <c r="T63">
        <f t="shared" ref="T63:U66" ca="1" si="18">K63</f>
        <v>36535</v>
      </c>
      <c r="U63">
        <f t="shared" si="18"/>
        <v>2500</v>
      </c>
      <c r="V63">
        <v>2800</v>
      </c>
    </row>
    <row r="64" spans="1:23" x14ac:dyDescent="0.2">
      <c r="A64" t="s">
        <v>12</v>
      </c>
      <c r="B64" t="e">
        <f t="shared" ca="1" si="0"/>
        <v>#NAME?</v>
      </c>
      <c r="C64" s="1">
        <v>40987</v>
      </c>
      <c r="D64" t="e">
        <f ca="1">D62</f>
        <v>#NAME?</v>
      </c>
      <c r="E64" t="e">
        <f ca="1">"12D IZ Wall "&amp;_xludf.BASE(ROUND(RAND()*50000,0),16,5)</f>
        <v>#NAME?</v>
      </c>
      <c r="F64">
        <v>2</v>
      </c>
      <c r="H64" t="e">
        <f ca="1">E73</f>
        <v>#NAME?</v>
      </c>
      <c r="J64">
        <v>4</v>
      </c>
      <c r="K64" s="2">
        <f ca="1">N63</f>
        <v>40728</v>
      </c>
      <c r="L64" s="3">
        <f>O63</f>
        <v>2500</v>
      </c>
      <c r="M64" s="4">
        <f>P63</f>
        <v>0</v>
      </c>
      <c r="N64" s="2">
        <f ca="1">K64</f>
        <v>40728</v>
      </c>
      <c r="O64" s="3">
        <f ca="1">ROUND(L64+H62/(N63-K63),0)</f>
        <v>5600</v>
      </c>
      <c r="P64" s="4">
        <v>0</v>
      </c>
      <c r="Q64" s="2">
        <f t="shared" ca="1" si="17"/>
        <v>40728</v>
      </c>
      <c r="R64" s="3">
        <f t="shared" ca="1" si="17"/>
        <v>5600</v>
      </c>
      <c r="S64" s="4">
        <f>S63</f>
        <v>2800</v>
      </c>
      <c r="T64">
        <f t="shared" ca="1" si="18"/>
        <v>40728</v>
      </c>
      <c r="U64">
        <f t="shared" si="18"/>
        <v>2500</v>
      </c>
      <c r="V64">
        <f>V63</f>
        <v>2800</v>
      </c>
    </row>
    <row r="65" spans="1:23" x14ac:dyDescent="0.2">
      <c r="A65" t="s">
        <v>11</v>
      </c>
      <c r="B65" t="e">
        <f t="shared" ca="1" si="0"/>
        <v>#NAME?</v>
      </c>
      <c r="C65" s="1">
        <v>40987</v>
      </c>
      <c r="D65" t="e">
        <f ca="1">D62</f>
        <v>#NAME?</v>
      </c>
      <c r="E65" t="e">
        <f ca="1">"12D Adb Wall "&amp;_xludf.BASE(ROUND(RAND()*50000,0),16,5)</f>
        <v>#NAME?</v>
      </c>
      <c r="F65">
        <v>2</v>
      </c>
      <c r="J65">
        <v>4</v>
      </c>
      <c r="K65" s="2">
        <f ca="1">Q64</f>
        <v>40728</v>
      </c>
      <c r="L65" s="2">
        <f ca="1">R64</f>
        <v>5600</v>
      </c>
      <c r="M65" s="2">
        <v>0</v>
      </c>
      <c r="N65" s="2">
        <f ca="1">K63</f>
        <v>36535</v>
      </c>
      <c r="O65" s="3">
        <f ca="1">O64</f>
        <v>5600</v>
      </c>
      <c r="P65" s="4">
        <f>P64</f>
        <v>0</v>
      </c>
      <c r="Q65" s="2">
        <f t="shared" ca="1" si="17"/>
        <v>36535</v>
      </c>
      <c r="R65" s="3">
        <f t="shared" ca="1" si="17"/>
        <v>5600</v>
      </c>
      <c r="S65" s="4">
        <f>S64</f>
        <v>2800</v>
      </c>
      <c r="T65">
        <f t="shared" ca="1" si="18"/>
        <v>40728</v>
      </c>
      <c r="U65">
        <f t="shared" ca="1" si="18"/>
        <v>5600</v>
      </c>
      <c r="V65">
        <f>V64</f>
        <v>2800</v>
      </c>
    </row>
    <row r="66" spans="1:23" x14ac:dyDescent="0.2">
      <c r="A66" t="s">
        <v>12</v>
      </c>
      <c r="B66" t="e">
        <f t="shared" ca="1" si="0"/>
        <v>#NAME?</v>
      </c>
      <c r="C66" s="1">
        <v>40987</v>
      </c>
      <c r="D66" t="e">
        <f ca="1">D62</f>
        <v>#NAME?</v>
      </c>
      <c r="E66" t="e">
        <f ca="1">"12D IZ Wall "&amp;_xludf.BASE(ROUND(RAND()*50000,0),16,5)</f>
        <v>#NAME?</v>
      </c>
      <c r="F66">
        <v>2</v>
      </c>
      <c r="H66" t="e">
        <f ca="1">E59</f>
        <v>#NAME?</v>
      </c>
      <c r="J66">
        <v>4</v>
      </c>
      <c r="K66" s="2">
        <f ca="1">N65</f>
        <v>36535</v>
      </c>
      <c r="L66" s="2">
        <f ca="1">O65</f>
        <v>5600</v>
      </c>
      <c r="M66" s="2">
        <f>P65</f>
        <v>0</v>
      </c>
      <c r="N66" s="2">
        <f ca="1">K63</f>
        <v>36535</v>
      </c>
      <c r="O66" s="3">
        <f>L63</f>
        <v>2500</v>
      </c>
      <c r="P66" s="4">
        <f>M63</f>
        <v>0</v>
      </c>
      <c r="Q66" s="2">
        <f t="shared" ca="1" si="17"/>
        <v>36535</v>
      </c>
      <c r="R66" s="2">
        <f t="shared" si="17"/>
        <v>2500</v>
      </c>
      <c r="S66" s="4" t="e">
        <f>#REF!</f>
        <v>#REF!</v>
      </c>
      <c r="T66">
        <f t="shared" ca="1" si="18"/>
        <v>36535</v>
      </c>
      <c r="U66">
        <f t="shared" ca="1" si="18"/>
        <v>5600</v>
      </c>
      <c r="V66">
        <f>V65</f>
        <v>2800</v>
      </c>
    </row>
    <row r="67" spans="1:23" x14ac:dyDescent="0.2">
      <c r="A67" t="s">
        <v>13</v>
      </c>
      <c r="B67" t="e">
        <f t="shared" ca="1" si="0"/>
        <v>#NAME?</v>
      </c>
      <c r="C67" s="1">
        <v>40987</v>
      </c>
      <c r="D67" t="e">
        <f ca="1">D62</f>
        <v>#NAME?</v>
      </c>
      <c r="E67" t="e">
        <f ca="1">"12D Adb Flr "&amp;_xludf.BASE(ROUND(RAND()*50000,0),16,5)</f>
        <v>#NAME?</v>
      </c>
      <c r="F67">
        <v>3</v>
      </c>
      <c r="J67">
        <v>4</v>
      </c>
      <c r="K67" s="2">
        <f ca="1">K63</f>
        <v>36535</v>
      </c>
      <c r="L67" s="2">
        <f>L63</f>
        <v>2500</v>
      </c>
      <c r="M67" s="4">
        <v>0</v>
      </c>
      <c r="N67" s="2">
        <f ca="1">K64</f>
        <v>40728</v>
      </c>
      <c r="O67" s="3">
        <f>L64</f>
        <v>2500</v>
      </c>
      <c r="P67" s="4">
        <v>0</v>
      </c>
      <c r="Q67" s="2">
        <f ca="1">K65</f>
        <v>40728</v>
      </c>
      <c r="R67" s="3">
        <f ca="1">L65</f>
        <v>5600</v>
      </c>
      <c r="S67" s="4">
        <v>0</v>
      </c>
      <c r="T67">
        <f ca="1">K66</f>
        <v>36535</v>
      </c>
      <c r="U67">
        <f ca="1">L66</f>
        <v>5600</v>
      </c>
      <c r="V67">
        <v>0</v>
      </c>
    </row>
    <row r="68" spans="1:23" x14ac:dyDescent="0.2">
      <c r="A68" t="s">
        <v>14</v>
      </c>
      <c r="B68" t="e">
        <f t="shared" ca="1" si="0"/>
        <v>#NAME?</v>
      </c>
      <c r="C68" s="1">
        <v>40987</v>
      </c>
      <c r="D68" t="e">
        <f ca="1">D62</f>
        <v>#NAME?</v>
      </c>
      <c r="E68" t="str">
        <f>"12D Window "</f>
        <v xml:space="preserve">12D Window </v>
      </c>
      <c r="F68">
        <v>22</v>
      </c>
      <c r="G68" t="e">
        <f ca="1">E63</f>
        <v>#NAME?</v>
      </c>
      <c r="H68">
        <v>35</v>
      </c>
      <c r="J68">
        <v>4</v>
      </c>
      <c r="K68">
        <f ca="1">K63+500</f>
        <v>37035</v>
      </c>
      <c r="L68">
        <f>L63+500</f>
        <v>3000</v>
      </c>
      <c r="M68">
        <f>M63+1200</f>
        <v>1200</v>
      </c>
      <c r="N68">
        <f ca="1">K68+1000</f>
        <v>38035</v>
      </c>
      <c r="O68">
        <f>L68</f>
        <v>3000</v>
      </c>
      <c r="P68">
        <f>M68</f>
        <v>1200</v>
      </c>
      <c r="Q68">
        <f ca="1">N68</f>
        <v>38035</v>
      </c>
      <c r="R68">
        <f>O68</f>
        <v>3000</v>
      </c>
      <c r="S68">
        <f>P68+1000</f>
        <v>2200</v>
      </c>
      <c r="T68">
        <f ca="1">K68</f>
        <v>37035</v>
      </c>
      <c r="U68">
        <f>R68</f>
        <v>3000</v>
      </c>
      <c r="V68">
        <f>S68</f>
        <v>2200</v>
      </c>
    </row>
    <row r="69" spans="1:23" x14ac:dyDescent="0.2">
      <c r="A69" t="s">
        <v>4</v>
      </c>
      <c r="B69" t="e">
        <f t="shared" ca="1" si="0"/>
        <v>#NAME?</v>
      </c>
      <c r="C69" s="1">
        <v>40987</v>
      </c>
      <c r="D69" t="e">
        <f ca="1">"12D Zn-"&amp;_xludf.BASE(W69,10,3)</f>
        <v>#NAME?</v>
      </c>
      <c r="E69" t="e">
        <f ca="1">"12D Zn-"&amp;_xludf.BASE(W69,10,3)</f>
        <v>#NAME?</v>
      </c>
      <c r="F69" t="s">
        <v>7</v>
      </c>
      <c r="H69">
        <f ca="1">ROUND(0.2*10^7+0.3*RAND()*1*10^8,0)</f>
        <v>21742174</v>
      </c>
      <c r="J69">
        <v>0</v>
      </c>
      <c r="K69" s="2">
        <v>0</v>
      </c>
      <c r="L69" s="3">
        <v>0</v>
      </c>
      <c r="M69" s="4" t="s">
        <v>2</v>
      </c>
      <c r="N69" s="2"/>
      <c r="O69" s="3">
        <v>1</v>
      </c>
      <c r="P69" s="4">
        <v>1</v>
      </c>
      <c r="Q69" s="2">
        <v>2800</v>
      </c>
      <c r="R69" s="3"/>
      <c r="S69" s="4" t="s">
        <v>8</v>
      </c>
      <c r="T69" t="s">
        <v>9</v>
      </c>
      <c r="W69">
        <f>W62+1</f>
        <v>10</v>
      </c>
    </row>
    <row r="70" spans="1:23" x14ac:dyDescent="0.2">
      <c r="A70" t="s">
        <v>10</v>
      </c>
      <c r="B70" t="e">
        <f t="shared" ca="1" si="0"/>
        <v>#NAME?</v>
      </c>
      <c r="C70" s="1">
        <v>40987</v>
      </c>
      <c r="D70" t="e">
        <f ca="1">D69</f>
        <v>#NAME?</v>
      </c>
      <c r="E70" t="e">
        <f ca="1">"12D Ext Wall "&amp;_xludf.BASE(ROUND(RAND()*50000,0),16,5)</f>
        <v>#NAME?</v>
      </c>
      <c r="F70">
        <v>1</v>
      </c>
      <c r="J70">
        <v>4</v>
      </c>
      <c r="K70" s="2">
        <f ca="1">N63</f>
        <v>40728</v>
      </c>
      <c r="L70" s="3">
        <f>O63</f>
        <v>2500</v>
      </c>
      <c r="M70" s="4">
        <f>P63</f>
        <v>0</v>
      </c>
      <c r="N70" s="2">
        <f ca="1">K70+ROUND(H69/3100,0)</f>
        <v>47742</v>
      </c>
      <c r="O70" s="3">
        <v>2500</v>
      </c>
      <c r="P70" s="4">
        <v>0</v>
      </c>
      <c r="Q70" s="2">
        <f t="shared" ref="Q70:R73" ca="1" si="19">N70</f>
        <v>47742</v>
      </c>
      <c r="R70" s="3">
        <f t="shared" si="19"/>
        <v>2500</v>
      </c>
      <c r="S70" s="4">
        <f>2800</f>
        <v>2800</v>
      </c>
      <c r="T70">
        <f t="shared" ref="T70:U73" ca="1" si="20">K70</f>
        <v>40728</v>
      </c>
      <c r="U70">
        <f t="shared" si="20"/>
        <v>2500</v>
      </c>
      <c r="V70">
        <v>2800</v>
      </c>
    </row>
    <row r="71" spans="1:23" x14ac:dyDescent="0.2">
      <c r="A71" t="s">
        <v>12</v>
      </c>
      <c r="B71" t="e">
        <f t="shared" ref="B71:B134" ca="1" si="21">_xludf.BASE(_xludf.DECIMAL(B70,16)+1,16,5)</f>
        <v>#NAME?</v>
      </c>
      <c r="C71" s="1">
        <v>40987</v>
      </c>
      <c r="D71" t="e">
        <f ca="1">D69</f>
        <v>#NAME?</v>
      </c>
      <c r="E71" t="e">
        <f ca="1">"12D IZ Wall "&amp;_xludf.BASE(ROUND(RAND()*50000,0),16,5)</f>
        <v>#NAME?</v>
      </c>
      <c r="F71">
        <v>2</v>
      </c>
      <c r="H71" t="e">
        <f ca="1">E80</f>
        <v>#NAME?</v>
      </c>
      <c r="J71">
        <v>4</v>
      </c>
      <c r="K71" s="2">
        <f ca="1">N70</f>
        <v>47742</v>
      </c>
      <c r="L71" s="3">
        <f>O70</f>
        <v>2500</v>
      </c>
      <c r="M71" s="4">
        <f>P70</f>
        <v>0</v>
      </c>
      <c r="N71" s="2">
        <f ca="1">K71</f>
        <v>47742</v>
      </c>
      <c r="O71" s="3">
        <f ca="1">ROUND(L71+H69/(N70-K70),0)</f>
        <v>5600</v>
      </c>
      <c r="P71" s="4">
        <v>0</v>
      </c>
      <c r="Q71" s="2">
        <f t="shared" ca="1" si="19"/>
        <v>47742</v>
      </c>
      <c r="R71" s="3">
        <f t="shared" ca="1" si="19"/>
        <v>5600</v>
      </c>
      <c r="S71" s="4">
        <f>S70</f>
        <v>2800</v>
      </c>
      <c r="T71">
        <f t="shared" ca="1" si="20"/>
        <v>47742</v>
      </c>
      <c r="U71">
        <f t="shared" si="20"/>
        <v>2500</v>
      </c>
      <c r="V71">
        <f>V70</f>
        <v>2800</v>
      </c>
    </row>
    <row r="72" spans="1:23" x14ac:dyDescent="0.2">
      <c r="A72" t="s">
        <v>11</v>
      </c>
      <c r="B72" t="e">
        <f t="shared" ca="1" si="21"/>
        <v>#NAME?</v>
      </c>
      <c r="C72" s="1">
        <v>40987</v>
      </c>
      <c r="D72" t="e">
        <f ca="1">D69</f>
        <v>#NAME?</v>
      </c>
      <c r="E72" t="e">
        <f ca="1">"12D Adb Wall "&amp;_xludf.BASE(ROUND(RAND()*50000,0),16,5)</f>
        <v>#NAME?</v>
      </c>
      <c r="F72">
        <v>2</v>
      </c>
      <c r="J72">
        <v>4</v>
      </c>
      <c r="K72" s="2">
        <f ca="1">Q71</f>
        <v>47742</v>
      </c>
      <c r="L72" s="2">
        <f ca="1">R71</f>
        <v>5600</v>
      </c>
      <c r="M72" s="2">
        <v>0</v>
      </c>
      <c r="N72" s="2">
        <f ca="1">K70</f>
        <v>40728</v>
      </c>
      <c r="O72" s="3">
        <f ca="1">O71</f>
        <v>5600</v>
      </c>
      <c r="P72" s="4">
        <f>P71</f>
        <v>0</v>
      </c>
      <c r="Q72" s="2">
        <f t="shared" ca="1" si="19"/>
        <v>40728</v>
      </c>
      <c r="R72" s="3">
        <f t="shared" ca="1" si="19"/>
        <v>5600</v>
      </c>
      <c r="S72" s="4">
        <f>S71</f>
        <v>2800</v>
      </c>
      <c r="T72">
        <f t="shared" ca="1" si="20"/>
        <v>47742</v>
      </c>
      <c r="U72">
        <f t="shared" ca="1" si="20"/>
        <v>5600</v>
      </c>
      <c r="V72">
        <f>V71</f>
        <v>2800</v>
      </c>
    </row>
    <row r="73" spans="1:23" x14ac:dyDescent="0.2">
      <c r="A73" t="s">
        <v>12</v>
      </c>
      <c r="B73" t="e">
        <f t="shared" ca="1" si="21"/>
        <v>#NAME?</v>
      </c>
      <c r="C73" s="1">
        <v>40987</v>
      </c>
      <c r="D73" t="e">
        <f ca="1">D69</f>
        <v>#NAME?</v>
      </c>
      <c r="E73" t="e">
        <f ca="1">"12D IZ Wall "&amp;_xludf.BASE(ROUND(RAND()*50000,0),16,5)</f>
        <v>#NAME?</v>
      </c>
      <c r="F73">
        <v>2</v>
      </c>
      <c r="H73" t="e">
        <f ca="1">E66</f>
        <v>#NAME?</v>
      </c>
      <c r="J73">
        <v>4</v>
      </c>
      <c r="K73" s="2">
        <f ca="1">N72</f>
        <v>40728</v>
      </c>
      <c r="L73" s="2">
        <f ca="1">O72</f>
        <v>5600</v>
      </c>
      <c r="M73" s="2">
        <f>P72</f>
        <v>0</v>
      </c>
      <c r="N73" s="2">
        <f ca="1">K70</f>
        <v>40728</v>
      </c>
      <c r="O73" s="3">
        <f>L70</f>
        <v>2500</v>
      </c>
      <c r="P73" s="4">
        <f>M70</f>
        <v>0</v>
      </c>
      <c r="Q73" s="2">
        <f t="shared" ca="1" si="19"/>
        <v>40728</v>
      </c>
      <c r="R73" s="2">
        <f t="shared" si="19"/>
        <v>2500</v>
      </c>
      <c r="S73" s="4" t="e">
        <f>#REF!</f>
        <v>#REF!</v>
      </c>
      <c r="T73">
        <f t="shared" ca="1" si="20"/>
        <v>40728</v>
      </c>
      <c r="U73">
        <f t="shared" ca="1" si="20"/>
        <v>5600</v>
      </c>
      <c r="V73">
        <f>V72</f>
        <v>2800</v>
      </c>
    </row>
    <row r="74" spans="1:23" x14ac:dyDescent="0.2">
      <c r="A74" t="s">
        <v>13</v>
      </c>
      <c r="B74" t="e">
        <f t="shared" ca="1" si="21"/>
        <v>#NAME?</v>
      </c>
      <c r="C74" s="1">
        <v>40987</v>
      </c>
      <c r="D74" t="e">
        <f ca="1">D69</f>
        <v>#NAME?</v>
      </c>
      <c r="E74" t="e">
        <f ca="1">"12D Adb Flr "&amp;_xludf.BASE(ROUND(RAND()*50000,0),16,5)</f>
        <v>#NAME?</v>
      </c>
      <c r="F74">
        <v>3</v>
      </c>
      <c r="J74">
        <v>4</v>
      </c>
      <c r="K74" s="2">
        <f ca="1">K70</f>
        <v>40728</v>
      </c>
      <c r="L74" s="2">
        <f>L70</f>
        <v>2500</v>
      </c>
      <c r="M74" s="4">
        <v>0</v>
      </c>
      <c r="N74" s="2">
        <f ca="1">K71</f>
        <v>47742</v>
      </c>
      <c r="O74" s="3">
        <f>L71</f>
        <v>2500</v>
      </c>
      <c r="P74" s="4">
        <v>0</v>
      </c>
      <c r="Q74" s="2">
        <f ca="1">K72</f>
        <v>47742</v>
      </c>
      <c r="R74" s="3">
        <f ca="1">L72</f>
        <v>5600</v>
      </c>
      <c r="S74" s="4">
        <v>0</v>
      </c>
      <c r="T74">
        <f ca="1">K73</f>
        <v>40728</v>
      </c>
      <c r="U74">
        <f ca="1">L73</f>
        <v>5600</v>
      </c>
      <c r="V74">
        <v>0</v>
      </c>
    </row>
    <row r="75" spans="1:23" x14ac:dyDescent="0.2">
      <c r="A75" t="s">
        <v>14</v>
      </c>
      <c r="B75" t="e">
        <f t="shared" ca="1" si="21"/>
        <v>#NAME?</v>
      </c>
      <c r="C75" s="1">
        <v>40987</v>
      </c>
      <c r="D75" t="e">
        <f ca="1">D69</f>
        <v>#NAME?</v>
      </c>
      <c r="E75" t="str">
        <f>"12D Window "</f>
        <v xml:space="preserve">12D Window </v>
      </c>
      <c r="F75">
        <v>22</v>
      </c>
      <c r="G75" t="e">
        <f ca="1">E70</f>
        <v>#NAME?</v>
      </c>
      <c r="H75">
        <v>35</v>
      </c>
      <c r="J75">
        <v>4</v>
      </c>
      <c r="K75">
        <f ca="1">K70+500</f>
        <v>41228</v>
      </c>
      <c r="L75">
        <f>L70+500</f>
        <v>3000</v>
      </c>
      <c r="M75">
        <f>M70+1200</f>
        <v>1200</v>
      </c>
      <c r="N75">
        <f ca="1">K75+1000</f>
        <v>42228</v>
      </c>
      <c r="O75">
        <f>L75</f>
        <v>3000</v>
      </c>
      <c r="P75">
        <f>M75</f>
        <v>1200</v>
      </c>
      <c r="Q75">
        <f ca="1">N75</f>
        <v>42228</v>
      </c>
      <c r="R75">
        <f>O75</f>
        <v>3000</v>
      </c>
      <c r="S75">
        <f>P75+1000</f>
        <v>2200</v>
      </c>
      <c r="T75">
        <f ca="1">K75</f>
        <v>41228</v>
      </c>
      <c r="U75">
        <f>R75</f>
        <v>3000</v>
      </c>
      <c r="V75">
        <f>S75</f>
        <v>2200</v>
      </c>
    </row>
    <row r="76" spans="1:23" x14ac:dyDescent="0.2">
      <c r="A76" t="s">
        <v>4</v>
      </c>
      <c r="B76" t="e">
        <f t="shared" ca="1" si="21"/>
        <v>#NAME?</v>
      </c>
      <c r="C76" s="1">
        <v>40987</v>
      </c>
      <c r="D76" t="e">
        <f ca="1">"12D Zn-"&amp;_xludf.BASE(W76,10,3)</f>
        <v>#NAME?</v>
      </c>
      <c r="E76" t="e">
        <f ca="1">"12D Zn-"&amp;_xludf.BASE(W76,10,3)</f>
        <v>#NAME?</v>
      </c>
      <c r="F76" t="s">
        <v>7</v>
      </c>
      <c r="H76">
        <f ca="1">ROUND(0.2*10^7+0.3*RAND()*1*10^8,0)</f>
        <v>2441399</v>
      </c>
      <c r="J76">
        <v>0</v>
      </c>
      <c r="K76" s="2">
        <v>0</v>
      </c>
      <c r="L76" s="3">
        <v>0</v>
      </c>
      <c r="M76" s="4" t="s">
        <v>2</v>
      </c>
      <c r="N76" s="2"/>
      <c r="O76" s="3">
        <v>1</v>
      </c>
      <c r="P76" s="4">
        <v>1</v>
      </c>
      <c r="Q76" s="2">
        <v>2800</v>
      </c>
      <c r="R76" s="3"/>
      <c r="S76" s="4" t="s">
        <v>8</v>
      </c>
      <c r="T76" t="s">
        <v>9</v>
      </c>
      <c r="W76">
        <f>W69+1</f>
        <v>11</v>
      </c>
    </row>
    <row r="77" spans="1:23" x14ac:dyDescent="0.2">
      <c r="A77" t="s">
        <v>10</v>
      </c>
      <c r="B77" t="e">
        <f t="shared" ca="1" si="21"/>
        <v>#NAME?</v>
      </c>
      <c r="C77" s="1">
        <v>40987</v>
      </c>
      <c r="D77" t="e">
        <f ca="1">D76</f>
        <v>#NAME?</v>
      </c>
      <c r="E77" t="e">
        <f ca="1">"12D Ext Wall "&amp;_xludf.BASE(ROUND(RAND()*50000,0),16,5)</f>
        <v>#NAME?</v>
      </c>
      <c r="F77">
        <v>1</v>
      </c>
      <c r="J77">
        <v>4</v>
      </c>
      <c r="K77" s="2">
        <f ca="1">N70</f>
        <v>47742</v>
      </c>
      <c r="L77" s="3">
        <f>O70</f>
        <v>2500</v>
      </c>
      <c r="M77" s="4">
        <f>P70</f>
        <v>0</v>
      </c>
      <c r="N77" s="2">
        <f ca="1">K77+ROUND(H76/3100,0)</f>
        <v>48530</v>
      </c>
      <c r="O77" s="3">
        <v>2500</v>
      </c>
      <c r="P77" s="4">
        <v>0</v>
      </c>
      <c r="Q77" s="2">
        <f t="shared" ref="Q77:R80" ca="1" si="22">N77</f>
        <v>48530</v>
      </c>
      <c r="R77" s="3">
        <f t="shared" si="22"/>
        <v>2500</v>
      </c>
      <c r="S77" s="4">
        <f>2800</f>
        <v>2800</v>
      </c>
      <c r="T77">
        <f t="shared" ref="T77:U80" ca="1" si="23">K77</f>
        <v>47742</v>
      </c>
      <c r="U77">
        <f t="shared" si="23"/>
        <v>2500</v>
      </c>
      <c r="V77">
        <v>2800</v>
      </c>
    </row>
    <row r="78" spans="1:23" x14ac:dyDescent="0.2">
      <c r="A78" t="s">
        <v>12</v>
      </c>
      <c r="B78" t="e">
        <f t="shared" ca="1" si="21"/>
        <v>#NAME?</v>
      </c>
      <c r="C78" s="1">
        <v>40987</v>
      </c>
      <c r="D78" t="e">
        <f ca="1">D76</f>
        <v>#NAME?</v>
      </c>
      <c r="E78" t="e">
        <f ca="1">"12D IZ Wall "&amp;_xludf.BASE(ROUND(RAND()*50000,0),16,5)</f>
        <v>#NAME?</v>
      </c>
      <c r="F78">
        <v>2</v>
      </c>
      <c r="H78" t="e">
        <f ca="1">E87</f>
        <v>#NAME?</v>
      </c>
      <c r="J78">
        <v>4</v>
      </c>
      <c r="K78" s="2">
        <f ca="1">N77</f>
        <v>48530</v>
      </c>
      <c r="L78" s="3">
        <f>O77</f>
        <v>2500</v>
      </c>
      <c r="M78" s="4">
        <f>P77</f>
        <v>0</v>
      </c>
      <c r="N78" s="2">
        <f ca="1">K78</f>
        <v>48530</v>
      </c>
      <c r="O78" s="3">
        <f ca="1">ROUND(L78+H76/(N77-K77),0)</f>
        <v>5598</v>
      </c>
      <c r="P78" s="4">
        <v>0</v>
      </c>
      <c r="Q78" s="2">
        <f t="shared" ca="1" si="22"/>
        <v>48530</v>
      </c>
      <c r="R78" s="3">
        <f t="shared" ca="1" si="22"/>
        <v>5598</v>
      </c>
      <c r="S78" s="4">
        <f>S77</f>
        <v>2800</v>
      </c>
      <c r="T78">
        <f t="shared" ca="1" si="23"/>
        <v>48530</v>
      </c>
      <c r="U78">
        <f t="shared" si="23"/>
        <v>2500</v>
      </c>
      <c r="V78">
        <f>V77</f>
        <v>2800</v>
      </c>
    </row>
    <row r="79" spans="1:23" x14ac:dyDescent="0.2">
      <c r="A79" t="s">
        <v>11</v>
      </c>
      <c r="B79" t="e">
        <f t="shared" ca="1" si="21"/>
        <v>#NAME?</v>
      </c>
      <c r="C79" s="1">
        <v>40987</v>
      </c>
      <c r="D79" t="e">
        <f ca="1">D76</f>
        <v>#NAME?</v>
      </c>
      <c r="E79" t="e">
        <f ca="1">"12D Adb Wall "&amp;_xludf.BASE(ROUND(RAND()*50000,0),16,5)</f>
        <v>#NAME?</v>
      </c>
      <c r="F79">
        <v>2</v>
      </c>
      <c r="J79">
        <v>4</v>
      </c>
      <c r="K79" s="2">
        <f ca="1">Q78</f>
        <v>48530</v>
      </c>
      <c r="L79" s="2">
        <f ca="1">R78</f>
        <v>5598</v>
      </c>
      <c r="M79" s="2">
        <v>0</v>
      </c>
      <c r="N79" s="2">
        <f ca="1">K77</f>
        <v>47742</v>
      </c>
      <c r="O79" s="3">
        <f ca="1">O78</f>
        <v>5598</v>
      </c>
      <c r="P79" s="4">
        <f>P78</f>
        <v>0</v>
      </c>
      <c r="Q79" s="2">
        <f t="shared" ca="1" si="22"/>
        <v>47742</v>
      </c>
      <c r="R79" s="3">
        <f t="shared" ca="1" si="22"/>
        <v>5598</v>
      </c>
      <c r="S79" s="4">
        <f>S78</f>
        <v>2800</v>
      </c>
      <c r="T79">
        <f t="shared" ca="1" si="23"/>
        <v>48530</v>
      </c>
      <c r="U79">
        <f t="shared" ca="1" si="23"/>
        <v>5598</v>
      </c>
      <c r="V79">
        <f>V78</f>
        <v>2800</v>
      </c>
    </row>
    <row r="80" spans="1:23" x14ac:dyDescent="0.2">
      <c r="A80" t="s">
        <v>12</v>
      </c>
      <c r="B80" t="e">
        <f t="shared" ca="1" si="21"/>
        <v>#NAME?</v>
      </c>
      <c r="C80" s="1">
        <v>40987</v>
      </c>
      <c r="D80" t="e">
        <f ca="1">D76</f>
        <v>#NAME?</v>
      </c>
      <c r="E80" t="e">
        <f ca="1">"12D IZ Wall "&amp;_xludf.BASE(ROUND(RAND()*50000,0),16,5)</f>
        <v>#NAME?</v>
      </c>
      <c r="F80">
        <v>2</v>
      </c>
      <c r="H80" t="e">
        <f ca="1">E73</f>
        <v>#NAME?</v>
      </c>
      <c r="J80">
        <v>4</v>
      </c>
      <c r="K80" s="2">
        <f ca="1">N79</f>
        <v>47742</v>
      </c>
      <c r="L80" s="2">
        <f ca="1">O79</f>
        <v>5598</v>
      </c>
      <c r="M80" s="2">
        <f>P79</f>
        <v>0</v>
      </c>
      <c r="N80" s="2">
        <f ca="1">K77</f>
        <v>47742</v>
      </c>
      <c r="O80" s="3">
        <f>L77</f>
        <v>2500</v>
      </c>
      <c r="P80" s="4">
        <f>M77</f>
        <v>0</v>
      </c>
      <c r="Q80" s="2">
        <f t="shared" ca="1" si="22"/>
        <v>47742</v>
      </c>
      <c r="R80" s="2">
        <f t="shared" si="22"/>
        <v>2500</v>
      </c>
      <c r="S80" s="4" t="e">
        <f>#REF!</f>
        <v>#REF!</v>
      </c>
      <c r="T80">
        <f t="shared" ca="1" si="23"/>
        <v>47742</v>
      </c>
      <c r="U80">
        <f t="shared" ca="1" si="23"/>
        <v>5598</v>
      </c>
      <c r="V80">
        <f>V79</f>
        <v>2800</v>
      </c>
    </row>
    <row r="81" spans="1:23" x14ac:dyDescent="0.2">
      <c r="A81" t="s">
        <v>13</v>
      </c>
      <c r="B81" t="e">
        <f t="shared" ca="1" si="21"/>
        <v>#NAME?</v>
      </c>
      <c r="C81" s="1">
        <v>40987</v>
      </c>
      <c r="D81" t="e">
        <f ca="1">D76</f>
        <v>#NAME?</v>
      </c>
      <c r="E81" t="e">
        <f ca="1">"12D Adb Flr "&amp;_xludf.BASE(ROUND(RAND()*50000,0),16,5)</f>
        <v>#NAME?</v>
      </c>
      <c r="F81">
        <v>3</v>
      </c>
      <c r="J81">
        <v>4</v>
      </c>
      <c r="K81" s="2">
        <f ca="1">K77</f>
        <v>47742</v>
      </c>
      <c r="L81" s="2">
        <f>L77</f>
        <v>2500</v>
      </c>
      <c r="M81" s="4">
        <v>0</v>
      </c>
      <c r="N81" s="2">
        <f ca="1">K78</f>
        <v>48530</v>
      </c>
      <c r="O81" s="3">
        <f>L78</f>
        <v>2500</v>
      </c>
      <c r="P81" s="4">
        <v>0</v>
      </c>
      <c r="Q81" s="2">
        <f ca="1">K79</f>
        <v>48530</v>
      </c>
      <c r="R81" s="3">
        <f ca="1">L79</f>
        <v>5598</v>
      </c>
      <c r="S81" s="4">
        <v>0</v>
      </c>
      <c r="T81">
        <f ca="1">K80</f>
        <v>47742</v>
      </c>
      <c r="U81">
        <f ca="1">L80</f>
        <v>5598</v>
      </c>
      <c r="V81">
        <v>0</v>
      </c>
    </row>
    <row r="82" spans="1:23" x14ac:dyDescent="0.2">
      <c r="A82" t="s">
        <v>14</v>
      </c>
      <c r="B82" t="e">
        <f t="shared" ca="1" si="21"/>
        <v>#NAME?</v>
      </c>
      <c r="C82" s="1">
        <v>40987</v>
      </c>
      <c r="D82" t="e">
        <f ca="1">D76</f>
        <v>#NAME?</v>
      </c>
      <c r="E82" t="str">
        <f>"12D Window "</f>
        <v xml:space="preserve">12D Window </v>
      </c>
      <c r="F82">
        <v>22</v>
      </c>
      <c r="G82" t="e">
        <f ca="1">E77</f>
        <v>#NAME?</v>
      </c>
      <c r="H82">
        <v>35</v>
      </c>
      <c r="J82">
        <v>4</v>
      </c>
      <c r="K82">
        <f ca="1">K77+500</f>
        <v>48242</v>
      </c>
      <c r="L82">
        <f>L77+500</f>
        <v>3000</v>
      </c>
      <c r="M82">
        <f>M77+1200</f>
        <v>1200</v>
      </c>
      <c r="N82">
        <f ca="1">K82+1000</f>
        <v>49242</v>
      </c>
      <c r="O82">
        <f>L82</f>
        <v>3000</v>
      </c>
      <c r="P82">
        <f>M82</f>
        <v>1200</v>
      </c>
      <c r="Q82">
        <f ca="1">N82</f>
        <v>49242</v>
      </c>
      <c r="R82">
        <f>O82</f>
        <v>3000</v>
      </c>
      <c r="S82">
        <f>P82+1000</f>
        <v>2200</v>
      </c>
      <c r="T82">
        <f ca="1">K82</f>
        <v>48242</v>
      </c>
      <c r="U82">
        <f>R82</f>
        <v>3000</v>
      </c>
      <c r="V82">
        <f>S82</f>
        <v>2200</v>
      </c>
    </row>
    <row r="83" spans="1:23" x14ac:dyDescent="0.2">
      <c r="A83" t="s">
        <v>4</v>
      </c>
      <c r="B83" t="e">
        <f t="shared" ca="1" si="21"/>
        <v>#NAME?</v>
      </c>
      <c r="C83" s="1">
        <v>40987</v>
      </c>
      <c r="D83" t="e">
        <f ca="1">"12D Zn-"&amp;_xludf.BASE(W83,10,3)</f>
        <v>#NAME?</v>
      </c>
      <c r="E83" t="e">
        <f ca="1">"12D Zn-"&amp;_xludf.BASE(W83,10,3)</f>
        <v>#NAME?</v>
      </c>
      <c r="F83" t="s">
        <v>7</v>
      </c>
      <c r="H83">
        <f ca="1">ROUND(0.2*10^7+0.3*RAND()*1*10^8,0)</f>
        <v>4294044</v>
      </c>
      <c r="J83">
        <v>0</v>
      </c>
      <c r="K83" s="2">
        <v>0</v>
      </c>
      <c r="L83" s="3">
        <v>0</v>
      </c>
      <c r="M83" s="4" t="s">
        <v>2</v>
      </c>
      <c r="N83" s="2"/>
      <c r="O83" s="3">
        <v>1</v>
      </c>
      <c r="P83" s="4">
        <v>1</v>
      </c>
      <c r="Q83" s="2">
        <v>2800</v>
      </c>
      <c r="R83" s="3"/>
      <c r="S83" s="4" t="s">
        <v>8</v>
      </c>
      <c r="T83" t="s">
        <v>9</v>
      </c>
      <c r="W83">
        <f>W76+1</f>
        <v>12</v>
      </c>
    </row>
    <row r="84" spans="1:23" x14ac:dyDescent="0.2">
      <c r="A84" t="s">
        <v>10</v>
      </c>
      <c r="B84" t="e">
        <f t="shared" ca="1" si="21"/>
        <v>#NAME?</v>
      </c>
      <c r="C84" s="1">
        <v>40987</v>
      </c>
      <c r="D84" t="e">
        <f ca="1">D83</f>
        <v>#NAME?</v>
      </c>
      <c r="E84" t="e">
        <f ca="1">"12D Ext Wall "&amp;_xludf.BASE(ROUND(RAND()*50000,0),16,5)</f>
        <v>#NAME?</v>
      </c>
      <c r="F84">
        <v>1</v>
      </c>
      <c r="J84">
        <v>4</v>
      </c>
      <c r="K84" s="2">
        <f ca="1">N77</f>
        <v>48530</v>
      </c>
      <c r="L84" s="3">
        <f>O77</f>
        <v>2500</v>
      </c>
      <c r="M84" s="4">
        <f>P77</f>
        <v>0</v>
      </c>
      <c r="N84" s="2">
        <f ca="1">K84+ROUND(H83/3100,0)</f>
        <v>49915</v>
      </c>
      <c r="O84" s="3">
        <v>2500</v>
      </c>
      <c r="P84" s="4">
        <v>0</v>
      </c>
      <c r="Q84" s="2">
        <f t="shared" ref="Q84:R87" ca="1" si="24">N84</f>
        <v>49915</v>
      </c>
      <c r="R84" s="3">
        <f t="shared" si="24"/>
        <v>2500</v>
      </c>
      <c r="S84" s="4">
        <f>2800</f>
        <v>2800</v>
      </c>
      <c r="T84">
        <f t="shared" ref="T84:U87" ca="1" si="25">K84</f>
        <v>48530</v>
      </c>
      <c r="U84">
        <f t="shared" si="25"/>
        <v>2500</v>
      </c>
      <c r="V84">
        <v>2800</v>
      </c>
    </row>
    <row r="85" spans="1:23" x14ac:dyDescent="0.2">
      <c r="A85" t="s">
        <v>12</v>
      </c>
      <c r="B85" t="e">
        <f t="shared" ca="1" si="21"/>
        <v>#NAME?</v>
      </c>
      <c r="C85" s="1">
        <v>40987</v>
      </c>
      <c r="D85" t="e">
        <f ca="1">D83</f>
        <v>#NAME?</v>
      </c>
      <c r="E85" t="e">
        <f ca="1">"12D IZ Wall "&amp;_xludf.BASE(ROUND(RAND()*50000,0),16,5)</f>
        <v>#NAME?</v>
      </c>
      <c r="F85">
        <v>2</v>
      </c>
      <c r="H85" t="e">
        <f ca="1">E94</f>
        <v>#NAME?</v>
      </c>
      <c r="J85">
        <v>4</v>
      </c>
      <c r="K85" s="2">
        <f ca="1">N84</f>
        <v>49915</v>
      </c>
      <c r="L85" s="3">
        <f>O84</f>
        <v>2500</v>
      </c>
      <c r="M85" s="4">
        <f>P84</f>
        <v>0</v>
      </c>
      <c r="N85" s="2">
        <f ca="1">K85</f>
        <v>49915</v>
      </c>
      <c r="O85" s="3">
        <f ca="1">ROUND(L85+H83/(N84-K84),0)</f>
        <v>5600</v>
      </c>
      <c r="P85" s="4">
        <v>0</v>
      </c>
      <c r="Q85" s="2">
        <f t="shared" ca="1" si="24"/>
        <v>49915</v>
      </c>
      <c r="R85" s="3">
        <f t="shared" ca="1" si="24"/>
        <v>5600</v>
      </c>
      <c r="S85" s="4">
        <f>S84</f>
        <v>2800</v>
      </c>
      <c r="T85">
        <f t="shared" ca="1" si="25"/>
        <v>49915</v>
      </c>
      <c r="U85">
        <f t="shared" si="25"/>
        <v>2500</v>
      </c>
      <c r="V85">
        <f>V84</f>
        <v>2800</v>
      </c>
    </row>
    <row r="86" spans="1:23" x14ac:dyDescent="0.2">
      <c r="A86" t="s">
        <v>11</v>
      </c>
      <c r="B86" t="e">
        <f t="shared" ca="1" si="21"/>
        <v>#NAME?</v>
      </c>
      <c r="C86" s="1">
        <v>40987</v>
      </c>
      <c r="D86" t="e">
        <f ca="1">D83</f>
        <v>#NAME?</v>
      </c>
      <c r="E86" t="e">
        <f ca="1">"12D Adb Wall "&amp;_xludf.BASE(ROUND(RAND()*50000,0),16,5)</f>
        <v>#NAME?</v>
      </c>
      <c r="F86">
        <v>2</v>
      </c>
      <c r="J86">
        <v>4</v>
      </c>
      <c r="K86" s="2">
        <f ca="1">Q85</f>
        <v>49915</v>
      </c>
      <c r="L86" s="2">
        <f ca="1">R85</f>
        <v>5600</v>
      </c>
      <c r="M86" s="2">
        <v>0</v>
      </c>
      <c r="N86" s="2">
        <f ca="1">K84</f>
        <v>48530</v>
      </c>
      <c r="O86" s="3">
        <f ca="1">O85</f>
        <v>5600</v>
      </c>
      <c r="P86" s="4">
        <f>P85</f>
        <v>0</v>
      </c>
      <c r="Q86" s="2">
        <f t="shared" ca="1" si="24"/>
        <v>48530</v>
      </c>
      <c r="R86" s="3">
        <f t="shared" ca="1" si="24"/>
        <v>5600</v>
      </c>
      <c r="S86" s="4">
        <f>S85</f>
        <v>2800</v>
      </c>
      <c r="T86">
        <f t="shared" ca="1" si="25"/>
        <v>49915</v>
      </c>
      <c r="U86">
        <f t="shared" ca="1" si="25"/>
        <v>5600</v>
      </c>
      <c r="V86">
        <f>V85</f>
        <v>2800</v>
      </c>
    </row>
    <row r="87" spans="1:23" x14ac:dyDescent="0.2">
      <c r="A87" t="s">
        <v>12</v>
      </c>
      <c r="B87" t="e">
        <f t="shared" ca="1" si="21"/>
        <v>#NAME?</v>
      </c>
      <c r="C87" s="1">
        <v>40987</v>
      </c>
      <c r="D87" t="e">
        <f ca="1">D83</f>
        <v>#NAME?</v>
      </c>
      <c r="E87" t="e">
        <f ca="1">"12D IZ Wall "&amp;_xludf.BASE(ROUND(RAND()*50000,0),16,5)</f>
        <v>#NAME?</v>
      </c>
      <c r="F87">
        <v>2</v>
      </c>
      <c r="H87" t="e">
        <f ca="1">E80</f>
        <v>#NAME?</v>
      </c>
      <c r="J87">
        <v>4</v>
      </c>
      <c r="K87" s="2">
        <f ca="1">N86</f>
        <v>48530</v>
      </c>
      <c r="L87" s="2">
        <f ca="1">O86</f>
        <v>5600</v>
      </c>
      <c r="M87" s="2">
        <f>P86</f>
        <v>0</v>
      </c>
      <c r="N87" s="2">
        <f ca="1">K84</f>
        <v>48530</v>
      </c>
      <c r="O87" s="3">
        <f>L84</f>
        <v>2500</v>
      </c>
      <c r="P87" s="4">
        <f>M84</f>
        <v>0</v>
      </c>
      <c r="Q87" s="2">
        <f t="shared" ca="1" si="24"/>
        <v>48530</v>
      </c>
      <c r="R87" s="2">
        <f t="shared" si="24"/>
        <v>2500</v>
      </c>
      <c r="S87" s="4" t="e">
        <f>#REF!</f>
        <v>#REF!</v>
      </c>
      <c r="T87">
        <f t="shared" ca="1" si="25"/>
        <v>48530</v>
      </c>
      <c r="U87">
        <f t="shared" ca="1" si="25"/>
        <v>5600</v>
      </c>
      <c r="V87">
        <f>V86</f>
        <v>2800</v>
      </c>
    </row>
    <row r="88" spans="1:23" x14ac:dyDescent="0.2">
      <c r="A88" t="s">
        <v>13</v>
      </c>
      <c r="B88" t="e">
        <f t="shared" ca="1" si="21"/>
        <v>#NAME?</v>
      </c>
      <c r="C88" s="1">
        <v>40987</v>
      </c>
      <c r="D88" t="e">
        <f ca="1">D83</f>
        <v>#NAME?</v>
      </c>
      <c r="E88" t="e">
        <f ca="1">"12D Adb Flr "&amp;_xludf.BASE(ROUND(RAND()*50000,0),16,5)</f>
        <v>#NAME?</v>
      </c>
      <c r="F88">
        <v>3</v>
      </c>
      <c r="J88">
        <v>4</v>
      </c>
      <c r="K88" s="2">
        <f ca="1">K84</f>
        <v>48530</v>
      </c>
      <c r="L88" s="2">
        <f>L84</f>
        <v>2500</v>
      </c>
      <c r="M88" s="4">
        <v>0</v>
      </c>
      <c r="N88" s="2">
        <f ca="1">K85</f>
        <v>49915</v>
      </c>
      <c r="O88" s="3">
        <f>L85</f>
        <v>2500</v>
      </c>
      <c r="P88" s="4">
        <v>0</v>
      </c>
      <c r="Q88" s="2">
        <f ca="1">K86</f>
        <v>49915</v>
      </c>
      <c r="R88" s="3">
        <f ca="1">L86</f>
        <v>5600</v>
      </c>
      <c r="S88" s="4">
        <v>0</v>
      </c>
      <c r="T88">
        <f ca="1">K87</f>
        <v>48530</v>
      </c>
      <c r="U88">
        <f ca="1">L87</f>
        <v>5600</v>
      </c>
      <c r="V88">
        <v>0</v>
      </c>
    </row>
    <row r="89" spans="1:23" x14ac:dyDescent="0.2">
      <c r="A89" t="s">
        <v>14</v>
      </c>
      <c r="B89" t="e">
        <f t="shared" ca="1" si="21"/>
        <v>#NAME?</v>
      </c>
      <c r="C89" s="1">
        <v>40987</v>
      </c>
      <c r="D89" t="e">
        <f ca="1">D83</f>
        <v>#NAME?</v>
      </c>
      <c r="E89" t="str">
        <f>"12D Window "</f>
        <v xml:space="preserve">12D Window </v>
      </c>
      <c r="F89">
        <v>22</v>
      </c>
      <c r="G89" t="e">
        <f ca="1">E84</f>
        <v>#NAME?</v>
      </c>
      <c r="H89">
        <v>35</v>
      </c>
      <c r="J89">
        <v>4</v>
      </c>
      <c r="K89">
        <f ca="1">K84+500</f>
        <v>49030</v>
      </c>
      <c r="L89">
        <f>L84+500</f>
        <v>3000</v>
      </c>
      <c r="M89">
        <f>M84+1200</f>
        <v>1200</v>
      </c>
      <c r="N89">
        <f ca="1">K89+1000</f>
        <v>50030</v>
      </c>
      <c r="O89">
        <f>L89</f>
        <v>3000</v>
      </c>
      <c r="P89">
        <f>M89</f>
        <v>1200</v>
      </c>
      <c r="Q89">
        <f ca="1">N89</f>
        <v>50030</v>
      </c>
      <c r="R89">
        <f>O89</f>
        <v>3000</v>
      </c>
      <c r="S89">
        <f>P89+1000</f>
        <v>2200</v>
      </c>
      <c r="T89">
        <f ca="1">K89</f>
        <v>49030</v>
      </c>
      <c r="U89">
        <f>R89</f>
        <v>3000</v>
      </c>
      <c r="V89">
        <f>S89</f>
        <v>2200</v>
      </c>
    </row>
    <row r="90" spans="1:23" x14ac:dyDescent="0.2">
      <c r="A90" t="s">
        <v>4</v>
      </c>
      <c r="B90" t="e">
        <f t="shared" ca="1" si="21"/>
        <v>#NAME?</v>
      </c>
      <c r="C90" s="1">
        <v>40987</v>
      </c>
      <c r="D90" t="e">
        <f ca="1">"12D Zn-"&amp;_xludf.BASE(W90,10,3)</f>
        <v>#NAME?</v>
      </c>
      <c r="E90" t="e">
        <f ca="1">"12D Zn-"&amp;_xludf.BASE(W90,10,3)</f>
        <v>#NAME?</v>
      </c>
      <c r="F90" t="s">
        <v>7</v>
      </c>
      <c r="H90">
        <f ca="1">ROUND(0.2*10^7+0.3*RAND()*1*10^8,0)</f>
        <v>11861413</v>
      </c>
      <c r="J90">
        <v>0</v>
      </c>
      <c r="K90" s="2">
        <v>0</v>
      </c>
      <c r="L90" s="3">
        <v>0</v>
      </c>
      <c r="M90" s="4" t="s">
        <v>2</v>
      </c>
      <c r="N90" s="2"/>
      <c r="O90" s="3">
        <v>1</v>
      </c>
      <c r="P90" s="4">
        <v>1</v>
      </c>
      <c r="Q90" s="2">
        <v>2800</v>
      </c>
      <c r="R90" s="3"/>
      <c r="S90" s="4" t="s">
        <v>8</v>
      </c>
      <c r="T90" t="s">
        <v>9</v>
      </c>
      <c r="W90">
        <f>W83+1</f>
        <v>13</v>
      </c>
    </row>
    <row r="91" spans="1:23" x14ac:dyDescent="0.2">
      <c r="A91" t="s">
        <v>10</v>
      </c>
      <c r="B91" t="e">
        <f t="shared" ca="1" si="21"/>
        <v>#NAME?</v>
      </c>
      <c r="C91" s="1">
        <v>40987</v>
      </c>
      <c r="D91" t="e">
        <f ca="1">D90</f>
        <v>#NAME?</v>
      </c>
      <c r="E91" t="e">
        <f ca="1">"12D Ext Wall "&amp;_xludf.BASE(ROUND(RAND()*50000,0),16,5)</f>
        <v>#NAME?</v>
      </c>
      <c r="F91">
        <v>1</v>
      </c>
      <c r="J91">
        <v>4</v>
      </c>
      <c r="K91" s="2">
        <f ca="1">N84</f>
        <v>49915</v>
      </c>
      <c r="L91" s="3">
        <f>O84</f>
        <v>2500</v>
      </c>
      <c r="M91" s="4">
        <f>P84</f>
        <v>0</v>
      </c>
      <c r="N91" s="2">
        <f ca="1">K91+ROUND(H90/3100,0)</f>
        <v>53741</v>
      </c>
      <c r="O91" s="3">
        <v>2500</v>
      </c>
      <c r="P91" s="4">
        <v>0</v>
      </c>
      <c r="Q91" s="2">
        <f t="shared" ref="Q91:R94" ca="1" si="26">N91</f>
        <v>53741</v>
      </c>
      <c r="R91" s="3">
        <f t="shared" si="26"/>
        <v>2500</v>
      </c>
      <c r="S91" s="4">
        <f>2800</f>
        <v>2800</v>
      </c>
      <c r="T91">
        <f t="shared" ref="T91:U94" ca="1" si="27">K91</f>
        <v>49915</v>
      </c>
      <c r="U91">
        <f t="shared" si="27"/>
        <v>2500</v>
      </c>
      <c r="V91">
        <v>2800</v>
      </c>
    </row>
    <row r="92" spans="1:23" x14ac:dyDescent="0.2">
      <c r="A92" t="s">
        <v>12</v>
      </c>
      <c r="B92" t="e">
        <f t="shared" ca="1" si="21"/>
        <v>#NAME?</v>
      </c>
      <c r="C92" s="1">
        <v>40987</v>
      </c>
      <c r="D92" t="e">
        <f ca="1">D90</f>
        <v>#NAME?</v>
      </c>
      <c r="E92" t="e">
        <f ca="1">"12D IZ Wall "&amp;_xludf.BASE(ROUND(RAND()*50000,0),16,5)</f>
        <v>#NAME?</v>
      </c>
      <c r="F92">
        <v>2</v>
      </c>
      <c r="H92" t="e">
        <f ca="1">E101</f>
        <v>#NAME?</v>
      </c>
      <c r="J92">
        <v>4</v>
      </c>
      <c r="K92" s="2">
        <f ca="1">N91</f>
        <v>53741</v>
      </c>
      <c r="L92" s="3">
        <f>O91</f>
        <v>2500</v>
      </c>
      <c r="M92" s="4">
        <f>P91</f>
        <v>0</v>
      </c>
      <c r="N92" s="2">
        <f ca="1">K92</f>
        <v>53741</v>
      </c>
      <c r="O92" s="3">
        <f ca="1">ROUND(L92+H90/(N91-K91),0)</f>
        <v>5600</v>
      </c>
      <c r="P92" s="4">
        <v>0</v>
      </c>
      <c r="Q92" s="2">
        <f t="shared" ca="1" si="26"/>
        <v>53741</v>
      </c>
      <c r="R92" s="3">
        <f t="shared" ca="1" si="26"/>
        <v>5600</v>
      </c>
      <c r="S92" s="4">
        <f>S91</f>
        <v>2800</v>
      </c>
      <c r="T92">
        <f t="shared" ca="1" si="27"/>
        <v>53741</v>
      </c>
      <c r="U92">
        <f t="shared" si="27"/>
        <v>2500</v>
      </c>
      <c r="V92">
        <f>V91</f>
        <v>2800</v>
      </c>
    </row>
    <row r="93" spans="1:23" x14ac:dyDescent="0.2">
      <c r="A93" t="s">
        <v>11</v>
      </c>
      <c r="B93" t="e">
        <f t="shared" ca="1" si="21"/>
        <v>#NAME?</v>
      </c>
      <c r="C93" s="1">
        <v>40987</v>
      </c>
      <c r="D93" t="e">
        <f ca="1">D90</f>
        <v>#NAME?</v>
      </c>
      <c r="E93" t="e">
        <f ca="1">"12D Adb Wall "&amp;_xludf.BASE(ROUND(RAND()*50000,0),16,5)</f>
        <v>#NAME?</v>
      </c>
      <c r="F93">
        <v>2</v>
      </c>
      <c r="J93">
        <v>4</v>
      </c>
      <c r="K93" s="2">
        <f ca="1">Q92</f>
        <v>53741</v>
      </c>
      <c r="L93" s="2">
        <f ca="1">R92</f>
        <v>5600</v>
      </c>
      <c r="M93" s="2">
        <v>0</v>
      </c>
      <c r="N93" s="2">
        <f ca="1">K91</f>
        <v>49915</v>
      </c>
      <c r="O93" s="3">
        <f ca="1">O92</f>
        <v>5600</v>
      </c>
      <c r="P93" s="4">
        <f>P92</f>
        <v>0</v>
      </c>
      <c r="Q93" s="2">
        <f t="shared" ca="1" si="26"/>
        <v>49915</v>
      </c>
      <c r="R93" s="3">
        <f t="shared" ca="1" si="26"/>
        <v>5600</v>
      </c>
      <c r="S93" s="4">
        <f>S92</f>
        <v>2800</v>
      </c>
      <c r="T93">
        <f t="shared" ca="1" si="27"/>
        <v>53741</v>
      </c>
      <c r="U93">
        <f t="shared" ca="1" si="27"/>
        <v>5600</v>
      </c>
      <c r="V93">
        <f>V92</f>
        <v>2800</v>
      </c>
    </row>
    <row r="94" spans="1:23" x14ac:dyDescent="0.2">
      <c r="A94" t="s">
        <v>12</v>
      </c>
      <c r="B94" t="e">
        <f t="shared" ca="1" si="21"/>
        <v>#NAME?</v>
      </c>
      <c r="C94" s="1">
        <v>40987</v>
      </c>
      <c r="D94" t="e">
        <f ca="1">D90</f>
        <v>#NAME?</v>
      </c>
      <c r="E94" t="e">
        <f ca="1">"12D IZ Wall "&amp;_xludf.BASE(ROUND(RAND()*50000,0),16,5)</f>
        <v>#NAME?</v>
      </c>
      <c r="F94">
        <v>2</v>
      </c>
      <c r="H94" t="e">
        <f ca="1">E87</f>
        <v>#NAME?</v>
      </c>
      <c r="J94">
        <v>4</v>
      </c>
      <c r="K94" s="2">
        <f ca="1">N93</f>
        <v>49915</v>
      </c>
      <c r="L94" s="2">
        <f ca="1">O93</f>
        <v>5600</v>
      </c>
      <c r="M94" s="2">
        <f>P93</f>
        <v>0</v>
      </c>
      <c r="N94" s="2">
        <f ca="1">K91</f>
        <v>49915</v>
      </c>
      <c r="O94" s="3">
        <f>L91</f>
        <v>2500</v>
      </c>
      <c r="P94" s="4">
        <f>M91</f>
        <v>0</v>
      </c>
      <c r="Q94" s="2">
        <f t="shared" ca="1" si="26"/>
        <v>49915</v>
      </c>
      <c r="R94" s="2">
        <f t="shared" si="26"/>
        <v>2500</v>
      </c>
      <c r="S94" s="4" t="e">
        <f>#REF!</f>
        <v>#REF!</v>
      </c>
      <c r="T94">
        <f t="shared" ca="1" si="27"/>
        <v>49915</v>
      </c>
      <c r="U94">
        <f t="shared" ca="1" si="27"/>
        <v>5600</v>
      </c>
      <c r="V94">
        <f>V93</f>
        <v>2800</v>
      </c>
    </row>
    <row r="95" spans="1:23" x14ac:dyDescent="0.2">
      <c r="A95" t="s">
        <v>13</v>
      </c>
      <c r="B95" t="e">
        <f t="shared" ca="1" si="21"/>
        <v>#NAME?</v>
      </c>
      <c r="C95" s="1">
        <v>40987</v>
      </c>
      <c r="D95" t="e">
        <f ca="1">D90</f>
        <v>#NAME?</v>
      </c>
      <c r="E95" t="e">
        <f ca="1">"12D Adb Flr "&amp;_xludf.BASE(ROUND(RAND()*50000,0),16,5)</f>
        <v>#NAME?</v>
      </c>
      <c r="F95">
        <v>3</v>
      </c>
      <c r="J95">
        <v>4</v>
      </c>
      <c r="K95" s="2">
        <f ca="1">K91</f>
        <v>49915</v>
      </c>
      <c r="L95" s="2">
        <f>L91</f>
        <v>2500</v>
      </c>
      <c r="M95" s="4">
        <v>0</v>
      </c>
      <c r="N95" s="2">
        <f ca="1">K92</f>
        <v>53741</v>
      </c>
      <c r="O95" s="3">
        <f>L92</f>
        <v>2500</v>
      </c>
      <c r="P95" s="4">
        <v>0</v>
      </c>
      <c r="Q95" s="2">
        <f ca="1">K93</f>
        <v>53741</v>
      </c>
      <c r="R95" s="3">
        <f ca="1">L93</f>
        <v>5600</v>
      </c>
      <c r="S95" s="4">
        <v>0</v>
      </c>
      <c r="T95">
        <f ca="1">K94</f>
        <v>49915</v>
      </c>
      <c r="U95">
        <f ca="1">L94</f>
        <v>5600</v>
      </c>
      <c r="V95">
        <v>0</v>
      </c>
    </row>
    <row r="96" spans="1:23" x14ac:dyDescent="0.2">
      <c r="A96" t="s">
        <v>14</v>
      </c>
      <c r="B96" t="e">
        <f t="shared" ca="1" si="21"/>
        <v>#NAME?</v>
      </c>
      <c r="C96" s="1">
        <v>40987</v>
      </c>
      <c r="D96" t="e">
        <f ca="1">D90</f>
        <v>#NAME?</v>
      </c>
      <c r="E96" t="str">
        <f>"12D Window "</f>
        <v xml:space="preserve">12D Window </v>
      </c>
      <c r="F96">
        <v>22</v>
      </c>
      <c r="G96" t="e">
        <f ca="1">E91</f>
        <v>#NAME?</v>
      </c>
      <c r="H96">
        <v>35</v>
      </c>
      <c r="J96">
        <v>4</v>
      </c>
      <c r="K96">
        <f ca="1">K91+500</f>
        <v>50415</v>
      </c>
      <c r="L96">
        <f>L91+500</f>
        <v>3000</v>
      </c>
      <c r="M96">
        <f>M91+1200</f>
        <v>1200</v>
      </c>
      <c r="N96">
        <f ca="1">K96+1000</f>
        <v>51415</v>
      </c>
      <c r="O96">
        <f>L96</f>
        <v>3000</v>
      </c>
      <c r="P96">
        <f>M96</f>
        <v>1200</v>
      </c>
      <c r="Q96">
        <f ca="1">N96</f>
        <v>51415</v>
      </c>
      <c r="R96">
        <f>O96</f>
        <v>3000</v>
      </c>
      <c r="S96">
        <f>P96+1000</f>
        <v>2200</v>
      </c>
      <c r="T96">
        <f ca="1">K96</f>
        <v>50415</v>
      </c>
      <c r="U96">
        <f>R96</f>
        <v>3000</v>
      </c>
      <c r="V96">
        <f>S96</f>
        <v>2200</v>
      </c>
    </row>
    <row r="97" spans="1:23" x14ac:dyDescent="0.2">
      <c r="A97" t="s">
        <v>4</v>
      </c>
      <c r="B97" t="e">
        <f t="shared" ca="1" si="21"/>
        <v>#NAME?</v>
      </c>
      <c r="C97" s="1">
        <v>40987</v>
      </c>
      <c r="D97" t="e">
        <f ca="1">"12D Zn-"&amp;_xludf.BASE(W97,10,3)</f>
        <v>#NAME?</v>
      </c>
      <c r="E97" t="e">
        <f ca="1">"12D Zn-"&amp;_xludf.BASE(W97,10,3)</f>
        <v>#NAME?</v>
      </c>
      <c r="F97" t="s">
        <v>7</v>
      </c>
      <c r="H97">
        <f ca="1">ROUND(0.2*10^7+0.3*RAND()*1*10^8,0)</f>
        <v>23167406</v>
      </c>
      <c r="J97">
        <v>0</v>
      </c>
      <c r="K97" s="2">
        <v>0</v>
      </c>
      <c r="L97" s="3">
        <v>0</v>
      </c>
      <c r="M97" s="4" t="s">
        <v>2</v>
      </c>
      <c r="N97" s="2"/>
      <c r="O97" s="3">
        <v>1</v>
      </c>
      <c r="P97" s="4">
        <v>1</v>
      </c>
      <c r="Q97" s="2">
        <v>2800</v>
      </c>
      <c r="R97" s="3"/>
      <c r="S97" s="4" t="s">
        <v>8</v>
      </c>
      <c r="T97" t="s">
        <v>9</v>
      </c>
      <c r="W97">
        <f>W90+1</f>
        <v>14</v>
      </c>
    </row>
    <row r="98" spans="1:23" x14ac:dyDescent="0.2">
      <c r="A98" t="s">
        <v>10</v>
      </c>
      <c r="B98" t="e">
        <f t="shared" ca="1" si="21"/>
        <v>#NAME?</v>
      </c>
      <c r="C98" s="1">
        <v>40987</v>
      </c>
      <c r="D98" t="e">
        <f ca="1">D97</f>
        <v>#NAME?</v>
      </c>
      <c r="E98" t="e">
        <f ca="1">"12D Ext Wall "&amp;_xludf.BASE(ROUND(RAND()*50000,0),16,5)</f>
        <v>#NAME?</v>
      </c>
      <c r="F98">
        <v>1</v>
      </c>
      <c r="J98">
        <v>4</v>
      </c>
      <c r="K98" s="2">
        <f ca="1">N91</f>
        <v>53741</v>
      </c>
      <c r="L98" s="3">
        <f>O91</f>
        <v>2500</v>
      </c>
      <c r="M98" s="4">
        <f>P91</f>
        <v>0</v>
      </c>
      <c r="N98" s="2">
        <f ca="1">K98+ROUND(H97/3100,0)</f>
        <v>61214</v>
      </c>
      <c r="O98" s="3">
        <v>2500</v>
      </c>
      <c r="P98" s="4">
        <v>0</v>
      </c>
      <c r="Q98" s="2">
        <f t="shared" ref="Q98:R101" ca="1" si="28">N98</f>
        <v>61214</v>
      </c>
      <c r="R98" s="3">
        <f t="shared" si="28"/>
        <v>2500</v>
      </c>
      <c r="S98" s="4">
        <f>2800</f>
        <v>2800</v>
      </c>
      <c r="T98">
        <f t="shared" ref="T98:U101" ca="1" si="29">K98</f>
        <v>53741</v>
      </c>
      <c r="U98">
        <f t="shared" si="29"/>
        <v>2500</v>
      </c>
      <c r="V98">
        <v>2800</v>
      </c>
    </row>
    <row r="99" spans="1:23" x14ac:dyDescent="0.2">
      <c r="A99" t="s">
        <v>12</v>
      </c>
      <c r="B99" t="e">
        <f t="shared" ca="1" si="21"/>
        <v>#NAME?</v>
      </c>
      <c r="C99" s="1">
        <v>40987</v>
      </c>
      <c r="D99" t="e">
        <f ca="1">D97</f>
        <v>#NAME?</v>
      </c>
      <c r="E99" t="e">
        <f ca="1">"12D IZ Wall "&amp;_xludf.BASE(ROUND(RAND()*50000,0),16,5)</f>
        <v>#NAME?</v>
      </c>
      <c r="F99">
        <v>2</v>
      </c>
      <c r="H99" t="e">
        <f ca="1">E108</f>
        <v>#NAME?</v>
      </c>
      <c r="J99">
        <v>4</v>
      </c>
      <c r="K99" s="2">
        <f ca="1">N98</f>
        <v>61214</v>
      </c>
      <c r="L99" s="3">
        <f>O98</f>
        <v>2500</v>
      </c>
      <c r="M99" s="4">
        <f>P98</f>
        <v>0</v>
      </c>
      <c r="N99" s="2">
        <f ca="1">K99</f>
        <v>61214</v>
      </c>
      <c r="O99" s="3">
        <f ca="1">ROUND(L99+H97/(N98-K98),0)</f>
        <v>5600</v>
      </c>
      <c r="P99" s="4">
        <v>0</v>
      </c>
      <c r="Q99" s="2">
        <f t="shared" ca="1" si="28"/>
        <v>61214</v>
      </c>
      <c r="R99" s="3">
        <f t="shared" ca="1" si="28"/>
        <v>5600</v>
      </c>
      <c r="S99" s="4">
        <f>S98</f>
        <v>2800</v>
      </c>
      <c r="T99">
        <f t="shared" ca="1" si="29"/>
        <v>61214</v>
      </c>
      <c r="U99">
        <f t="shared" si="29"/>
        <v>2500</v>
      </c>
      <c r="V99">
        <f>V98</f>
        <v>2800</v>
      </c>
    </row>
    <row r="100" spans="1:23" x14ac:dyDescent="0.2">
      <c r="A100" t="s">
        <v>11</v>
      </c>
      <c r="B100" t="e">
        <f t="shared" ca="1" si="21"/>
        <v>#NAME?</v>
      </c>
      <c r="C100" s="1">
        <v>40987</v>
      </c>
      <c r="D100" t="e">
        <f ca="1">D97</f>
        <v>#NAME?</v>
      </c>
      <c r="E100" t="e">
        <f ca="1">"12D Adb Wall "&amp;_xludf.BASE(ROUND(RAND()*50000,0),16,5)</f>
        <v>#NAME?</v>
      </c>
      <c r="F100">
        <v>2</v>
      </c>
      <c r="J100">
        <v>4</v>
      </c>
      <c r="K100" s="2">
        <f ca="1">Q99</f>
        <v>61214</v>
      </c>
      <c r="L100" s="2">
        <f ca="1">R99</f>
        <v>5600</v>
      </c>
      <c r="M100" s="2">
        <v>0</v>
      </c>
      <c r="N100" s="2">
        <f ca="1">K98</f>
        <v>53741</v>
      </c>
      <c r="O100" s="3">
        <f ca="1">O99</f>
        <v>5600</v>
      </c>
      <c r="P100" s="4">
        <f>P99</f>
        <v>0</v>
      </c>
      <c r="Q100" s="2">
        <f t="shared" ca="1" si="28"/>
        <v>53741</v>
      </c>
      <c r="R100" s="3">
        <f t="shared" ca="1" si="28"/>
        <v>5600</v>
      </c>
      <c r="S100" s="4">
        <f>S99</f>
        <v>2800</v>
      </c>
      <c r="T100">
        <f t="shared" ca="1" si="29"/>
        <v>61214</v>
      </c>
      <c r="U100">
        <f t="shared" ca="1" si="29"/>
        <v>5600</v>
      </c>
      <c r="V100">
        <f>V99</f>
        <v>2800</v>
      </c>
    </row>
    <row r="101" spans="1:23" x14ac:dyDescent="0.2">
      <c r="A101" t="s">
        <v>12</v>
      </c>
      <c r="B101" t="e">
        <f t="shared" ca="1" si="21"/>
        <v>#NAME?</v>
      </c>
      <c r="C101" s="1">
        <v>40987</v>
      </c>
      <c r="D101" t="e">
        <f ca="1">D97</f>
        <v>#NAME?</v>
      </c>
      <c r="E101" t="e">
        <f ca="1">"12D IZ Wall "&amp;_xludf.BASE(ROUND(RAND()*50000,0),16,5)</f>
        <v>#NAME?</v>
      </c>
      <c r="F101">
        <v>2</v>
      </c>
      <c r="H101" t="e">
        <f ca="1">E94</f>
        <v>#NAME?</v>
      </c>
      <c r="J101">
        <v>4</v>
      </c>
      <c r="K101" s="2">
        <f ca="1">N100</f>
        <v>53741</v>
      </c>
      <c r="L101" s="2">
        <f ca="1">O100</f>
        <v>5600</v>
      </c>
      <c r="M101" s="2">
        <f>P100</f>
        <v>0</v>
      </c>
      <c r="N101" s="2">
        <f ca="1">K98</f>
        <v>53741</v>
      </c>
      <c r="O101" s="3">
        <f>L98</f>
        <v>2500</v>
      </c>
      <c r="P101" s="4">
        <f>M98</f>
        <v>0</v>
      </c>
      <c r="Q101" s="2">
        <f t="shared" ca="1" si="28"/>
        <v>53741</v>
      </c>
      <c r="R101" s="2">
        <f t="shared" si="28"/>
        <v>2500</v>
      </c>
      <c r="S101" s="4" t="e">
        <f>#REF!</f>
        <v>#REF!</v>
      </c>
      <c r="T101">
        <f t="shared" ca="1" si="29"/>
        <v>53741</v>
      </c>
      <c r="U101">
        <f t="shared" ca="1" si="29"/>
        <v>5600</v>
      </c>
      <c r="V101">
        <f>V100</f>
        <v>2800</v>
      </c>
    </row>
    <row r="102" spans="1:23" x14ac:dyDescent="0.2">
      <c r="A102" t="s">
        <v>13</v>
      </c>
      <c r="B102" t="e">
        <f t="shared" ca="1" si="21"/>
        <v>#NAME?</v>
      </c>
      <c r="C102" s="1">
        <v>40987</v>
      </c>
      <c r="D102" t="e">
        <f ca="1">D97</f>
        <v>#NAME?</v>
      </c>
      <c r="E102" t="e">
        <f ca="1">"12D Adb Flr "&amp;_xludf.BASE(ROUND(RAND()*50000,0),16,5)</f>
        <v>#NAME?</v>
      </c>
      <c r="F102">
        <v>3</v>
      </c>
      <c r="J102">
        <v>4</v>
      </c>
      <c r="K102" s="2">
        <f ca="1">K98</f>
        <v>53741</v>
      </c>
      <c r="L102" s="2">
        <f>L98</f>
        <v>2500</v>
      </c>
      <c r="M102" s="4">
        <v>0</v>
      </c>
      <c r="N102" s="2">
        <f ca="1">K99</f>
        <v>61214</v>
      </c>
      <c r="O102" s="3">
        <f>L99</f>
        <v>2500</v>
      </c>
      <c r="P102" s="4">
        <v>0</v>
      </c>
      <c r="Q102" s="2">
        <f ca="1">K100</f>
        <v>61214</v>
      </c>
      <c r="R102" s="3">
        <f ca="1">L100</f>
        <v>5600</v>
      </c>
      <c r="S102" s="4">
        <v>0</v>
      </c>
      <c r="T102">
        <f ca="1">K101</f>
        <v>53741</v>
      </c>
      <c r="U102">
        <f ca="1">L101</f>
        <v>5600</v>
      </c>
      <c r="V102">
        <v>0</v>
      </c>
    </row>
    <row r="103" spans="1:23" x14ac:dyDescent="0.2">
      <c r="A103" t="s">
        <v>14</v>
      </c>
      <c r="B103" t="e">
        <f t="shared" ca="1" si="21"/>
        <v>#NAME?</v>
      </c>
      <c r="C103" s="1">
        <v>40987</v>
      </c>
      <c r="D103" t="e">
        <f ca="1">D97</f>
        <v>#NAME?</v>
      </c>
      <c r="E103" t="str">
        <f>"12D Window "</f>
        <v xml:space="preserve">12D Window </v>
      </c>
      <c r="F103">
        <v>22</v>
      </c>
      <c r="G103" t="e">
        <f ca="1">E98</f>
        <v>#NAME?</v>
      </c>
      <c r="H103">
        <v>35</v>
      </c>
      <c r="J103">
        <v>4</v>
      </c>
      <c r="K103">
        <f ca="1">K98+500</f>
        <v>54241</v>
      </c>
      <c r="L103">
        <f>L98+500</f>
        <v>3000</v>
      </c>
      <c r="M103">
        <f>M98+1200</f>
        <v>1200</v>
      </c>
      <c r="N103">
        <f ca="1">K103+1000</f>
        <v>55241</v>
      </c>
      <c r="O103">
        <f>L103</f>
        <v>3000</v>
      </c>
      <c r="P103">
        <f>M103</f>
        <v>1200</v>
      </c>
      <c r="Q103">
        <f ca="1">N103</f>
        <v>55241</v>
      </c>
      <c r="R103">
        <f>O103</f>
        <v>3000</v>
      </c>
      <c r="S103">
        <f>P103+1000</f>
        <v>2200</v>
      </c>
      <c r="T103">
        <f ca="1">K103</f>
        <v>54241</v>
      </c>
      <c r="U103">
        <f>R103</f>
        <v>3000</v>
      </c>
      <c r="V103">
        <f>S103</f>
        <v>2200</v>
      </c>
    </row>
    <row r="104" spans="1:23" x14ac:dyDescent="0.2">
      <c r="A104" t="s">
        <v>4</v>
      </c>
      <c r="B104" t="e">
        <f t="shared" ca="1" si="21"/>
        <v>#NAME?</v>
      </c>
      <c r="C104" s="1">
        <v>40987</v>
      </c>
      <c r="D104" t="e">
        <f ca="1">"12D Zn-"&amp;_xludf.BASE(W104,10,3)</f>
        <v>#NAME?</v>
      </c>
      <c r="E104" t="e">
        <f ca="1">"12D Zn-"&amp;_xludf.BASE(W104,10,3)</f>
        <v>#NAME?</v>
      </c>
      <c r="F104" t="s">
        <v>7</v>
      </c>
      <c r="H104">
        <f ca="1">ROUND(0.2*10^7+0.3*RAND()*1*10^8,0)</f>
        <v>9448060</v>
      </c>
      <c r="J104">
        <v>0</v>
      </c>
      <c r="K104" s="2">
        <v>0</v>
      </c>
      <c r="L104" s="3">
        <v>0</v>
      </c>
      <c r="M104" s="4" t="s">
        <v>2</v>
      </c>
      <c r="N104" s="2"/>
      <c r="O104" s="3">
        <v>1</v>
      </c>
      <c r="P104" s="4">
        <v>1</v>
      </c>
      <c r="Q104" s="2">
        <v>2800</v>
      </c>
      <c r="R104" s="3"/>
      <c r="S104" s="4" t="s">
        <v>8</v>
      </c>
      <c r="T104" t="s">
        <v>9</v>
      </c>
      <c r="W104">
        <f>W97+1</f>
        <v>15</v>
      </c>
    </row>
    <row r="105" spans="1:23" x14ac:dyDescent="0.2">
      <c r="A105" t="s">
        <v>10</v>
      </c>
      <c r="B105" t="e">
        <f t="shared" ca="1" si="21"/>
        <v>#NAME?</v>
      </c>
      <c r="C105" s="1">
        <v>40987</v>
      </c>
      <c r="D105" t="e">
        <f ca="1">D104</f>
        <v>#NAME?</v>
      </c>
      <c r="E105" t="e">
        <f ca="1">"12D Ext Wall "&amp;_xludf.BASE(ROUND(RAND()*50000,0),16,5)</f>
        <v>#NAME?</v>
      </c>
      <c r="F105">
        <v>1</v>
      </c>
      <c r="J105">
        <v>4</v>
      </c>
      <c r="K105" s="2">
        <f ca="1">N98</f>
        <v>61214</v>
      </c>
      <c r="L105" s="3">
        <f>O98</f>
        <v>2500</v>
      </c>
      <c r="M105" s="4">
        <f>P98</f>
        <v>0</v>
      </c>
      <c r="N105" s="2">
        <f ca="1">K105+ROUND(H104/3100,0)</f>
        <v>64262</v>
      </c>
      <c r="O105" s="3">
        <v>2500</v>
      </c>
      <c r="P105" s="4">
        <v>0</v>
      </c>
      <c r="Q105" s="2">
        <f t="shared" ref="Q105:R108" ca="1" si="30">N105</f>
        <v>64262</v>
      </c>
      <c r="R105" s="3">
        <f t="shared" si="30"/>
        <v>2500</v>
      </c>
      <c r="S105" s="4">
        <f>2800</f>
        <v>2800</v>
      </c>
      <c r="T105">
        <f t="shared" ref="T105:U108" ca="1" si="31">K105</f>
        <v>61214</v>
      </c>
      <c r="U105">
        <f t="shared" si="31"/>
        <v>2500</v>
      </c>
      <c r="V105">
        <v>2800</v>
      </c>
    </row>
    <row r="106" spans="1:23" x14ac:dyDescent="0.2">
      <c r="A106" t="s">
        <v>12</v>
      </c>
      <c r="B106" t="e">
        <f t="shared" ca="1" si="21"/>
        <v>#NAME?</v>
      </c>
      <c r="C106" s="1">
        <v>40987</v>
      </c>
      <c r="D106" t="e">
        <f ca="1">D104</f>
        <v>#NAME?</v>
      </c>
      <c r="E106" t="e">
        <f ca="1">"12D IZ Wall "&amp;_xludf.BASE(ROUND(RAND()*50000,0),16,5)</f>
        <v>#NAME?</v>
      </c>
      <c r="F106">
        <v>2</v>
      </c>
      <c r="H106" t="e">
        <f ca="1">E115</f>
        <v>#NAME?</v>
      </c>
      <c r="J106">
        <v>4</v>
      </c>
      <c r="K106" s="2">
        <f ca="1">N105</f>
        <v>64262</v>
      </c>
      <c r="L106" s="3">
        <f>O105</f>
        <v>2500</v>
      </c>
      <c r="M106" s="4">
        <f>P105</f>
        <v>0</v>
      </c>
      <c r="N106" s="2">
        <f ca="1">K106</f>
        <v>64262</v>
      </c>
      <c r="O106" s="3">
        <f ca="1">ROUND(L106+H104/(N105-K105),0)</f>
        <v>5600</v>
      </c>
      <c r="P106" s="4">
        <v>0</v>
      </c>
      <c r="Q106" s="2">
        <f t="shared" ca="1" si="30"/>
        <v>64262</v>
      </c>
      <c r="R106" s="3">
        <f t="shared" ca="1" si="30"/>
        <v>5600</v>
      </c>
      <c r="S106" s="4">
        <f>S105</f>
        <v>2800</v>
      </c>
      <c r="T106">
        <f t="shared" ca="1" si="31"/>
        <v>64262</v>
      </c>
      <c r="U106">
        <f t="shared" si="31"/>
        <v>2500</v>
      </c>
      <c r="V106">
        <f>V105</f>
        <v>2800</v>
      </c>
    </row>
    <row r="107" spans="1:23" x14ac:dyDescent="0.2">
      <c r="A107" t="s">
        <v>11</v>
      </c>
      <c r="B107" t="e">
        <f t="shared" ca="1" si="21"/>
        <v>#NAME?</v>
      </c>
      <c r="C107" s="1">
        <v>40987</v>
      </c>
      <c r="D107" t="e">
        <f ca="1">D104</f>
        <v>#NAME?</v>
      </c>
      <c r="E107" t="e">
        <f ca="1">"12D Adb Wall "&amp;_xludf.BASE(ROUND(RAND()*50000,0),16,5)</f>
        <v>#NAME?</v>
      </c>
      <c r="F107">
        <v>2</v>
      </c>
      <c r="J107">
        <v>4</v>
      </c>
      <c r="K107" s="2">
        <f ca="1">Q106</f>
        <v>64262</v>
      </c>
      <c r="L107" s="2">
        <f ca="1">R106</f>
        <v>5600</v>
      </c>
      <c r="M107" s="2">
        <v>0</v>
      </c>
      <c r="N107" s="2">
        <f ca="1">K105</f>
        <v>61214</v>
      </c>
      <c r="O107" s="3">
        <f ca="1">O106</f>
        <v>5600</v>
      </c>
      <c r="P107" s="4">
        <f>P106</f>
        <v>0</v>
      </c>
      <c r="Q107" s="2">
        <f t="shared" ca="1" si="30"/>
        <v>61214</v>
      </c>
      <c r="R107" s="3">
        <f t="shared" ca="1" si="30"/>
        <v>5600</v>
      </c>
      <c r="S107" s="4">
        <f>S106</f>
        <v>2800</v>
      </c>
      <c r="T107">
        <f t="shared" ca="1" si="31"/>
        <v>64262</v>
      </c>
      <c r="U107">
        <f t="shared" ca="1" si="31"/>
        <v>5600</v>
      </c>
      <c r="V107">
        <f>V106</f>
        <v>2800</v>
      </c>
    </row>
    <row r="108" spans="1:23" x14ac:dyDescent="0.2">
      <c r="A108" t="s">
        <v>12</v>
      </c>
      <c r="B108" t="e">
        <f t="shared" ca="1" si="21"/>
        <v>#NAME?</v>
      </c>
      <c r="C108" s="1">
        <v>40987</v>
      </c>
      <c r="D108" t="e">
        <f ca="1">D104</f>
        <v>#NAME?</v>
      </c>
      <c r="E108" t="e">
        <f ca="1">"12D IZ Wall "&amp;_xludf.BASE(ROUND(RAND()*50000,0),16,5)</f>
        <v>#NAME?</v>
      </c>
      <c r="F108">
        <v>2</v>
      </c>
      <c r="H108" t="e">
        <f ca="1">E101</f>
        <v>#NAME?</v>
      </c>
      <c r="J108">
        <v>4</v>
      </c>
      <c r="K108" s="2">
        <f ca="1">N107</f>
        <v>61214</v>
      </c>
      <c r="L108" s="2">
        <f ca="1">O107</f>
        <v>5600</v>
      </c>
      <c r="M108" s="2">
        <f>P107</f>
        <v>0</v>
      </c>
      <c r="N108" s="2">
        <f ca="1">K105</f>
        <v>61214</v>
      </c>
      <c r="O108" s="3">
        <f>L105</f>
        <v>2500</v>
      </c>
      <c r="P108" s="4">
        <f>M105</f>
        <v>0</v>
      </c>
      <c r="Q108" s="2">
        <f t="shared" ca="1" si="30"/>
        <v>61214</v>
      </c>
      <c r="R108" s="2">
        <f t="shared" si="30"/>
        <v>2500</v>
      </c>
      <c r="S108" s="4" t="e">
        <f>#REF!</f>
        <v>#REF!</v>
      </c>
      <c r="T108">
        <f t="shared" ca="1" si="31"/>
        <v>61214</v>
      </c>
      <c r="U108">
        <f t="shared" ca="1" si="31"/>
        <v>5600</v>
      </c>
      <c r="V108">
        <f>V107</f>
        <v>2800</v>
      </c>
    </row>
    <row r="109" spans="1:23" x14ac:dyDescent="0.2">
      <c r="A109" t="s">
        <v>13</v>
      </c>
      <c r="B109" t="e">
        <f t="shared" ca="1" si="21"/>
        <v>#NAME?</v>
      </c>
      <c r="C109" s="1">
        <v>40987</v>
      </c>
      <c r="D109" t="e">
        <f ca="1">D104</f>
        <v>#NAME?</v>
      </c>
      <c r="E109" t="e">
        <f ca="1">"12D Adb Flr "&amp;_xludf.BASE(ROUND(RAND()*50000,0),16,5)</f>
        <v>#NAME?</v>
      </c>
      <c r="F109">
        <v>3</v>
      </c>
      <c r="J109">
        <v>4</v>
      </c>
      <c r="K109" s="2">
        <f ca="1">K105</f>
        <v>61214</v>
      </c>
      <c r="L109" s="2">
        <f>L105</f>
        <v>2500</v>
      </c>
      <c r="M109" s="4">
        <v>0</v>
      </c>
      <c r="N109" s="2">
        <f ca="1">K106</f>
        <v>64262</v>
      </c>
      <c r="O109" s="3">
        <f>L106</f>
        <v>2500</v>
      </c>
      <c r="P109" s="4">
        <v>0</v>
      </c>
      <c r="Q109" s="2">
        <f ca="1">K107</f>
        <v>64262</v>
      </c>
      <c r="R109" s="3">
        <f ca="1">L107</f>
        <v>5600</v>
      </c>
      <c r="S109" s="4">
        <v>0</v>
      </c>
      <c r="T109">
        <f ca="1">K108</f>
        <v>61214</v>
      </c>
      <c r="U109">
        <f ca="1">L108</f>
        <v>5600</v>
      </c>
      <c r="V109">
        <v>0</v>
      </c>
    </row>
    <row r="110" spans="1:23" x14ac:dyDescent="0.2">
      <c r="A110" t="s">
        <v>14</v>
      </c>
      <c r="B110" t="e">
        <f t="shared" ca="1" si="21"/>
        <v>#NAME?</v>
      </c>
      <c r="C110" s="1">
        <v>40987</v>
      </c>
      <c r="D110" t="e">
        <f ca="1">D104</f>
        <v>#NAME?</v>
      </c>
      <c r="E110" t="str">
        <f>"12D Window "</f>
        <v xml:space="preserve">12D Window </v>
      </c>
      <c r="F110">
        <v>22</v>
      </c>
      <c r="G110" t="e">
        <f ca="1">E105</f>
        <v>#NAME?</v>
      </c>
      <c r="H110">
        <v>35</v>
      </c>
      <c r="J110">
        <v>4</v>
      </c>
      <c r="K110">
        <f ca="1">K105+500</f>
        <v>61714</v>
      </c>
      <c r="L110">
        <f>L105+500</f>
        <v>3000</v>
      </c>
      <c r="M110">
        <f>M105+1200</f>
        <v>1200</v>
      </c>
      <c r="N110">
        <f ca="1">K110+1000</f>
        <v>62714</v>
      </c>
      <c r="O110">
        <f>L110</f>
        <v>3000</v>
      </c>
      <c r="P110">
        <f>M110</f>
        <v>1200</v>
      </c>
      <c r="Q110">
        <f ca="1">N110</f>
        <v>62714</v>
      </c>
      <c r="R110">
        <f>O110</f>
        <v>3000</v>
      </c>
      <c r="S110">
        <f>P110+1000</f>
        <v>2200</v>
      </c>
      <c r="T110">
        <f ca="1">K110</f>
        <v>61714</v>
      </c>
      <c r="U110">
        <f>R110</f>
        <v>3000</v>
      </c>
      <c r="V110">
        <f>S110</f>
        <v>2200</v>
      </c>
    </row>
    <row r="111" spans="1:23" x14ac:dyDescent="0.2">
      <c r="A111" t="s">
        <v>4</v>
      </c>
      <c r="B111" t="e">
        <f t="shared" ca="1" si="21"/>
        <v>#NAME?</v>
      </c>
      <c r="C111" s="1">
        <v>40987</v>
      </c>
      <c r="D111" t="e">
        <f ca="1">"12D Zn-"&amp;_xludf.BASE(W111,10,3)</f>
        <v>#NAME?</v>
      </c>
      <c r="E111" t="e">
        <f ca="1">"12D Zn-"&amp;_xludf.BASE(W111,10,3)</f>
        <v>#NAME?</v>
      </c>
      <c r="F111" t="s">
        <v>7</v>
      </c>
      <c r="H111">
        <f ca="1">ROUND(0.2*10^7+0.3*RAND()*1*10^8,0)</f>
        <v>31989879</v>
      </c>
      <c r="J111">
        <v>0</v>
      </c>
      <c r="K111" s="2">
        <v>0</v>
      </c>
      <c r="L111" s="3">
        <v>0</v>
      </c>
      <c r="M111" s="4" t="s">
        <v>2</v>
      </c>
      <c r="N111" s="2"/>
      <c r="O111" s="3">
        <v>1</v>
      </c>
      <c r="P111" s="4">
        <v>1</v>
      </c>
      <c r="Q111" s="2">
        <v>2800</v>
      </c>
      <c r="R111" s="3"/>
      <c r="S111" s="4" t="s">
        <v>8</v>
      </c>
      <c r="T111" t="s">
        <v>9</v>
      </c>
      <c r="W111">
        <f>W104+1</f>
        <v>16</v>
      </c>
    </row>
    <row r="112" spans="1:23" x14ac:dyDescent="0.2">
      <c r="A112" t="s">
        <v>10</v>
      </c>
      <c r="B112" t="e">
        <f t="shared" ca="1" si="21"/>
        <v>#NAME?</v>
      </c>
      <c r="C112" s="1">
        <v>40987</v>
      </c>
      <c r="D112" t="e">
        <f ca="1">D111</f>
        <v>#NAME?</v>
      </c>
      <c r="E112" t="e">
        <f ca="1">"12D Ext Wall "&amp;_xludf.BASE(ROUND(RAND()*50000,0),16,5)</f>
        <v>#NAME?</v>
      </c>
      <c r="F112">
        <v>1</v>
      </c>
      <c r="J112">
        <v>4</v>
      </c>
      <c r="K112" s="2">
        <f ca="1">N105</f>
        <v>64262</v>
      </c>
      <c r="L112" s="3">
        <f>O105</f>
        <v>2500</v>
      </c>
      <c r="M112" s="4">
        <f>P105</f>
        <v>0</v>
      </c>
      <c r="N112" s="2">
        <f ca="1">K112+ROUND(H111/3100,0)</f>
        <v>74581</v>
      </c>
      <c r="O112" s="3">
        <v>2500</v>
      </c>
      <c r="P112" s="4">
        <v>0</v>
      </c>
      <c r="Q112" s="2">
        <f t="shared" ref="Q112:R115" ca="1" si="32">N112</f>
        <v>74581</v>
      </c>
      <c r="R112" s="3">
        <f t="shared" si="32"/>
        <v>2500</v>
      </c>
      <c r="S112" s="4">
        <f>2800</f>
        <v>2800</v>
      </c>
      <c r="T112">
        <f t="shared" ref="T112:U115" ca="1" si="33">K112</f>
        <v>64262</v>
      </c>
      <c r="U112">
        <f t="shared" si="33"/>
        <v>2500</v>
      </c>
      <c r="V112">
        <v>2800</v>
      </c>
    </row>
    <row r="113" spans="1:23" x14ac:dyDescent="0.2">
      <c r="A113" t="s">
        <v>12</v>
      </c>
      <c r="B113" t="e">
        <f t="shared" ca="1" si="21"/>
        <v>#NAME?</v>
      </c>
      <c r="C113" s="1">
        <v>40987</v>
      </c>
      <c r="D113" t="e">
        <f ca="1">D111</f>
        <v>#NAME?</v>
      </c>
      <c r="E113" t="e">
        <f ca="1">"12D IZ Wall "&amp;_xludf.BASE(ROUND(RAND()*50000,0),16,5)</f>
        <v>#NAME?</v>
      </c>
      <c r="F113">
        <v>2</v>
      </c>
      <c r="H113" t="e">
        <f ca="1">E122</f>
        <v>#NAME?</v>
      </c>
      <c r="J113">
        <v>4</v>
      </c>
      <c r="K113" s="2">
        <f ca="1">N112</f>
        <v>74581</v>
      </c>
      <c r="L113" s="3">
        <f>O112</f>
        <v>2500</v>
      </c>
      <c r="M113" s="4">
        <f>P112</f>
        <v>0</v>
      </c>
      <c r="N113" s="2">
        <f ca="1">K113</f>
        <v>74581</v>
      </c>
      <c r="O113" s="3">
        <f ca="1">ROUND(L113+H111/(N112-K112),0)</f>
        <v>5600</v>
      </c>
      <c r="P113" s="4">
        <v>0</v>
      </c>
      <c r="Q113" s="2">
        <f t="shared" ca="1" si="32"/>
        <v>74581</v>
      </c>
      <c r="R113" s="3">
        <f t="shared" ca="1" si="32"/>
        <v>5600</v>
      </c>
      <c r="S113" s="4">
        <f>S112</f>
        <v>2800</v>
      </c>
      <c r="T113">
        <f t="shared" ca="1" si="33"/>
        <v>74581</v>
      </c>
      <c r="U113">
        <f t="shared" si="33"/>
        <v>2500</v>
      </c>
      <c r="V113">
        <f>V112</f>
        <v>2800</v>
      </c>
    </row>
    <row r="114" spans="1:23" x14ac:dyDescent="0.2">
      <c r="A114" t="s">
        <v>11</v>
      </c>
      <c r="B114" t="e">
        <f t="shared" ca="1" si="21"/>
        <v>#NAME?</v>
      </c>
      <c r="C114" s="1">
        <v>40987</v>
      </c>
      <c r="D114" t="e">
        <f ca="1">D111</f>
        <v>#NAME?</v>
      </c>
      <c r="E114" t="e">
        <f ca="1">"12D Adb Wall "&amp;_xludf.BASE(ROUND(RAND()*50000,0),16,5)</f>
        <v>#NAME?</v>
      </c>
      <c r="F114">
        <v>2</v>
      </c>
      <c r="J114">
        <v>4</v>
      </c>
      <c r="K114" s="2">
        <f ca="1">Q113</f>
        <v>74581</v>
      </c>
      <c r="L114" s="2">
        <f ca="1">R113</f>
        <v>5600</v>
      </c>
      <c r="M114" s="2">
        <v>0</v>
      </c>
      <c r="N114" s="2">
        <f ca="1">K112</f>
        <v>64262</v>
      </c>
      <c r="O114" s="3">
        <f ca="1">O113</f>
        <v>5600</v>
      </c>
      <c r="P114" s="4">
        <f>P113</f>
        <v>0</v>
      </c>
      <c r="Q114" s="2">
        <f t="shared" ca="1" si="32"/>
        <v>64262</v>
      </c>
      <c r="R114" s="3">
        <f t="shared" ca="1" si="32"/>
        <v>5600</v>
      </c>
      <c r="S114" s="4">
        <f>S113</f>
        <v>2800</v>
      </c>
      <c r="T114">
        <f t="shared" ca="1" si="33"/>
        <v>74581</v>
      </c>
      <c r="U114">
        <f t="shared" ca="1" si="33"/>
        <v>5600</v>
      </c>
      <c r="V114">
        <f>V113</f>
        <v>2800</v>
      </c>
    </row>
    <row r="115" spans="1:23" x14ac:dyDescent="0.2">
      <c r="A115" t="s">
        <v>12</v>
      </c>
      <c r="B115" t="e">
        <f t="shared" ca="1" si="21"/>
        <v>#NAME?</v>
      </c>
      <c r="C115" s="1">
        <v>40987</v>
      </c>
      <c r="D115" t="e">
        <f ca="1">D111</f>
        <v>#NAME?</v>
      </c>
      <c r="E115" t="e">
        <f ca="1">"12D IZ Wall "&amp;_xludf.BASE(ROUND(RAND()*50000,0),16,5)</f>
        <v>#NAME?</v>
      </c>
      <c r="F115">
        <v>2</v>
      </c>
      <c r="H115" t="e">
        <f ca="1">E108</f>
        <v>#NAME?</v>
      </c>
      <c r="J115">
        <v>4</v>
      </c>
      <c r="K115" s="2">
        <f ca="1">N114</f>
        <v>64262</v>
      </c>
      <c r="L115" s="2">
        <f ca="1">O114</f>
        <v>5600</v>
      </c>
      <c r="M115" s="2">
        <f>P114</f>
        <v>0</v>
      </c>
      <c r="N115" s="2">
        <f ca="1">K112</f>
        <v>64262</v>
      </c>
      <c r="O115" s="3">
        <f>L112</f>
        <v>2500</v>
      </c>
      <c r="P115" s="4">
        <f>M112</f>
        <v>0</v>
      </c>
      <c r="Q115" s="2">
        <f t="shared" ca="1" si="32"/>
        <v>64262</v>
      </c>
      <c r="R115" s="2">
        <f t="shared" si="32"/>
        <v>2500</v>
      </c>
      <c r="S115" s="4" t="e">
        <f>#REF!</f>
        <v>#REF!</v>
      </c>
      <c r="T115">
        <f t="shared" ca="1" si="33"/>
        <v>64262</v>
      </c>
      <c r="U115">
        <f t="shared" ca="1" si="33"/>
        <v>5600</v>
      </c>
      <c r="V115">
        <f>V114</f>
        <v>2800</v>
      </c>
    </row>
    <row r="116" spans="1:23" x14ac:dyDescent="0.2">
      <c r="A116" t="s">
        <v>13</v>
      </c>
      <c r="B116" t="e">
        <f t="shared" ca="1" si="21"/>
        <v>#NAME?</v>
      </c>
      <c r="C116" s="1">
        <v>40987</v>
      </c>
      <c r="D116" t="e">
        <f ca="1">D111</f>
        <v>#NAME?</v>
      </c>
      <c r="E116" t="e">
        <f ca="1">"12D Adb Flr "&amp;_xludf.BASE(ROUND(RAND()*50000,0),16,5)</f>
        <v>#NAME?</v>
      </c>
      <c r="F116">
        <v>3</v>
      </c>
      <c r="J116">
        <v>4</v>
      </c>
      <c r="K116" s="2">
        <f ca="1">K112</f>
        <v>64262</v>
      </c>
      <c r="L116" s="2">
        <f>L112</f>
        <v>2500</v>
      </c>
      <c r="M116" s="4">
        <v>0</v>
      </c>
      <c r="N116" s="2">
        <f ca="1">K113</f>
        <v>74581</v>
      </c>
      <c r="O116" s="3">
        <f>L113</f>
        <v>2500</v>
      </c>
      <c r="P116" s="4">
        <v>0</v>
      </c>
      <c r="Q116" s="2">
        <f ca="1">K114</f>
        <v>74581</v>
      </c>
      <c r="R116" s="3">
        <f ca="1">L114</f>
        <v>5600</v>
      </c>
      <c r="S116" s="4">
        <v>0</v>
      </c>
      <c r="T116">
        <f ca="1">K115</f>
        <v>64262</v>
      </c>
      <c r="U116">
        <f ca="1">L115</f>
        <v>5600</v>
      </c>
      <c r="V116">
        <v>0</v>
      </c>
    </row>
    <row r="117" spans="1:23" x14ac:dyDescent="0.2">
      <c r="A117" t="s">
        <v>14</v>
      </c>
      <c r="B117" t="e">
        <f t="shared" ca="1" si="21"/>
        <v>#NAME?</v>
      </c>
      <c r="C117" s="1">
        <v>40987</v>
      </c>
      <c r="D117" t="e">
        <f ca="1">D111</f>
        <v>#NAME?</v>
      </c>
      <c r="E117" t="str">
        <f>"12D Window "</f>
        <v xml:space="preserve">12D Window </v>
      </c>
      <c r="F117">
        <v>22</v>
      </c>
      <c r="G117" t="e">
        <f ca="1">E112</f>
        <v>#NAME?</v>
      </c>
      <c r="H117">
        <v>35</v>
      </c>
      <c r="J117">
        <v>4</v>
      </c>
      <c r="K117">
        <f ca="1">K112+500</f>
        <v>64762</v>
      </c>
      <c r="L117">
        <f>L112+500</f>
        <v>3000</v>
      </c>
      <c r="M117">
        <f>M112+1200</f>
        <v>1200</v>
      </c>
      <c r="N117">
        <f ca="1">K117+1000</f>
        <v>65762</v>
      </c>
      <c r="O117">
        <f>L117</f>
        <v>3000</v>
      </c>
      <c r="P117">
        <f>M117</f>
        <v>1200</v>
      </c>
      <c r="Q117">
        <f ca="1">N117</f>
        <v>65762</v>
      </c>
      <c r="R117">
        <f>O117</f>
        <v>3000</v>
      </c>
      <c r="S117">
        <f>P117+1000</f>
        <v>2200</v>
      </c>
      <c r="T117">
        <f ca="1">K117</f>
        <v>64762</v>
      </c>
      <c r="U117">
        <f>R117</f>
        <v>3000</v>
      </c>
      <c r="V117">
        <f>S117</f>
        <v>2200</v>
      </c>
    </row>
    <row r="118" spans="1:23" x14ac:dyDescent="0.2">
      <c r="A118" t="s">
        <v>4</v>
      </c>
      <c r="B118" t="e">
        <f t="shared" ca="1" si="21"/>
        <v>#NAME?</v>
      </c>
      <c r="C118" s="1">
        <v>40987</v>
      </c>
      <c r="D118" t="e">
        <f ca="1">"12D Zn-"&amp;_xludf.BASE(W118,10,3)</f>
        <v>#NAME?</v>
      </c>
      <c r="E118" t="e">
        <f ca="1">"12D Zn-"&amp;_xludf.BASE(W118,10,3)</f>
        <v>#NAME?</v>
      </c>
      <c r="F118" t="s">
        <v>7</v>
      </c>
      <c r="H118">
        <f ca="1">ROUND(0.2*10^7+0.3*RAND()*1*10^8,0)</f>
        <v>2064004</v>
      </c>
      <c r="J118">
        <v>0</v>
      </c>
      <c r="K118" s="2">
        <v>0</v>
      </c>
      <c r="L118" s="3">
        <v>0</v>
      </c>
      <c r="M118" s="4" t="s">
        <v>2</v>
      </c>
      <c r="N118" s="2"/>
      <c r="O118" s="3">
        <v>1</v>
      </c>
      <c r="P118" s="4">
        <v>1</v>
      </c>
      <c r="Q118" s="2">
        <v>2800</v>
      </c>
      <c r="R118" s="3"/>
      <c r="S118" s="4" t="s">
        <v>8</v>
      </c>
      <c r="T118" t="s">
        <v>9</v>
      </c>
      <c r="W118">
        <f>W111+1</f>
        <v>17</v>
      </c>
    </row>
    <row r="119" spans="1:23" x14ac:dyDescent="0.2">
      <c r="A119" t="s">
        <v>10</v>
      </c>
      <c r="B119" t="e">
        <f t="shared" ca="1" si="21"/>
        <v>#NAME?</v>
      </c>
      <c r="C119" s="1">
        <v>40987</v>
      </c>
      <c r="D119" t="e">
        <f ca="1">D118</f>
        <v>#NAME?</v>
      </c>
      <c r="E119" t="e">
        <f ca="1">"12D Ext Wall "&amp;_xludf.BASE(ROUND(RAND()*50000,0),16,5)</f>
        <v>#NAME?</v>
      </c>
      <c r="F119">
        <v>1</v>
      </c>
      <c r="J119">
        <v>4</v>
      </c>
      <c r="K119" s="2">
        <f ca="1">N112</f>
        <v>74581</v>
      </c>
      <c r="L119" s="3">
        <f>O112</f>
        <v>2500</v>
      </c>
      <c r="M119" s="4">
        <f>P112</f>
        <v>0</v>
      </c>
      <c r="N119" s="2">
        <f ca="1">K119+ROUND(H118/3100,0)</f>
        <v>75247</v>
      </c>
      <c r="O119" s="3">
        <v>2500</v>
      </c>
      <c r="P119" s="4">
        <v>0</v>
      </c>
      <c r="Q119" s="2">
        <f t="shared" ref="Q119:R122" ca="1" si="34">N119</f>
        <v>75247</v>
      </c>
      <c r="R119" s="3">
        <f t="shared" si="34"/>
        <v>2500</v>
      </c>
      <c r="S119" s="4">
        <f>2800</f>
        <v>2800</v>
      </c>
      <c r="T119">
        <f t="shared" ref="T119:U122" ca="1" si="35">K119</f>
        <v>74581</v>
      </c>
      <c r="U119">
        <f t="shared" si="35"/>
        <v>2500</v>
      </c>
      <c r="V119">
        <v>2800</v>
      </c>
    </row>
    <row r="120" spans="1:23" x14ac:dyDescent="0.2">
      <c r="A120" t="s">
        <v>12</v>
      </c>
      <c r="B120" t="e">
        <f t="shared" ca="1" si="21"/>
        <v>#NAME?</v>
      </c>
      <c r="C120" s="1">
        <v>40987</v>
      </c>
      <c r="D120" t="e">
        <f ca="1">D118</f>
        <v>#NAME?</v>
      </c>
      <c r="E120" t="e">
        <f ca="1">"12D IZ Wall "&amp;_xludf.BASE(ROUND(RAND()*50000,0),16,5)</f>
        <v>#NAME?</v>
      </c>
      <c r="F120">
        <v>2</v>
      </c>
      <c r="H120" t="e">
        <f ca="1">E129</f>
        <v>#NAME?</v>
      </c>
      <c r="J120">
        <v>4</v>
      </c>
      <c r="K120" s="2">
        <f ca="1">N119</f>
        <v>75247</v>
      </c>
      <c r="L120" s="3">
        <f>O119</f>
        <v>2500</v>
      </c>
      <c r="M120" s="4">
        <f>P119</f>
        <v>0</v>
      </c>
      <c r="N120" s="2">
        <f ca="1">K120</f>
        <v>75247</v>
      </c>
      <c r="O120" s="3">
        <f ca="1">ROUND(L120+H118/(N119-K119),0)</f>
        <v>5599</v>
      </c>
      <c r="P120" s="4">
        <v>0</v>
      </c>
      <c r="Q120" s="2">
        <f t="shared" ca="1" si="34"/>
        <v>75247</v>
      </c>
      <c r="R120" s="3">
        <f t="shared" ca="1" si="34"/>
        <v>5599</v>
      </c>
      <c r="S120" s="4">
        <f>S119</f>
        <v>2800</v>
      </c>
      <c r="T120">
        <f t="shared" ca="1" si="35"/>
        <v>75247</v>
      </c>
      <c r="U120">
        <f t="shared" si="35"/>
        <v>2500</v>
      </c>
      <c r="V120">
        <f>V119</f>
        <v>2800</v>
      </c>
    </row>
    <row r="121" spans="1:23" x14ac:dyDescent="0.2">
      <c r="A121" t="s">
        <v>11</v>
      </c>
      <c r="B121" t="e">
        <f t="shared" ca="1" si="21"/>
        <v>#NAME?</v>
      </c>
      <c r="C121" s="1">
        <v>40987</v>
      </c>
      <c r="D121" t="e">
        <f ca="1">D118</f>
        <v>#NAME?</v>
      </c>
      <c r="E121" t="e">
        <f ca="1">"12D Adb Wall "&amp;_xludf.BASE(ROUND(RAND()*50000,0),16,5)</f>
        <v>#NAME?</v>
      </c>
      <c r="F121">
        <v>2</v>
      </c>
      <c r="J121">
        <v>4</v>
      </c>
      <c r="K121" s="2">
        <f ca="1">Q120</f>
        <v>75247</v>
      </c>
      <c r="L121" s="2">
        <f ca="1">R120</f>
        <v>5599</v>
      </c>
      <c r="M121" s="2">
        <v>0</v>
      </c>
      <c r="N121" s="2">
        <f ca="1">K119</f>
        <v>74581</v>
      </c>
      <c r="O121" s="3">
        <f ca="1">O120</f>
        <v>5599</v>
      </c>
      <c r="P121" s="4">
        <f>P120</f>
        <v>0</v>
      </c>
      <c r="Q121" s="2">
        <f t="shared" ca="1" si="34"/>
        <v>74581</v>
      </c>
      <c r="R121" s="3">
        <f t="shared" ca="1" si="34"/>
        <v>5599</v>
      </c>
      <c r="S121" s="4">
        <f>S120</f>
        <v>2800</v>
      </c>
      <c r="T121">
        <f t="shared" ca="1" si="35"/>
        <v>75247</v>
      </c>
      <c r="U121">
        <f t="shared" ca="1" si="35"/>
        <v>5599</v>
      </c>
      <c r="V121">
        <f>V120</f>
        <v>2800</v>
      </c>
    </row>
    <row r="122" spans="1:23" x14ac:dyDescent="0.2">
      <c r="A122" t="s">
        <v>12</v>
      </c>
      <c r="B122" t="e">
        <f t="shared" ca="1" si="21"/>
        <v>#NAME?</v>
      </c>
      <c r="C122" s="1">
        <v>40987</v>
      </c>
      <c r="D122" t="e">
        <f ca="1">D118</f>
        <v>#NAME?</v>
      </c>
      <c r="E122" t="e">
        <f ca="1">"12D IZ Wall "&amp;_xludf.BASE(ROUND(RAND()*50000,0),16,5)</f>
        <v>#NAME?</v>
      </c>
      <c r="F122">
        <v>2</v>
      </c>
      <c r="H122" t="e">
        <f ca="1">E115</f>
        <v>#NAME?</v>
      </c>
      <c r="J122">
        <v>4</v>
      </c>
      <c r="K122" s="2">
        <f ca="1">N121</f>
        <v>74581</v>
      </c>
      <c r="L122" s="2">
        <f ca="1">O121</f>
        <v>5599</v>
      </c>
      <c r="M122" s="2">
        <f>P121</f>
        <v>0</v>
      </c>
      <c r="N122" s="2">
        <f ca="1">K119</f>
        <v>74581</v>
      </c>
      <c r="O122" s="3">
        <f>L119</f>
        <v>2500</v>
      </c>
      <c r="P122" s="4">
        <f>M119</f>
        <v>0</v>
      </c>
      <c r="Q122" s="2">
        <f t="shared" ca="1" si="34"/>
        <v>74581</v>
      </c>
      <c r="R122" s="2">
        <f t="shared" si="34"/>
        <v>2500</v>
      </c>
      <c r="S122" s="4" t="e">
        <f>#REF!</f>
        <v>#REF!</v>
      </c>
      <c r="T122">
        <f t="shared" ca="1" si="35"/>
        <v>74581</v>
      </c>
      <c r="U122">
        <f t="shared" ca="1" si="35"/>
        <v>5599</v>
      </c>
      <c r="V122">
        <f>V121</f>
        <v>2800</v>
      </c>
    </row>
    <row r="123" spans="1:23" x14ac:dyDescent="0.2">
      <c r="A123" t="s">
        <v>13</v>
      </c>
      <c r="B123" t="e">
        <f t="shared" ca="1" si="21"/>
        <v>#NAME?</v>
      </c>
      <c r="C123" s="1">
        <v>40987</v>
      </c>
      <c r="D123" t="e">
        <f ca="1">D118</f>
        <v>#NAME?</v>
      </c>
      <c r="E123" t="e">
        <f ca="1">"12D Adb Flr "&amp;_xludf.BASE(ROUND(RAND()*50000,0),16,5)</f>
        <v>#NAME?</v>
      </c>
      <c r="F123">
        <v>3</v>
      </c>
      <c r="J123">
        <v>4</v>
      </c>
      <c r="K123" s="2">
        <f ca="1">K119</f>
        <v>74581</v>
      </c>
      <c r="L123" s="2">
        <f>L119</f>
        <v>2500</v>
      </c>
      <c r="M123" s="4">
        <v>0</v>
      </c>
      <c r="N123" s="2">
        <f ca="1">K120</f>
        <v>75247</v>
      </c>
      <c r="O123" s="3">
        <f>L120</f>
        <v>2500</v>
      </c>
      <c r="P123" s="4">
        <v>0</v>
      </c>
      <c r="Q123" s="2">
        <f ca="1">K121</f>
        <v>75247</v>
      </c>
      <c r="R123" s="3">
        <f ca="1">L121</f>
        <v>5599</v>
      </c>
      <c r="S123" s="4">
        <v>0</v>
      </c>
      <c r="T123">
        <f ca="1">K122</f>
        <v>74581</v>
      </c>
      <c r="U123">
        <f ca="1">L122</f>
        <v>5599</v>
      </c>
      <c r="V123">
        <v>0</v>
      </c>
    </row>
    <row r="124" spans="1:23" x14ac:dyDescent="0.2">
      <c r="A124" t="s">
        <v>14</v>
      </c>
      <c r="B124" t="e">
        <f t="shared" ca="1" si="21"/>
        <v>#NAME?</v>
      </c>
      <c r="C124" s="1">
        <v>40987</v>
      </c>
      <c r="D124" t="e">
        <f ca="1">D118</f>
        <v>#NAME?</v>
      </c>
      <c r="E124" t="str">
        <f>"12D Window "</f>
        <v xml:space="preserve">12D Window </v>
      </c>
      <c r="F124">
        <v>22</v>
      </c>
      <c r="G124" t="e">
        <f ca="1">E119</f>
        <v>#NAME?</v>
      </c>
      <c r="H124">
        <v>35</v>
      </c>
      <c r="J124">
        <v>4</v>
      </c>
      <c r="K124">
        <f ca="1">K119+500</f>
        <v>75081</v>
      </c>
      <c r="L124">
        <f>L119+500</f>
        <v>3000</v>
      </c>
      <c r="M124">
        <f>M119+1200</f>
        <v>1200</v>
      </c>
      <c r="N124">
        <f ca="1">K124+1000</f>
        <v>76081</v>
      </c>
      <c r="O124">
        <f>L124</f>
        <v>3000</v>
      </c>
      <c r="P124">
        <f>M124</f>
        <v>1200</v>
      </c>
      <c r="Q124">
        <f ca="1">N124</f>
        <v>76081</v>
      </c>
      <c r="R124">
        <f>O124</f>
        <v>3000</v>
      </c>
      <c r="S124">
        <f>P124+1000</f>
        <v>2200</v>
      </c>
      <c r="T124">
        <f ca="1">K124</f>
        <v>75081</v>
      </c>
      <c r="U124">
        <f>R124</f>
        <v>3000</v>
      </c>
      <c r="V124">
        <f>S124</f>
        <v>2200</v>
      </c>
    </row>
    <row r="125" spans="1:23" x14ac:dyDescent="0.2">
      <c r="A125" t="s">
        <v>4</v>
      </c>
      <c r="B125" t="e">
        <f t="shared" ca="1" si="21"/>
        <v>#NAME?</v>
      </c>
      <c r="C125" s="1">
        <v>40987</v>
      </c>
      <c r="D125" t="e">
        <f ca="1">"12D Zn-"&amp;_xludf.BASE(W125,10,3)</f>
        <v>#NAME?</v>
      </c>
      <c r="E125" t="e">
        <f ca="1">"12D Zn-"&amp;_xludf.BASE(W125,10,3)</f>
        <v>#NAME?</v>
      </c>
      <c r="F125" t="s">
        <v>7</v>
      </c>
      <c r="H125">
        <f ca="1">ROUND(0.2*10^7+0.3*RAND()*1*10^8,0)</f>
        <v>27254550</v>
      </c>
      <c r="J125">
        <v>0</v>
      </c>
      <c r="K125" s="2">
        <v>0</v>
      </c>
      <c r="L125" s="3">
        <v>0</v>
      </c>
      <c r="M125" s="4" t="s">
        <v>2</v>
      </c>
      <c r="N125" s="2"/>
      <c r="O125" s="3">
        <v>1</v>
      </c>
      <c r="P125" s="4">
        <v>1</v>
      </c>
      <c r="Q125" s="2">
        <v>2800</v>
      </c>
      <c r="R125" s="3"/>
      <c r="S125" s="4" t="s">
        <v>8</v>
      </c>
      <c r="T125" t="s">
        <v>9</v>
      </c>
      <c r="W125">
        <f>W118+1</f>
        <v>18</v>
      </c>
    </row>
    <row r="126" spans="1:23" x14ac:dyDescent="0.2">
      <c r="A126" t="s">
        <v>10</v>
      </c>
      <c r="B126" t="e">
        <f t="shared" ca="1" si="21"/>
        <v>#NAME?</v>
      </c>
      <c r="C126" s="1">
        <v>40987</v>
      </c>
      <c r="D126" t="e">
        <f ca="1">D125</f>
        <v>#NAME?</v>
      </c>
      <c r="E126" t="e">
        <f ca="1">"12D Ext Wall "&amp;_xludf.BASE(ROUND(RAND()*50000,0),16,5)</f>
        <v>#NAME?</v>
      </c>
      <c r="F126">
        <v>1</v>
      </c>
      <c r="J126">
        <v>4</v>
      </c>
      <c r="K126" s="2">
        <f ca="1">N119</f>
        <v>75247</v>
      </c>
      <c r="L126" s="3">
        <f>O119</f>
        <v>2500</v>
      </c>
      <c r="M126" s="4">
        <f>P119</f>
        <v>0</v>
      </c>
      <c r="N126" s="2">
        <f ca="1">K126+ROUND(H125/3100,0)</f>
        <v>84039</v>
      </c>
      <c r="O126" s="3">
        <v>2500</v>
      </c>
      <c r="P126" s="4">
        <v>0</v>
      </c>
      <c r="Q126" s="2">
        <f t="shared" ref="Q126:R129" ca="1" si="36">N126</f>
        <v>84039</v>
      </c>
      <c r="R126" s="3">
        <f t="shared" si="36"/>
        <v>2500</v>
      </c>
      <c r="S126" s="4">
        <f>2800</f>
        <v>2800</v>
      </c>
      <c r="T126">
        <f t="shared" ref="T126:U129" ca="1" si="37">K126</f>
        <v>75247</v>
      </c>
      <c r="U126">
        <f t="shared" si="37"/>
        <v>2500</v>
      </c>
      <c r="V126">
        <v>2800</v>
      </c>
    </row>
    <row r="127" spans="1:23" x14ac:dyDescent="0.2">
      <c r="A127" t="s">
        <v>12</v>
      </c>
      <c r="B127" t="e">
        <f t="shared" ca="1" si="21"/>
        <v>#NAME?</v>
      </c>
      <c r="C127" s="1">
        <v>40987</v>
      </c>
      <c r="D127" t="e">
        <f ca="1">D125</f>
        <v>#NAME?</v>
      </c>
      <c r="E127" t="e">
        <f ca="1">"12D IZ Wall "&amp;_xludf.BASE(ROUND(RAND()*50000,0),16,5)</f>
        <v>#NAME?</v>
      </c>
      <c r="F127">
        <v>2</v>
      </c>
      <c r="H127" t="e">
        <f ca="1">E136</f>
        <v>#NAME?</v>
      </c>
      <c r="J127">
        <v>4</v>
      </c>
      <c r="K127" s="2">
        <f ca="1">N126</f>
        <v>84039</v>
      </c>
      <c r="L127" s="3">
        <f>O126</f>
        <v>2500</v>
      </c>
      <c r="M127" s="4">
        <f>P126</f>
        <v>0</v>
      </c>
      <c r="N127" s="2">
        <f ca="1">K127</f>
        <v>84039</v>
      </c>
      <c r="O127" s="3">
        <f ca="1">ROUND(L127+H125/(N126-K126),0)</f>
        <v>5600</v>
      </c>
      <c r="P127" s="4">
        <v>0</v>
      </c>
      <c r="Q127" s="2">
        <f t="shared" ca="1" si="36"/>
        <v>84039</v>
      </c>
      <c r="R127" s="3">
        <f t="shared" ca="1" si="36"/>
        <v>5600</v>
      </c>
      <c r="S127" s="4">
        <f>S126</f>
        <v>2800</v>
      </c>
      <c r="T127">
        <f t="shared" ca="1" si="37"/>
        <v>84039</v>
      </c>
      <c r="U127">
        <f t="shared" si="37"/>
        <v>2500</v>
      </c>
      <c r="V127">
        <f>V126</f>
        <v>2800</v>
      </c>
    </row>
    <row r="128" spans="1:23" x14ac:dyDescent="0.2">
      <c r="A128" t="s">
        <v>11</v>
      </c>
      <c r="B128" t="e">
        <f t="shared" ca="1" si="21"/>
        <v>#NAME?</v>
      </c>
      <c r="C128" s="1">
        <v>40987</v>
      </c>
      <c r="D128" t="e">
        <f ca="1">D125</f>
        <v>#NAME?</v>
      </c>
      <c r="E128" t="e">
        <f ca="1">"12D Adb Wall "&amp;_xludf.BASE(ROUND(RAND()*50000,0),16,5)</f>
        <v>#NAME?</v>
      </c>
      <c r="F128">
        <v>2</v>
      </c>
      <c r="J128">
        <v>4</v>
      </c>
      <c r="K128" s="2">
        <f ca="1">Q127</f>
        <v>84039</v>
      </c>
      <c r="L128" s="2">
        <f ca="1">R127</f>
        <v>5600</v>
      </c>
      <c r="M128" s="2">
        <v>0</v>
      </c>
      <c r="N128" s="2">
        <f ca="1">K126</f>
        <v>75247</v>
      </c>
      <c r="O128" s="3">
        <f ca="1">O127</f>
        <v>5600</v>
      </c>
      <c r="P128" s="4">
        <f>P127</f>
        <v>0</v>
      </c>
      <c r="Q128" s="2">
        <f t="shared" ca="1" si="36"/>
        <v>75247</v>
      </c>
      <c r="R128" s="3">
        <f t="shared" ca="1" si="36"/>
        <v>5600</v>
      </c>
      <c r="S128" s="4">
        <f>S127</f>
        <v>2800</v>
      </c>
      <c r="T128">
        <f t="shared" ca="1" si="37"/>
        <v>84039</v>
      </c>
      <c r="U128">
        <f t="shared" ca="1" si="37"/>
        <v>5600</v>
      </c>
      <c r="V128">
        <f>V127</f>
        <v>2800</v>
      </c>
    </row>
    <row r="129" spans="1:23" x14ac:dyDescent="0.2">
      <c r="A129" t="s">
        <v>12</v>
      </c>
      <c r="B129" t="e">
        <f t="shared" ca="1" si="21"/>
        <v>#NAME?</v>
      </c>
      <c r="C129" s="1">
        <v>40987</v>
      </c>
      <c r="D129" t="e">
        <f ca="1">D125</f>
        <v>#NAME?</v>
      </c>
      <c r="E129" t="e">
        <f ca="1">"12D IZ Wall "&amp;_xludf.BASE(ROUND(RAND()*50000,0),16,5)</f>
        <v>#NAME?</v>
      </c>
      <c r="F129">
        <v>2</v>
      </c>
      <c r="H129" t="e">
        <f ca="1">E122</f>
        <v>#NAME?</v>
      </c>
      <c r="J129">
        <v>4</v>
      </c>
      <c r="K129" s="2">
        <f ca="1">N128</f>
        <v>75247</v>
      </c>
      <c r="L129" s="2">
        <f ca="1">O128</f>
        <v>5600</v>
      </c>
      <c r="M129" s="2">
        <f>P128</f>
        <v>0</v>
      </c>
      <c r="N129" s="2">
        <f ca="1">K126</f>
        <v>75247</v>
      </c>
      <c r="O129" s="3">
        <f>L126</f>
        <v>2500</v>
      </c>
      <c r="P129" s="4">
        <f>M126</f>
        <v>0</v>
      </c>
      <c r="Q129" s="2">
        <f t="shared" ca="1" si="36"/>
        <v>75247</v>
      </c>
      <c r="R129" s="2">
        <f t="shared" si="36"/>
        <v>2500</v>
      </c>
      <c r="S129" s="4" t="e">
        <f>#REF!</f>
        <v>#REF!</v>
      </c>
      <c r="T129">
        <f t="shared" ca="1" si="37"/>
        <v>75247</v>
      </c>
      <c r="U129">
        <f t="shared" ca="1" si="37"/>
        <v>5600</v>
      </c>
      <c r="V129">
        <f>V128</f>
        <v>2800</v>
      </c>
    </row>
    <row r="130" spans="1:23" x14ac:dyDescent="0.2">
      <c r="A130" t="s">
        <v>13</v>
      </c>
      <c r="B130" t="e">
        <f t="shared" ca="1" si="21"/>
        <v>#NAME?</v>
      </c>
      <c r="C130" s="1">
        <v>40987</v>
      </c>
      <c r="D130" t="e">
        <f ca="1">D125</f>
        <v>#NAME?</v>
      </c>
      <c r="E130" t="e">
        <f ca="1">"12D Adb Flr "&amp;_xludf.BASE(ROUND(RAND()*50000,0),16,5)</f>
        <v>#NAME?</v>
      </c>
      <c r="F130">
        <v>3</v>
      </c>
      <c r="J130">
        <v>4</v>
      </c>
      <c r="K130" s="2">
        <f ca="1">K126</f>
        <v>75247</v>
      </c>
      <c r="L130" s="2">
        <f>L126</f>
        <v>2500</v>
      </c>
      <c r="M130" s="4">
        <v>0</v>
      </c>
      <c r="N130" s="2">
        <f ca="1">K127</f>
        <v>84039</v>
      </c>
      <c r="O130" s="3">
        <f>L127</f>
        <v>2500</v>
      </c>
      <c r="P130" s="4">
        <v>0</v>
      </c>
      <c r="Q130" s="2">
        <f ca="1">K128</f>
        <v>84039</v>
      </c>
      <c r="R130" s="3">
        <f ca="1">L128</f>
        <v>5600</v>
      </c>
      <c r="S130" s="4">
        <v>0</v>
      </c>
      <c r="T130">
        <f ca="1">K129</f>
        <v>75247</v>
      </c>
      <c r="U130">
        <f ca="1">L129</f>
        <v>5600</v>
      </c>
      <c r="V130">
        <v>0</v>
      </c>
    </row>
    <row r="131" spans="1:23" x14ac:dyDescent="0.2">
      <c r="A131" t="s">
        <v>14</v>
      </c>
      <c r="B131" t="e">
        <f t="shared" ca="1" si="21"/>
        <v>#NAME?</v>
      </c>
      <c r="C131" s="1">
        <v>40987</v>
      </c>
      <c r="D131" t="e">
        <f ca="1">D125</f>
        <v>#NAME?</v>
      </c>
      <c r="E131" t="str">
        <f>"12D Window "</f>
        <v xml:space="preserve">12D Window </v>
      </c>
      <c r="F131">
        <v>22</v>
      </c>
      <c r="G131" t="e">
        <f ca="1">E126</f>
        <v>#NAME?</v>
      </c>
      <c r="H131">
        <v>35</v>
      </c>
      <c r="J131">
        <v>4</v>
      </c>
      <c r="K131">
        <f ca="1">K126+500</f>
        <v>75747</v>
      </c>
      <c r="L131">
        <f>L126+500</f>
        <v>3000</v>
      </c>
      <c r="M131">
        <f>M126+1200</f>
        <v>1200</v>
      </c>
      <c r="N131">
        <f ca="1">K131+1000</f>
        <v>76747</v>
      </c>
      <c r="O131">
        <f>L131</f>
        <v>3000</v>
      </c>
      <c r="P131">
        <f>M131</f>
        <v>1200</v>
      </c>
      <c r="Q131">
        <f ca="1">N131</f>
        <v>76747</v>
      </c>
      <c r="R131">
        <f>O131</f>
        <v>3000</v>
      </c>
      <c r="S131">
        <f>P131+1000</f>
        <v>2200</v>
      </c>
      <c r="T131">
        <f ca="1">K131</f>
        <v>75747</v>
      </c>
      <c r="U131">
        <f>R131</f>
        <v>3000</v>
      </c>
      <c r="V131">
        <f>S131</f>
        <v>2200</v>
      </c>
    </row>
    <row r="132" spans="1:23" x14ac:dyDescent="0.2">
      <c r="A132" t="s">
        <v>4</v>
      </c>
      <c r="B132" t="e">
        <f t="shared" ca="1" si="21"/>
        <v>#NAME?</v>
      </c>
      <c r="C132" s="1">
        <v>40987</v>
      </c>
      <c r="D132" t="e">
        <f ca="1">"12D Zn-"&amp;_xludf.BASE(W132,10,3)</f>
        <v>#NAME?</v>
      </c>
      <c r="E132" t="e">
        <f ca="1">"12D Zn-"&amp;_xludf.BASE(W132,10,3)</f>
        <v>#NAME?</v>
      </c>
      <c r="F132" t="s">
        <v>7</v>
      </c>
      <c r="H132">
        <f ca="1">ROUND(0.2*10^7+0.3*RAND()*1*10^8,0)</f>
        <v>15039599</v>
      </c>
      <c r="J132">
        <v>0</v>
      </c>
      <c r="K132" s="2">
        <v>0</v>
      </c>
      <c r="L132" s="3">
        <v>0</v>
      </c>
      <c r="M132" s="4" t="s">
        <v>2</v>
      </c>
      <c r="N132" s="2"/>
      <c r="O132" s="3">
        <v>1</v>
      </c>
      <c r="P132" s="4">
        <v>1</v>
      </c>
      <c r="Q132" s="2">
        <v>2800</v>
      </c>
      <c r="R132" s="3"/>
      <c r="S132" s="4" t="s">
        <v>8</v>
      </c>
      <c r="T132" t="s">
        <v>9</v>
      </c>
      <c r="W132">
        <f>W125+1</f>
        <v>19</v>
      </c>
    </row>
    <row r="133" spans="1:23" x14ac:dyDescent="0.2">
      <c r="A133" t="s">
        <v>10</v>
      </c>
      <c r="B133" t="e">
        <f t="shared" ca="1" si="21"/>
        <v>#NAME?</v>
      </c>
      <c r="C133" s="1">
        <v>40987</v>
      </c>
      <c r="D133" t="e">
        <f ca="1">D132</f>
        <v>#NAME?</v>
      </c>
      <c r="E133" t="e">
        <f ca="1">"12D Ext Wall "&amp;_xludf.BASE(ROUND(RAND()*50000,0),16,5)</f>
        <v>#NAME?</v>
      </c>
      <c r="F133">
        <v>1</v>
      </c>
      <c r="J133">
        <v>4</v>
      </c>
      <c r="K133" s="2">
        <f ca="1">N126</f>
        <v>84039</v>
      </c>
      <c r="L133" s="3">
        <f>O126</f>
        <v>2500</v>
      </c>
      <c r="M133" s="4">
        <f>P126</f>
        <v>0</v>
      </c>
      <c r="N133" s="2">
        <f ca="1">K133+ROUND(H132/3100,0)</f>
        <v>88890</v>
      </c>
      <c r="O133" s="3">
        <v>2500</v>
      </c>
      <c r="P133" s="4">
        <v>0</v>
      </c>
      <c r="Q133" s="2">
        <f t="shared" ref="Q133:R136" ca="1" si="38">N133</f>
        <v>88890</v>
      </c>
      <c r="R133" s="3">
        <f t="shared" si="38"/>
        <v>2500</v>
      </c>
      <c r="S133" s="4">
        <f>2800</f>
        <v>2800</v>
      </c>
      <c r="T133">
        <f t="shared" ref="T133:U136" ca="1" si="39">K133</f>
        <v>84039</v>
      </c>
      <c r="U133">
        <f t="shared" si="39"/>
        <v>2500</v>
      </c>
      <c r="V133">
        <v>2800</v>
      </c>
    </row>
    <row r="134" spans="1:23" x14ac:dyDescent="0.2">
      <c r="A134" t="s">
        <v>12</v>
      </c>
      <c r="B134" t="e">
        <f t="shared" ca="1" si="21"/>
        <v>#NAME?</v>
      </c>
      <c r="C134" s="1">
        <v>40987</v>
      </c>
      <c r="D134" t="e">
        <f ca="1">D132</f>
        <v>#NAME?</v>
      </c>
      <c r="E134" t="e">
        <f ca="1">"12D IZ Wall "&amp;_xludf.BASE(ROUND(RAND()*50000,0),16,5)</f>
        <v>#NAME?</v>
      </c>
      <c r="F134">
        <v>2</v>
      </c>
      <c r="H134" t="e">
        <f ca="1">E143</f>
        <v>#NAME?</v>
      </c>
      <c r="J134">
        <v>4</v>
      </c>
      <c r="K134" s="2">
        <f ca="1">N133</f>
        <v>88890</v>
      </c>
      <c r="L134" s="3">
        <f>O133</f>
        <v>2500</v>
      </c>
      <c r="M134" s="4">
        <f>P133</f>
        <v>0</v>
      </c>
      <c r="N134" s="2">
        <f ca="1">K134</f>
        <v>88890</v>
      </c>
      <c r="O134" s="3">
        <f ca="1">ROUND(L134+H132/(N133-K133),0)</f>
        <v>5600</v>
      </c>
      <c r="P134" s="4">
        <v>0</v>
      </c>
      <c r="Q134" s="2">
        <f t="shared" ca="1" si="38"/>
        <v>88890</v>
      </c>
      <c r="R134" s="3">
        <f t="shared" ca="1" si="38"/>
        <v>5600</v>
      </c>
      <c r="S134" s="4">
        <f>S133</f>
        <v>2800</v>
      </c>
      <c r="T134">
        <f t="shared" ca="1" si="39"/>
        <v>88890</v>
      </c>
      <c r="U134">
        <f t="shared" si="39"/>
        <v>2500</v>
      </c>
      <c r="V134">
        <f>V133</f>
        <v>2800</v>
      </c>
    </row>
    <row r="135" spans="1:23" x14ac:dyDescent="0.2">
      <c r="A135" t="s">
        <v>11</v>
      </c>
      <c r="B135" t="e">
        <f t="shared" ref="B135:B198" ca="1" si="40">_xludf.BASE(_xludf.DECIMAL(B134,16)+1,16,5)</f>
        <v>#NAME?</v>
      </c>
      <c r="C135" s="1">
        <v>40987</v>
      </c>
      <c r="D135" t="e">
        <f ca="1">D132</f>
        <v>#NAME?</v>
      </c>
      <c r="E135" t="e">
        <f ca="1">"12D Adb Wall "&amp;_xludf.BASE(ROUND(RAND()*50000,0),16,5)</f>
        <v>#NAME?</v>
      </c>
      <c r="F135">
        <v>2</v>
      </c>
      <c r="J135">
        <v>4</v>
      </c>
      <c r="K135" s="2">
        <f ca="1">Q134</f>
        <v>88890</v>
      </c>
      <c r="L135" s="2">
        <f ca="1">R134</f>
        <v>5600</v>
      </c>
      <c r="M135" s="2">
        <v>0</v>
      </c>
      <c r="N135" s="2">
        <f ca="1">K133</f>
        <v>84039</v>
      </c>
      <c r="O135" s="3">
        <f ca="1">O134</f>
        <v>5600</v>
      </c>
      <c r="P135" s="4">
        <f>P134</f>
        <v>0</v>
      </c>
      <c r="Q135" s="2">
        <f t="shared" ca="1" si="38"/>
        <v>84039</v>
      </c>
      <c r="R135" s="3">
        <f t="shared" ca="1" si="38"/>
        <v>5600</v>
      </c>
      <c r="S135" s="4">
        <f>S134</f>
        <v>2800</v>
      </c>
      <c r="T135">
        <f t="shared" ca="1" si="39"/>
        <v>88890</v>
      </c>
      <c r="U135">
        <f t="shared" ca="1" si="39"/>
        <v>5600</v>
      </c>
      <c r="V135">
        <f>V134</f>
        <v>2800</v>
      </c>
    </row>
    <row r="136" spans="1:23" x14ac:dyDescent="0.2">
      <c r="A136" t="s">
        <v>12</v>
      </c>
      <c r="B136" t="e">
        <f t="shared" ca="1" si="40"/>
        <v>#NAME?</v>
      </c>
      <c r="C136" s="1">
        <v>40987</v>
      </c>
      <c r="D136" t="e">
        <f ca="1">D132</f>
        <v>#NAME?</v>
      </c>
      <c r="E136" t="e">
        <f ca="1">"12D IZ Wall "&amp;_xludf.BASE(ROUND(RAND()*50000,0),16,5)</f>
        <v>#NAME?</v>
      </c>
      <c r="F136">
        <v>2</v>
      </c>
      <c r="H136" t="e">
        <f ca="1">E129</f>
        <v>#NAME?</v>
      </c>
      <c r="J136">
        <v>4</v>
      </c>
      <c r="K136" s="2">
        <f ca="1">N135</f>
        <v>84039</v>
      </c>
      <c r="L136" s="2">
        <f ca="1">O135</f>
        <v>5600</v>
      </c>
      <c r="M136" s="2">
        <f>P135</f>
        <v>0</v>
      </c>
      <c r="N136" s="2">
        <f ca="1">K133</f>
        <v>84039</v>
      </c>
      <c r="O136" s="3">
        <f>L133</f>
        <v>2500</v>
      </c>
      <c r="P136" s="4">
        <f>M133</f>
        <v>0</v>
      </c>
      <c r="Q136" s="2">
        <f t="shared" ca="1" si="38"/>
        <v>84039</v>
      </c>
      <c r="R136" s="2">
        <f t="shared" si="38"/>
        <v>2500</v>
      </c>
      <c r="S136" s="4" t="e">
        <f>#REF!</f>
        <v>#REF!</v>
      </c>
      <c r="T136">
        <f t="shared" ca="1" si="39"/>
        <v>84039</v>
      </c>
      <c r="U136">
        <f t="shared" ca="1" si="39"/>
        <v>5600</v>
      </c>
      <c r="V136">
        <f>V135</f>
        <v>2800</v>
      </c>
    </row>
    <row r="137" spans="1:23" x14ac:dyDescent="0.2">
      <c r="A137" t="s">
        <v>13</v>
      </c>
      <c r="B137" t="e">
        <f t="shared" ca="1" si="40"/>
        <v>#NAME?</v>
      </c>
      <c r="C137" s="1">
        <v>40987</v>
      </c>
      <c r="D137" t="e">
        <f ca="1">D132</f>
        <v>#NAME?</v>
      </c>
      <c r="E137" t="e">
        <f ca="1">"12D Adb Flr "&amp;_xludf.BASE(ROUND(RAND()*50000,0),16,5)</f>
        <v>#NAME?</v>
      </c>
      <c r="F137">
        <v>3</v>
      </c>
      <c r="J137">
        <v>4</v>
      </c>
      <c r="K137" s="2">
        <f ca="1">K133</f>
        <v>84039</v>
      </c>
      <c r="L137" s="2">
        <f>L133</f>
        <v>2500</v>
      </c>
      <c r="M137" s="4">
        <v>0</v>
      </c>
      <c r="N137" s="2">
        <f ca="1">K134</f>
        <v>88890</v>
      </c>
      <c r="O137" s="3">
        <f>L134</f>
        <v>2500</v>
      </c>
      <c r="P137" s="4">
        <v>0</v>
      </c>
      <c r="Q137" s="2">
        <f ca="1">K135</f>
        <v>88890</v>
      </c>
      <c r="R137" s="3">
        <f ca="1">L135</f>
        <v>5600</v>
      </c>
      <c r="S137" s="4">
        <v>0</v>
      </c>
      <c r="T137">
        <f ca="1">K136</f>
        <v>84039</v>
      </c>
      <c r="U137">
        <f ca="1">L136</f>
        <v>5600</v>
      </c>
      <c r="V137">
        <v>0</v>
      </c>
    </row>
    <row r="138" spans="1:23" x14ac:dyDescent="0.2">
      <c r="A138" t="s">
        <v>14</v>
      </c>
      <c r="B138" t="e">
        <f t="shared" ca="1" si="40"/>
        <v>#NAME?</v>
      </c>
      <c r="C138" s="1">
        <v>40987</v>
      </c>
      <c r="D138" t="e">
        <f ca="1">D132</f>
        <v>#NAME?</v>
      </c>
      <c r="E138" t="str">
        <f>"12D Window "</f>
        <v xml:space="preserve">12D Window </v>
      </c>
      <c r="F138">
        <v>22</v>
      </c>
      <c r="G138" t="e">
        <f ca="1">E133</f>
        <v>#NAME?</v>
      </c>
      <c r="H138">
        <v>35</v>
      </c>
      <c r="J138">
        <v>4</v>
      </c>
      <c r="K138">
        <f ca="1">K133+500</f>
        <v>84539</v>
      </c>
      <c r="L138">
        <f>L133+500</f>
        <v>3000</v>
      </c>
      <c r="M138">
        <f>M133+1200</f>
        <v>1200</v>
      </c>
      <c r="N138">
        <f ca="1">K138+1000</f>
        <v>85539</v>
      </c>
      <c r="O138">
        <f>L138</f>
        <v>3000</v>
      </c>
      <c r="P138">
        <f>M138</f>
        <v>1200</v>
      </c>
      <c r="Q138">
        <f ca="1">N138</f>
        <v>85539</v>
      </c>
      <c r="R138">
        <f>O138</f>
        <v>3000</v>
      </c>
      <c r="S138">
        <f>P138+1000</f>
        <v>2200</v>
      </c>
      <c r="T138">
        <f ca="1">K138</f>
        <v>84539</v>
      </c>
      <c r="U138">
        <f>R138</f>
        <v>3000</v>
      </c>
      <c r="V138">
        <f>S138</f>
        <v>2200</v>
      </c>
    </row>
    <row r="139" spans="1:23" x14ac:dyDescent="0.2">
      <c r="A139" t="s">
        <v>4</v>
      </c>
      <c r="B139" t="e">
        <f t="shared" ca="1" si="40"/>
        <v>#NAME?</v>
      </c>
      <c r="C139" s="1">
        <v>40987</v>
      </c>
      <c r="D139" t="e">
        <f ca="1">"12D Zn-"&amp;_xludf.BASE(W139,10,3)</f>
        <v>#NAME?</v>
      </c>
      <c r="E139" t="e">
        <f ca="1">"12D Zn-"&amp;_xludf.BASE(W139,10,3)</f>
        <v>#NAME?</v>
      </c>
      <c r="F139" t="s">
        <v>7</v>
      </c>
      <c r="H139">
        <f ca="1">ROUND(0.2*10^7+0.3*RAND()*1*10^8,0)</f>
        <v>20532543</v>
      </c>
      <c r="J139">
        <v>0</v>
      </c>
      <c r="K139" s="2">
        <v>0</v>
      </c>
      <c r="L139" s="3">
        <v>0</v>
      </c>
      <c r="M139" s="4" t="s">
        <v>2</v>
      </c>
      <c r="N139" s="2"/>
      <c r="O139" s="3">
        <v>1</v>
      </c>
      <c r="P139" s="4">
        <v>1</v>
      </c>
      <c r="Q139" s="2">
        <v>2800</v>
      </c>
      <c r="R139" s="3"/>
      <c r="S139" s="4" t="s">
        <v>8</v>
      </c>
      <c r="T139" t="s">
        <v>9</v>
      </c>
      <c r="W139">
        <f>W132+1</f>
        <v>20</v>
      </c>
    </row>
    <row r="140" spans="1:23" x14ac:dyDescent="0.2">
      <c r="A140" t="s">
        <v>10</v>
      </c>
      <c r="B140" t="e">
        <f t="shared" ca="1" si="40"/>
        <v>#NAME?</v>
      </c>
      <c r="C140" s="1">
        <v>40987</v>
      </c>
      <c r="D140" t="e">
        <f ca="1">D139</f>
        <v>#NAME?</v>
      </c>
      <c r="E140" t="e">
        <f ca="1">"12D Ext Wall "&amp;_xludf.BASE(ROUND(RAND()*50000,0),16,5)</f>
        <v>#NAME?</v>
      </c>
      <c r="F140">
        <v>1</v>
      </c>
      <c r="J140">
        <v>4</v>
      </c>
      <c r="K140" s="2">
        <f ca="1">N133</f>
        <v>88890</v>
      </c>
      <c r="L140" s="3">
        <f>O133</f>
        <v>2500</v>
      </c>
      <c r="M140" s="4">
        <f>P133</f>
        <v>0</v>
      </c>
      <c r="N140" s="2">
        <f ca="1">K140+ROUND(H139/3100,0)</f>
        <v>95513</v>
      </c>
      <c r="O140" s="3">
        <v>2500</v>
      </c>
      <c r="P140" s="4">
        <v>0</v>
      </c>
      <c r="Q140" s="2">
        <f t="shared" ref="Q140:R143" ca="1" si="41">N140</f>
        <v>95513</v>
      </c>
      <c r="R140" s="3">
        <f t="shared" si="41"/>
        <v>2500</v>
      </c>
      <c r="S140" s="4">
        <f>2800</f>
        <v>2800</v>
      </c>
      <c r="T140">
        <f t="shared" ref="T140:U143" ca="1" si="42">K140</f>
        <v>88890</v>
      </c>
      <c r="U140">
        <f t="shared" si="42"/>
        <v>2500</v>
      </c>
      <c r="V140">
        <v>2800</v>
      </c>
    </row>
    <row r="141" spans="1:23" x14ac:dyDescent="0.2">
      <c r="A141" t="s">
        <v>12</v>
      </c>
      <c r="B141" t="e">
        <f t="shared" ca="1" si="40"/>
        <v>#NAME?</v>
      </c>
      <c r="C141" s="1">
        <v>40987</v>
      </c>
      <c r="D141" t="e">
        <f ca="1">D139</f>
        <v>#NAME?</v>
      </c>
      <c r="E141" t="e">
        <f ca="1">"12D IZ Wall "&amp;_xludf.BASE(ROUND(RAND()*50000,0),16,5)</f>
        <v>#NAME?</v>
      </c>
      <c r="F141">
        <v>2</v>
      </c>
      <c r="H141" t="e">
        <f ca="1">E150</f>
        <v>#NAME?</v>
      </c>
      <c r="J141">
        <v>4</v>
      </c>
      <c r="K141" s="2">
        <f ca="1">N140</f>
        <v>95513</v>
      </c>
      <c r="L141" s="3">
        <f>O140</f>
        <v>2500</v>
      </c>
      <c r="M141" s="4">
        <f>P140</f>
        <v>0</v>
      </c>
      <c r="N141" s="2">
        <f ca="1">K141</f>
        <v>95513</v>
      </c>
      <c r="O141" s="3">
        <f ca="1">ROUND(L141+H139/(N140-K140),0)</f>
        <v>5600</v>
      </c>
      <c r="P141" s="4">
        <v>0</v>
      </c>
      <c r="Q141" s="2">
        <f t="shared" ca="1" si="41"/>
        <v>95513</v>
      </c>
      <c r="R141" s="3">
        <f t="shared" ca="1" si="41"/>
        <v>5600</v>
      </c>
      <c r="S141" s="4">
        <f>S140</f>
        <v>2800</v>
      </c>
      <c r="T141">
        <f t="shared" ca="1" si="42"/>
        <v>95513</v>
      </c>
      <c r="U141">
        <f t="shared" si="42"/>
        <v>2500</v>
      </c>
      <c r="V141">
        <f>V140</f>
        <v>2800</v>
      </c>
    </row>
    <row r="142" spans="1:23" x14ac:dyDescent="0.2">
      <c r="A142" t="s">
        <v>11</v>
      </c>
      <c r="B142" t="e">
        <f t="shared" ca="1" si="40"/>
        <v>#NAME?</v>
      </c>
      <c r="C142" s="1">
        <v>40987</v>
      </c>
      <c r="D142" t="e">
        <f ca="1">D139</f>
        <v>#NAME?</v>
      </c>
      <c r="E142" t="e">
        <f ca="1">"12D Adb Wall "&amp;_xludf.BASE(ROUND(RAND()*50000,0),16,5)</f>
        <v>#NAME?</v>
      </c>
      <c r="F142">
        <v>2</v>
      </c>
      <c r="J142">
        <v>4</v>
      </c>
      <c r="K142" s="2">
        <f ca="1">Q141</f>
        <v>95513</v>
      </c>
      <c r="L142" s="2">
        <f ca="1">R141</f>
        <v>5600</v>
      </c>
      <c r="M142" s="2">
        <v>0</v>
      </c>
      <c r="N142" s="2">
        <f ca="1">K140</f>
        <v>88890</v>
      </c>
      <c r="O142" s="3">
        <f ca="1">O141</f>
        <v>5600</v>
      </c>
      <c r="P142" s="4">
        <f>P141</f>
        <v>0</v>
      </c>
      <c r="Q142" s="2">
        <f t="shared" ca="1" si="41"/>
        <v>88890</v>
      </c>
      <c r="R142" s="3">
        <f t="shared" ca="1" si="41"/>
        <v>5600</v>
      </c>
      <c r="S142" s="4">
        <f>S141</f>
        <v>2800</v>
      </c>
      <c r="T142">
        <f t="shared" ca="1" si="42"/>
        <v>95513</v>
      </c>
      <c r="U142">
        <f t="shared" ca="1" si="42"/>
        <v>5600</v>
      </c>
      <c r="V142">
        <f>V141</f>
        <v>2800</v>
      </c>
    </row>
    <row r="143" spans="1:23" x14ac:dyDescent="0.2">
      <c r="A143" t="s">
        <v>12</v>
      </c>
      <c r="B143" t="e">
        <f t="shared" ca="1" si="40"/>
        <v>#NAME?</v>
      </c>
      <c r="C143" s="1">
        <v>40987</v>
      </c>
      <c r="D143" t="e">
        <f ca="1">D139</f>
        <v>#NAME?</v>
      </c>
      <c r="E143" t="e">
        <f ca="1">"12D IZ Wall "&amp;_xludf.BASE(ROUND(RAND()*50000,0),16,5)</f>
        <v>#NAME?</v>
      </c>
      <c r="F143">
        <v>2</v>
      </c>
      <c r="H143" t="e">
        <f ca="1">E136</f>
        <v>#NAME?</v>
      </c>
      <c r="J143">
        <v>4</v>
      </c>
      <c r="K143" s="2">
        <f ca="1">N142</f>
        <v>88890</v>
      </c>
      <c r="L143" s="2">
        <f ca="1">O142</f>
        <v>5600</v>
      </c>
      <c r="M143" s="2">
        <f>P142</f>
        <v>0</v>
      </c>
      <c r="N143" s="2">
        <f ca="1">K140</f>
        <v>88890</v>
      </c>
      <c r="O143" s="3">
        <f>L140</f>
        <v>2500</v>
      </c>
      <c r="P143" s="4">
        <f>M140</f>
        <v>0</v>
      </c>
      <c r="Q143" s="2">
        <f t="shared" ca="1" si="41"/>
        <v>88890</v>
      </c>
      <c r="R143" s="2">
        <f t="shared" si="41"/>
        <v>2500</v>
      </c>
      <c r="S143" s="4" t="e">
        <f>#REF!</f>
        <v>#REF!</v>
      </c>
      <c r="T143">
        <f t="shared" ca="1" si="42"/>
        <v>88890</v>
      </c>
      <c r="U143">
        <f t="shared" ca="1" si="42"/>
        <v>5600</v>
      </c>
      <c r="V143">
        <f>V142</f>
        <v>2800</v>
      </c>
    </row>
    <row r="144" spans="1:23" x14ac:dyDescent="0.2">
      <c r="A144" t="s">
        <v>13</v>
      </c>
      <c r="B144" t="e">
        <f t="shared" ca="1" si="40"/>
        <v>#NAME?</v>
      </c>
      <c r="C144" s="1">
        <v>40987</v>
      </c>
      <c r="D144" t="e">
        <f ca="1">D139</f>
        <v>#NAME?</v>
      </c>
      <c r="E144" t="e">
        <f ca="1">"12D Adb Flr "&amp;_xludf.BASE(ROUND(RAND()*50000,0),16,5)</f>
        <v>#NAME?</v>
      </c>
      <c r="F144">
        <v>3</v>
      </c>
      <c r="J144">
        <v>4</v>
      </c>
      <c r="K144" s="2">
        <f ca="1">K140</f>
        <v>88890</v>
      </c>
      <c r="L144" s="2">
        <f>L140</f>
        <v>2500</v>
      </c>
      <c r="M144" s="4">
        <v>0</v>
      </c>
      <c r="N144" s="2">
        <f ca="1">K141</f>
        <v>95513</v>
      </c>
      <c r="O144" s="3">
        <f>L141</f>
        <v>2500</v>
      </c>
      <c r="P144" s="4">
        <v>0</v>
      </c>
      <c r="Q144" s="2">
        <f ca="1">K142</f>
        <v>95513</v>
      </c>
      <c r="R144" s="3">
        <f ca="1">L142</f>
        <v>5600</v>
      </c>
      <c r="S144" s="4">
        <v>0</v>
      </c>
      <c r="T144">
        <f ca="1">K143</f>
        <v>88890</v>
      </c>
      <c r="U144">
        <f ca="1">L143</f>
        <v>5600</v>
      </c>
      <c r="V144">
        <v>0</v>
      </c>
    </row>
    <row r="145" spans="1:23" x14ac:dyDescent="0.2">
      <c r="A145" t="s">
        <v>14</v>
      </c>
      <c r="B145" t="e">
        <f t="shared" ca="1" si="40"/>
        <v>#NAME?</v>
      </c>
      <c r="C145" s="1">
        <v>40987</v>
      </c>
      <c r="D145" t="e">
        <f ca="1">D139</f>
        <v>#NAME?</v>
      </c>
      <c r="E145" t="str">
        <f>"12D Window "</f>
        <v xml:space="preserve">12D Window </v>
      </c>
      <c r="F145">
        <v>22</v>
      </c>
      <c r="G145" t="e">
        <f ca="1">E140</f>
        <v>#NAME?</v>
      </c>
      <c r="H145">
        <v>35</v>
      </c>
      <c r="J145">
        <v>4</v>
      </c>
      <c r="K145">
        <f ca="1">K140+500</f>
        <v>89390</v>
      </c>
      <c r="L145">
        <f>L140+500</f>
        <v>3000</v>
      </c>
      <c r="M145">
        <f>M140+1200</f>
        <v>1200</v>
      </c>
      <c r="N145">
        <f ca="1">K145+1000</f>
        <v>90390</v>
      </c>
      <c r="O145">
        <f>L145</f>
        <v>3000</v>
      </c>
      <c r="P145">
        <f>M145</f>
        <v>1200</v>
      </c>
      <c r="Q145">
        <f ca="1">N145</f>
        <v>90390</v>
      </c>
      <c r="R145">
        <f>O145</f>
        <v>3000</v>
      </c>
      <c r="S145">
        <f>P145+1000</f>
        <v>2200</v>
      </c>
      <c r="T145">
        <f ca="1">K145</f>
        <v>89390</v>
      </c>
      <c r="U145">
        <f>R145</f>
        <v>3000</v>
      </c>
      <c r="V145">
        <f>S145</f>
        <v>2200</v>
      </c>
    </row>
    <row r="146" spans="1:23" x14ac:dyDescent="0.2">
      <c r="A146" t="s">
        <v>4</v>
      </c>
      <c r="B146" t="e">
        <f t="shared" ca="1" si="40"/>
        <v>#NAME?</v>
      </c>
      <c r="C146" s="1">
        <v>40987</v>
      </c>
      <c r="D146" t="e">
        <f ca="1">"12D Zn-"&amp;_xludf.BASE(W146,10,3)</f>
        <v>#NAME?</v>
      </c>
      <c r="E146" t="e">
        <f ca="1">"12D Zn-"&amp;_xludf.BASE(W146,10,3)</f>
        <v>#NAME?</v>
      </c>
      <c r="F146" t="s">
        <v>7</v>
      </c>
      <c r="H146">
        <f ca="1">ROUND(0.2*10^7+0.3*RAND()*1*10^8,0)</f>
        <v>31164097</v>
      </c>
      <c r="J146">
        <v>0</v>
      </c>
      <c r="K146" s="2">
        <v>0</v>
      </c>
      <c r="L146" s="3">
        <v>0</v>
      </c>
      <c r="M146" s="4" t="s">
        <v>2</v>
      </c>
      <c r="N146" s="2"/>
      <c r="O146" s="3">
        <v>1</v>
      </c>
      <c r="P146" s="4">
        <v>1</v>
      </c>
      <c r="Q146" s="2">
        <v>2800</v>
      </c>
      <c r="R146" s="3"/>
      <c r="S146" s="4" t="s">
        <v>8</v>
      </c>
      <c r="T146" t="s">
        <v>9</v>
      </c>
      <c r="W146">
        <f>W139+1</f>
        <v>21</v>
      </c>
    </row>
    <row r="147" spans="1:23" x14ac:dyDescent="0.2">
      <c r="A147" t="s">
        <v>10</v>
      </c>
      <c r="B147" t="e">
        <f t="shared" ca="1" si="40"/>
        <v>#NAME?</v>
      </c>
      <c r="C147" s="1">
        <v>40987</v>
      </c>
      <c r="D147" t="e">
        <f ca="1">D146</f>
        <v>#NAME?</v>
      </c>
      <c r="E147" t="e">
        <f ca="1">"12D Ext Wall "&amp;_xludf.BASE(ROUND(RAND()*50000,0),16,5)</f>
        <v>#NAME?</v>
      </c>
      <c r="F147">
        <v>1</v>
      </c>
      <c r="J147">
        <v>4</v>
      </c>
      <c r="K147" s="2">
        <f ca="1">N140</f>
        <v>95513</v>
      </c>
      <c r="L147" s="3">
        <f>O140</f>
        <v>2500</v>
      </c>
      <c r="M147" s="4">
        <f>P140</f>
        <v>0</v>
      </c>
      <c r="N147" s="2">
        <f ca="1">K147+ROUND(H146/3100,0)</f>
        <v>105566</v>
      </c>
      <c r="O147" s="3">
        <v>2500</v>
      </c>
      <c r="P147" s="4">
        <v>0</v>
      </c>
      <c r="Q147" s="2">
        <f t="shared" ref="Q147:R150" ca="1" si="43">N147</f>
        <v>105566</v>
      </c>
      <c r="R147" s="3">
        <f t="shared" si="43"/>
        <v>2500</v>
      </c>
      <c r="S147" s="4">
        <f>2800</f>
        <v>2800</v>
      </c>
      <c r="T147">
        <f t="shared" ref="T147:U150" ca="1" si="44">K147</f>
        <v>95513</v>
      </c>
      <c r="U147">
        <f t="shared" si="44"/>
        <v>2500</v>
      </c>
      <c r="V147">
        <v>2800</v>
      </c>
    </row>
    <row r="148" spans="1:23" x14ac:dyDescent="0.2">
      <c r="A148" t="s">
        <v>12</v>
      </c>
      <c r="B148" t="e">
        <f t="shared" ca="1" si="40"/>
        <v>#NAME?</v>
      </c>
      <c r="C148" s="1">
        <v>40987</v>
      </c>
      <c r="D148" t="e">
        <f ca="1">D146</f>
        <v>#NAME?</v>
      </c>
      <c r="E148" t="e">
        <f ca="1">"12D IZ Wall "&amp;_xludf.BASE(ROUND(RAND()*50000,0),16,5)</f>
        <v>#NAME?</v>
      </c>
      <c r="F148">
        <v>2</v>
      </c>
      <c r="H148" t="e">
        <f ca="1">E157</f>
        <v>#NAME?</v>
      </c>
      <c r="J148">
        <v>4</v>
      </c>
      <c r="K148" s="2">
        <f ca="1">N147</f>
        <v>105566</v>
      </c>
      <c r="L148" s="3">
        <f>O147</f>
        <v>2500</v>
      </c>
      <c r="M148" s="4">
        <f>P147</f>
        <v>0</v>
      </c>
      <c r="N148" s="2">
        <f ca="1">K148</f>
        <v>105566</v>
      </c>
      <c r="O148" s="3">
        <f ca="1">ROUND(L148+H146/(N147-K147),0)</f>
        <v>5600</v>
      </c>
      <c r="P148" s="4">
        <v>0</v>
      </c>
      <c r="Q148" s="2">
        <f t="shared" ca="1" si="43"/>
        <v>105566</v>
      </c>
      <c r="R148" s="3">
        <f t="shared" ca="1" si="43"/>
        <v>5600</v>
      </c>
      <c r="S148" s="4">
        <f>S147</f>
        <v>2800</v>
      </c>
      <c r="T148">
        <f t="shared" ca="1" si="44"/>
        <v>105566</v>
      </c>
      <c r="U148">
        <f t="shared" si="44"/>
        <v>2500</v>
      </c>
      <c r="V148">
        <f>V147</f>
        <v>2800</v>
      </c>
    </row>
    <row r="149" spans="1:23" x14ac:dyDescent="0.2">
      <c r="A149" t="s">
        <v>11</v>
      </c>
      <c r="B149" t="e">
        <f t="shared" ca="1" si="40"/>
        <v>#NAME?</v>
      </c>
      <c r="C149" s="1">
        <v>40987</v>
      </c>
      <c r="D149" t="e">
        <f ca="1">D146</f>
        <v>#NAME?</v>
      </c>
      <c r="E149" t="e">
        <f ca="1">"12D Adb Wall "&amp;_xludf.BASE(ROUND(RAND()*50000,0),16,5)</f>
        <v>#NAME?</v>
      </c>
      <c r="F149">
        <v>2</v>
      </c>
      <c r="J149">
        <v>4</v>
      </c>
      <c r="K149" s="2">
        <f ca="1">Q148</f>
        <v>105566</v>
      </c>
      <c r="L149" s="2">
        <f ca="1">R148</f>
        <v>5600</v>
      </c>
      <c r="M149" s="2">
        <v>0</v>
      </c>
      <c r="N149" s="2">
        <f ca="1">K147</f>
        <v>95513</v>
      </c>
      <c r="O149" s="3">
        <f ca="1">O148</f>
        <v>5600</v>
      </c>
      <c r="P149" s="4">
        <f>P148</f>
        <v>0</v>
      </c>
      <c r="Q149" s="2">
        <f t="shared" ca="1" si="43"/>
        <v>95513</v>
      </c>
      <c r="R149" s="3">
        <f t="shared" ca="1" si="43"/>
        <v>5600</v>
      </c>
      <c r="S149" s="4">
        <f>S148</f>
        <v>2800</v>
      </c>
      <c r="T149">
        <f t="shared" ca="1" si="44"/>
        <v>105566</v>
      </c>
      <c r="U149">
        <f t="shared" ca="1" si="44"/>
        <v>5600</v>
      </c>
      <c r="V149">
        <f>V148</f>
        <v>2800</v>
      </c>
    </row>
    <row r="150" spans="1:23" x14ac:dyDescent="0.2">
      <c r="A150" t="s">
        <v>12</v>
      </c>
      <c r="B150" t="e">
        <f t="shared" ca="1" si="40"/>
        <v>#NAME?</v>
      </c>
      <c r="C150" s="1">
        <v>40987</v>
      </c>
      <c r="D150" t="e">
        <f ca="1">D146</f>
        <v>#NAME?</v>
      </c>
      <c r="E150" t="e">
        <f ca="1">"12D IZ Wall "&amp;_xludf.BASE(ROUND(RAND()*50000,0),16,5)</f>
        <v>#NAME?</v>
      </c>
      <c r="F150">
        <v>2</v>
      </c>
      <c r="H150" t="e">
        <f ca="1">E143</f>
        <v>#NAME?</v>
      </c>
      <c r="J150">
        <v>4</v>
      </c>
      <c r="K150" s="2">
        <f ca="1">N149</f>
        <v>95513</v>
      </c>
      <c r="L150" s="2">
        <f ca="1">O149</f>
        <v>5600</v>
      </c>
      <c r="M150" s="2">
        <f>P149</f>
        <v>0</v>
      </c>
      <c r="N150" s="2">
        <f ca="1">K147</f>
        <v>95513</v>
      </c>
      <c r="O150" s="3">
        <f>L147</f>
        <v>2500</v>
      </c>
      <c r="P150" s="4">
        <f>M147</f>
        <v>0</v>
      </c>
      <c r="Q150" s="2">
        <f t="shared" ca="1" si="43"/>
        <v>95513</v>
      </c>
      <c r="R150" s="2">
        <f t="shared" si="43"/>
        <v>2500</v>
      </c>
      <c r="S150" s="4" t="e">
        <f>#REF!</f>
        <v>#REF!</v>
      </c>
      <c r="T150">
        <f t="shared" ca="1" si="44"/>
        <v>95513</v>
      </c>
      <c r="U150">
        <f t="shared" ca="1" si="44"/>
        <v>5600</v>
      </c>
      <c r="V150">
        <f>V149</f>
        <v>2800</v>
      </c>
    </row>
    <row r="151" spans="1:23" x14ac:dyDescent="0.2">
      <c r="A151" t="s">
        <v>13</v>
      </c>
      <c r="B151" t="e">
        <f t="shared" ca="1" si="40"/>
        <v>#NAME?</v>
      </c>
      <c r="C151" s="1">
        <v>40987</v>
      </c>
      <c r="D151" t="e">
        <f ca="1">D146</f>
        <v>#NAME?</v>
      </c>
      <c r="E151" t="e">
        <f ca="1">"12D Adb Flr "&amp;_xludf.BASE(ROUND(RAND()*50000,0),16,5)</f>
        <v>#NAME?</v>
      </c>
      <c r="F151">
        <v>3</v>
      </c>
      <c r="J151">
        <v>4</v>
      </c>
      <c r="K151" s="2">
        <f ca="1">K147</f>
        <v>95513</v>
      </c>
      <c r="L151" s="2">
        <f>L147</f>
        <v>2500</v>
      </c>
      <c r="M151" s="4">
        <v>0</v>
      </c>
      <c r="N151" s="2">
        <f ca="1">K148</f>
        <v>105566</v>
      </c>
      <c r="O151" s="3">
        <f>L148</f>
        <v>2500</v>
      </c>
      <c r="P151" s="4">
        <v>0</v>
      </c>
      <c r="Q151" s="2">
        <f ca="1">K149</f>
        <v>105566</v>
      </c>
      <c r="R151" s="3">
        <f ca="1">L149</f>
        <v>5600</v>
      </c>
      <c r="S151" s="4">
        <v>0</v>
      </c>
      <c r="T151">
        <f ca="1">K150</f>
        <v>95513</v>
      </c>
      <c r="U151">
        <f ca="1">L150</f>
        <v>5600</v>
      </c>
      <c r="V151">
        <v>0</v>
      </c>
    </row>
    <row r="152" spans="1:23" x14ac:dyDescent="0.2">
      <c r="A152" t="s">
        <v>14</v>
      </c>
      <c r="B152" t="e">
        <f t="shared" ca="1" si="40"/>
        <v>#NAME?</v>
      </c>
      <c r="C152" s="1">
        <v>40987</v>
      </c>
      <c r="D152" t="e">
        <f ca="1">D146</f>
        <v>#NAME?</v>
      </c>
      <c r="E152" t="str">
        <f>"12D Window "</f>
        <v xml:space="preserve">12D Window </v>
      </c>
      <c r="F152">
        <v>22</v>
      </c>
      <c r="G152" t="e">
        <f ca="1">E147</f>
        <v>#NAME?</v>
      </c>
      <c r="H152">
        <v>35</v>
      </c>
      <c r="J152">
        <v>4</v>
      </c>
      <c r="K152">
        <f ca="1">K147+500</f>
        <v>96013</v>
      </c>
      <c r="L152">
        <f>L147+500</f>
        <v>3000</v>
      </c>
      <c r="M152">
        <f>M147+1200</f>
        <v>1200</v>
      </c>
      <c r="N152">
        <f ca="1">K152+1000</f>
        <v>97013</v>
      </c>
      <c r="O152">
        <f>L152</f>
        <v>3000</v>
      </c>
      <c r="P152">
        <f>M152</f>
        <v>1200</v>
      </c>
      <c r="Q152">
        <f ca="1">N152</f>
        <v>97013</v>
      </c>
      <c r="R152">
        <f>O152</f>
        <v>3000</v>
      </c>
      <c r="S152">
        <f>P152+1000</f>
        <v>2200</v>
      </c>
      <c r="T152">
        <f ca="1">K152</f>
        <v>96013</v>
      </c>
      <c r="U152">
        <f>R152</f>
        <v>3000</v>
      </c>
      <c r="V152">
        <f>S152</f>
        <v>2200</v>
      </c>
    </row>
    <row r="153" spans="1:23" x14ac:dyDescent="0.2">
      <c r="A153" t="s">
        <v>4</v>
      </c>
      <c r="B153" t="e">
        <f t="shared" ca="1" si="40"/>
        <v>#NAME?</v>
      </c>
      <c r="C153" s="1">
        <v>40987</v>
      </c>
      <c r="D153" t="e">
        <f ca="1">"12D Zn-"&amp;_xludf.BASE(W153,10,3)</f>
        <v>#NAME?</v>
      </c>
      <c r="E153" t="e">
        <f ca="1">"12D Zn-"&amp;_xludf.BASE(W153,10,3)</f>
        <v>#NAME?</v>
      </c>
      <c r="F153" t="s">
        <v>7</v>
      </c>
      <c r="H153">
        <f ca="1">ROUND(0.2*10^7+0.3*RAND()*1*10^8,0)</f>
        <v>23141495</v>
      </c>
      <c r="J153">
        <v>0</v>
      </c>
      <c r="K153" s="2">
        <v>0</v>
      </c>
      <c r="L153" s="3">
        <v>0</v>
      </c>
      <c r="M153" s="4" t="s">
        <v>2</v>
      </c>
      <c r="N153" s="2"/>
      <c r="O153" s="3">
        <v>1</v>
      </c>
      <c r="P153" s="4">
        <v>1</v>
      </c>
      <c r="Q153" s="2">
        <v>2800</v>
      </c>
      <c r="R153" s="3"/>
      <c r="S153" s="4" t="s">
        <v>8</v>
      </c>
      <c r="T153" t="s">
        <v>9</v>
      </c>
      <c r="W153">
        <f>W146+1</f>
        <v>22</v>
      </c>
    </row>
    <row r="154" spans="1:23" x14ac:dyDescent="0.2">
      <c r="A154" t="s">
        <v>10</v>
      </c>
      <c r="B154" t="e">
        <f t="shared" ca="1" si="40"/>
        <v>#NAME?</v>
      </c>
      <c r="C154" s="1">
        <v>40987</v>
      </c>
      <c r="D154" t="e">
        <f ca="1">D153</f>
        <v>#NAME?</v>
      </c>
      <c r="E154" t="e">
        <f ca="1">"12D Ext Wall "&amp;_xludf.BASE(ROUND(RAND()*50000,0),16,5)</f>
        <v>#NAME?</v>
      </c>
      <c r="F154">
        <v>1</v>
      </c>
      <c r="J154">
        <v>4</v>
      </c>
      <c r="K154" s="2">
        <f ca="1">N147</f>
        <v>105566</v>
      </c>
      <c r="L154" s="3">
        <f>O147</f>
        <v>2500</v>
      </c>
      <c r="M154" s="4">
        <f>P147</f>
        <v>0</v>
      </c>
      <c r="N154" s="2">
        <f ca="1">K154+ROUND(H153/3100,0)</f>
        <v>113031</v>
      </c>
      <c r="O154" s="3">
        <v>2500</v>
      </c>
      <c r="P154" s="4">
        <v>0</v>
      </c>
      <c r="Q154" s="2">
        <f t="shared" ref="Q154:R157" ca="1" si="45">N154</f>
        <v>113031</v>
      </c>
      <c r="R154" s="3">
        <f t="shared" si="45"/>
        <v>2500</v>
      </c>
      <c r="S154" s="4">
        <f>2800</f>
        <v>2800</v>
      </c>
      <c r="T154">
        <f t="shared" ref="T154:U157" ca="1" si="46">K154</f>
        <v>105566</v>
      </c>
      <c r="U154">
        <f t="shared" si="46"/>
        <v>2500</v>
      </c>
      <c r="V154">
        <v>2800</v>
      </c>
    </row>
    <row r="155" spans="1:23" x14ac:dyDescent="0.2">
      <c r="A155" t="s">
        <v>12</v>
      </c>
      <c r="B155" t="e">
        <f t="shared" ca="1" si="40"/>
        <v>#NAME?</v>
      </c>
      <c r="C155" s="1">
        <v>40987</v>
      </c>
      <c r="D155" t="e">
        <f ca="1">D153</f>
        <v>#NAME?</v>
      </c>
      <c r="E155" t="e">
        <f ca="1">"12D IZ Wall "&amp;_xludf.BASE(ROUND(RAND()*50000,0),16,5)</f>
        <v>#NAME?</v>
      </c>
      <c r="F155">
        <v>2</v>
      </c>
      <c r="H155" t="e">
        <f ca="1">E164</f>
        <v>#NAME?</v>
      </c>
      <c r="J155">
        <v>4</v>
      </c>
      <c r="K155" s="2">
        <f ca="1">N154</f>
        <v>113031</v>
      </c>
      <c r="L155" s="3">
        <f>O154</f>
        <v>2500</v>
      </c>
      <c r="M155" s="4">
        <f>P154</f>
        <v>0</v>
      </c>
      <c r="N155" s="2">
        <f ca="1">K155</f>
        <v>113031</v>
      </c>
      <c r="O155" s="3">
        <f ca="1">ROUND(L155+H153/(N154-K154),0)</f>
        <v>5600</v>
      </c>
      <c r="P155" s="4">
        <v>0</v>
      </c>
      <c r="Q155" s="2">
        <f t="shared" ca="1" si="45"/>
        <v>113031</v>
      </c>
      <c r="R155" s="3">
        <f t="shared" ca="1" si="45"/>
        <v>5600</v>
      </c>
      <c r="S155" s="4">
        <f>S154</f>
        <v>2800</v>
      </c>
      <c r="T155">
        <f t="shared" ca="1" si="46"/>
        <v>113031</v>
      </c>
      <c r="U155">
        <f t="shared" si="46"/>
        <v>2500</v>
      </c>
      <c r="V155">
        <f>V154</f>
        <v>2800</v>
      </c>
    </row>
    <row r="156" spans="1:23" x14ac:dyDescent="0.2">
      <c r="A156" t="s">
        <v>11</v>
      </c>
      <c r="B156" t="e">
        <f t="shared" ca="1" si="40"/>
        <v>#NAME?</v>
      </c>
      <c r="C156" s="1">
        <v>40987</v>
      </c>
      <c r="D156" t="e">
        <f ca="1">D153</f>
        <v>#NAME?</v>
      </c>
      <c r="E156" t="e">
        <f ca="1">"12D Adb Wall "&amp;_xludf.BASE(ROUND(RAND()*50000,0),16,5)</f>
        <v>#NAME?</v>
      </c>
      <c r="F156">
        <v>2</v>
      </c>
      <c r="J156">
        <v>4</v>
      </c>
      <c r="K156" s="2">
        <f ca="1">Q155</f>
        <v>113031</v>
      </c>
      <c r="L156" s="2">
        <f ca="1">R155</f>
        <v>5600</v>
      </c>
      <c r="M156" s="2">
        <v>0</v>
      </c>
      <c r="N156" s="2">
        <f ca="1">K154</f>
        <v>105566</v>
      </c>
      <c r="O156" s="3">
        <f ca="1">O155</f>
        <v>5600</v>
      </c>
      <c r="P156" s="4">
        <f>P155</f>
        <v>0</v>
      </c>
      <c r="Q156" s="2">
        <f t="shared" ca="1" si="45"/>
        <v>105566</v>
      </c>
      <c r="R156" s="3">
        <f t="shared" ca="1" si="45"/>
        <v>5600</v>
      </c>
      <c r="S156" s="4">
        <f>S155</f>
        <v>2800</v>
      </c>
      <c r="T156">
        <f t="shared" ca="1" si="46"/>
        <v>113031</v>
      </c>
      <c r="U156">
        <f t="shared" ca="1" si="46"/>
        <v>5600</v>
      </c>
      <c r="V156">
        <f>V155</f>
        <v>2800</v>
      </c>
    </row>
    <row r="157" spans="1:23" x14ac:dyDescent="0.2">
      <c r="A157" t="s">
        <v>12</v>
      </c>
      <c r="B157" t="e">
        <f t="shared" ca="1" si="40"/>
        <v>#NAME?</v>
      </c>
      <c r="C157" s="1">
        <v>40987</v>
      </c>
      <c r="D157" t="e">
        <f ca="1">D153</f>
        <v>#NAME?</v>
      </c>
      <c r="E157" t="e">
        <f ca="1">"12D IZ Wall "&amp;_xludf.BASE(ROUND(RAND()*50000,0),16,5)</f>
        <v>#NAME?</v>
      </c>
      <c r="F157">
        <v>2</v>
      </c>
      <c r="H157" t="e">
        <f ca="1">E150</f>
        <v>#NAME?</v>
      </c>
      <c r="J157">
        <v>4</v>
      </c>
      <c r="K157" s="2">
        <f ca="1">N156</f>
        <v>105566</v>
      </c>
      <c r="L157" s="2">
        <f ca="1">O156</f>
        <v>5600</v>
      </c>
      <c r="M157" s="2">
        <f>P156</f>
        <v>0</v>
      </c>
      <c r="N157" s="2">
        <f ca="1">K154</f>
        <v>105566</v>
      </c>
      <c r="O157" s="3">
        <f>L154</f>
        <v>2500</v>
      </c>
      <c r="P157" s="4">
        <f>M154</f>
        <v>0</v>
      </c>
      <c r="Q157" s="2">
        <f t="shared" ca="1" si="45"/>
        <v>105566</v>
      </c>
      <c r="R157" s="2">
        <f t="shared" si="45"/>
        <v>2500</v>
      </c>
      <c r="S157" s="4" t="e">
        <f>#REF!</f>
        <v>#REF!</v>
      </c>
      <c r="T157">
        <f t="shared" ca="1" si="46"/>
        <v>105566</v>
      </c>
      <c r="U157">
        <f t="shared" ca="1" si="46"/>
        <v>5600</v>
      </c>
      <c r="V157">
        <f>V156</f>
        <v>2800</v>
      </c>
    </row>
    <row r="158" spans="1:23" x14ac:dyDescent="0.2">
      <c r="A158" t="s">
        <v>13</v>
      </c>
      <c r="B158" t="e">
        <f t="shared" ca="1" si="40"/>
        <v>#NAME?</v>
      </c>
      <c r="C158" s="1">
        <v>40987</v>
      </c>
      <c r="D158" t="e">
        <f ca="1">D153</f>
        <v>#NAME?</v>
      </c>
      <c r="E158" t="e">
        <f ca="1">"12D Adb Flr "&amp;_xludf.BASE(ROUND(RAND()*50000,0),16,5)</f>
        <v>#NAME?</v>
      </c>
      <c r="F158">
        <v>3</v>
      </c>
      <c r="J158">
        <v>4</v>
      </c>
      <c r="K158" s="2">
        <f ca="1">K154</f>
        <v>105566</v>
      </c>
      <c r="L158" s="2">
        <f>L154</f>
        <v>2500</v>
      </c>
      <c r="M158" s="4">
        <v>0</v>
      </c>
      <c r="N158" s="2">
        <f ca="1">K155</f>
        <v>113031</v>
      </c>
      <c r="O158" s="3">
        <f>L155</f>
        <v>2500</v>
      </c>
      <c r="P158" s="4">
        <v>0</v>
      </c>
      <c r="Q158" s="2">
        <f ca="1">K156</f>
        <v>113031</v>
      </c>
      <c r="R158" s="3">
        <f ca="1">L156</f>
        <v>5600</v>
      </c>
      <c r="S158" s="4">
        <v>0</v>
      </c>
      <c r="T158">
        <f ca="1">K157</f>
        <v>105566</v>
      </c>
      <c r="U158">
        <f ca="1">L157</f>
        <v>5600</v>
      </c>
      <c r="V158">
        <v>0</v>
      </c>
    </row>
    <row r="159" spans="1:23" x14ac:dyDescent="0.2">
      <c r="A159" t="s">
        <v>14</v>
      </c>
      <c r="B159" t="e">
        <f t="shared" ca="1" si="40"/>
        <v>#NAME?</v>
      </c>
      <c r="C159" s="1">
        <v>40987</v>
      </c>
      <c r="D159" t="e">
        <f ca="1">D153</f>
        <v>#NAME?</v>
      </c>
      <c r="E159" t="str">
        <f>"12D Window "</f>
        <v xml:space="preserve">12D Window </v>
      </c>
      <c r="F159">
        <v>22</v>
      </c>
      <c r="G159" t="e">
        <f ca="1">E154</f>
        <v>#NAME?</v>
      </c>
      <c r="H159">
        <v>35</v>
      </c>
      <c r="J159">
        <v>4</v>
      </c>
      <c r="K159">
        <f ca="1">K154+500</f>
        <v>106066</v>
      </c>
      <c r="L159">
        <f>L154+500</f>
        <v>3000</v>
      </c>
      <c r="M159">
        <f>M154+1200</f>
        <v>1200</v>
      </c>
      <c r="N159">
        <f ca="1">K159+1000</f>
        <v>107066</v>
      </c>
      <c r="O159">
        <f>L159</f>
        <v>3000</v>
      </c>
      <c r="P159">
        <f>M159</f>
        <v>1200</v>
      </c>
      <c r="Q159">
        <f ca="1">N159</f>
        <v>107066</v>
      </c>
      <c r="R159">
        <f>O159</f>
        <v>3000</v>
      </c>
      <c r="S159">
        <f>P159+1000</f>
        <v>2200</v>
      </c>
      <c r="T159">
        <f ca="1">K159</f>
        <v>106066</v>
      </c>
      <c r="U159">
        <f>R159</f>
        <v>3000</v>
      </c>
      <c r="V159">
        <f>S159</f>
        <v>2200</v>
      </c>
    </row>
    <row r="160" spans="1:23" x14ac:dyDescent="0.2">
      <c r="A160" t="s">
        <v>4</v>
      </c>
      <c r="B160" t="e">
        <f t="shared" ca="1" si="40"/>
        <v>#NAME?</v>
      </c>
      <c r="C160" s="1">
        <v>40987</v>
      </c>
      <c r="D160" t="e">
        <f ca="1">"12D Zn-"&amp;_xludf.BASE(W160,10,3)</f>
        <v>#NAME?</v>
      </c>
      <c r="E160" t="e">
        <f ca="1">"12D Zn-"&amp;_xludf.BASE(W160,10,3)</f>
        <v>#NAME?</v>
      </c>
      <c r="F160" t="s">
        <v>7</v>
      </c>
      <c r="H160">
        <f ca="1">ROUND(0.2*10^7+0.3*RAND()*1*10^8,0)</f>
        <v>10164548</v>
      </c>
      <c r="J160">
        <v>0</v>
      </c>
      <c r="K160" s="2">
        <v>0</v>
      </c>
      <c r="L160" s="3">
        <v>0</v>
      </c>
      <c r="M160" s="4" t="s">
        <v>2</v>
      </c>
      <c r="N160" s="2"/>
      <c r="O160" s="3">
        <v>1</v>
      </c>
      <c r="P160" s="4">
        <v>1</v>
      </c>
      <c r="Q160" s="2">
        <v>2800</v>
      </c>
      <c r="R160" s="3"/>
      <c r="S160" s="4" t="s">
        <v>8</v>
      </c>
      <c r="T160" t="s">
        <v>9</v>
      </c>
      <c r="W160">
        <f>W153+1</f>
        <v>23</v>
      </c>
    </row>
    <row r="161" spans="1:23" x14ac:dyDescent="0.2">
      <c r="A161" t="s">
        <v>10</v>
      </c>
      <c r="B161" t="e">
        <f t="shared" ca="1" si="40"/>
        <v>#NAME?</v>
      </c>
      <c r="C161" s="1">
        <v>40987</v>
      </c>
      <c r="D161" t="e">
        <f ca="1">D160</f>
        <v>#NAME?</v>
      </c>
      <c r="E161" t="e">
        <f ca="1">"12D Ext Wall "&amp;_xludf.BASE(ROUND(RAND()*50000,0),16,5)</f>
        <v>#NAME?</v>
      </c>
      <c r="F161">
        <v>1</v>
      </c>
      <c r="J161">
        <v>4</v>
      </c>
      <c r="K161" s="2">
        <f ca="1">N154</f>
        <v>113031</v>
      </c>
      <c r="L161" s="3">
        <f>O154</f>
        <v>2500</v>
      </c>
      <c r="M161" s="4">
        <f>P154</f>
        <v>0</v>
      </c>
      <c r="N161" s="2">
        <f ca="1">K161+ROUND(H160/3100,0)</f>
        <v>116310</v>
      </c>
      <c r="O161" s="3">
        <v>2500</v>
      </c>
      <c r="P161" s="4">
        <v>0</v>
      </c>
      <c r="Q161" s="2">
        <f t="shared" ref="Q161:R164" ca="1" si="47">N161</f>
        <v>116310</v>
      </c>
      <c r="R161" s="3">
        <f t="shared" si="47"/>
        <v>2500</v>
      </c>
      <c r="S161" s="4">
        <f>2800</f>
        <v>2800</v>
      </c>
      <c r="T161">
        <f t="shared" ref="T161:U164" ca="1" si="48">K161</f>
        <v>113031</v>
      </c>
      <c r="U161">
        <f t="shared" si="48"/>
        <v>2500</v>
      </c>
      <c r="V161">
        <v>2800</v>
      </c>
    </row>
    <row r="162" spans="1:23" x14ac:dyDescent="0.2">
      <c r="A162" t="s">
        <v>12</v>
      </c>
      <c r="B162" t="e">
        <f t="shared" ca="1" si="40"/>
        <v>#NAME?</v>
      </c>
      <c r="C162" s="1">
        <v>40987</v>
      </c>
      <c r="D162" t="e">
        <f ca="1">D160</f>
        <v>#NAME?</v>
      </c>
      <c r="E162" t="e">
        <f ca="1">"12D IZ Wall "&amp;_xludf.BASE(ROUND(RAND()*50000,0),16,5)</f>
        <v>#NAME?</v>
      </c>
      <c r="F162">
        <v>2</v>
      </c>
      <c r="H162" t="e">
        <f ca="1">E171</f>
        <v>#NAME?</v>
      </c>
      <c r="J162">
        <v>4</v>
      </c>
      <c r="K162" s="2">
        <f ca="1">N161</f>
        <v>116310</v>
      </c>
      <c r="L162" s="3">
        <f>O161</f>
        <v>2500</v>
      </c>
      <c r="M162" s="4">
        <f>P161</f>
        <v>0</v>
      </c>
      <c r="N162" s="2">
        <f ca="1">K162</f>
        <v>116310</v>
      </c>
      <c r="O162" s="3">
        <f ca="1">ROUND(L162+H160/(N161-K161),0)</f>
        <v>5600</v>
      </c>
      <c r="P162" s="4">
        <v>0</v>
      </c>
      <c r="Q162" s="2">
        <f t="shared" ca="1" si="47"/>
        <v>116310</v>
      </c>
      <c r="R162" s="3">
        <f t="shared" ca="1" si="47"/>
        <v>5600</v>
      </c>
      <c r="S162" s="4">
        <f>S161</f>
        <v>2800</v>
      </c>
      <c r="T162">
        <f t="shared" ca="1" si="48"/>
        <v>116310</v>
      </c>
      <c r="U162">
        <f t="shared" si="48"/>
        <v>2500</v>
      </c>
      <c r="V162">
        <f>V161</f>
        <v>2800</v>
      </c>
    </row>
    <row r="163" spans="1:23" x14ac:dyDescent="0.2">
      <c r="A163" t="s">
        <v>11</v>
      </c>
      <c r="B163" t="e">
        <f t="shared" ca="1" si="40"/>
        <v>#NAME?</v>
      </c>
      <c r="C163" s="1">
        <v>40987</v>
      </c>
      <c r="D163" t="e">
        <f ca="1">D160</f>
        <v>#NAME?</v>
      </c>
      <c r="E163" t="e">
        <f ca="1">"12D Adb Wall "&amp;_xludf.BASE(ROUND(RAND()*50000,0),16,5)</f>
        <v>#NAME?</v>
      </c>
      <c r="F163">
        <v>2</v>
      </c>
      <c r="J163">
        <v>4</v>
      </c>
      <c r="K163" s="2">
        <f ca="1">Q162</f>
        <v>116310</v>
      </c>
      <c r="L163" s="2">
        <f ca="1">R162</f>
        <v>5600</v>
      </c>
      <c r="M163" s="2">
        <v>0</v>
      </c>
      <c r="N163" s="2">
        <f ca="1">K161</f>
        <v>113031</v>
      </c>
      <c r="O163" s="3">
        <f ca="1">O162</f>
        <v>5600</v>
      </c>
      <c r="P163" s="4">
        <f>P162</f>
        <v>0</v>
      </c>
      <c r="Q163" s="2">
        <f t="shared" ca="1" si="47"/>
        <v>113031</v>
      </c>
      <c r="R163" s="3">
        <f t="shared" ca="1" si="47"/>
        <v>5600</v>
      </c>
      <c r="S163" s="4">
        <f>S162</f>
        <v>2800</v>
      </c>
      <c r="T163">
        <f t="shared" ca="1" si="48"/>
        <v>116310</v>
      </c>
      <c r="U163">
        <f t="shared" ca="1" si="48"/>
        <v>5600</v>
      </c>
      <c r="V163">
        <f>V162</f>
        <v>2800</v>
      </c>
    </row>
    <row r="164" spans="1:23" x14ac:dyDescent="0.2">
      <c r="A164" t="s">
        <v>12</v>
      </c>
      <c r="B164" t="e">
        <f t="shared" ca="1" si="40"/>
        <v>#NAME?</v>
      </c>
      <c r="C164" s="1">
        <v>40987</v>
      </c>
      <c r="D164" t="e">
        <f ca="1">D160</f>
        <v>#NAME?</v>
      </c>
      <c r="E164" t="e">
        <f ca="1">"12D IZ Wall "&amp;_xludf.BASE(ROUND(RAND()*50000,0),16,5)</f>
        <v>#NAME?</v>
      </c>
      <c r="F164">
        <v>2</v>
      </c>
      <c r="H164" t="e">
        <f ca="1">E157</f>
        <v>#NAME?</v>
      </c>
      <c r="J164">
        <v>4</v>
      </c>
      <c r="K164" s="2">
        <f ca="1">N163</f>
        <v>113031</v>
      </c>
      <c r="L164" s="2">
        <f ca="1">O163</f>
        <v>5600</v>
      </c>
      <c r="M164" s="2">
        <f>P163</f>
        <v>0</v>
      </c>
      <c r="N164" s="2">
        <f ca="1">K161</f>
        <v>113031</v>
      </c>
      <c r="O164" s="3">
        <f>L161</f>
        <v>2500</v>
      </c>
      <c r="P164" s="4">
        <f>M161</f>
        <v>0</v>
      </c>
      <c r="Q164" s="2">
        <f t="shared" ca="1" si="47"/>
        <v>113031</v>
      </c>
      <c r="R164" s="2">
        <f t="shared" si="47"/>
        <v>2500</v>
      </c>
      <c r="S164" s="4" t="e">
        <f>#REF!</f>
        <v>#REF!</v>
      </c>
      <c r="T164">
        <f t="shared" ca="1" si="48"/>
        <v>113031</v>
      </c>
      <c r="U164">
        <f t="shared" ca="1" si="48"/>
        <v>5600</v>
      </c>
      <c r="V164">
        <f>V163</f>
        <v>2800</v>
      </c>
    </row>
    <row r="165" spans="1:23" x14ac:dyDescent="0.2">
      <c r="A165" t="s">
        <v>13</v>
      </c>
      <c r="B165" t="e">
        <f t="shared" ca="1" si="40"/>
        <v>#NAME?</v>
      </c>
      <c r="C165" s="1">
        <v>40987</v>
      </c>
      <c r="D165" t="e">
        <f ca="1">D160</f>
        <v>#NAME?</v>
      </c>
      <c r="E165" t="e">
        <f ca="1">"12D Adb Flr "&amp;_xludf.BASE(ROUND(RAND()*50000,0),16,5)</f>
        <v>#NAME?</v>
      </c>
      <c r="F165">
        <v>3</v>
      </c>
      <c r="J165">
        <v>4</v>
      </c>
      <c r="K165" s="2">
        <f ca="1">K161</f>
        <v>113031</v>
      </c>
      <c r="L165" s="2">
        <f>L161</f>
        <v>2500</v>
      </c>
      <c r="M165" s="4">
        <v>0</v>
      </c>
      <c r="N165" s="2">
        <f ca="1">K162</f>
        <v>116310</v>
      </c>
      <c r="O165" s="3">
        <f>L162</f>
        <v>2500</v>
      </c>
      <c r="P165" s="4">
        <v>0</v>
      </c>
      <c r="Q165" s="2">
        <f ca="1">K163</f>
        <v>116310</v>
      </c>
      <c r="R165" s="3">
        <f ca="1">L163</f>
        <v>5600</v>
      </c>
      <c r="S165" s="4">
        <v>0</v>
      </c>
      <c r="T165">
        <f ca="1">K164</f>
        <v>113031</v>
      </c>
      <c r="U165">
        <f ca="1">L164</f>
        <v>5600</v>
      </c>
      <c r="V165">
        <v>0</v>
      </c>
    </row>
    <row r="166" spans="1:23" x14ac:dyDescent="0.2">
      <c r="A166" t="s">
        <v>14</v>
      </c>
      <c r="B166" t="e">
        <f t="shared" ca="1" si="40"/>
        <v>#NAME?</v>
      </c>
      <c r="C166" s="1">
        <v>40987</v>
      </c>
      <c r="D166" t="e">
        <f ca="1">D160</f>
        <v>#NAME?</v>
      </c>
      <c r="E166" t="str">
        <f>"12D Window "</f>
        <v xml:space="preserve">12D Window </v>
      </c>
      <c r="F166">
        <v>22</v>
      </c>
      <c r="G166" t="e">
        <f ca="1">E161</f>
        <v>#NAME?</v>
      </c>
      <c r="H166">
        <v>35</v>
      </c>
      <c r="J166">
        <v>4</v>
      </c>
      <c r="K166">
        <f ca="1">K161+500</f>
        <v>113531</v>
      </c>
      <c r="L166">
        <f>L161+500</f>
        <v>3000</v>
      </c>
      <c r="M166">
        <f>M161+1200</f>
        <v>1200</v>
      </c>
      <c r="N166">
        <f ca="1">K166+1000</f>
        <v>114531</v>
      </c>
      <c r="O166">
        <f>L166</f>
        <v>3000</v>
      </c>
      <c r="P166">
        <f>M166</f>
        <v>1200</v>
      </c>
      <c r="Q166">
        <f ca="1">N166</f>
        <v>114531</v>
      </c>
      <c r="R166">
        <f>O166</f>
        <v>3000</v>
      </c>
      <c r="S166">
        <f>P166+1000</f>
        <v>2200</v>
      </c>
      <c r="T166">
        <f ca="1">K166</f>
        <v>113531</v>
      </c>
      <c r="U166">
        <f>R166</f>
        <v>3000</v>
      </c>
      <c r="V166">
        <f>S166</f>
        <v>2200</v>
      </c>
    </row>
    <row r="167" spans="1:23" x14ac:dyDescent="0.2">
      <c r="A167" t="s">
        <v>4</v>
      </c>
      <c r="B167" t="e">
        <f t="shared" ca="1" si="40"/>
        <v>#NAME?</v>
      </c>
      <c r="C167" s="1">
        <v>40987</v>
      </c>
      <c r="D167" t="e">
        <f ca="1">"12D Zn-"&amp;_xludf.BASE(W167,10,3)</f>
        <v>#NAME?</v>
      </c>
      <c r="E167" t="e">
        <f ca="1">"12D Zn-"&amp;_xludf.BASE(W167,10,3)</f>
        <v>#NAME?</v>
      </c>
      <c r="F167" t="s">
        <v>7</v>
      </c>
      <c r="H167">
        <f ca="1">ROUND(0.2*10^7+0.3*RAND()*1*10^8,0)</f>
        <v>30274358</v>
      </c>
      <c r="J167">
        <v>0</v>
      </c>
      <c r="K167" s="2">
        <v>0</v>
      </c>
      <c r="L167" s="3">
        <v>0</v>
      </c>
      <c r="M167" s="4" t="s">
        <v>2</v>
      </c>
      <c r="N167" s="2"/>
      <c r="O167" s="3">
        <v>1</v>
      </c>
      <c r="P167" s="4">
        <v>1</v>
      </c>
      <c r="Q167" s="2">
        <v>2800</v>
      </c>
      <c r="R167" s="3"/>
      <c r="S167" s="4" t="s">
        <v>8</v>
      </c>
      <c r="T167" t="s">
        <v>9</v>
      </c>
      <c r="W167">
        <f>W160+1</f>
        <v>24</v>
      </c>
    </row>
    <row r="168" spans="1:23" x14ac:dyDescent="0.2">
      <c r="A168" t="s">
        <v>10</v>
      </c>
      <c r="B168" t="e">
        <f t="shared" ca="1" si="40"/>
        <v>#NAME?</v>
      </c>
      <c r="C168" s="1">
        <v>40987</v>
      </c>
      <c r="D168" t="e">
        <f ca="1">D167</f>
        <v>#NAME?</v>
      </c>
      <c r="E168" t="e">
        <f ca="1">"12D Ext Wall "&amp;_xludf.BASE(ROUND(RAND()*50000,0),16,5)</f>
        <v>#NAME?</v>
      </c>
      <c r="F168">
        <v>1</v>
      </c>
      <c r="J168">
        <v>4</v>
      </c>
      <c r="K168" s="2">
        <f ca="1">N161</f>
        <v>116310</v>
      </c>
      <c r="L168" s="3">
        <f>O161</f>
        <v>2500</v>
      </c>
      <c r="M168" s="4">
        <f>P161</f>
        <v>0</v>
      </c>
      <c r="N168" s="2">
        <f ca="1">K168+ROUND(H167/3100,0)</f>
        <v>126076</v>
      </c>
      <c r="O168" s="3">
        <v>2500</v>
      </c>
      <c r="P168" s="4">
        <v>0</v>
      </c>
      <c r="Q168" s="2">
        <f t="shared" ref="Q168:R171" ca="1" si="49">N168</f>
        <v>126076</v>
      </c>
      <c r="R168" s="3">
        <f t="shared" si="49"/>
        <v>2500</v>
      </c>
      <c r="S168" s="4">
        <f>2800</f>
        <v>2800</v>
      </c>
      <c r="T168">
        <f t="shared" ref="T168:U171" ca="1" si="50">K168</f>
        <v>116310</v>
      </c>
      <c r="U168">
        <f t="shared" si="50"/>
        <v>2500</v>
      </c>
      <c r="V168">
        <v>2800</v>
      </c>
    </row>
    <row r="169" spans="1:23" x14ac:dyDescent="0.2">
      <c r="A169" t="s">
        <v>12</v>
      </c>
      <c r="B169" t="e">
        <f t="shared" ca="1" si="40"/>
        <v>#NAME?</v>
      </c>
      <c r="C169" s="1">
        <v>40987</v>
      </c>
      <c r="D169" t="e">
        <f ca="1">D167</f>
        <v>#NAME?</v>
      </c>
      <c r="E169" t="e">
        <f ca="1">"12D IZ Wall "&amp;_xludf.BASE(ROUND(RAND()*50000,0),16,5)</f>
        <v>#NAME?</v>
      </c>
      <c r="F169">
        <v>2</v>
      </c>
      <c r="H169" t="e">
        <f ca="1">E178</f>
        <v>#NAME?</v>
      </c>
      <c r="J169">
        <v>4</v>
      </c>
      <c r="K169" s="2">
        <f ca="1">N168</f>
        <v>126076</v>
      </c>
      <c r="L169" s="3">
        <f>O168</f>
        <v>2500</v>
      </c>
      <c r="M169" s="4">
        <f>P168</f>
        <v>0</v>
      </c>
      <c r="N169" s="2">
        <f ca="1">K169</f>
        <v>126076</v>
      </c>
      <c r="O169" s="3">
        <f ca="1">ROUND(L169+H167/(N168-K168),0)</f>
        <v>5600</v>
      </c>
      <c r="P169" s="4">
        <v>0</v>
      </c>
      <c r="Q169" s="2">
        <f t="shared" ca="1" si="49"/>
        <v>126076</v>
      </c>
      <c r="R169" s="3">
        <f t="shared" ca="1" si="49"/>
        <v>5600</v>
      </c>
      <c r="S169" s="4">
        <f>S168</f>
        <v>2800</v>
      </c>
      <c r="T169">
        <f t="shared" ca="1" si="50"/>
        <v>126076</v>
      </c>
      <c r="U169">
        <f t="shared" si="50"/>
        <v>2500</v>
      </c>
      <c r="V169">
        <f>V168</f>
        <v>2800</v>
      </c>
    </row>
    <row r="170" spans="1:23" x14ac:dyDescent="0.2">
      <c r="A170" t="s">
        <v>11</v>
      </c>
      <c r="B170" t="e">
        <f t="shared" ca="1" si="40"/>
        <v>#NAME?</v>
      </c>
      <c r="C170" s="1">
        <v>40987</v>
      </c>
      <c r="D170" t="e">
        <f ca="1">D167</f>
        <v>#NAME?</v>
      </c>
      <c r="E170" t="e">
        <f ca="1">"12D Adb Wall "&amp;_xludf.BASE(ROUND(RAND()*50000,0),16,5)</f>
        <v>#NAME?</v>
      </c>
      <c r="F170">
        <v>2</v>
      </c>
      <c r="J170">
        <v>4</v>
      </c>
      <c r="K170" s="2">
        <f ca="1">Q169</f>
        <v>126076</v>
      </c>
      <c r="L170" s="2">
        <f ca="1">R169</f>
        <v>5600</v>
      </c>
      <c r="M170" s="2">
        <v>0</v>
      </c>
      <c r="N170" s="2">
        <f ca="1">K168</f>
        <v>116310</v>
      </c>
      <c r="O170" s="3">
        <f ca="1">O169</f>
        <v>5600</v>
      </c>
      <c r="P170" s="4">
        <f>P169</f>
        <v>0</v>
      </c>
      <c r="Q170" s="2">
        <f t="shared" ca="1" si="49"/>
        <v>116310</v>
      </c>
      <c r="R170" s="3">
        <f t="shared" ca="1" si="49"/>
        <v>5600</v>
      </c>
      <c r="S170" s="4">
        <f>S169</f>
        <v>2800</v>
      </c>
      <c r="T170">
        <f t="shared" ca="1" si="50"/>
        <v>126076</v>
      </c>
      <c r="U170">
        <f t="shared" ca="1" si="50"/>
        <v>5600</v>
      </c>
      <c r="V170">
        <f>V169</f>
        <v>2800</v>
      </c>
    </row>
    <row r="171" spans="1:23" x14ac:dyDescent="0.2">
      <c r="A171" t="s">
        <v>12</v>
      </c>
      <c r="B171" t="e">
        <f t="shared" ca="1" si="40"/>
        <v>#NAME?</v>
      </c>
      <c r="C171" s="1">
        <v>40987</v>
      </c>
      <c r="D171" t="e">
        <f ca="1">D167</f>
        <v>#NAME?</v>
      </c>
      <c r="E171" t="e">
        <f ca="1">"12D IZ Wall "&amp;_xludf.BASE(ROUND(RAND()*50000,0),16,5)</f>
        <v>#NAME?</v>
      </c>
      <c r="F171">
        <v>2</v>
      </c>
      <c r="H171" t="e">
        <f ca="1">E164</f>
        <v>#NAME?</v>
      </c>
      <c r="J171">
        <v>4</v>
      </c>
      <c r="K171" s="2">
        <f ca="1">N170</f>
        <v>116310</v>
      </c>
      <c r="L171" s="2">
        <f ca="1">O170</f>
        <v>5600</v>
      </c>
      <c r="M171" s="2">
        <f>P170</f>
        <v>0</v>
      </c>
      <c r="N171" s="2">
        <f ca="1">K168</f>
        <v>116310</v>
      </c>
      <c r="O171" s="3">
        <f>L168</f>
        <v>2500</v>
      </c>
      <c r="P171" s="4">
        <f>M168</f>
        <v>0</v>
      </c>
      <c r="Q171" s="2">
        <f t="shared" ca="1" si="49"/>
        <v>116310</v>
      </c>
      <c r="R171" s="2">
        <f t="shared" si="49"/>
        <v>2500</v>
      </c>
      <c r="S171" s="4" t="e">
        <f>#REF!</f>
        <v>#REF!</v>
      </c>
      <c r="T171">
        <f t="shared" ca="1" si="50"/>
        <v>116310</v>
      </c>
      <c r="U171">
        <f t="shared" ca="1" si="50"/>
        <v>5600</v>
      </c>
      <c r="V171">
        <f>V170</f>
        <v>2800</v>
      </c>
    </row>
    <row r="172" spans="1:23" x14ac:dyDescent="0.2">
      <c r="A172" t="s">
        <v>13</v>
      </c>
      <c r="B172" t="e">
        <f t="shared" ca="1" si="40"/>
        <v>#NAME?</v>
      </c>
      <c r="C172" s="1">
        <v>40987</v>
      </c>
      <c r="D172" t="e">
        <f ca="1">D167</f>
        <v>#NAME?</v>
      </c>
      <c r="E172" t="e">
        <f ca="1">"12D Adb Flr "&amp;_xludf.BASE(ROUND(RAND()*50000,0),16,5)</f>
        <v>#NAME?</v>
      </c>
      <c r="F172">
        <v>3</v>
      </c>
      <c r="J172">
        <v>4</v>
      </c>
      <c r="K172" s="2">
        <f ca="1">K168</f>
        <v>116310</v>
      </c>
      <c r="L172" s="2">
        <f>L168</f>
        <v>2500</v>
      </c>
      <c r="M172" s="4">
        <v>0</v>
      </c>
      <c r="N172" s="2">
        <f ca="1">K169</f>
        <v>126076</v>
      </c>
      <c r="O172" s="3">
        <f>L169</f>
        <v>2500</v>
      </c>
      <c r="P172" s="4">
        <v>0</v>
      </c>
      <c r="Q172" s="2">
        <f ca="1">K170</f>
        <v>126076</v>
      </c>
      <c r="R172" s="3">
        <f ca="1">L170</f>
        <v>5600</v>
      </c>
      <c r="S172" s="4">
        <v>0</v>
      </c>
      <c r="T172">
        <f ca="1">K171</f>
        <v>116310</v>
      </c>
      <c r="U172">
        <f ca="1">L171</f>
        <v>5600</v>
      </c>
      <c r="V172">
        <v>0</v>
      </c>
    </row>
    <row r="173" spans="1:23" x14ac:dyDescent="0.2">
      <c r="A173" t="s">
        <v>14</v>
      </c>
      <c r="B173" t="e">
        <f t="shared" ca="1" si="40"/>
        <v>#NAME?</v>
      </c>
      <c r="C173" s="1">
        <v>40987</v>
      </c>
      <c r="D173" t="e">
        <f ca="1">D167</f>
        <v>#NAME?</v>
      </c>
      <c r="E173" t="str">
        <f>"12D Window "</f>
        <v xml:space="preserve">12D Window </v>
      </c>
      <c r="F173">
        <v>22</v>
      </c>
      <c r="G173" t="e">
        <f ca="1">E168</f>
        <v>#NAME?</v>
      </c>
      <c r="H173">
        <v>35</v>
      </c>
      <c r="J173">
        <v>4</v>
      </c>
      <c r="K173">
        <f ca="1">K168+500</f>
        <v>116810</v>
      </c>
      <c r="L173">
        <f>L168+500</f>
        <v>3000</v>
      </c>
      <c r="M173">
        <f>M168+1200</f>
        <v>1200</v>
      </c>
      <c r="N173">
        <f ca="1">K173+1000</f>
        <v>117810</v>
      </c>
      <c r="O173">
        <f>L173</f>
        <v>3000</v>
      </c>
      <c r="P173">
        <f>M173</f>
        <v>1200</v>
      </c>
      <c r="Q173">
        <f ca="1">N173</f>
        <v>117810</v>
      </c>
      <c r="R173">
        <f>O173</f>
        <v>3000</v>
      </c>
      <c r="S173">
        <f>P173+1000</f>
        <v>2200</v>
      </c>
      <c r="T173">
        <f ca="1">K173</f>
        <v>116810</v>
      </c>
      <c r="U173">
        <f>R173</f>
        <v>3000</v>
      </c>
      <c r="V173">
        <f>S173</f>
        <v>2200</v>
      </c>
    </row>
    <row r="174" spans="1:23" x14ac:dyDescent="0.2">
      <c r="A174" t="s">
        <v>4</v>
      </c>
      <c r="B174" t="e">
        <f t="shared" ca="1" si="40"/>
        <v>#NAME?</v>
      </c>
      <c r="C174" s="1">
        <v>40987</v>
      </c>
      <c r="D174" t="e">
        <f ca="1">"12D Zn-"&amp;_xludf.BASE(W174,10,3)</f>
        <v>#NAME?</v>
      </c>
      <c r="E174" t="e">
        <f ca="1">"12D Zn-"&amp;_xludf.BASE(W174,10,3)</f>
        <v>#NAME?</v>
      </c>
      <c r="F174" t="s">
        <v>7</v>
      </c>
      <c r="H174">
        <f ca="1">ROUND(0.2*10^7+0.3*RAND()*1*10^8,0)</f>
        <v>22784312</v>
      </c>
      <c r="J174">
        <v>0</v>
      </c>
      <c r="K174" s="2">
        <v>0</v>
      </c>
      <c r="L174" s="3">
        <v>0</v>
      </c>
      <c r="M174" s="4" t="s">
        <v>2</v>
      </c>
      <c r="N174" s="2"/>
      <c r="O174" s="3">
        <v>1</v>
      </c>
      <c r="P174" s="4">
        <v>1</v>
      </c>
      <c r="Q174" s="2">
        <v>2800</v>
      </c>
      <c r="R174" s="3"/>
      <c r="S174" s="4" t="s">
        <v>8</v>
      </c>
      <c r="T174" t="s">
        <v>9</v>
      </c>
      <c r="W174">
        <f>W167+1</f>
        <v>25</v>
      </c>
    </row>
    <row r="175" spans="1:23" x14ac:dyDescent="0.2">
      <c r="A175" t="s">
        <v>10</v>
      </c>
      <c r="B175" t="e">
        <f t="shared" ca="1" si="40"/>
        <v>#NAME?</v>
      </c>
      <c r="C175" s="1">
        <v>40987</v>
      </c>
      <c r="D175" t="e">
        <f ca="1">D174</f>
        <v>#NAME?</v>
      </c>
      <c r="E175" t="e">
        <f ca="1">"12D Ext Wall "&amp;_xludf.BASE(ROUND(RAND()*50000,0),16,5)</f>
        <v>#NAME?</v>
      </c>
      <c r="F175">
        <v>1</v>
      </c>
      <c r="J175">
        <v>4</v>
      </c>
      <c r="K175" s="2">
        <f ca="1">N168</f>
        <v>126076</v>
      </c>
      <c r="L175" s="3">
        <f>O168</f>
        <v>2500</v>
      </c>
      <c r="M175" s="4">
        <f>P168</f>
        <v>0</v>
      </c>
      <c r="N175" s="2">
        <f ca="1">K175+ROUND(H174/3100,0)</f>
        <v>133426</v>
      </c>
      <c r="O175" s="3">
        <v>2500</v>
      </c>
      <c r="P175" s="4">
        <v>0</v>
      </c>
      <c r="Q175" s="2">
        <f t="shared" ref="Q175:R178" ca="1" si="51">N175</f>
        <v>133426</v>
      </c>
      <c r="R175" s="3">
        <f t="shared" si="51"/>
        <v>2500</v>
      </c>
      <c r="S175" s="4">
        <f>2800</f>
        <v>2800</v>
      </c>
      <c r="T175">
        <f t="shared" ref="T175:U178" ca="1" si="52">K175</f>
        <v>126076</v>
      </c>
      <c r="U175">
        <f t="shared" si="52"/>
        <v>2500</v>
      </c>
      <c r="V175">
        <v>2800</v>
      </c>
    </row>
    <row r="176" spans="1:23" x14ac:dyDescent="0.2">
      <c r="A176" t="s">
        <v>12</v>
      </c>
      <c r="B176" t="e">
        <f t="shared" ca="1" si="40"/>
        <v>#NAME?</v>
      </c>
      <c r="C176" s="1">
        <v>40987</v>
      </c>
      <c r="D176" t="e">
        <f ca="1">D174</f>
        <v>#NAME?</v>
      </c>
      <c r="E176" t="e">
        <f ca="1">"12D IZ Wall "&amp;_xludf.BASE(ROUND(RAND()*50000,0),16,5)</f>
        <v>#NAME?</v>
      </c>
      <c r="F176">
        <v>2</v>
      </c>
      <c r="H176" t="e">
        <f ca="1">E185</f>
        <v>#NAME?</v>
      </c>
      <c r="J176">
        <v>4</v>
      </c>
      <c r="K176" s="2">
        <f ca="1">N175</f>
        <v>133426</v>
      </c>
      <c r="L176" s="3">
        <f>O175</f>
        <v>2500</v>
      </c>
      <c r="M176" s="4">
        <f>P175</f>
        <v>0</v>
      </c>
      <c r="N176" s="2">
        <f ca="1">K176</f>
        <v>133426</v>
      </c>
      <c r="O176" s="3">
        <f ca="1">ROUND(L176+H174/(N175-K175),0)</f>
        <v>5600</v>
      </c>
      <c r="P176" s="4">
        <v>0</v>
      </c>
      <c r="Q176" s="2">
        <f t="shared" ca="1" si="51"/>
        <v>133426</v>
      </c>
      <c r="R176" s="3">
        <f t="shared" ca="1" si="51"/>
        <v>5600</v>
      </c>
      <c r="S176" s="4">
        <f>S175</f>
        <v>2800</v>
      </c>
      <c r="T176">
        <f t="shared" ca="1" si="52"/>
        <v>133426</v>
      </c>
      <c r="U176">
        <f t="shared" si="52"/>
        <v>2500</v>
      </c>
      <c r="V176">
        <f>V175</f>
        <v>2800</v>
      </c>
    </row>
    <row r="177" spans="1:23" x14ac:dyDescent="0.2">
      <c r="A177" t="s">
        <v>11</v>
      </c>
      <c r="B177" t="e">
        <f t="shared" ca="1" si="40"/>
        <v>#NAME?</v>
      </c>
      <c r="C177" s="1">
        <v>40987</v>
      </c>
      <c r="D177" t="e">
        <f ca="1">D174</f>
        <v>#NAME?</v>
      </c>
      <c r="E177" t="e">
        <f ca="1">"12D Adb Wall "&amp;_xludf.BASE(ROUND(RAND()*50000,0),16,5)</f>
        <v>#NAME?</v>
      </c>
      <c r="F177">
        <v>2</v>
      </c>
      <c r="J177">
        <v>4</v>
      </c>
      <c r="K177" s="2">
        <f ca="1">Q176</f>
        <v>133426</v>
      </c>
      <c r="L177" s="2">
        <f ca="1">R176</f>
        <v>5600</v>
      </c>
      <c r="M177" s="2">
        <v>0</v>
      </c>
      <c r="N177" s="2">
        <f ca="1">K175</f>
        <v>126076</v>
      </c>
      <c r="O177" s="3">
        <f ca="1">O176</f>
        <v>5600</v>
      </c>
      <c r="P177" s="4">
        <f>P176</f>
        <v>0</v>
      </c>
      <c r="Q177" s="2">
        <f t="shared" ca="1" si="51"/>
        <v>126076</v>
      </c>
      <c r="R177" s="3">
        <f t="shared" ca="1" si="51"/>
        <v>5600</v>
      </c>
      <c r="S177" s="4">
        <f>S176</f>
        <v>2800</v>
      </c>
      <c r="T177">
        <f t="shared" ca="1" si="52"/>
        <v>133426</v>
      </c>
      <c r="U177">
        <f t="shared" ca="1" si="52"/>
        <v>5600</v>
      </c>
      <c r="V177">
        <f>V176</f>
        <v>2800</v>
      </c>
    </row>
    <row r="178" spans="1:23" x14ac:dyDescent="0.2">
      <c r="A178" t="s">
        <v>12</v>
      </c>
      <c r="B178" t="e">
        <f t="shared" ca="1" si="40"/>
        <v>#NAME?</v>
      </c>
      <c r="C178" s="1">
        <v>40987</v>
      </c>
      <c r="D178" t="e">
        <f ca="1">D174</f>
        <v>#NAME?</v>
      </c>
      <c r="E178" t="e">
        <f ca="1">"12D IZ Wall "&amp;_xludf.BASE(ROUND(RAND()*50000,0),16,5)</f>
        <v>#NAME?</v>
      </c>
      <c r="F178">
        <v>2</v>
      </c>
      <c r="H178" t="e">
        <f ca="1">E171</f>
        <v>#NAME?</v>
      </c>
      <c r="J178">
        <v>4</v>
      </c>
      <c r="K178" s="2">
        <f ca="1">N177</f>
        <v>126076</v>
      </c>
      <c r="L178" s="2">
        <f ca="1">O177</f>
        <v>5600</v>
      </c>
      <c r="M178" s="2">
        <f>P177</f>
        <v>0</v>
      </c>
      <c r="N178" s="2">
        <f ca="1">K175</f>
        <v>126076</v>
      </c>
      <c r="O178" s="3">
        <f>L175</f>
        <v>2500</v>
      </c>
      <c r="P178" s="4">
        <f>M175</f>
        <v>0</v>
      </c>
      <c r="Q178" s="2">
        <f t="shared" ca="1" si="51"/>
        <v>126076</v>
      </c>
      <c r="R178" s="2">
        <f t="shared" si="51"/>
        <v>2500</v>
      </c>
      <c r="S178" s="4" t="e">
        <f>#REF!</f>
        <v>#REF!</v>
      </c>
      <c r="T178">
        <f t="shared" ca="1" si="52"/>
        <v>126076</v>
      </c>
      <c r="U178">
        <f t="shared" ca="1" si="52"/>
        <v>5600</v>
      </c>
      <c r="V178">
        <f>V177</f>
        <v>2800</v>
      </c>
    </row>
    <row r="179" spans="1:23" x14ac:dyDescent="0.2">
      <c r="A179" t="s">
        <v>13</v>
      </c>
      <c r="B179" t="e">
        <f t="shared" ca="1" si="40"/>
        <v>#NAME?</v>
      </c>
      <c r="C179" s="1">
        <v>40987</v>
      </c>
      <c r="D179" t="e">
        <f ca="1">D174</f>
        <v>#NAME?</v>
      </c>
      <c r="E179" t="e">
        <f ca="1">"12D Adb Flr "&amp;_xludf.BASE(ROUND(RAND()*50000,0),16,5)</f>
        <v>#NAME?</v>
      </c>
      <c r="F179">
        <v>3</v>
      </c>
      <c r="J179">
        <v>4</v>
      </c>
      <c r="K179" s="2">
        <f ca="1">K175</f>
        <v>126076</v>
      </c>
      <c r="L179" s="2">
        <f>L175</f>
        <v>2500</v>
      </c>
      <c r="M179" s="4">
        <v>0</v>
      </c>
      <c r="N179" s="2">
        <f ca="1">K176</f>
        <v>133426</v>
      </c>
      <c r="O179" s="3">
        <f>L176</f>
        <v>2500</v>
      </c>
      <c r="P179" s="4">
        <v>0</v>
      </c>
      <c r="Q179" s="2">
        <f ca="1">K177</f>
        <v>133426</v>
      </c>
      <c r="R179" s="3">
        <f ca="1">L177</f>
        <v>5600</v>
      </c>
      <c r="S179" s="4">
        <v>0</v>
      </c>
      <c r="T179">
        <f ca="1">K178</f>
        <v>126076</v>
      </c>
      <c r="U179">
        <f ca="1">L178</f>
        <v>5600</v>
      </c>
      <c r="V179">
        <v>0</v>
      </c>
    </row>
    <row r="180" spans="1:23" x14ac:dyDescent="0.2">
      <c r="A180" t="s">
        <v>14</v>
      </c>
      <c r="B180" t="e">
        <f t="shared" ca="1" si="40"/>
        <v>#NAME?</v>
      </c>
      <c r="C180" s="1">
        <v>40987</v>
      </c>
      <c r="D180" t="e">
        <f ca="1">D174</f>
        <v>#NAME?</v>
      </c>
      <c r="E180" t="str">
        <f>"12D Window "</f>
        <v xml:space="preserve">12D Window </v>
      </c>
      <c r="F180">
        <v>22</v>
      </c>
      <c r="G180" t="e">
        <f ca="1">E175</f>
        <v>#NAME?</v>
      </c>
      <c r="H180">
        <v>35</v>
      </c>
      <c r="J180">
        <v>4</v>
      </c>
      <c r="K180">
        <f ca="1">K175+500</f>
        <v>126576</v>
      </c>
      <c r="L180">
        <f>L175+500</f>
        <v>3000</v>
      </c>
      <c r="M180">
        <f>M175+1200</f>
        <v>1200</v>
      </c>
      <c r="N180">
        <f ca="1">K180+1000</f>
        <v>127576</v>
      </c>
      <c r="O180">
        <f>L180</f>
        <v>3000</v>
      </c>
      <c r="P180">
        <f>M180</f>
        <v>1200</v>
      </c>
      <c r="Q180">
        <f ca="1">N180</f>
        <v>127576</v>
      </c>
      <c r="R180">
        <f>O180</f>
        <v>3000</v>
      </c>
      <c r="S180">
        <f>P180+1000</f>
        <v>2200</v>
      </c>
      <c r="T180">
        <f ca="1">K180</f>
        <v>126576</v>
      </c>
      <c r="U180">
        <f>R180</f>
        <v>3000</v>
      </c>
      <c r="V180">
        <f>S180</f>
        <v>2200</v>
      </c>
    </row>
    <row r="181" spans="1:23" x14ac:dyDescent="0.2">
      <c r="A181" t="s">
        <v>4</v>
      </c>
      <c r="B181" t="e">
        <f t="shared" ca="1" si="40"/>
        <v>#NAME?</v>
      </c>
      <c r="C181" s="1">
        <v>40987</v>
      </c>
      <c r="D181" t="e">
        <f ca="1">"12D Zn-"&amp;_xludf.BASE(W181,10,3)</f>
        <v>#NAME?</v>
      </c>
      <c r="E181" t="e">
        <f ca="1">"12D Zn-"&amp;_xludf.BASE(W181,10,3)</f>
        <v>#NAME?</v>
      </c>
      <c r="F181" t="s">
        <v>7</v>
      </c>
      <c r="H181">
        <f ca="1">ROUND(0.2*10^7+0.3*RAND()*1*10^8,0)</f>
        <v>20349624</v>
      </c>
      <c r="J181">
        <v>0</v>
      </c>
      <c r="K181" s="2">
        <v>0</v>
      </c>
      <c r="L181" s="3">
        <v>0</v>
      </c>
      <c r="M181" s="4" t="s">
        <v>2</v>
      </c>
      <c r="N181" s="2"/>
      <c r="O181" s="3">
        <v>1</v>
      </c>
      <c r="P181" s="4">
        <v>1</v>
      </c>
      <c r="Q181" s="2">
        <v>2800</v>
      </c>
      <c r="R181" s="3"/>
      <c r="S181" s="4" t="s">
        <v>8</v>
      </c>
      <c r="T181" t="s">
        <v>9</v>
      </c>
      <c r="W181">
        <f>W174+1</f>
        <v>26</v>
      </c>
    </row>
    <row r="182" spans="1:23" x14ac:dyDescent="0.2">
      <c r="A182" t="s">
        <v>10</v>
      </c>
      <c r="B182" t="e">
        <f t="shared" ca="1" si="40"/>
        <v>#NAME?</v>
      </c>
      <c r="C182" s="1">
        <v>40987</v>
      </c>
      <c r="D182" t="e">
        <f ca="1">D181</f>
        <v>#NAME?</v>
      </c>
      <c r="E182" t="e">
        <f ca="1">"12D Ext Wall "&amp;_xludf.BASE(ROUND(RAND()*50000,0),16,5)</f>
        <v>#NAME?</v>
      </c>
      <c r="F182">
        <v>1</v>
      </c>
      <c r="J182">
        <v>4</v>
      </c>
      <c r="K182" s="2">
        <f ca="1">N175</f>
        <v>133426</v>
      </c>
      <c r="L182" s="3">
        <f>O175</f>
        <v>2500</v>
      </c>
      <c r="M182" s="4">
        <f>P175</f>
        <v>0</v>
      </c>
      <c r="N182" s="2">
        <f ca="1">K182+ROUND(H181/3100,0)</f>
        <v>139990</v>
      </c>
      <c r="O182" s="3">
        <v>2500</v>
      </c>
      <c r="P182" s="4">
        <v>0</v>
      </c>
      <c r="Q182" s="2">
        <f t="shared" ref="Q182:R185" ca="1" si="53">N182</f>
        <v>139990</v>
      </c>
      <c r="R182" s="3">
        <f t="shared" si="53"/>
        <v>2500</v>
      </c>
      <c r="S182" s="4">
        <f>2800</f>
        <v>2800</v>
      </c>
      <c r="T182">
        <f t="shared" ref="T182:U185" ca="1" si="54">K182</f>
        <v>133426</v>
      </c>
      <c r="U182">
        <f t="shared" si="54"/>
        <v>2500</v>
      </c>
      <c r="V182">
        <v>2800</v>
      </c>
    </row>
    <row r="183" spans="1:23" x14ac:dyDescent="0.2">
      <c r="A183" t="s">
        <v>12</v>
      </c>
      <c r="B183" t="e">
        <f t="shared" ca="1" si="40"/>
        <v>#NAME?</v>
      </c>
      <c r="C183" s="1">
        <v>40987</v>
      </c>
      <c r="D183" t="e">
        <f ca="1">D181</f>
        <v>#NAME?</v>
      </c>
      <c r="E183" t="e">
        <f ca="1">"12D IZ Wall "&amp;_xludf.BASE(ROUND(RAND()*50000,0),16,5)</f>
        <v>#NAME?</v>
      </c>
      <c r="F183">
        <v>2</v>
      </c>
      <c r="H183" t="e">
        <f ca="1">E192</f>
        <v>#NAME?</v>
      </c>
      <c r="J183">
        <v>4</v>
      </c>
      <c r="K183" s="2">
        <f ca="1">N182</f>
        <v>139990</v>
      </c>
      <c r="L183" s="3">
        <f>O182</f>
        <v>2500</v>
      </c>
      <c r="M183" s="4">
        <f>P182</f>
        <v>0</v>
      </c>
      <c r="N183" s="2">
        <f ca="1">K183</f>
        <v>139990</v>
      </c>
      <c r="O183" s="3">
        <f ca="1">ROUND(L183+H181/(N182-K182),0)</f>
        <v>5600</v>
      </c>
      <c r="P183" s="4">
        <v>0</v>
      </c>
      <c r="Q183" s="2">
        <f t="shared" ca="1" si="53"/>
        <v>139990</v>
      </c>
      <c r="R183" s="3">
        <f t="shared" ca="1" si="53"/>
        <v>5600</v>
      </c>
      <c r="S183" s="4">
        <f>S182</f>
        <v>2800</v>
      </c>
      <c r="T183">
        <f t="shared" ca="1" si="54"/>
        <v>139990</v>
      </c>
      <c r="U183">
        <f t="shared" si="54"/>
        <v>2500</v>
      </c>
      <c r="V183">
        <f>V182</f>
        <v>2800</v>
      </c>
    </row>
    <row r="184" spans="1:23" x14ac:dyDescent="0.2">
      <c r="A184" t="s">
        <v>11</v>
      </c>
      <c r="B184" t="e">
        <f t="shared" ca="1" si="40"/>
        <v>#NAME?</v>
      </c>
      <c r="C184" s="1">
        <v>40987</v>
      </c>
      <c r="D184" t="e">
        <f ca="1">D181</f>
        <v>#NAME?</v>
      </c>
      <c r="E184" t="e">
        <f ca="1">"12D Adb Wall "&amp;_xludf.BASE(ROUND(RAND()*50000,0),16,5)</f>
        <v>#NAME?</v>
      </c>
      <c r="F184">
        <v>2</v>
      </c>
      <c r="J184">
        <v>4</v>
      </c>
      <c r="K184" s="2">
        <f ca="1">Q183</f>
        <v>139990</v>
      </c>
      <c r="L184" s="2">
        <f ca="1">R183</f>
        <v>5600</v>
      </c>
      <c r="M184" s="2">
        <v>0</v>
      </c>
      <c r="N184" s="2">
        <f ca="1">K182</f>
        <v>133426</v>
      </c>
      <c r="O184" s="3">
        <f ca="1">O183</f>
        <v>5600</v>
      </c>
      <c r="P184" s="4">
        <f>P183</f>
        <v>0</v>
      </c>
      <c r="Q184" s="2">
        <f t="shared" ca="1" si="53"/>
        <v>133426</v>
      </c>
      <c r="R184" s="3">
        <f t="shared" ca="1" si="53"/>
        <v>5600</v>
      </c>
      <c r="S184" s="4">
        <f>S183</f>
        <v>2800</v>
      </c>
      <c r="T184">
        <f t="shared" ca="1" si="54"/>
        <v>139990</v>
      </c>
      <c r="U184">
        <f t="shared" ca="1" si="54"/>
        <v>5600</v>
      </c>
      <c r="V184">
        <f>V183</f>
        <v>2800</v>
      </c>
    </row>
    <row r="185" spans="1:23" x14ac:dyDescent="0.2">
      <c r="A185" t="s">
        <v>12</v>
      </c>
      <c r="B185" t="e">
        <f t="shared" ca="1" si="40"/>
        <v>#NAME?</v>
      </c>
      <c r="C185" s="1">
        <v>40987</v>
      </c>
      <c r="D185" t="e">
        <f ca="1">D181</f>
        <v>#NAME?</v>
      </c>
      <c r="E185" t="e">
        <f ca="1">"12D IZ Wall "&amp;_xludf.BASE(ROUND(RAND()*50000,0),16,5)</f>
        <v>#NAME?</v>
      </c>
      <c r="F185">
        <v>2</v>
      </c>
      <c r="H185" t="e">
        <f ca="1">E178</f>
        <v>#NAME?</v>
      </c>
      <c r="J185">
        <v>4</v>
      </c>
      <c r="K185" s="2">
        <f ca="1">N184</f>
        <v>133426</v>
      </c>
      <c r="L185" s="2">
        <f ca="1">O184</f>
        <v>5600</v>
      </c>
      <c r="M185" s="2">
        <f>P184</f>
        <v>0</v>
      </c>
      <c r="N185" s="2">
        <f ca="1">K182</f>
        <v>133426</v>
      </c>
      <c r="O185" s="3">
        <f>L182</f>
        <v>2500</v>
      </c>
      <c r="P185" s="4">
        <f>M182</f>
        <v>0</v>
      </c>
      <c r="Q185" s="2">
        <f t="shared" ca="1" si="53"/>
        <v>133426</v>
      </c>
      <c r="R185" s="2">
        <f t="shared" si="53"/>
        <v>2500</v>
      </c>
      <c r="S185" s="4" t="e">
        <f>#REF!</f>
        <v>#REF!</v>
      </c>
      <c r="T185">
        <f t="shared" ca="1" si="54"/>
        <v>133426</v>
      </c>
      <c r="U185">
        <f t="shared" ca="1" si="54"/>
        <v>5600</v>
      </c>
      <c r="V185">
        <f>V184</f>
        <v>2800</v>
      </c>
    </row>
    <row r="186" spans="1:23" x14ac:dyDescent="0.2">
      <c r="A186" t="s">
        <v>13</v>
      </c>
      <c r="B186" t="e">
        <f t="shared" ca="1" si="40"/>
        <v>#NAME?</v>
      </c>
      <c r="C186" s="1">
        <v>40987</v>
      </c>
      <c r="D186" t="e">
        <f ca="1">D181</f>
        <v>#NAME?</v>
      </c>
      <c r="E186" t="e">
        <f ca="1">"12D Adb Flr "&amp;_xludf.BASE(ROUND(RAND()*50000,0),16,5)</f>
        <v>#NAME?</v>
      </c>
      <c r="F186">
        <v>3</v>
      </c>
      <c r="J186">
        <v>4</v>
      </c>
      <c r="K186" s="2">
        <f ca="1">K182</f>
        <v>133426</v>
      </c>
      <c r="L186" s="2">
        <f>L182</f>
        <v>2500</v>
      </c>
      <c r="M186" s="4">
        <v>0</v>
      </c>
      <c r="N186" s="2">
        <f ca="1">K183</f>
        <v>139990</v>
      </c>
      <c r="O186" s="3">
        <f>L183</f>
        <v>2500</v>
      </c>
      <c r="P186" s="4">
        <v>0</v>
      </c>
      <c r="Q186" s="2">
        <f ca="1">K184</f>
        <v>139990</v>
      </c>
      <c r="R186" s="3">
        <f ca="1">L184</f>
        <v>5600</v>
      </c>
      <c r="S186" s="4">
        <v>0</v>
      </c>
      <c r="T186">
        <f ca="1">K185</f>
        <v>133426</v>
      </c>
      <c r="U186">
        <f ca="1">L185</f>
        <v>5600</v>
      </c>
      <c r="V186">
        <v>0</v>
      </c>
    </row>
    <row r="187" spans="1:23" x14ac:dyDescent="0.2">
      <c r="A187" t="s">
        <v>14</v>
      </c>
      <c r="B187" t="e">
        <f t="shared" ca="1" si="40"/>
        <v>#NAME?</v>
      </c>
      <c r="C187" s="1">
        <v>40987</v>
      </c>
      <c r="D187" t="e">
        <f ca="1">D181</f>
        <v>#NAME?</v>
      </c>
      <c r="E187" t="str">
        <f>"12D Window "</f>
        <v xml:space="preserve">12D Window </v>
      </c>
      <c r="F187">
        <v>22</v>
      </c>
      <c r="G187" t="e">
        <f ca="1">E182</f>
        <v>#NAME?</v>
      </c>
      <c r="H187">
        <v>35</v>
      </c>
      <c r="J187">
        <v>4</v>
      </c>
      <c r="K187">
        <f ca="1">K182+500</f>
        <v>133926</v>
      </c>
      <c r="L187">
        <f>L182+500</f>
        <v>3000</v>
      </c>
      <c r="M187">
        <f>M182+1200</f>
        <v>1200</v>
      </c>
      <c r="N187">
        <f ca="1">K187+1000</f>
        <v>134926</v>
      </c>
      <c r="O187">
        <f>L187</f>
        <v>3000</v>
      </c>
      <c r="P187">
        <f>M187</f>
        <v>1200</v>
      </c>
      <c r="Q187">
        <f ca="1">N187</f>
        <v>134926</v>
      </c>
      <c r="R187">
        <f>O187</f>
        <v>3000</v>
      </c>
      <c r="S187">
        <f>P187+1000</f>
        <v>2200</v>
      </c>
      <c r="T187">
        <f ca="1">K187</f>
        <v>133926</v>
      </c>
      <c r="U187">
        <f>R187</f>
        <v>3000</v>
      </c>
      <c r="V187">
        <f>S187</f>
        <v>2200</v>
      </c>
    </row>
    <row r="188" spans="1:23" x14ac:dyDescent="0.2">
      <c r="A188" t="s">
        <v>4</v>
      </c>
      <c r="B188" t="e">
        <f t="shared" ca="1" si="40"/>
        <v>#NAME?</v>
      </c>
      <c r="C188" s="1">
        <v>40987</v>
      </c>
      <c r="D188" t="e">
        <f ca="1">"12D Zn-"&amp;_xludf.BASE(W188,10,3)</f>
        <v>#NAME?</v>
      </c>
      <c r="E188" t="e">
        <f ca="1">"12D Zn-"&amp;_xludf.BASE(W188,10,3)</f>
        <v>#NAME?</v>
      </c>
      <c r="F188" t="s">
        <v>7</v>
      </c>
      <c r="H188">
        <f ca="1">ROUND(0.2*10^7+0.3*RAND()*1*10^8,0)</f>
        <v>24222072</v>
      </c>
      <c r="J188">
        <v>0</v>
      </c>
      <c r="K188" s="2">
        <v>0</v>
      </c>
      <c r="L188" s="3">
        <v>0</v>
      </c>
      <c r="M188" s="4" t="s">
        <v>2</v>
      </c>
      <c r="N188" s="2"/>
      <c r="O188" s="3">
        <v>1</v>
      </c>
      <c r="P188" s="4">
        <v>1</v>
      </c>
      <c r="Q188" s="2">
        <v>2800</v>
      </c>
      <c r="R188" s="3"/>
      <c r="S188" s="4" t="s">
        <v>8</v>
      </c>
      <c r="T188" t="s">
        <v>9</v>
      </c>
      <c r="W188">
        <f>W181+1</f>
        <v>27</v>
      </c>
    </row>
    <row r="189" spans="1:23" x14ac:dyDescent="0.2">
      <c r="A189" t="s">
        <v>10</v>
      </c>
      <c r="B189" t="e">
        <f t="shared" ca="1" si="40"/>
        <v>#NAME?</v>
      </c>
      <c r="C189" s="1">
        <v>40987</v>
      </c>
      <c r="D189" t="e">
        <f ca="1">D188</f>
        <v>#NAME?</v>
      </c>
      <c r="E189" t="e">
        <f ca="1">"12D Ext Wall "&amp;_xludf.BASE(ROUND(RAND()*50000,0),16,5)</f>
        <v>#NAME?</v>
      </c>
      <c r="F189">
        <v>1</v>
      </c>
      <c r="J189">
        <v>4</v>
      </c>
      <c r="K189" s="2">
        <f ca="1">N182</f>
        <v>139990</v>
      </c>
      <c r="L189" s="3">
        <f>O182</f>
        <v>2500</v>
      </c>
      <c r="M189" s="4">
        <f>P182</f>
        <v>0</v>
      </c>
      <c r="N189" s="2">
        <f ca="1">K189+ROUND(H188/3100,0)</f>
        <v>147804</v>
      </c>
      <c r="O189" s="3">
        <v>2500</v>
      </c>
      <c r="P189" s="4">
        <v>0</v>
      </c>
      <c r="Q189" s="2">
        <f t="shared" ref="Q189:R192" ca="1" si="55">N189</f>
        <v>147804</v>
      </c>
      <c r="R189" s="3">
        <f t="shared" si="55"/>
        <v>2500</v>
      </c>
      <c r="S189" s="4">
        <f>2800</f>
        <v>2800</v>
      </c>
      <c r="T189">
        <f t="shared" ref="T189:U192" ca="1" si="56">K189</f>
        <v>139990</v>
      </c>
      <c r="U189">
        <f t="shared" si="56"/>
        <v>2500</v>
      </c>
      <c r="V189">
        <v>2800</v>
      </c>
    </row>
    <row r="190" spans="1:23" x14ac:dyDescent="0.2">
      <c r="A190" t="s">
        <v>12</v>
      </c>
      <c r="B190" t="e">
        <f t="shared" ca="1" si="40"/>
        <v>#NAME?</v>
      </c>
      <c r="C190" s="1">
        <v>40987</v>
      </c>
      <c r="D190" t="e">
        <f ca="1">D188</f>
        <v>#NAME?</v>
      </c>
      <c r="E190" t="e">
        <f ca="1">"12D IZ Wall "&amp;_xludf.BASE(ROUND(RAND()*50000,0),16,5)</f>
        <v>#NAME?</v>
      </c>
      <c r="F190">
        <v>2</v>
      </c>
      <c r="H190" t="e">
        <f ca="1">E199</f>
        <v>#NAME?</v>
      </c>
      <c r="J190">
        <v>4</v>
      </c>
      <c r="K190" s="2">
        <f ca="1">N189</f>
        <v>147804</v>
      </c>
      <c r="L190" s="3">
        <f>O189</f>
        <v>2500</v>
      </c>
      <c r="M190" s="4">
        <f>P189</f>
        <v>0</v>
      </c>
      <c r="N190" s="2">
        <f ca="1">K190</f>
        <v>147804</v>
      </c>
      <c r="O190" s="3">
        <f ca="1">ROUND(L190+H188/(N189-K189),0)</f>
        <v>5600</v>
      </c>
      <c r="P190" s="4">
        <v>0</v>
      </c>
      <c r="Q190" s="2">
        <f t="shared" ca="1" si="55"/>
        <v>147804</v>
      </c>
      <c r="R190" s="3">
        <f t="shared" ca="1" si="55"/>
        <v>5600</v>
      </c>
      <c r="S190" s="4">
        <f>S189</f>
        <v>2800</v>
      </c>
      <c r="T190">
        <f t="shared" ca="1" si="56"/>
        <v>147804</v>
      </c>
      <c r="U190">
        <f t="shared" si="56"/>
        <v>2500</v>
      </c>
      <c r="V190">
        <f>V189</f>
        <v>2800</v>
      </c>
    </row>
    <row r="191" spans="1:23" x14ac:dyDescent="0.2">
      <c r="A191" t="s">
        <v>11</v>
      </c>
      <c r="B191" t="e">
        <f t="shared" ca="1" si="40"/>
        <v>#NAME?</v>
      </c>
      <c r="C191" s="1">
        <v>40987</v>
      </c>
      <c r="D191" t="e">
        <f ca="1">D188</f>
        <v>#NAME?</v>
      </c>
      <c r="E191" t="e">
        <f ca="1">"12D Adb Wall "&amp;_xludf.BASE(ROUND(RAND()*50000,0),16,5)</f>
        <v>#NAME?</v>
      </c>
      <c r="F191">
        <v>2</v>
      </c>
      <c r="J191">
        <v>4</v>
      </c>
      <c r="K191" s="2">
        <f ca="1">Q190</f>
        <v>147804</v>
      </c>
      <c r="L191" s="2">
        <f ca="1">R190</f>
        <v>5600</v>
      </c>
      <c r="M191" s="2">
        <v>0</v>
      </c>
      <c r="N191" s="2">
        <f ca="1">K189</f>
        <v>139990</v>
      </c>
      <c r="O191" s="3">
        <f ca="1">O190</f>
        <v>5600</v>
      </c>
      <c r="P191" s="4">
        <f>P190</f>
        <v>0</v>
      </c>
      <c r="Q191" s="2">
        <f t="shared" ca="1" si="55"/>
        <v>139990</v>
      </c>
      <c r="R191" s="3">
        <f t="shared" ca="1" si="55"/>
        <v>5600</v>
      </c>
      <c r="S191" s="4">
        <f>S190</f>
        <v>2800</v>
      </c>
      <c r="T191">
        <f t="shared" ca="1" si="56"/>
        <v>147804</v>
      </c>
      <c r="U191">
        <f t="shared" ca="1" si="56"/>
        <v>5600</v>
      </c>
      <c r="V191">
        <f>V190</f>
        <v>2800</v>
      </c>
    </row>
    <row r="192" spans="1:23" x14ac:dyDescent="0.2">
      <c r="A192" t="s">
        <v>12</v>
      </c>
      <c r="B192" t="e">
        <f t="shared" ca="1" si="40"/>
        <v>#NAME?</v>
      </c>
      <c r="C192" s="1">
        <v>40987</v>
      </c>
      <c r="D192" t="e">
        <f ca="1">D188</f>
        <v>#NAME?</v>
      </c>
      <c r="E192" t="e">
        <f ca="1">"12D IZ Wall "&amp;_xludf.BASE(ROUND(RAND()*50000,0),16,5)</f>
        <v>#NAME?</v>
      </c>
      <c r="F192">
        <v>2</v>
      </c>
      <c r="H192" t="e">
        <f ca="1">E185</f>
        <v>#NAME?</v>
      </c>
      <c r="J192">
        <v>4</v>
      </c>
      <c r="K192" s="2">
        <f ca="1">N191</f>
        <v>139990</v>
      </c>
      <c r="L192" s="2">
        <f ca="1">O191</f>
        <v>5600</v>
      </c>
      <c r="M192" s="2">
        <f>P191</f>
        <v>0</v>
      </c>
      <c r="N192" s="2">
        <f ca="1">K189</f>
        <v>139990</v>
      </c>
      <c r="O192" s="3">
        <f>L189</f>
        <v>2500</v>
      </c>
      <c r="P192" s="4">
        <f>M189</f>
        <v>0</v>
      </c>
      <c r="Q192" s="2">
        <f t="shared" ca="1" si="55"/>
        <v>139990</v>
      </c>
      <c r="R192" s="2">
        <f t="shared" si="55"/>
        <v>2500</v>
      </c>
      <c r="S192" s="4" t="e">
        <f>#REF!</f>
        <v>#REF!</v>
      </c>
      <c r="T192">
        <f t="shared" ca="1" si="56"/>
        <v>139990</v>
      </c>
      <c r="U192">
        <f t="shared" ca="1" si="56"/>
        <v>5600</v>
      </c>
      <c r="V192">
        <f>V191</f>
        <v>2800</v>
      </c>
    </row>
    <row r="193" spans="1:23" x14ac:dyDescent="0.2">
      <c r="A193" t="s">
        <v>13</v>
      </c>
      <c r="B193" t="e">
        <f t="shared" ca="1" si="40"/>
        <v>#NAME?</v>
      </c>
      <c r="C193" s="1">
        <v>40987</v>
      </c>
      <c r="D193" t="e">
        <f ca="1">D188</f>
        <v>#NAME?</v>
      </c>
      <c r="E193" t="e">
        <f ca="1">"12D Adb Flr "&amp;_xludf.BASE(ROUND(RAND()*50000,0),16,5)</f>
        <v>#NAME?</v>
      </c>
      <c r="F193">
        <v>3</v>
      </c>
      <c r="J193">
        <v>4</v>
      </c>
      <c r="K193" s="2">
        <f ca="1">K189</f>
        <v>139990</v>
      </c>
      <c r="L193" s="2">
        <f>L189</f>
        <v>2500</v>
      </c>
      <c r="M193" s="4">
        <v>0</v>
      </c>
      <c r="N193" s="2">
        <f ca="1">K190</f>
        <v>147804</v>
      </c>
      <c r="O193" s="3">
        <f>L190</f>
        <v>2500</v>
      </c>
      <c r="P193" s="4">
        <v>0</v>
      </c>
      <c r="Q193" s="2">
        <f ca="1">K191</f>
        <v>147804</v>
      </c>
      <c r="R193" s="3">
        <f ca="1">L191</f>
        <v>5600</v>
      </c>
      <c r="S193" s="4">
        <v>0</v>
      </c>
      <c r="T193">
        <f ca="1">K192</f>
        <v>139990</v>
      </c>
      <c r="U193">
        <f ca="1">L192</f>
        <v>5600</v>
      </c>
      <c r="V193">
        <v>0</v>
      </c>
    </row>
    <row r="194" spans="1:23" x14ac:dyDescent="0.2">
      <c r="A194" t="s">
        <v>14</v>
      </c>
      <c r="B194" t="e">
        <f t="shared" ca="1" si="40"/>
        <v>#NAME?</v>
      </c>
      <c r="C194" s="1">
        <v>40987</v>
      </c>
      <c r="D194" t="e">
        <f ca="1">D188</f>
        <v>#NAME?</v>
      </c>
      <c r="E194" t="str">
        <f>"12D Window "</f>
        <v xml:space="preserve">12D Window </v>
      </c>
      <c r="F194">
        <v>22</v>
      </c>
      <c r="G194" t="e">
        <f ca="1">E189</f>
        <v>#NAME?</v>
      </c>
      <c r="H194">
        <v>35</v>
      </c>
      <c r="J194">
        <v>4</v>
      </c>
      <c r="K194">
        <f ca="1">K189+500</f>
        <v>140490</v>
      </c>
      <c r="L194">
        <f>L189+500</f>
        <v>3000</v>
      </c>
      <c r="M194">
        <f>M189+1200</f>
        <v>1200</v>
      </c>
      <c r="N194">
        <f ca="1">K194+1000</f>
        <v>141490</v>
      </c>
      <c r="O194">
        <f>L194</f>
        <v>3000</v>
      </c>
      <c r="P194">
        <f>M194</f>
        <v>1200</v>
      </c>
      <c r="Q194">
        <f ca="1">N194</f>
        <v>141490</v>
      </c>
      <c r="R194">
        <f>O194</f>
        <v>3000</v>
      </c>
      <c r="S194">
        <f>P194+1000</f>
        <v>2200</v>
      </c>
      <c r="T194">
        <f ca="1">K194</f>
        <v>140490</v>
      </c>
      <c r="U194">
        <f>R194</f>
        <v>3000</v>
      </c>
      <c r="V194">
        <f>S194</f>
        <v>2200</v>
      </c>
    </row>
    <row r="195" spans="1:23" x14ac:dyDescent="0.2">
      <c r="A195" t="s">
        <v>4</v>
      </c>
      <c r="B195" t="e">
        <f t="shared" ca="1" si="40"/>
        <v>#NAME?</v>
      </c>
      <c r="C195" s="1">
        <v>40987</v>
      </c>
      <c r="D195" t="e">
        <f ca="1">"12D Zn-"&amp;_xludf.BASE(W195,10,3)</f>
        <v>#NAME?</v>
      </c>
      <c r="E195" t="e">
        <f ca="1">"12D Zn-"&amp;_xludf.BASE(W195,10,3)</f>
        <v>#NAME?</v>
      </c>
      <c r="F195" t="s">
        <v>7</v>
      </c>
      <c r="H195">
        <f ca="1">ROUND(0.2*10^7+0.3*RAND()*1*10^8,0)</f>
        <v>5853999</v>
      </c>
      <c r="J195">
        <v>0</v>
      </c>
      <c r="K195" s="2">
        <v>0</v>
      </c>
      <c r="L195" s="3">
        <v>0</v>
      </c>
      <c r="M195" s="4" t="s">
        <v>2</v>
      </c>
      <c r="N195" s="2"/>
      <c r="O195" s="3">
        <v>1</v>
      </c>
      <c r="P195" s="4">
        <v>1</v>
      </c>
      <c r="Q195" s="2">
        <v>2800</v>
      </c>
      <c r="R195" s="3"/>
      <c r="S195" s="4" t="s">
        <v>8</v>
      </c>
      <c r="T195" t="s">
        <v>9</v>
      </c>
      <c r="W195">
        <f>W188+1</f>
        <v>28</v>
      </c>
    </row>
    <row r="196" spans="1:23" x14ac:dyDescent="0.2">
      <c r="A196" t="s">
        <v>10</v>
      </c>
      <c r="B196" t="e">
        <f t="shared" ca="1" si="40"/>
        <v>#NAME?</v>
      </c>
      <c r="C196" s="1">
        <v>40987</v>
      </c>
      <c r="D196" t="e">
        <f ca="1">D195</f>
        <v>#NAME?</v>
      </c>
      <c r="E196" t="e">
        <f ca="1">"12D Ext Wall "&amp;_xludf.BASE(ROUND(RAND()*50000,0),16,5)</f>
        <v>#NAME?</v>
      </c>
      <c r="F196">
        <v>1</v>
      </c>
      <c r="J196">
        <v>4</v>
      </c>
      <c r="K196" s="2">
        <f ca="1">N189</f>
        <v>147804</v>
      </c>
      <c r="L196" s="3">
        <f>O189</f>
        <v>2500</v>
      </c>
      <c r="M196" s="4">
        <f>P189</f>
        <v>0</v>
      </c>
      <c r="N196" s="2">
        <f ca="1">K196+ROUND(H195/3100,0)</f>
        <v>149692</v>
      </c>
      <c r="O196" s="3">
        <v>2500</v>
      </c>
      <c r="P196" s="4">
        <v>0</v>
      </c>
      <c r="Q196" s="2">
        <f t="shared" ref="Q196:R199" ca="1" si="57">N196</f>
        <v>149692</v>
      </c>
      <c r="R196" s="3">
        <f t="shared" si="57"/>
        <v>2500</v>
      </c>
      <c r="S196" s="4">
        <f>2800</f>
        <v>2800</v>
      </c>
      <c r="T196">
        <f t="shared" ref="T196:U199" ca="1" si="58">K196</f>
        <v>147804</v>
      </c>
      <c r="U196">
        <f t="shared" si="58"/>
        <v>2500</v>
      </c>
      <c r="V196">
        <v>2800</v>
      </c>
    </row>
    <row r="197" spans="1:23" x14ac:dyDescent="0.2">
      <c r="A197" t="s">
        <v>12</v>
      </c>
      <c r="B197" t="e">
        <f t="shared" ca="1" si="40"/>
        <v>#NAME?</v>
      </c>
      <c r="C197" s="1">
        <v>40987</v>
      </c>
      <c r="D197" t="e">
        <f ca="1">D195</f>
        <v>#NAME?</v>
      </c>
      <c r="E197" t="e">
        <f ca="1">"12D IZ Wall "&amp;_xludf.BASE(ROUND(RAND()*50000,0),16,5)</f>
        <v>#NAME?</v>
      </c>
      <c r="F197">
        <v>2</v>
      </c>
      <c r="H197" t="e">
        <f ca="1">E206</f>
        <v>#NAME?</v>
      </c>
      <c r="J197">
        <v>4</v>
      </c>
      <c r="K197" s="2">
        <f ca="1">N196</f>
        <v>149692</v>
      </c>
      <c r="L197" s="3">
        <f>O196</f>
        <v>2500</v>
      </c>
      <c r="M197" s="4">
        <f>P196</f>
        <v>0</v>
      </c>
      <c r="N197" s="2">
        <f ca="1">K197</f>
        <v>149692</v>
      </c>
      <c r="O197" s="3">
        <f ca="1">ROUND(L197+H195/(N196-K196),0)</f>
        <v>5601</v>
      </c>
      <c r="P197" s="4">
        <v>0</v>
      </c>
      <c r="Q197" s="2">
        <f t="shared" ca="1" si="57"/>
        <v>149692</v>
      </c>
      <c r="R197" s="3">
        <f t="shared" ca="1" si="57"/>
        <v>5601</v>
      </c>
      <c r="S197" s="4">
        <f>S196</f>
        <v>2800</v>
      </c>
      <c r="T197">
        <f t="shared" ca="1" si="58"/>
        <v>149692</v>
      </c>
      <c r="U197">
        <f t="shared" si="58"/>
        <v>2500</v>
      </c>
      <c r="V197">
        <f>V196</f>
        <v>2800</v>
      </c>
    </row>
    <row r="198" spans="1:23" x14ac:dyDescent="0.2">
      <c r="A198" t="s">
        <v>11</v>
      </c>
      <c r="B198" t="e">
        <f t="shared" ca="1" si="40"/>
        <v>#NAME?</v>
      </c>
      <c r="C198" s="1">
        <v>40987</v>
      </c>
      <c r="D198" t="e">
        <f ca="1">D195</f>
        <v>#NAME?</v>
      </c>
      <c r="E198" t="e">
        <f ca="1">"12D Adb Wall "&amp;_xludf.BASE(ROUND(RAND()*50000,0),16,5)</f>
        <v>#NAME?</v>
      </c>
      <c r="F198">
        <v>2</v>
      </c>
      <c r="J198">
        <v>4</v>
      </c>
      <c r="K198" s="2">
        <f ca="1">Q197</f>
        <v>149692</v>
      </c>
      <c r="L198" s="2">
        <f ca="1">R197</f>
        <v>5601</v>
      </c>
      <c r="M198" s="2">
        <v>0</v>
      </c>
      <c r="N198" s="2">
        <f ca="1">K196</f>
        <v>147804</v>
      </c>
      <c r="O198" s="3">
        <f ca="1">O197</f>
        <v>5601</v>
      </c>
      <c r="P198" s="4">
        <f>P197</f>
        <v>0</v>
      </c>
      <c r="Q198" s="2">
        <f t="shared" ca="1" si="57"/>
        <v>147804</v>
      </c>
      <c r="R198" s="3">
        <f t="shared" ca="1" si="57"/>
        <v>5601</v>
      </c>
      <c r="S198" s="4">
        <f>S197</f>
        <v>2800</v>
      </c>
      <c r="T198">
        <f t="shared" ca="1" si="58"/>
        <v>149692</v>
      </c>
      <c r="U198">
        <f t="shared" ca="1" si="58"/>
        <v>5601</v>
      </c>
      <c r="V198">
        <f>V197</f>
        <v>2800</v>
      </c>
    </row>
    <row r="199" spans="1:23" x14ac:dyDescent="0.2">
      <c r="A199" t="s">
        <v>12</v>
      </c>
      <c r="B199" t="e">
        <f t="shared" ref="B199:B262" ca="1" si="59">_xludf.BASE(_xludf.DECIMAL(B198,16)+1,16,5)</f>
        <v>#NAME?</v>
      </c>
      <c r="C199" s="1">
        <v>40987</v>
      </c>
      <c r="D199" t="e">
        <f ca="1">D195</f>
        <v>#NAME?</v>
      </c>
      <c r="E199" t="e">
        <f ca="1">"12D IZ Wall "&amp;_xludf.BASE(ROUND(RAND()*50000,0),16,5)</f>
        <v>#NAME?</v>
      </c>
      <c r="F199">
        <v>2</v>
      </c>
      <c r="H199" t="e">
        <f ca="1">E192</f>
        <v>#NAME?</v>
      </c>
      <c r="J199">
        <v>4</v>
      </c>
      <c r="K199" s="2">
        <f ca="1">N198</f>
        <v>147804</v>
      </c>
      <c r="L199" s="2">
        <f ca="1">O198</f>
        <v>5601</v>
      </c>
      <c r="M199" s="2">
        <f>P198</f>
        <v>0</v>
      </c>
      <c r="N199" s="2">
        <f ca="1">K196</f>
        <v>147804</v>
      </c>
      <c r="O199" s="3">
        <f>L196</f>
        <v>2500</v>
      </c>
      <c r="P199" s="4">
        <f>M196</f>
        <v>0</v>
      </c>
      <c r="Q199" s="2">
        <f t="shared" ca="1" si="57"/>
        <v>147804</v>
      </c>
      <c r="R199" s="2">
        <f t="shared" si="57"/>
        <v>2500</v>
      </c>
      <c r="S199" s="4" t="e">
        <f>#REF!</f>
        <v>#REF!</v>
      </c>
      <c r="T199">
        <f t="shared" ca="1" si="58"/>
        <v>147804</v>
      </c>
      <c r="U199">
        <f t="shared" ca="1" si="58"/>
        <v>5601</v>
      </c>
      <c r="V199">
        <f>V198</f>
        <v>2800</v>
      </c>
    </row>
    <row r="200" spans="1:23" x14ac:dyDescent="0.2">
      <c r="A200" t="s">
        <v>13</v>
      </c>
      <c r="B200" t="e">
        <f t="shared" ca="1" si="59"/>
        <v>#NAME?</v>
      </c>
      <c r="C200" s="1">
        <v>40987</v>
      </c>
      <c r="D200" t="e">
        <f ca="1">D195</f>
        <v>#NAME?</v>
      </c>
      <c r="E200" t="e">
        <f ca="1">"12D Adb Flr "&amp;_xludf.BASE(ROUND(RAND()*50000,0),16,5)</f>
        <v>#NAME?</v>
      </c>
      <c r="F200">
        <v>3</v>
      </c>
      <c r="J200">
        <v>4</v>
      </c>
      <c r="K200" s="2">
        <f ca="1">K196</f>
        <v>147804</v>
      </c>
      <c r="L200" s="2">
        <f>L196</f>
        <v>2500</v>
      </c>
      <c r="M200" s="4">
        <v>0</v>
      </c>
      <c r="N200" s="2">
        <f ca="1">K197</f>
        <v>149692</v>
      </c>
      <c r="O200" s="3">
        <f>L197</f>
        <v>2500</v>
      </c>
      <c r="P200" s="4">
        <v>0</v>
      </c>
      <c r="Q200" s="2">
        <f ca="1">K198</f>
        <v>149692</v>
      </c>
      <c r="R200" s="3">
        <f ca="1">L198</f>
        <v>5601</v>
      </c>
      <c r="S200" s="4">
        <v>0</v>
      </c>
      <c r="T200">
        <f ca="1">K199</f>
        <v>147804</v>
      </c>
      <c r="U200">
        <f ca="1">L199</f>
        <v>5601</v>
      </c>
      <c r="V200">
        <v>0</v>
      </c>
    </row>
    <row r="201" spans="1:23" x14ac:dyDescent="0.2">
      <c r="A201" t="s">
        <v>14</v>
      </c>
      <c r="B201" t="e">
        <f t="shared" ca="1" si="59"/>
        <v>#NAME?</v>
      </c>
      <c r="C201" s="1">
        <v>40987</v>
      </c>
      <c r="D201" t="e">
        <f ca="1">D195</f>
        <v>#NAME?</v>
      </c>
      <c r="E201" t="str">
        <f>"12D Window "</f>
        <v xml:space="preserve">12D Window </v>
      </c>
      <c r="F201">
        <v>22</v>
      </c>
      <c r="G201" t="e">
        <f ca="1">E196</f>
        <v>#NAME?</v>
      </c>
      <c r="H201">
        <v>35</v>
      </c>
      <c r="J201">
        <v>4</v>
      </c>
      <c r="K201">
        <f ca="1">K196+500</f>
        <v>148304</v>
      </c>
      <c r="L201">
        <f>L196+500</f>
        <v>3000</v>
      </c>
      <c r="M201">
        <f>M196+1200</f>
        <v>1200</v>
      </c>
      <c r="N201">
        <f ca="1">K201+1000</f>
        <v>149304</v>
      </c>
      <c r="O201">
        <f>L201</f>
        <v>3000</v>
      </c>
      <c r="P201">
        <f>M201</f>
        <v>1200</v>
      </c>
      <c r="Q201">
        <f ca="1">N201</f>
        <v>149304</v>
      </c>
      <c r="R201">
        <f>O201</f>
        <v>3000</v>
      </c>
      <c r="S201">
        <f>P201+1000</f>
        <v>2200</v>
      </c>
      <c r="T201">
        <f ca="1">K201</f>
        <v>148304</v>
      </c>
      <c r="U201">
        <f>R201</f>
        <v>3000</v>
      </c>
      <c r="V201">
        <f>S201</f>
        <v>2200</v>
      </c>
    </row>
    <row r="202" spans="1:23" x14ac:dyDescent="0.2">
      <c r="A202" t="s">
        <v>4</v>
      </c>
      <c r="B202" t="e">
        <f t="shared" ca="1" si="59"/>
        <v>#NAME?</v>
      </c>
      <c r="C202" s="1">
        <v>40987</v>
      </c>
      <c r="D202" t="e">
        <f ca="1">"12D Zn-"&amp;_xludf.BASE(W202,10,3)</f>
        <v>#NAME?</v>
      </c>
      <c r="E202" t="e">
        <f ca="1">"12D Zn-"&amp;_xludf.BASE(W202,10,3)</f>
        <v>#NAME?</v>
      </c>
      <c r="F202" t="s">
        <v>7</v>
      </c>
      <c r="H202">
        <f ca="1">ROUND(0.2*10^7+0.3*RAND()*1*10^8,0)</f>
        <v>22003845</v>
      </c>
      <c r="J202">
        <v>0</v>
      </c>
      <c r="K202" s="2">
        <v>0</v>
      </c>
      <c r="L202" s="3">
        <v>0</v>
      </c>
      <c r="M202" s="4" t="s">
        <v>2</v>
      </c>
      <c r="N202" s="2"/>
      <c r="O202" s="3">
        <v>1</v>
      </c>
      <c r="P202" s="4">
        <v>1</v>
      </c>
      <c r="Q202" s="2">
        <v>2800</v>
      </c>
      <c r="R202" s="3"/>
      <c r="S202" s="4" t="s">
        <v>8</v>
      </c>
      <c r="T202" t="s">
        <v>9</v>
      </c>
      <c r="W202">
        <f>W195+1</f>
        <v>29</v>
      </c>
    </row>
    <row r="203" spans="1:23" x14ac:dyDescent="0.2">
      <c r="A203" t="s">
        <v>10</v>
      </c>
      <c r="B203" t="e">
        <f t="shared" ca="1" si="59"/>
        <v>#NAME?</v>
      </c>
      <c r="C203" s="1">
        <v>40987</v>
      </c>
      <c r="D203" t="e">
        <f ca="1">D202</f>
        <v>#NAME?</v>
      </c>
      <c r="E203" t="e">
        <f ca="1">"12D Ext Wall "&amp;_xludf.BASE(ROUND(RAND()*50000,0),16,5)</f>
        <v>#NAME?</v>
      </c>
      <c r="F203">
        <v>1</v>
      </c>
      <c r="J203">
        <v>4</v>
      </c>
      <c r="K203" s="2">
        <f ca="1">N196</f>
        <v>149692</v>
      </c>
      <c r="L203" s="3">
        <f>O196</f>
        <v>2500</v>
      </c>
      <c r="M203" s="4">
        <f>P196</f>
        <v>0</v>
      </c>
      <c r="N203" s="2">
        <f ca="1">K203+ROUND(H202/3100,0)</f>
        <v>156790</v>
      </c>
      <c r="O203" s="3">
        <v>2500</v>
      </c>
      <c r="P203" s="4">
        <v>0</v>
      </c>
      <c r="Q203" s="2">
        <f t="shared" ref="Q203:R206" ca="1" si="60">N203</f>
        <v>156790</v>
      </c>
      <c r="R203" s="3">
        <f t="shared" si="60"/>
        <v>2500</v>
      </c>
      <c r="S203" s="4">
        <f>2800</f>
        <v>2800</v>
      </c>
      <c r="T203">
        <f t="shared" ref="T203:U206" ca="1" si="61">K203</f>
        <v>149692</v>
      </c>
      <c r="U203">
        <f t="shared" si="61"/>
        <v>2500</v>
      </c>
      <c r="V203">
        <v>2800</v>
      </c>
    </row>
    <row r="204" spans="1:23" x14ac:dyDescent="0.2">
      <c r="A204" t="s">
        <v>12</v>
      </c>
      <c r="B204" t="e">
        <f t="shared" ca="1" si="59"/>
        <v>#NAME?</v>
      </c>
      <c r="C204" s="1">
        <v>40987</v>
      </c>
      <c r="D204" t="e">
        <f ca="1">D202</f>
        <v>#NAME?</v>
      </c>
      <c r="E204" t="e">
        <f ca="1">"12D IZ Wall "&amp;_xludf.BASE(ROUND(RAND()*50000,0),16,5)</f>
        <v>#NAME?</v>
      </c>
      <c r="F204">
        <v>2</v>
      </c>
      <c r="H204" t="e">
        <f ca="1">E213</f>
        <v>#NAME?</v>
      </c>
      <c r="J204">
        <v>4</v>
      </c>
      <c r="K204" s="2">
        <f ca="1">N203</f>
        <v>156790</v>
      </c>
      <c r="L204" s="3">
        <f>O203</f>
        <v>2500</v>
      </c>
      <c r="M204" s="4">
        <f>P203</f>
        <v>0</v>
      </c>
      <c r="N204" s="2">
        <f ca="1">K204</f>
        <v>156790</v>
      </c>
      <c r="O204" s="3">
        <f ca="1">ROUND(L204+H202/(N203-K203),0)</f>
        <v>5600</v>
      </c>
      <c r="P204" s="4">
        <v>0</v>
      </c>
      <c r="Q204" s="2">
        <f t="shared" ca="1" si="60"/>
        <v>156790</v>
      </c>
      <c r="R204" s="3">
        <f t="shared" ca="1" si="60"/>
        <v>5600</v>
      </c>
      <c r="S204" s="4">
        <f>S203</f>
        <v>2800</v>
      </c>
      <c r="T204">
        <f t="shared" ca="1" si="61"/>
        <v>156790</v>
      </c>
      <c r="U204">
        <f t="shared" si="61"/>
        <v>2500</v>
      </c>
      <c r="V204">
        <f>V203</f>
        <v>2800</v>
      </c>
    </row>
    <row r="205" spans="1:23" x14ac:dyDescent="0.2">
      <c r="A205" t="s">
        <v>11</v>
      </c>
      <c r="B205" t="e">
        <f t="shared" ca="1" si="59"/>
        <v>#NAME?</v>
      </c>
      <c r="C205" s="1">
        <v>40987</v>
      </c>
      <c r="D205" t="e">
        <f ca="1">D202</f>
        <v>#NAME?</v>
      </c>
      <c r="E205" t="e">
        <f ca="1">"12D Adb Wall "&amp;_xludf.BASE(ROUND(RAND()*50000,0),16,5)</f>
        <v>#NAME?</v>
      </c>
      <c r="F205">
        <v>2</v>
      </c>
      <c r="J205">
        <v>4</v>
      </c>
      <c r="K205" s="2">
        <f ca="1">Q204</f>
        <v>156790</v>
      </c>
      <c r="L205" s="2">
        <f ca="1">R204</f>
        <v>5600</v>
      </c>
      <c r="M205" s="2">
        <v>0</v>
      </c>
      <c r="N205" s="2">
        <f ca="1">K203</f>
        <v>149692</v>
      </c>
      <c r="O205" s="3">
        <f ca="1">O204</f>
        <v>5600</v>
      </c>
      <c r="P205" s="4">
        <f>P204</f>
        <v>0</v>
      </c>
      <c r="Q205" s="2">
        <f t="shared" ca="1" si="60"/>
        <v>149692</v>
      </c>
      <c r="R205" s="3">
        <f t="shared" ca="1" si="60"/>
        <v>5600</v>
      </c>
      <c r="S205" s="4">
        <f>S204</f>
        <v>2800</v>
      </c>
      <c r="T205">
        <f t="shared" ca="1" si="61"/>
        <v>156790</v>
      </c>
      <c r="U205">
        <f t="shared" ca="1" si="61"/>
        <v>5600</v>
      </c>
      <c r="V205">
        <f>V204</f>
        <v>2800</v>
      </c>
    </row>
    <row r="206" spans="1:23" x14ac:dyDescent="0.2">
      <c r="A206" t="s">
        <v>12</v>
      </c>
      <c r="B206" t="e">
        <f t="shared" ca="1" si="59"/>
        <v>#NAME?</v>
      </c>
      <c r="C206" s="1">
        <v>40987</v>
      </c>
      <c r="D206" t="e">
        <f ca="1">D202</f>
        <v>#NAME?</v>
      </c>
      <c r="E206" t="e">
        <f ca="1">"12D IZ Wall "&amp;_xludf.BASE(ROUND(RAND()*50000,0),16,5)</f>
        <v>#NAME?</v>
      </c>
      <c r="F206">
        <v>2</v>
      </c>
      <c r="H206" t="e">
        <f ca="1">E199</f>
        <v>#NAME?</v>
      </c>
      <c r="J206">
        <v>4</v>
      </c>
      <c r="K206" s="2">
        <f ca="1">N205</f>
        <v>149692</v>
      </c>
      <c r="L206" s="2">
        <f ca="1">O205</f>
        <v>5600</v>
      </c>
      <c r="M206" s="2">
        <f>P205</f>
        <v>0</v>
      </c>
      <c r="N206" s="2">
        <f ca="1">K203</f>
        <v>149692</v>
      </c>
      <c r="O206" s="3">
        <f>L203</f>
        <v>2500</v>
      </c>
      <c r="P206" s="4">
        <f>M203</f>
        <v>0</v>
      </c>
      <c r="Q206" s="2">
        <f t="shared" ca="1" si="60"/>
        <v>149692</v>
      </c>
      <c r="R206" s="2">
        <f t="shared" si="60"/>
        <v>2500</v>
      </c>
      <c r="S206" s="4" t="e">
        <f>#REF!</f>
        <v>#REF!</v>
      </c>
      <c r="T206">
        <f t="shared" ca="1" si="61"/>
        <v>149692</v>
      </c>
      <c r="U206">
        <f t="shared" ca="1" si="61"/>
        <v>5600</v>
      </c>
      <c r="V206">
        <f>V205</f>
        <v>2800</v>
      </c>
    </row>
    <row r="207" spans="1:23" x14ac:dyDescent="0.2">
      <c r="A207" t="s">
        <v>13</v>
      </c>
      <c r="B207" t="e">
        <f t="shared" ca="1" si="59"/>
        <v>#NAME?</v>
      </c>
      <c r="C207" s="1">
        <v>40987</v>
      </c>
      <c r="D207" t="e">
        <f ca="1">D202</f>
        <v>#NAME?</v>
      </c>
      <c r="E207" t="e">
        <f ca="1">"12D Adb Flr "&amp;_xludf.BASE(ROUND(RAND()*50000,0),16,5)</f>
        <v>#NAME?</v>
      </c>
      <c r="F207">
        <v>3</v>
      </c>
      <c r="J207">
        <v>4</v>
      </c>
      <c r="K207" s="2">
        <f ca="1">K203</f>
        <v>149692</v>
      </c>
      <c r="L207" s="2">
        <f>L203</f>
        <v>2500</v>
      </c>
      <c r="M207" s="4">
        <v>0</v>
      </c>
      <c r="N207" s="2">
        <f ca="1">K204</f>
        <v>156790</v>
      </c>
      <c r="O207" s="3">
        <f>L204</f>
        <v>2500</v>
      </c>
      <c r="P207" s="4">
        <v>0</v>
      </c>
      <c r="Q207" s="2">
        <f ca="1">K205</f>
        <v>156790</v>
      </c>
      <c r="R207" s="3">
        <f ca="1">L205</f>
        <v>5600</v>
      </c>
      <c r="S207" s="4">
        <v>0</v>
      </c>
      <c r="T207">
        <f ca="1">K206</f>
        <v>149692</v>
      </c>
      <c r="U207">
        <f ca="1">L206</f>
        <v>5600</v>
      </c>
      <c r="V207">
        <v>0</v>
      </c>
    </row>
    <row r="208" spans="1:23" x14ac:dyDescent="0.2">
      <c r="A208" t="s">
        <v>14</v>
      </c>
      <c r="B208" t="e">
        <f t="shared" ca="1" si="59"/>
        <v>#NAME?</v>
      </c>
      <c r="C208" s="1">
        <v>40987</v>
      </c>
      <c r="D208" t="e">
        <f ca="1">D202</f>
        <v>#NAME?</v>
      </c>
      <c r="E208" t="str">
        <f>"12D Window "</f>
        <v xml:space="preserve">12D Window </v>
      </c>
      <c r="F208">
        <v>22</v>
      </c>
      <c r="G208" t="e">
        <f ca="1">E203</f>
        <v>#NAME?</v>
      </c>
      <c r="H208">
        <v>35</v>
      </c>
      <c r="J208">
        <v>4</v>
      </c>
      <c r="K208">
        <f ca="1">K203+500</f>
        <v>150192</v>
      </c>
      <c r="L208">
        <f>L203+500</f>
        <v>3000</v>
      </c>
      <c r="M208">
        <f>M203+1200</f>
        <v>1200</v>
      </c>
      <c r="N208">
        <f ca="1">K208+1000</f>
        <v>151192</v>
      </c>
      <c r="O208">
        <f>L208</f>
        <v>3000</v>
      </c>
      <c r="P208">
        <f>M208</f>
        <v>1200</v>
      </c>
      <c r="Q208">
        <f ca="1">N208</f>
        <v>151192</v>
      </c>
      <c r="R208">
        <f>O208</f>
        <v>3000</v>
      </c>
      <c r="S208">
        <f>P208+1000</f>
        <v>2200</v>
      </c>
      <c r="T208">
        <f ca="1">K208</f>
        <v>150192</v>
      </c>
      <c r="U208">
        <f>R208</f>
        <v>3000</v>
      </c>
      <c r="V208">
        <f>S208</f>
        <v>2200</v>
      </c>
    </row>
    <row r="209" spans="1:23" x14ac:dyDescent="0.2">
      <c r="A209" t="s">
        <v>4</v>
      </c>
      <c r="B209" t="e">
        <f t="shared" ca="1" si="59"/>
        <v>#NAME?</v>
      </c>
      <c r="C209" s="1">
        <v>40987</v>
      </c>
      <c r="D209" t="e">
        <f ca="1">"12D Zn-"&amp;_xludf.BASE(W209,10,3)</f>
        <v>#NAME?</v>
      </c>
      <c r="E209" t="e">
        <f ca="1">"12D Zn-"&amp;_xludf.BASE(W209,10,3)</f>
        <v>#NAME?</v>
      </c>
      <c r="F209" t="s">
        <v>7</v>
      </c>
      <c r="H209">
        <f ca="1">ROUND(0.2*10^7+0.3*RAND()*1*10^8,0)</f>
        <v>3864450</v>
      </c>
      <c r="J209">
        <v>0</v>
      </c>
      <c r="K209" s="2">
        <v>0</v>
      </c>
      <c r="L209" s="3">
        <v>0</v>
      </c>
      <c r="M209" s="4" t="s">
        <v>2</v>
      </c>
      <c r="N209" s="2"/>
      <c r="O209" s="3">
        <v>1</v>
      </c>
      <c r="P209" s="4">
        <v>1</v>
      </c>
      <c r="Q209" s="2">
        <v>2800</v>
      </c>
      <c r="R209" s="3"/>
      <c r="S209" s="4" t="s">
        <v>8</v>
      </c>
      <c r="T209" t="s">
        <v>9</v>
      </c>
      <c r="W209">
        <f>W202+1</f>
        <v>30</v>
      </c>
    </row>
    <row r="210" spans="1:23" x14ac:dyDescent="0.2">
      <c r="A210" t="s">
        <v>10</v>
      </c>
      <c r="B210" t="e">
        <f t="shared" ca="1" si="59"/>
        <v>#NAME?</v>
      </c>
      <c r="C210" s="1">
        <v>40987</v>
      </c>
      <c r="D210" t="e">
        <f ca="1">D209</f>
        <v>#NAME?</v>
      </c>
      <c r="E210" t="e">
        <f ca="1">"12D Ext Wall "&amp;_xludf.BASE(ROUND(RAND()*50000,0),16,5)</f>
        <v>#NAME?</v>
      </c>
      <c r="F210">
        <v>1</v>
      </c>
      <c r="J210">
        <v>4</v>
      </c>
      <c r="K210" s="2">
        <f ca="1">N203</f>
        <v>156790</v>
      </c>
      <c r="L210" s="3">
        <f>O203</f>
        <v>2500</v>
      </c>
      <c r="M210" s="4">
        <f>P203</f>
        <v>0</v>
      </c>
      <c r="N210" s="2">
        <f ca="1">K210+ROUND(H209/3100,0)</f>
        <v>158037</v>
      </c>
      <c r="O210" s="3">
        <v>2500</v>
      </c>
      <c r="P210" s="4">
        <v>0</v>
      </c>
      <c r="Q210" s="2">
        <f t="shared" ref="Q210:R213" ca="1" si="62">N210</f>
        <v>158037</v>
      </c>
      <c r="R210" s="3">
        <f t="shared" si="62"/>
        <v>2500</v>
      </c>
      <c r="S210" s="4">
        <f>2800</f>
        <v>2800</v>
      </c>
      <c r="T210">
        <f t="shared" ref="T210:U213" ca="1" si="63">K210</f>
        <v>156790</v>
      </c>
      <c r="U210">
        <f t="shared" si="63"/>
        <v>2500</v>
      </c>
      <c r="V210">
        <v>2800</v>
      </c>
    </row>
    <row r="211" spans="1:23" x14ac:dyDescent="0.2">
      <c r="A211" t="s">
        <v>12</v>
      </c>
      <c r="B211" t="e">
        <f t="shared" ca="1" si="59"/>
        <v>#NAME?</v>
      </c>
      <c r="C211" s="1">
        <v>40987</v>
      </c>
      <c r="D211" t="e">
        <f ca="1">D209</f>
        <v>#NAME?</v>
      </c>
      <c r="E211" t="e">
        <f ca="1">"12D IZ Wall "&amp;_xludf.BASE(ROUND(RAND()*50000,0),16,5)</f>
        <v>#NAME?</v>
      </c>
      <c r="F211">
        <v>2</v>
      </c>
      <c r="H211" t="e">
        <f ca="1">E220</f>
        <v>#NAME?</v>
      </c>
      <c r="J211">
        <v>4</v>
      </c>
      <c r="K211" s="2">
        <f ca="1">N210</f>
        <v>158037</v>
      </c>
      <c r="L211" s="3">
        <f>O210</f>
        <v>2500</v>
      </c>
      <c r="M211" s="4">
        <f>P210</f>
        <v>0</v>
      </c>
      <c r="N211" s="2">
        <f ca="1">K211</f>
        <v>158037</v>
      </c>
      <c r="O211" s="3">
        <f ca="1">ROUND(L211+H209/(N210-K210),0)</f>
        <v>5599</v>
      </c>
      <c r="P211" s="4">
        <v>0</v>
      </c>
      <c r="Q211" s="2">
        <f t="shared" ca="1" si="62"/>
        <v>158037</v>
      </c>
      <c r="R211" s="3">
        <f t="shared" ca="1" si="62"/>
        <v>5599</v>
      </c>
      <c r="S211" s="4">
        <f>S210</f>
        <v>2800</v>
      </c>
      <c r="T211">
        <f t="shared" ca="1" si="63"/>
        <v>158037</v>
      </c>
      <c r="U211">
        <f t="shared" si="63"/>
        <v>2500</v>
      </c>
      <c r="V211">
        <f>V210</f>
        <v>2800</v>
      </c>
    </row>
    <row r="212" spans="1:23" x14ac:dyDescent="0.2">
      <c r="A212" t="s">
        <v>11</v>
      </c>
      <c r="B212" t="e">
        <f t="shared" ca="1" si="59"/>
        <v>#NAME?</v>
      </c>
      <c r="C212" s="1">
        <v>40987</v>
      </c>
      <c r="D212" t="e">
        <f ca="1">D209</f>
        <v>#NAME?</v>
      </c>
      <c r="E212" t="e">
        <f ca="1">"12D Adb Wall "&amp;_xludf.BASE(ROUND(RAND()*50000,0),16,5)</f>
        <v>#NAME?</v>
      </c>
      <c r="F212">
        <v>2</v>
      </c>
      <c r="J212">
        <v>4</v>
      </c>
      <c r="K212" s="2">
        <f ca="1">Q211</f>
        <v>158037</v>
      </c>
      <c r="L212" s="2">
        <f ca="1">R211</f>
        <v>5599</v>
      </c>
      <c r="M212" s="2">
        <v>0</v>
      </c>
      <c r="N212" s="2">
        <f ca="1">K210</f>
        <v>156790</v>
      </c>
      <c r="O212" s="3">
        <f ca="1">O211</f>
        <v>5599</v>
      </c>
      <c r="P212" s="4">
        <f>P211</f>
        <v>0</v>
      </c>
      <c r="Q212" s="2">
        <f t="shared" ca="1" si="62"/>
        <v>156790</v>
      </c>
      <c r="R212" s="3">
        <f t="shared" ca="1" si="62"/>
        <v>5599</v>
      </c>
      <c r="S212" s="4">
        <f>S211</f>
        <v>2800</v>
      </c>
      <c r="T212">
        <f t="shared" ca="1" si="63"/>
        <v>158037</v>
      </c>
      <c r="U212">
        <f t="shared" ca="1" si="63"/>
        <v>5599</v>
      </c>
      <c r="V212">
        <f>V211</f>
        <v>2800</v>
      </c>
    </row>
    <row r="213" spans="1:23" x14ac:dyDescent="0.2">
      <c r="A213" t="s">
        <v>12</v>
      </c>
      <c r="B213" t="e">
        <f t="shared" ca="1" si="59"/>
        <v>#NAME?</v>
      </c>
      <c r="C213" s="1">
        <v>40987</v>
      </c>
      <c r="D213" t="e">
        <f ca="1">D209</f>
        <v>#NAME?</v>
      </c>
      <c r="E213" t="e">
        <f ca="1">"12D IZ Wall "&amp;_xludf.BASE(ROUND(RAND()*50000,0),16,5)</f>
        <v>#NAME?</v>
      </c>
      <c r="F213">
        <v>2</v>
      </c>
      <c r="H213" t="e">
        <f ca="1">E206</f>
        <v>#NAME?</v>
      </c>
      <c r="J213">
        <v>4</v>
      </c>
      <c r="K213" s="2">
        <f ca="1">N212</f>
        <v>156790</v>
      </c>
      <c r="L213" s="2">
        <f ca="1">O212</f>
        <v>5599</v>
      </c>
      <c r="M213" s="2">
        <f>P212</f>
        <v>0</v>
      </c>
      <c r="N213" s="2">
        <f ca="1">K210</f>
        <v>156790</v>
      </c>
      <c r="O213" s="3">
        <f>L210</f>
        <v>2500</v>
      </c>
      <c r="P213" s="4">
        <f>M210</f>
        <v>0</v>
      </c>
      <c r="Q213" s="2">
        <f t="shared" ca="1" si="62"/>
        <v>156790</v>
      </c>
      <c r="R213" s="2">
        <f t="shared" si="62"/>
        <v>2500</v>
      </c>
      <c r="S213" s="4" t="e">
        <f>#REF!</f>
        <v>#REF!</v>
      </c>
      <c r="T213">
        <f t="shared" ca="1" si="63"/>
        <v>156790</v>
      </c>
      <c r="U213">
        <f t="shared" ca="1" si="63"/>
        <v>5599</v>
      </c>
      <c r="V213">
        <f>V212</f>
        <v>2800</v>
      </c>
    </row>
    <row r="214" spans="1:23" x14ac:dyDescent="0.2">
      <c r="A214" t="s">
        <v>13</v>
      </c>
      <c r="B214" t="e">
        <f t="shared" ca="1" si="59"/>
        <v>#NAME?</v>
      </c>
      <c r="C214" s="1">
        <v>40987</v>
      </c>
      <c r="D214" t="e">
        <f ca="1">D209</f>
        <v>#NAME?</v>
      </c>
      <c r="E214" t="e">
        <f ca="1">"12D Adb Flr "&amp;_xludf.BASE(ROUND(RAND()*50000,0),16,5)</f>
        <v>#NAME?</v>
      </c>
      <c r="F214">
        <v>3</v>
      </c>
      <c r="J214">
        <v>4</v>
      </c>
      <c r="K214" s="2">
        <f ca="1">K210</f>
        <v>156790</v>
      </c>
      <c r="L214" s="2">
        <f>L210</f>
        <v>2500</v>
      </c>
      <c r="M214" s="4">
        <v>0</v>
      </c>
      <c r="N214" s="2">
        <f ca="1">K211</f>
        <v>158037</v>
      </c>
      <c r="O214" s="3">
        <f>L211</f>
        <v>2500</v>
      </c>
      <c r="P214" s="4">
        <v>0</v>
      </c>
      <c r="Q214" s="2">
        <f ca="1">K212</f>
        <v>158037</v>
      </c>
      <c r="R214" s="3">
        <f ca="1">L212</f>
        <v>5599</v>
      </c>
      <c r="S214" s="4">
        <v>0</v>
      </c>
      <c r="T214">
        <f ca="1">K213</f>
        <v>156790</v>
      </c>
      <c r="U214">
        <f ca="1">L213</f>
        <v>5599</v>
      </c>
      <c r="V214">
        <v>0</v>
      </c>
    </row>
    <row r="215" spans="1:23" x14ac:dyDescent="0.2">
      <c r="A215" t="s">
        <v>14</v>
      </c>
      <c r="B215" t="e">
        <f t="shared" ca="1" si="59"/>
        <v>#NAME?</v>
      </c>
      <c r="C215" s="1">
        <v>40987</v>
      </c>
      <c r="D215" t="e">
        <f ca="1">D209</f>
        <v>#NAME?</v>
      </c>
      <c r="E215" t="str">
        <f>"12D Window "</f>
        <v xml:space="preserve">12D Window </v>
      </c>
      <c r="F215">
        <v>22</v>
      </c>
      <c r="G215" t="e">
        <f ca="1">E210</f>
        <v>#NAME?</v>
      </c>
      <c r="H215">
        <v>35</v>
      </c>
      <c r="J215">
        <v>4</v>
      </c>
      <c r="K215">
        <f ca="1">K210+500</f>
        <v>157290</v>
      </c>
      <c r="L215">
        <f>L210+500</f>
        <v>3000</v>
      </c>
      <c r="M215">
        <f>M210+1200</f>
        <v>1200</v>
      </c>
      <c r="N215">
        <f ca="1">K215+1000</f>
        <v>158290</v>
      </c>
      <c r="O215">
        <f>L215</f>
        <v>3000</v>
      </c>
      <c r="P215">
        <f>M215</f>
        <v>1200</v>
      </c>
      <c r="Q215">
        <f ca="1">N215</f>
        <v>158290</v>
      </c>
      <c r="R215">
        <f>O215</f>
        <v>3000</v>
      </c>
      <c r="S215">
        <f>P215+1000</f>
        <v>2200</v>
      </c>
      <c r="T215">
        <f ca="1">K215</f>
        <v>157290</v>
      </c>
      <c r="U215">
        <f>R215</f>
        <v>3000</v>
      </c>
      <c r="V215">
        <f>S215</f>
        <v>2200</v>
      </c>
    </row>
    <row r="216" spans="1:23" x14ac:dyDescent="0.2">
      <c r="A216" t="s">
        <v>4</v>
      </c>
      <c r="B216" t="e">
        <f t="shared" ca="1" si="59"/>
        <v>#NAME?</v>
      </c>
      <c r="C216" s="1">
        <v>40987</v>
      </c>
      <c r="D216" t="e">
        <f ca="1">"12D Zn-"&amp;_xludf.BASE(W216,10,3)</f>
        <v>#NAME?</v>
      </c>
      <c r="E216" t="e">
        <f ca="1">"12D Zn-"&amp;_xludf.BASE(W216,10,3)</f>
        <v>#NAME?</v>
      </c>
      <c r="F216" t="s">
        <v>7</v>
      </c>
      <c r="H216">
        <f ca="1">ROUND(0.2*10^7+0.3*RAND()*1*10^8,0)</f>
        <v>16053790</v>
      </c>
      <c r="J216">
        <v>0</v>
      </c>
      <c r="K216" s="2">
        <v>0</v>
      </c>
      <c r="L216" s="3">
        <v>0</v>
      </c>
      <c r="M216" s="4" t="s">
        <v>2</v>
      </c>
      <c r="N216" s="2"/>
      <c r="O216" s="3">
        <v>1</v>
      </c>
      <c r="P216" s="4">
        <v>1</v>
      </c>
      <c r="Q216" s="2">
        <v>2800</v>
      </c>
      <c r="R216" s="3"/>
      <c r="S216" s="4" t="s">
        <v>8</v>
      </c>
      <c r="T216" t="s">
        <v>9</v>
      </c>
      <c r="W216">
        <f>W209+1</f>
        <v>31</v>
      </c>
    </row>
    <row r="217" spans="1:23" x14ac:dyDescent="0.2">
      <c r="A217" t="s">
        <v>10</v>
      </c>
      <c r="B217" t="e">
        <f t="shared" ca="1" si="59"/>
        <v>#NAME?</v>
      </c>
      <c r="C217" s="1">
        <v>40987</v>
      </c>
      <c r="D217" t="e">
        <f ca="1">D216</f>
        <v>#NAME?</v>
      </c>
      <c r="E217" t="e">
        <f ca="1">"12D Ext Wall "&amp;_xludf.BASE(ROUND(RAND()*50000,0),16,5)</f>
        <v>#NAME?</v>
      </c>
      <c r="F217">
        <v>1</v>
      </c>
      <c r="J217">
        <v>4</v>
      </c>
      <c r="K217" s="2">
        <f ca="1">N210</f>
        <v>158037</v>
      </c>
      <c r="L217" s="3">
        <f>O210</f>
        <v>2500</v>
      </c>
      <c r="M217" s="4">
        <f>P210</f>
        <v>0</v>
      </c>
      <c r="N217" s="2">
        <f ca="1">K217+ROUND(H216/3100,0)</f>
        <v>163216</v>
      </c>
      <c r="O217" s="3">
        <v>2500</v>
      </c>
      <c r="P217" s="4">
        <v>0</v>
      </c>
      <c r="Q217" s="2">
        <f t="shared" ref="Q217:R220" ca="1" si="64">N217</f>
        <v>163216</v>
      </c>
      <c r="R217" s="3">
        <f t="shared" si="64"/>
        <v>2500</v>
      </c>
      <c r="S217" s="4">
        <f>2800</f>
        <v>2800</v>
      </c>
      <c r="T217">
        <f t="shared" ref="T217:U220" ca="1" si="65">K217</f>
        <v>158037</v>
      </c>
      <c r="U217">
        <f t="shared" si="65"/>
        <v>2500</v>
      </c>
      <c r="V217">
        <v>2800</v>
      </c>
    </row>
    <row r="218" spans="1:23" x14ac:dyDescent="0.2">
      <c r="A218" t="s">
        <v>12</v>
      </c>
      <c r="B218" t="e">
        <f t="shared" ca="1" si="59"/>
        <v>#NAME?</v>
      </c>
      <c r="C218" s="1">
        <v>40987</v>
      </c>
      <c r="D218" t="e">
        <f ca="1">D216</f>
        <v>#NAME?</v>
      </c>
      <c r="E218" t="e">
        <f ca="1">"12D IZ Wall "&amp;_xludf.BASE(ROUND(RAND()*50000,0),16,5)</f>
        <v>#NAME?</v>
      </c>
      <c r="F218">
        <v>2</v>
      </c>
      <c r="H218" t="e">
        <f ca="1">E227</f>
        <v>#NAME?</v>
      </c>
      <c r="J218">
        <v>4</v>
      </c>
      <c r="K218" s="2">
        <f ca="1">N217</f>
        <v>163216</v>
      </c>
      <c r="L218" s="3">
        <f>O217</f>
        <v>2500</v>
      </c>
      <c r="M218" s="4">
        <f>P217</f>
        <v>0</v>
      </c>
      <c r="N218" s="2">
        <f ca="1">K218</f>
        <v>163216</v>
      </c>
      <c r="O218" s="3">
        <f ca="1">ROUND(L218+H216/(N217-K217),0)</f>
        <v>5600</v>
      </c>
      <c r="P218" s="4">
        <v>0</v>
      </c>
      <c r="Q218" s="2">
        <f t="shared" ca="1" si="64"/>
        <v>163216</v>
      </c>
      <c r="R218" s="3">
        <f t="shared" ca="1" si="64"/>
        <v>5600</v>
      </c>
      <c r="S218" s="4">
        <f>S217</f>
        <v>2800</v>
      </c>
      <c r="T218">
        <f t="shared" ca="1" si="65"/>
        <v>163216</v>
      </c>
      <c r="U218">
        <f t="shared" si="65"/>
        <v>2500</v>
      </c>
      <c r="V218">
        <f>V217</f>
        <v>2800</v>
      </c>
    </row>
    <row r="219" spans="1:23" x14ac:dyDescent="0.2">
      <c r="A219" t="s">
        <v>11</v>
      </c>
      <c r="B219" t="e">
        <f t="shared" ca="1" si="59"/>
        <v>#NAME?</v>
      </c>
      <c r="C219" s="1">
        <v>40987</v>
      </c>
      <c r="D219" t="e">
        <f ca="1">D216</f>
        <v>#NAME?</v>
      </c>
      <c r="E219" t="e">
        <f ca="1">"12D Adb Wall "&amp;_xludf.BASE(ROUND(RAND()*50000,0),16,5)</f>
        <v>#NAME?</v>
      </c>
      <c r="F219">
        <v>2</v>
      </c>
      <c r="J219">
        <v>4</v>
      </c>
      <c r="K219" s="2">
        <f ca="1">Q218</f>
        <v>163216</v>
      </c>
      <c r="L219" s="2">
        <f ca="1">R218</f>
        <v>5600</v>
      </c>
      <c r="M219" s="2">
        <v>0</v>
      </c>
      <c r="N219" s="2">
        <f ca="1">K217</f>
        <v>158037</v>
      </c>
      <c r="O219" s="3">
        <f ca="1">O218</f>
        <v>5600</v>
      </c>
      <c r="P219" s="4">
        <f>P218</f>
        <v>0</v>
      </c>
      <c r="Q219" s="2">
        <f t="shared" ca="1" si="64"/>
        <v>158037</v>
      </c>
      <c r="R219" s="3">
        <f t="shared" ca="1" si="64"/>
        <v>5600</v>
      </c>
      <c r="S219" s="4">
        <f>S218</f>
        <v>2800</v>
      </c>
      <c r="T219">
        <f t="shared" ca="1" si="65"/>
        <v>163216</v>
      </c>
      <c r="U219">
        <f t="shared" ca="1" si="65"/>
        <v>5600</v>
      </c>
      <c r="V219">
        <f>V218</f>
        <v>2800</v>
      </c>
    </row>
    <row r="220" spans="1:23" x14ac:dyDescent="0.2">
      <c r="A220" t="s">
        <v>12</v>
      </c>
      <c r="B220" t="e">
        <f t="shared" ca="1" si="59"/>
        <v>#NAME?</v>
      </c>
      <c r="C220" s="1">
        <v>40987</v>
      </c>
      <c r="D220" t="e">
        <f ca="1">D216</f>
        <v>#NAME?</v>
      </c>
      <c r="E220" t="e">
        <f ca="1">"12D IZ Wall "&amp;_xludf.BASE(ROUND(RAND()*50000,0),16,5)</f>
        <v>#NAME?</v>
      </c>
      <c r="F220">
        <v>2</v>
      </c>
      <c r="H220" t="e">
        <f ca="1">E213</f>
        <v>#NAME?</v>
      </c>
      <c r="J220">
        <v>4</v>
      </c>
      <c r="K220" s="2">
        <f ca="1">N219</f>
        <v>158037</v>
      </c>
      <c r="L220" s="2">
        <f ca="1">O219</f>
        <v>5600</v>
      </c>
      <c r="M220" s="2">
        <f>P219</f>
        <v>0</v>
      </c>
      <c r="N220" s="2">
        <f ca="1">K217</f>
        <v>158037</v>
      </c>
      <c r="O220" s="3">
        <f>L217</f>
        <v>2500</v>
      </c>
      <c r="P220" s="4">
        <f>M217</f>
        <v>0</v>
      </c>
      <c r="Q220" s="2">
        <f t="shared" ca="1" si="64"/>
        <v>158037</v>
      </c>
      <c r="R220" s="2">
        <f t="shared" si="64"/>
        <v>2500</v>
      </c>
      <c r="S220" s="4" t="e">
        <f>#REF!</f>
        <v>#REF!</v>
      </c>
      <c r="T220">
        <f t="shared" ca="1" si="65"/>
        <v>158037</v>
      </c>
      <c r="U220">
        <f t="shared" ca="1" si="65"/>
        <v>5600</v>
      </c>
      <c r="V220">
        <f>V219</f>
        <v>2800</v>
      </c>
    </row>
    <row r="221" spans="1:23" x14ac:dyDescent="0.2">
      <c r="A221" t="s">
        <v>13</v>
      </c>
      <c r="B221" t="e">
        <f t="shared" ca="1" si="59"/>
        <v>#NAME?</v>
      </c>
      <c r="C221" s="1">
        <v>40987</v>
      </c>
      <c r="D221" t="e">
        <f ca="1">D216</f>
        <v>#NAME?</v>
      </c>
      <c r="E221" t="e">
        <f ca="1">"12D Adb Flr "&amp;_xludf.BASE(ROUND(RAND()*50000,0),16,5)</f>
        <v>#NAME?</v>
      </c>
      <c r="F221">
        <v>3</v>
      </c>
      <c r="J221">
        <v>4</v>
      </c>
      <c r="K221" s="2">
        <f ca="1">K217</f>
        <v>158037</v>
      </c>
      <c r="L221" s="2">
        <f>L217</f>
        <v>2500</v>
      </c>
      <c r="M221" s="4">
        <v>0</v>
      </c>
      <c r="N221" s="2">
        <f ca="1">K218</f>
        <v>163216</v>
      </c>
      <c r="O221" s="3">
        <f>L218</f>
        <v>2500</v>
      </c>
      <c r="P221" s="4">
        <v>0</v>
      </c>
      <c r="Q221" s="2">
        <f ca="1">K219</f>
        <v>163216</v>
      </c>
      <c r="R221" s="3">
        <f ca="1">L219</f>
        <v>5600</v>
      </c>
      <c r="S221" s="4">
        <v>0</v>
      </c>
      <c r="T221">
        <f ca="1">K220</f>
        <v>158037</v>
      </c>
      <c r="U221">
        <f ca="1">L220</f>
        <v>5600</v>
      </c>
      <c r="V221">
        <v>0</v>
      </c>
    </row>
    <row r="222" spans="1:23" x14ac:dyDescent="0.2">
      <c r="A222" t="s">
        <v>14</v>
      </c>
      <c r="B222" t="e">
        <f t="shared" ca="1" si="59"/>
        <v>#NAME?</v>
      </c>
      <c r="C222" s="1">
        <v>40987</v>
      </c>
      <c r="D222" t="e">
        <f ca="1">D216</f>
        <v>#NAME?</v>
      </c>
      <c r="E222" t="str">
        <f>"12D Window "</f>
        <v xml:space="preserve">12D Window </v>
      </c>
      <c r="F222">
        <v>22</v>
      </c>
      <c r="G222" t="e">
        <f ca="1">E217</f>
        <v>#NAME?</v>
      </c>
      <c r="H222">
        <v>35</v>
      </c>
      <c r="J222">
        <v>4</v>
      </c>
      <c r="K222">
        <f ca="1">K217+500</f>
        <v>158537</v>
      </c>
      <c r="L222">
        <f>L217+500</f>
        <v>3000</v>
      </c>
      <c r="M222">
        <f>M217+1200</f>
        <v>1200</v>
      </c>
      <c r="N222">
        <f ca="1">K222+1000</f>
        <v>159537</v>
      </c>
      <c r="O222">
        <f>L222</f>
        <v>3000</v>
      </c>
      <c r="P222">
        <f>M222</f>
        <v>1200</v>
      </c>
      <c r="Q222">
        <f ca="1">N222</f>
        <v>159537</v>
      </c>
      <c r="R222">
        <f>O222</f>
        <v>3000</v>
      </c>
      <c r="S222">
        <f>P222+1000</f>
        <v>2200</v>
      </c>
      <c r="T222">
        <f ca="1">K222</f>
        <v>158537</v>
      </c>
      <c r="U222">
        <f>R222</f>
        <v>3000</v>
      </c>
      <c r="V222">
        <f>S222</f>
        <v>2200</v>
      </c>
    </row>
    <row r="223" spans="1:23" x14ac:dyDescent="0.2">
      <c r="A223" t="s">
        <v>4</v>
      </c>
      <c r="B223" t="e">
        <f t="shared" ca="1" si="59"/>
        <v>#NAME?</v>
      </c>
      <c r="C223" s="1">
        <v>40987</v>
      </c>
      <c r="D223" t="e">
        <f ca="1">"12D Zn-"&amp;_xludf.BASE(W223,10,3)</f>
        <v>#NAME?</v>
      </c>
      <c r="E223" t="e">
        <f ca="1">"12D Zn-"&amp;_xludf.BASE(W223,10,3)</f>
        <v>#NAME?</v>
      </c>
      <c r="F223" t="s">
        <v>7</v>
      </c>
      <c r="H223">
        <f ca="1">ROUND(0.2*10^7+0.3*RAND()*1*10^8,0)</f>
        <v>5047445</v>
      </c>
      <c r="J223">
        <v>0</v>
      </c>
      <c r="K223" s="2">
        <v>0</v>
      </c>
      <c r="L223" s="3">
        <v>0</v>
      </c>
      <c r="M223" s="4" t="s">
        <v>2</v>
      </c>
      <c r="N223" s="2"/>
      <c r="O223" s="3">
        <v>1</v>
      </c>
      <c r="P223" s="4">
        <v>1</v>
      </c>
      <c r="Q223" s="2">
        <v>2800</v>
      </c>
      <c r="R223" s="3"/>
      <c r="S223" s="4" t="s">
        <v>8</v>
      </c>
      <c r="T223" t="s">
        <v>9</v>
      </c>
      <c r="W223">
        <f>W216+1</f>
        <v>32</v>
      </c>
    </row>
    <row r="224" spans="1:23" x14ac:dyDescent="0.2">
      <c r="A224" t="s">
        <v>10</v>
      </c>
      <c r="B224" t="e">
        <f t="shared" ca="1" si="59"/>
        <v>#NAME?</v>
      </c>
      <c r="C224" s="1">
        <v>40987</v>
      </c>
      <c r="D224" t="e">
        <f ca="1">D223</f>
        <v>#NAME?</v>
      </c>
      <c r="E224" t="e">
        <f ca="1">"12D Ext Wall "&amp;_xludf.BASE(ROUND(RAND()*50000,0),16,5)</f>
        <v>#NAME?</v>
      </c>
      <c r="F224">
        <v>1</v>
      </c>
      <c r="J224">
        <v>4</v>
      </c>
      <c r="K224" s="2">
        <f ca="1">N217</f>
        <v>163216</v>
      </c>
      <c r="L224" s="3">
        <f>O217</f>
        <v>2500</v>
      </c>
      <c r="M224" s="4">
        <f>P217</f>
        <v>0</v>
      </c>
      <c r="N224" s="2">
        <f ca="1">K224+ROUND(H223/3100,0)</f>
        <v>164844</v>
      </c>
      <c r="O224" s="3">
        <v>2500</v>
      </c>
      <c r="P224" s="4">
        <v>0</v>
      </c>
      <c r="Q224" s="2">
        <f t="shared" ref="Q224:R227" ca="1" si="66">N224</f>
        <v>164844</v>
      </c>
      <c r="R224" s="3">
        <f t="shared" si="66"/>
        <v>2500</v>
      </c>
      <c r="S224" s="4">
        <f>2800</f>
        <v>2800</v>
      </c>
      <c r="T224">
        <f t="shared" ref="T224:U227" ca="1" si="67">K224</f>
        <v>163216</v>
      </c>
      <c r="U224">
        <f t="shared" si="67"/>
        <v>2500</v>
      </c>
      <c r="V224">
        <v>2800</v>
      </c>
    </row>
    <row r="225" spans="1:23" x14ac:dyDescent="0.2">
      <c r="A225" t="s">
        <v>12</v>
      </c>
      <c r="B225" t="e">
        <f t="shared" ca="1" si="59"/>
        <v>#NAME?</v>
      </c>
      <c r="C225" s="1">
        <v>40987</v>
      </c>
      <c r="D225" t="e">
        <f ca="1">D223</f>
        <v>#NAME?</v>
      </c>
      <c r="E225" t="e">
        <f ca="1">"12D IZ Wall "&amp;_xludf.BASE(ROUND(RAND()*50000,0),16,5)</f>
        <v>#NAME?</v>
      </c>
      <c r="F225">
        <v>2</v>
      </c>
      <c r="H225" t="e">
        <f ca="1">E234</f>
        <v>#NAME?</v>
      </c>
      <c r="J225">
        <v>4</v>
      </c>
      <c r="K225" s="2">
        <f ca="1">N224</f>
        <v>164844</v>
      </c>
      <c r="L225" s="3">
        <f>O224</f>
        <v>2500</v>
      </c>
      <c r="M225" s="4">
        <f>P224</f>
        <v>0</v>
      </c>
      <c r="N225" s="2">
        <f ca="1">K225</f>
        <v>164844</v>
      </c>
      <c r="O225" s="3">
        <f ca="1">ROUND(L225+H223/(N224-K224),0)</f>
        <v>5600</v>
      </c>
      <c r="P225" s="4">
        <v>0</v>
      </c>
      <c r="Q225" s="2">
        <f t="shared" ca="1" si="66"/>
        <v>164844</v>
      </c>
      <c r="R225" s="3">
        <f t="shared" ca="1" si="66"/>
        <v>5600</v>
      </c>
      <c r="S225" s="4">
        <f>S224</f>
        <v>2800</v>
      </c>
      <c r="T225">
        <f t="shared" ca="1" si="67"/>
        <v>164844</v>
      </c>
      <c r="U225">
        <f t="shared" si="67"/>
        <v>2500</v>
      </c>
      <c r="V225">
        <f>V224</f>
        <v>2800</v>
      </c>
    </row>
    <row r="226" spans="1:23" x14ac:dyDescent="0.2">
      <c r="A226" t="s">
        <v>11</v>
      </c>
      <c r="B226" t="e">
        <f t="shared" ca="1" si="59"/>
        <v>#NAME?</v>
      </c>
      <c r="C226" s="1">
        <v>40987</v>
      </c>
      <c r="D226" t="e">
        <f ca="1">D223</f>
        <v>#NAME?</v>
      </c>
      <c r="E226" t="e">
        <f ca="1">"12D Adb Wall "&amp;_xludf.BASE(ROUND(RAND()*50000,0),16,5)</f>
        <v>#NAME?</v>
      </c>
      <c r="F226">
        <v>2</v>
      </c>
      <c r="J226">
        <v>4</v>
      </c>
      <c r="K226" s="2">
        <f ca="1">Q225</f>
        <v>164844</v>
      </c>
      <c r="L226" s="2">
        <f ca="1">R225</f>
        <v>5600</v>
      </c>
      <c r="M226" s="2">
        <v>0</v>
      </c>
      <c r="N226" s="2">
        <f ca="1">K224</f>
        <v>163216</v>
      </c>
      <c r="O226" s="3">
        <f ca="1">O225</f>
        <v>5600</v>
      </c>
      <c r="P226" s="4">
        <f>P225</f>
        <v>0</v>
      </c>
      <c r="Q226" s="2">
        <f t="shared" ca="1" si="66"/>
        <v>163216</v>
      </c>
      <c r="R226" s="3">
        <f t="shared" ca="1" si="66"/>
        <v>5600</v>
      </c>
      <c r="S226" s="4">
        <f>S225</f>
        <v>2800</v>
      </c>
      <c r="T226">
        <f t="shared" ca="1" si="67"/>
        <v>164844</v>
      </c>
      <c r="U226">
        <f t="shared" ca="1" si="67"/>
        <v>5600</v>
      </c>
      <c r="V226">
        <f>V225</f>
        <v>2800</v>
      </c>
    </row>
    <row r="227" spans="1:23" x14ac:dyDescent="0.2">
      <c r="A227" t="s">
        <v>12</v>
      </c>
      <c r="B227" t="e">
        <f t="shared" ca="1" si="59"/>
        <v>#NAME?</v>
      </c>
      <c r="C227" s="1">
        <v>40987</v>
      </c>
      <c r="D227" t="e">
        <f ca="1">D223</f>
        <v>#NAME?</v>
      </c>
      <c r="E227" t="e">
        <f ca="1">"12D IZ Wall "&amp;_xludf.BASE(ROUND(RAND()*50000,0),16,5)</f>
        <v>#NAME?</v>
      </c>
      <c r="F227">
        <v>2</v>
      </c>
      <c r="H227" t="e">
        <f ca="1">E220</f>
        <v>#NAME?</v>
      </c>
      <c r="J227">
        <v>4</v>
      </c>
      <c r="K227" s="2">
        <f ca="1">N226</f>
        <v>163216</v>
      </c>
      <c r="L227" s="2">
        <f ca="1">O226</f>
        <v>5600</v>
      </c>
      <c r="M227" s="2">
        <f>P226</f>
        <v>0</v>
      </c>
      <c r="N227" s="2">
        <f ca="1">K224</f>
        <v>163216</v>
      </c>
      <c r="O227" s="3">
        <f>L224</f>
        <v>2500</v>
      </c>
      <c r="P227" s="4">
        <f>M224</f>
        <v>0</v>
      </c>
      <c r="Q227" s="2">
        <f t="shared" ca="1" si="66"/>
        <v>163216</v>
      </c>
      <c r="R227" s="2">
        <f t="shared" si="66"/>
        <v>2500</v>
      </c>
      <c r="S227" s="4" t="e">
        <f>#REF!</f>
        <v>#REF!</v>
      </c>
      <c r="T227">
        <f t="shared" ca="1" si="67"/>
        <v>163216</v>
      </c>
      <c r="U227">
        <f t="shared" ca="1" si="67"/>
        <v>5600</v>
      </c>
      <c r="V227">
        <f>V226</f>
        <v>2800</v>
      </c>
    </row>
    <row r="228" spans="1:23" x14ac:dyDescent="0.2">
      <c r="A228" t="s">
        <v>13</v>
      </c>
      <c r="B228" t="e">
        <f t="shared" ca="1" si="59"/>
        <v>#NAME?</v>
      </c>
      <c r="C228" s="1">
        <v>40987</v>
      </c>
      <c r="D228" t="e">
        <f ca="1">D223</f>
        <v>#NAME?</v>
      </c>
      <c r="E228" t="e">
        <f ca="1">"12D Adb Flr "&amp;_xludf.BASE(ROUND(RAND()*50000,0),16,5)</f>
        <v>#NAME?</v>
      </c>
      <c r="F228">
        <v>3</v>
      </c>
      <c r="J228">
        <v>4</v>
      </c>
      <c r="K228" s="2">
        <f ca="1">K224</f>
        <v>163216</v>
      </c>
      <c r="L228" s="2">
        <f>L224</f>
        <v>2500</v>
      </c>
      <c r="M228" s="4">
        <v>0</v>
      </c>
      <c r="N228" s="2">
        <f ca="1">K225</f>
        <v>164844</v>
      </c>
      <c r="O228" s="3">
        <f>L225</f>
        <v>2500</v>
      </c>
      <c r="P228" s="4">
        <v>0</v>
      </c>
      <c r="Q228" s="2">
        <f ca="1">K226</f>
        <v>164844</v>
      </c>
      <c r="R228" s="3">
        <f ca="1">L226</f>
        <v>5600</v>
      </c>
      <c r="S228" s="4">
        <v>0</v>
      </c>
      <c r="T228">
        <f ca="1">K227</f>
        <v>163216</v>
      </c>
      <c r="U228">
        <f ca="1">L227</f>
        <v>5600</v>
      </c>
      <c r="V228">
        <v>0</v>
      </c>
    </row>
    <row r="229" spans="1:23" x14ac:dyDescent="0.2">
      <c r="A229" t="s">
        <v>14</v>
      </c>
      <c r="B229" t="e">
        <f t="shared" ca="1" si="59"/>
        <v>#NAME?</v>
      </c>
      <c r="C229" s="1">
        <v>40987</v>
      </c>
      <c r="D229" t="e">
        <f ca="1">D223</f>
        <v>#NAME?</v>
      </c>
      <c r="E229" t="str">
        <f>"12D Window "</f>
        <v xml:space="preserve">12D Window </v>
      </c>
      <c r="F229">
        <v>22</v>
      </c>
      <c r="G229" t="e">
        <f ca="1">E224</f>
        <v>#NAME?</v>
      </c>
      <c r="H229">
        <v>35</v>
      </c>
      <c r="J229">
        <v>4</v>
      </c>
      <c r="K229">
        <f ca="1">K224+500</f>
        <v>163716</v>
      </c>
      <c r="L229">
        <f>L224+500</f>
        <v>3000</v>
      </c>
      <c r="M229">
        <f>M224+1200</f>
        <v>1200</v>
      </c>
      <c r="N229">
        <f ca="1">K229+1000</f>
        <v>164716</v>
      </c>
      <c r="O229">
        <f>L229</f>
        <v>3000</v>
      </c>
      <c r="P229">
        <f>M229</f>
        <v>1200</v>
      </c>
      <c r="Q229">
        <f ca="1">N229</f>
        <v>164716</v>
      </c>
      <c r="R229">
        <f>O229</f>
        <v>3000</v>
      </c>
      <c r="S229">
        <f>P229+1000</f>
        <v>2200</v>
      </c>
      <c r="T229">
        <f ca="1">K229</f>
        <v>163716</v>
      </c>
      <c r="U229">
        <f>R229</f>
        <v>3000</v>
      </c>
      <c r="V229">
        <f>S229</f>
        <v>2200</v>
      </c>
    </row>
    <row r="230" spans="1:23" x14ac:dyDescent="0.2">
      <c r="A230" t="s">
        <v>4</v>
      </c>
      <c r="B230" t="e">
        <f t="shared" ca="1" si="59"/>
        <v>#NAME?</v>
      </c>
      <c r="C230" s="1">
        <v>40987</v>
      </c>
      <c r="D230" t="e">
        <f ca="1">"12D Zn-"&amp;_xludf.BASE(W230,10,3)</f>
        <v>#NAME?</v>
      </c>
      <c r="E230" t="e">
        <f ca="1">"12D Zn-"&amp;_xludf.BASE(W230,10,3)</f>
        <v>#NAME?</v>
      </c>
      <c r="F230" t="s">
        <v>7</v>
      </c>
      <c r="H230">
        <f ca="1">ROUND(0.2*10^7+0.3*RAND()*1*10^8,0)</f>
        <v>10321502</v>
      </c>
      <c r="J230">
        <v>0</v>
      </c>
      <c r="K230" s="2">
        <v>0</v>
      </c>
      <c r="L230" s="3">
        <v>0</v>
      </c>
      <c r="M230" s="4" t="s">
        <v>2</v>
      </c>
      <c r="N230" s="2"/>
      <c r="O230" s="3">
        <v>1</v>
      </c>
      <c r="P230" s="4">
        <v>1</v>
      </c>
      <c r="Q230" s="2">
        <v>2800</v>
      </c>
      <c r="R230" s="3"/>
      <c r="S230" s="4" t="s">
        <v>8</v>
      </c>
      <c r="T230" t="s">
        <v>9</v>
      </c>
      <c r="W230">
        <f>W223+1</f>
        <v>33</v>
      </c>
    </row>
    <row r="231" spans="1:23" x14ac:dyDescent="0.2">
      <c r="A231" t="s">
        <v>10</v>
      </c>
      <c r="B231" t="e">
        <f t="shared" ca="1" si="59"/>
        <v>#NAME?</v>
      </c>
      <c r="C231" s="1">
        <v>40987</v>
      </c>
      <c r="D231" t="e">
        <f ca="1">D230</f>
        <v>#NAME?</v>
      </c>
      <c r="E231" t="e">
        <f ca="1">"12D Ext Wall "&amp;_xludf.BASE(ROUND(RAND()*50000,0),16,5)</f>
        <v>#NAME?</v>
      </c>
      <c r="F231">
        <v>1</v>
      </c>
      <c r="J231">
        <v>4</v>
      </c>
      <c r="K231" s="2">
        <f ca="1">N224</f>
        <v>164844</v>
      </c>
      <c r="L231" s="3">
        <f>O224</f>
        <v>2500</v>
      </c>
      <c r="M231" s="4">
        <f>P224</f>
        <v>0</v>
      </c>
      <c r="N231" s="2">
        <f ca="1">K231+ROUND(H230/3100,0)</f>
        <v>168174</v>
      </c>
      <c r="O231" s="3">
        <v>2500</v>
      </c>
      <c r="P231" s="4">
        <v>0</v>
      </c>
      <c r="Q231" s="2">
        <f t="shared" ref="Q231:R234" ca="1" si="68">N231</f>
        <v>168174</v>
      </c>
      <c r="R231" s="3">
        <f t="shared" si="68"/>
        <v>2500</v>
      </c>
      <c r="S231" s="4">
        <f>2800</f>
        <v>2800</v>
      </c>
      <c r="T231">
        <f t="shared" ref="T231:U234" ca="1" si="69">K231</f>
        <v>164844</v>
      </c>
      <c r="U231">
        <f t="shared" si="69"/>
        <v>2500</v>
      </c>
      <c r="V231">
        <v>2800</v>
      </c>
    </row>
    <row r="232" spans="1:23" x14ac:dyDescent="0.2">
      <c r="A232" t="s">
        <v>12</v>
      </c>
      <c r="B232" t="e">
        <f t="shared" ca="1" si="59"/>
        <v>#NAME?</v>
      </c>
      <c r="C232" s="1">
        <v>40987</v>
      </c>
      <c r="D232" t="e">
        <f ca="1">D230</f>
        <v>#NAME?</v>
      </c>
      <c r="E232" t="e">
        <f ca="1">"12D IZ Wall "&amp;_xludf.BASE(ROUND(RAND()*50000,0),16,5)</f>
        <v>#NAME?</v>
      </c>
      <c r="F232">
        <v>2</v>
      </c>
      <c r="H232" t="e">
        <f ca="1">E241</f>
        <v>#NAME?</v>
      </c>
      <c r="J232">
        <v>4</v>
      </c>
      <c r="K232" s="2">
        <f ca="1">N231</f>
        <v>168174</v>
      </c>
      <c r="L232" s="3">
        <f>O231</f>
        <v>2500</v>
      </c>
      <c r="M232" s="4">
        <f>P231</f>
        <v>0</v>
      </c>
      <c r="N232" s="2">
        <f ca="1">K232</f>
        <v>168174</v>
      </c>
      <c r="O232" s="3">
        <f ca="1">ROUND(L232+H230/(N231-K231),0)</f>
        <v>5600</v>
      </c>
      <c r="P232" s="4">
        <v>0</v>
      </c>
      <c r="Q232" s="2">
        <f t="shared" ca="1" si="68"/>
        <v>168174</v>
      </c>
      <c r="R232" s="3">
        <f t="shared" ca="1" si="68"/>
        <v>5600</v>
      </c>
      <c r="S232" s="4">
        <f>S231</f>
        <v>2800</v>
      </c>
      <c r="T232">
        <f t="shared" ca="1" si="69"/>
        <v>168174</v>
      </c>
      <c r="U232">
        <f t="shared" si="69"/>
        <v>2500</v>
      </c>
      <c r="V232">
        <f>V231</f>
        <v>2800</v>
      </c>
    </row>
    <row r="233" spans="1:23" x14ac:dyDescent="0.2">
      <c r="A233" t="s">
        <v>11</v>
      </c>
      <c r="B233" t="e">
        <f t="shared" ca="1" si="59"/>
        <v>#NAME?</v>
      </c>
      <c r="C233" s="1">
        <v>40987</v>
      </c>
      <c r="D233" t="e">
        <f ca="1">D230</f>
        <v>#NAME?</v>
      </c>
      <c r="E233" t="e">
        <f ca="1">"12D Adb Wall "&amp;_xludf.BASE(ROUND(RAND()*50000,0),16,5)</f>
        <v>#NAME?</v>
      </c>
      <c r="F233">
        <v>2</v>
      </c>
      <c r="J233">
        <v>4</v>
      </c>
      <c r="K233" s="2">
        <f ca="1">Q232</f>
        <v>168174</v>
      </c>
      <c r="L233" s="2">
        <f ca="1">R232</f>
        <v>5600</v>
      </c>
      <c r="M233" s="2">
        <v>0</v>
      </c>
      <c r="N233" s="2">
        <f ca="1">K231</f>
        <v>164844</v>
      </c>
      <c r="O233" s="3">
        <f ca="1">O232</f>
        <v>5600</v>
      </c>
      <c r="P233" s="4">
        <f>P232</f>
        <v>0</v>
      </c>
      <c r="Q233" s="2">
        <f t="shared" ca="1" si="68"/>
        <v>164844</v>
      </c>
      <c r="R233" s="3">
        <f t="shared" ca="1" si="68"/>
        <v>5600</v>
      </c>
      <c r="S233" s="4">
        <f>S232</f>
        <v>2800</v>
      </c>
      <c r="T233">
        <f t="shared" ca="1" si="69"/>
        <v>168174</v>
      </c>
      <c r="U233">
        <f t="shared" ca="1" si="69"/>
        <v>5600</v>
      </c>
      <c r="V233">
        <f>V232</f>
        <v>2800</v>
      </c>
    </row>
    <row r="234" spans="1:23" x14ac:dyDescent="0.2">
      <c r="A234" t="s">
        <v>12</v>
      </c>
      <c r="B234" t="e">
        <f t="shared" ca="1" si="59"/>
        <v>#NAME?</v>
      </c>
      <c r="C234" s="1">
        <v>40987</v>
      </c>
      <c r="D234" t="e">
        <f ca="1">D230</f>
        <v>#NAME?</v>
      </c>
      <c r="E234" t="e">
        <f ca="1">"12D IZ Wall "&amp;_xludf.BASE(ROUND(RAND()*50000,0),16,5)</f>
        <v>#NAME?</v>
      </c>
      <c r="F234">
        <v>2</v>
      </c>
      <c r="H234" t="e">
        <f ca="1">E227</f>
        <v>#NAME?</v>
      </c>
      <c r="J234">
        <v>4</v>
      </c>
      <c r="K234" s="2">
        <f ca="1">N233</f>
        <v>164844</v>
      </c>
      <c r="L234" s="2">
        <f ca="1">O233</f>
        <v>5600</v>
      </c>
      <c r="M234" s="2">
        <f>P233</f>
        <v>0</v>
      </c>
      <c r="N234" s="2">
        <f ca="1">K231</f>
        <v>164844</v>
      </c>
      <c r="O234" s="3">
        <f>L231</f>
        <v>2500</v>
      </c>
      <c r="P234" s="4">
        <f>M231</f>
        <v>0</v>
      </c>
      <c r="Q234" s="2">
        <f t="shared" ca="1" si="68"/>
        <v>164844</v>
      </c>
      <c r="R234" s="2">
        <f t="shared" si="68"/>
        <v>2500</v>
      </c>
      <c r="S234" s="4" t="e">
        <f>#REF!</f>
        <v>#REF!</v>
      </c>
      <c r="T234">
        <f t="shared" ca="1" si="69"/>
        <v>164844</v>
      </c>
      <c r="U234">
        <f t="shared" ca="1" si="69"/>
        <v>5600</v>
      </c>
      <c r="V234">
        <f>V233</f>
        <v>2800</v>
      </c>
    </row>
    <row r="235" spans="1:23" x14ac:dyDescent="0.2">
      <c r="A235" t="s">
        <v>13</v>
      </c>
      <c r="B235" t="e">
        <f t="shared" ca="1" si="59"/>
        <v>#NAME?</v>
      </c>
      <c r="C235" s="1">
        <v>40987</v>
      </c>
      <c r="D235" t="e">
        <f ca="1">D230</f>
        <v>#NAME?</v>
      </c>
      <c r="E235" t="e">
        <f ca="1">"12D Adb Flr "&amp;_xludf.BASE(ROUND(RAND()*50000,0),16,5)</f>
        <v>#NAME?</v>
      </c>
      <c r="F235">
        <v>3</v>
      </c>
      <c r="J235">
        <v>4</v>
      </c>
      <c r="K235" s="2">
        <f ca="1">K231</f>
        <v>164844</v>
      </c>
      <c r="L235" s="2">
        <f>L231</f>
        <v>2500</v>
      </c>
      <c r="M235" s="4">
        <v>0</v>
      </c>
      <c r="N235" s="2">
        <f ca="1">K232</f>
        <v>168174</v>
      </c>
      <c r="O235" s="3">
        <f>L232</f>
        <v>2500</v>
      </c>
      <c r="P235" s="4">
        <v>0</v>
      </c>
      <c r="Q235" s="2">
        <f ca="1">K233</f>
        <v>168174</v>
      </c>
      <c r="R235" s="3">
        <f ca="1">L233</f>
        <v>5600</v>
      </c>
      <c r="S235" s="4">
        <v>0</v>
      </c>
      <c r="T235">
        <f ca="1">K234</f>
        <v>164844</v>
      </c>
      <c r="U235">
        <f ca="1">L234</f>
        <v>5600</v>
      </c>
      <c r="V235">
        <v>0</v>
      </c>
    </row>
    <row r="236" spans="1:23" x14ac:dyDescent="0.2">
      <c r="A236" t="s">
        <v>14</v>
      </c>
      <c r="B236" t="e">
        <f t="shared" ca="1" si="59"/>
        <v>#NAME?</v>
      </c>
      <c r="C236" s="1">
        <v>40987</v>
      </c>
      <c r="D236" t="e">
        <f ca="1">D230</f>
        <v>#NAME?</v>
      </c>
      <c r="E236" t="str">
        <f>"12D Window "</f>
        <v xml:space="preserve">12D Window </v>
      </c>
      <c r="F236">
        <v>22</v>
      </c>
      <c r="G236" t="e">
        <f ca="1">E231</f>
        <v>#NAME?</v>
      </c>
      <c r="H236">
        <v>35</v>
      </c>
      <c r="J236">
        <v>4</v>
      </c>
      <c r="K236">
        <f ca="1">K231+500</f>
        <v>165344</v>
      </c>
      <c r="L236">
        <f>L231+500</f>
        <v>3000</v>
      </c>
      <c r="M236">
        <f>M231+1200</f>
        <v>1200</v>
      </c>
      <c r="N236">
        <f ca="1">K236+1000</f>
        <v>166344</v>
      </c>
      <c r="O236">
        <f>L236</f>
        <v>3000</v>
      </c>
      <c r="P236">
        <f>M236</f>
        <v>1200</v>
      </c>
      <c r="Q236">
        <f ca="1">N236</f>
        <v>166344</v>
      </c>
      <c r="R236">
        <f>O236</f>
        <v>3000</v>
      </c>
      <c r="S236">
        <f>P236+1000</f>
        <v>2200</v>
      </c>
      <c r="T236">
        <f ca="1">K236</f>
        <v>165344</v>
      </c>
      <c r="U236">
        <f>R236</f>
        <v>3000</v>
      </c>
      <c r="V236">
        <f>S236</f>
        <v>2200</v>
      </c>
    </row>
    <row r="237" spans="1:23" x14ac:dyDescent="0.2">
      <c r="A237" t="s">
        <v>4</v>
      </c>
      <c r="B237" t="e">
        <f t="shared" ca="1" si="59"/>
        <v>#NAME?</v>
      </c>
      <c r="C237" s="1">
        <v>40987</v>
      </c>
      <c r="D237" t="e">
        <f ca="1">"12D Zn-"&amp;_xludf.BASE(W237,10,3)</f>
        <v>#NAME?</v>
      </c>
      <c r="E237" t="e">
        <f ca="1">"12D Zn-"&amp;_xludf.BASE(W237,10,3)</f>
        <v>#NAME?</v>
      </c>
      <c r="F237" t="s">
        <v>7</v>
      </c>
      <c r="H237">
        <f ca="1">ROUND(0.2*10^7+0.3*RAND()*1*10^8,0)</f>
        <v>15054886</v>
      </c>
      <c r="J237">
        <v>0</v>
      </c>
      <c r="K237" s="2">
        <v>0</v>
      </c>
      <c r="L237" s="3">
        <v>0</v>
      </c>
      <c r="M237" s="4" t="s">
        <v>2</v>
      </c>
      <c r="N237" s="2"/>
      <c r="O237" s="3">
        <v>1</v>
      </c>
      <c r="P237" s="4">
        <v>1</v>
      </c>
      <c r="Q237" s="2">
        <v>2800</v>
      </c>
      <c r="R237" s="3"/>
      <c r="S237" s="4" t="s">
        <v>8</v>
      </c>
      <c r="T237" t="s">
        <v>9</v>
      </c>
      <c r="W237">
        <f>W230+1</f>
        <v>34</v>
      </c>
    </row>
    <row r="238" spans="1:23" x14ac:dyDescent="0.2">
      <c r="A238" t="s">
        <v>10</v>
      </c>
      <c r="B238" t="e">
        <f t="shared" ca="1" si="59"/>
        <v>#NAME?</v>
      </c>
      <c r="C238" s="1">
        <v>40987</v>
      </c>
      <c r="D238" t="e">
        <f ca="1">D237</f>
        <v>#NAME?</v>
      </c>
      <c r="E238" t="e">
        <f ca="1">"12D Ext Wall "&amp;_xludf.BASE(ROUND(RAND()*50000,0),16,5)</f>
        <v>#NAME?</v>
      </c>
      <c r="F238">
        <v>1</v>
      </c>
      <c r="J238">
        <v>4</v>
      </c>
      <c r="K238" s="2">
        <f ca="1">N231</f>
        <v>168174</v>
      </c>
      <c r="L238" s="3">
        <f>O231</f>
        <v>2500</v>
      </c>
      <c r="M238" s="4">
        <f>P231</f>
        <v>0</v>
      </c>
      <c r="N238" s="2">
        <f ca="1">K238+ROUND(H237/3100,0)</f>
        <v>173030</v>
      </c>
      <c r="O238" s="3">
        <v>2500</v>
      </c>
      <c r="P238" s="4">
        <v>0</v>
      </c>
      <c r="Q238" s="2">
        <f t="shared" ref="Q238:R241" ca="1" si="70">N238</f>
        <v>173030</v>
      </c>
      <c r="R238" s="3">
        <f t="shared" si="70"/>
        <v>2500</v>
      </c>
      <c r="S238" s="4">
        <f>2800</f>
        <v>2800</v>
      </c>
      <c r="T238">
        <f t="shared" ref="T238:U241" ca="1" si="71">K238</f>
        <v>168174</v>
      </c>
      <c r="U238">
        <f t="shared" si="71"/>
        <v>2500</v>
      </c>
      <c r="V238">
        <v>2800</v>
      </c>
    </row>
    <row r="239" spans="1:23" x14ac:dyDescent="0.2">
      <c r="A239" t="s">
        <v>12</v>
      </c>
      <c r="B239" t="e">
        <f t="shared" ca="1" si="59"/>
        <v>#NAME?</v>
      </c>
      <c r="C239" s="1">
        <v>40987</v>
      </c>
      <c r="D239" t="e">
        <f ca="1">D237</f>
        <v>#NAME?</v>
      </c>
      <c r="E239" t="e">
        <f ca="1">"12D IZ Wall "&amp;_xludf.BASE(ROUND(RAND()*50000,0),16,5)</f>
        <v>#NAME?</v>
      </c>
      <c r="F239">
        <v>2</v>
      </c>
      <c r="H239" t="e">
        <f ca="1">E248</f>
        <v>#NAME?</v>
      </c>
      <c r="J239">
        <v>4</v>
      </c>
      <c r="K239" s="2">
        <f ca="1">N238</f>
        <v>173030</v>
      </c>
      <c r="L239" s="3">
        <f>O238</f>
        <v>2500</v>
      </c>
      <c r="M239" s="4">
        <f>P238</f>
        <v>0</v>
      </c>
      <c r="N239" s="2">
        <f ca="1">K239</f>
        <v>173030</v>
      </c>
      <c r="O239" s="3">
        <f ca="1">ROUND(L239+H237/(N238-K238),0)</f>
        <v>5600</v>
      </c>
      <c r="P239" s="4">
        <v>0</v>
      </c>
      <c r="Q239" s="2">
        <f t="shared" ca="1" si="70"/>
        <v>173030</v>
      </c>
      <c r="R239" s="3">
        <f t="shared" ca="1" si="70"/>
        <v>5600</v>
      </c>
      <c r="S239" s="4">
        <f>S238</f>
        <v>2800</v>
      </c>
      <c r="T239">
        <f t="shared" ca="1" si="71"/>
        <v>173030</v>
      </c>
      <c r="U239">
        <f t="shared" si="71"/>
        <v>2500</v>
      </c>
      <c r="V239">
        <f>V238</f>
        <v>2800</v>
      </c>
    </row>
    <row r="240" spans="1:23" x14ac:dyDescent="0.2">
      <c r="A240" t="s">
        <v>11</v>
      </c>
      <c r="B240" t="e">
        <f t="shared" ca="1" si="59"/>
        <v>#NAME?</v>
      </c>
      <c r="C240" s="1">
        <v>40987</v>
      </c>
      <c r="D240" t="e">
        <f ca="1">D237</f>
        <v>#NAME?</v>
      </c>
      <c r="E240" t="e">
        <f ca="1">"12D Adb Wall "&amp;_xludf.BASE(ROUND(RAND()*50000,0),16,5)</f>
        <v>#NAME?</v>
      </c>
      <c r="F240">
        <v>2</v>
      </c>
      <c r="J240">
        <v>4</v>
      </c>
      <c r="K240" s="2">
        <f ca="1">Q239</f>
        <v>173030</v>
      </c>
      <c r="L240" s="2">
        <f ca="1">R239</f>
        <v>5600</v>
      </c>
      <c r="M240" s="2">
        <v>0</v>
      </c>
      <c r="N240" s="2">
        <f ca="1">K238</f>
        <v>168174</v>
      </c>
      <c r="O240" s="3">
        <f ca="1">O239</f>
        <v>5600</v>
      </c>
      <c r="P240" s="4">
        <f>P239</f>
        <v>0</v>
      </c>
      <c r="Q240" s="2">
        <f t="shared" ca="1" si="70"/>
        <v>168174</v>
      </c>
      <c r="R240" s="3">
        <f t="shared" ca="1" si="70"/>
        <v>5600</v>
      </c>
      <c r="S240" s="4">
        <f>S239</f>
        <v>2800</v>
      </c>
      <c r="T240">
        <f t="shared" ca="1" si="71"/>
        <v>173030</v>
      </c>
      <c r="U240">
        <f t="shared" ca="1" si="71"/>
        <v>5600</v>
      </c>
      <c r="V240">
        <f>V239</f>
        <v>2800</v>
      </c>
    </row>
    <row r="241" spans="1:23" x14ac:dyDescent="0.2">
      <c r="A241" t="s">
        <v>12</v>
      </c>
      <c r="B241" t="e">
        <f t="shared" ca="1" si="59"/>
        <v>#NAME?</v>
      </c>
      <c r="C241" s="1">
        <v>40987</v>
      </c>
      <c r="D241" t="e">
        <f ca="1">D237</f>
        <v>#NAME?</v>
      </c>
      <c r="E241" t="e">
        <f ca="1">"12D IZ Wall "&amp;_xludf.BASE(ROUND(RAND()*50000,0),16,5)</f>
        <v>#NAME?</v>
      </c>
      <c r="F241">
        <v>2</v>
      </c>
      <c r="H241" t="e">
        <f ca="1">E234</f>
        <v>#NAME?</v>
      </c>
      <c r="J241">
        <v>4</v>
      </c>
      <c r="K241" s="2">
        <f ca="1">N240</f>
        <v>168174</v>
      </c>
      <c r="L241" s="2">
        <f ca="1">O240</f>
        <v>5600</v>
      </c>
      <c r="M241" s="2">
        <f>P240</f>
        <v>0</v>
      </c>
      <c r="N241" s="2">
        <f ca="1">K238</f>
        <v>168174</v>
      </c>
      <c r="O241" s="3">
        <f>L238</f>
        <v>2500</v>
      </c>
      <c r="P241" s="4">
        <f>M238</f>
        <v>0</v>
      </c>
      <c r="Q241" s="2">
        <f t="shared" ca="1" si="70"/>
        <v>168174</v>
      </c>
      <c r="R241" s="2">
        <f t="shared" si="70"/>
        <v>2500</v>
      </c>
      <c r="S241" s="4" t="e">
        <f>#REF!</f>
        <v>#REF!</v>
      </c>
      <c r="T241">
        <f t="shared" ca="1" si="71"/>
        <v>168174</v>
      </c>
      <c r="U241">
        <f t="shared" ca="1" si="71"/>
        <v>5600</v>
      </c>
      <c r="V241">
        <f>V240</f>
        <v>2800</v>
      </c>
    </row>
    <row r="242" spans="1:23" x14ac:dyDescent="0.2">
      <c r="A242" t="s">
        <v>13</v>
      </c>
      <c r="B242" t="e">
        <f t="shared" ca="1" si="59"/>
        <v>#NAME?</v>
      </c>
      <c r="C242" s="1">
        <v>40987</v>
      </c>
      <c r="D242" t="e">
        <f ca="1">D237</f>
        <v>#NAME?</v>
      </c>
      <c r="E242" t="e">
        <f ca="1">"12D Adb Flr "&amp;_xludf.BASE(ROUND(RAND()*50000,0),16,5)</f>
        <v>#NAME?</v>
      </c>
      <c r="F242">
        <v>3</v>
      </c>
      <c r="J242">
        <v>4</v>
      </c>
      <c r="K242" s="2">
        <f ca="1">K238</f>
        <v>168174</v>
      </c>
      <c r="L242" s="2">
        <f>L238</f>
        <v>2500</v>
      </c>
      <c r="M242" s="4">
        <v>0</v>
      </c>
      <c r="N242" s="2">
        <f ca="1">K239</f>
        <v>173030</v>
      </c>
      <c r="O242" s="3">
        <f>L239</f>
        <v>2500</v>
      </c>
      <c r="P242" s="4">
        <v>0</v>
      </c>
      <c r="Q242" s="2">
        <f ca="1">K240</f>
        <v>173030</v>
      </c>
      <c r="R242" s="3">
        <f ca="1">L240</f>
        <v>5600</v>
      </c>
      <c r="S242" s="4">
        <v>0</v>
      </c>
      <c r="T242">
        <f ca="1">K241</f>
        <v>168174</v>
      </c>
      <c r="U242">
        <f ca="1">L241</f>
        <v>5600</v>
      </c>
      <c r="V242">
        <v>0</v>
      </c>
    </row>
    <row r="243" spans="1:23" x14ac:dyDescent="0.2">
      <c r="A243" t="s">
        <v>14</v>
      </c>
      <c r="B243" t="e">
        <f t="shared" ca="1" si="59"/>
        <v>#NAME?</v>
      </c>
      <c r="C243" s="1">
        <v>40987</v>
      </c>
      <c r="D243" t="e">
        <f ca="1">D237</f>
        <v>#NAME?</v>
      </c>
      <c r="E243" t="str">
        <f>"12D Window "</f>
        <v xml:space="preserve">12D Window </v>
      </c>
      <c r="F243">
        <v>22</v>
      </c>
      <c r="G243" t="e">
        <f ca="1">E238</f>
        <v>#NAME?</v>
      </c>
      <c r="H243">
        <v>35</v>
      </c>
      <c r="J243">
        <v>4</v>
      </c>
      <c r="K243">
        <f ca="1">K238+500</f>
        <v>168674</v>
      </c>
      <c r="L243">
        <f>L238+500</f>
        <v>3000</v>
      </c>
      <c r="M243">
        <f>M238+1200</f>
        <v>1200</v>
      </c>
      <c r="N243">
        <f ca="1">K243+1000</f>
        <v>169674</v>
      </c>
      <c r="O243">
        <f>L243</f>
        <v>3000</v>
      </c>
      <c r="P243">
        <f>M243</f>
        <v>1200</v>
      </c>
      <c r="Q243">
        <f ca="1">N243</f>
        <v>169674</v>
      </c>
      <c r="R243">
        <f>O243</f>
        <v>3000</v>
      </c>
      <c r="S243">
        <f>P243+1000</f>
        <v>2200</v>
      </c>
      <c r="T243">
        <f ca="1">K243</f>
        <v>168674</v>
      </c>
      <c r="U243">
        <f>R243</f>
        <v>3000</v>
      </c>
      <c r="V243">
        <f>S243</f>
        <v>2200</v>
      </c>
    </row>
    <row r="244" spans="1:23" x14ac:dyDescent="0.2">
      <c r="A244" t="s">
        <v>4</v>
      </c>
      <c r="B244" t="e">
        <f t="shared" ca="1" si="59"/>
        <v>#NAME?</v>
      </c>
      <c r="C244" s="1">
        <v>40987</v>
      </c>
      <c r="D244" t="e">
        <f ca="1">"12D Zn-"&amp;_xludf.BASE(W244,10,3)</f>
        <v>#NAME?</v>
      </c>
      <c r="E244" t="e">
        <f ca="1">"12D Zn-"&amp;_xludf.BASE(W244,10,3)</f>
        <v>#NAME?</v>
      </c>
      <c r="F244" t="s">
        <v>7</v>
      </c>
      <c r="H244">
        <f ca="1">ROUND(0.2*10^7+0.3*RAND()*1*10^8,0)</f>
        <v>31768121</v>
      </c>
      <c r="J244">
        <v>0</v>
      </c>
      <c r="K244" s="2">
        <v>0</v>
      </c>
      <c r="L244" s="3">
        <v>0</v>
      </c>
      <c r="M244" s="4" t="s">
        <v>2</v>
      </c>
      <c r="N244" s="2"/>
      <c r="O244" s="3">
        <v>1</v>
      </c>
      <c r="P244" s="4">
        <v>1</v>
      </c>
      <c r="Q244" s="2">
        <v>2800</v>
      </c>
      <c r="R244" s="3"/>
      <c r="S244" s="4" t="s">
        <v>8</v>
      </c>
      <c r="T244" t="s">
        <v>9</v>
      </c>
      <c r="W244">
        <f>W237+1</f>
        <v>35</v>
      </c>
    </row>
    <row r="245" spans="1:23" x14ac:dyDescent="0.2">
      <c r="A245" t="s">
        <v>10</v>
      </c>
      <c r="B245" t="e">
        <f t="shared" ca="1" si="59"/>
        <v>#NAME?</v>
      </c>
      <c r="C245" s="1">
        <v>40987</v>
      </c>
      <c r="D245" t="e">
        <f ca="1">D244</f>
        <v>#NAME?</v>
      </c>
      <c r="E245" t="e">
        <f ca="1">"12D Ext Wall "&amp;_xludf.BASE(ROUND(RAND()*50000,0),16,5)</f>
        <v>#NAME?</v>
      </c>
      <c r="F245">
        <v>1</v>
      </c>
      <c r="J245">
        <v>4</v>
      </c>
      <c r="K245" s="2">
        <f ca="1">N238</f>
        <v>173030</v>
      </c>
      <c r="L245" s="3">
        <f>O238</f>
        <v>2500</v>
      </c>
      <c r="M245" s="4">
        <f>P238</f>
        <v>0</v>
      </c>
      <c r="N245" s="2">
        <f ca="1">K245+ROUND(H244/3100,0)</f>
        <v>183278</v>
      </c>
      <c r="O245" s="3">
        <v>2500</v>
      </c>
      <c r="P245" s="4">
        <v>0</v>
      </c>
      <c r="Q245" s="2">
        <f t="shared" ref="Q245:R248" ca="1" si="72">N245</f>
        <v>183278</v>
      </c>
      <c r="R245" s="3">
        <f t="shared" si="72"/>
        <v>2500</v>
      </c>
      <c r="S245" s="4">
        <f>2800</f>
        <v>2800</v>
      </c>
      <c r="T245">
        <f t="shared" ref="T245:U248" ca="1" si="73">K245</f>
        <v>173030</v>
      </c>
      <c r="U245">
        <f t="shared" si="73"/>
        <v>2500</v>
      </c>
      <c r="V245">
        <v>2800</v>
      </c>
    </row>
    <row r="246" spans="1:23" x14ac:dyDescent="0.2">
      <c r="A246" t="s">
        <v>12</v>
      </c>
      <c r="B246" t="e">
        <f t="shared" ca="1" si="59"/>
        <v>#NAME?</v>
      </c>
      <c r="C246" s="1">
        <v>40987</v>
      </c>
      <c r="D246" t="e">
        <f ca="1">D244</f>
        <v>#NAME?</v>
      </c>
      <c r="E246" t="e">
        <f ca="1">"12D IZ Wall "&amp;_xludf.BASE(ROUND(RAND()*50000,0),16,5)</f>
        <v>#NAME?</v>
      </c>
      <c r="F246">
        <v>2</v>
      </c>
      <c r="H246" t="e">
        <f ca="1">E255</f>
        <v>#NAME?</v>
      </c>
      <c r="J246">
        <v>4</v>
      </c>
      <c r="K246" s="2">
        <f ca="1">N245</f>
        <v>183278</v>
      </c>
      <c r="L246" s="3">
        <f>O245</f>
        <v>2500</v>
      </c>
      <c r="M246" s="4">
        <f>P245</f>
        <v>0</v>
      </c>
      <c r="N246" s="2">
        <f ca="1">K246</f>
        <v>183278</v>
      </c>
      <c r="O246" s="3">
        <f ca="1">ROUND(L246+H244/(N245-K245),0)</f>
        <v>5600</v>
      </c>
      <c r="P246" s="4">
        <v>0</v>
      </c>
      <c r="Q246" s="2">
        <f t="shared" ca="1" si="72"/>
        <v>183278</v>
      </c>
      <c r="R246" s="3">
        <f t="shared" ca="1" si="72"/>
        <v>5600</v>
      </c>
      <c r="S246" s="4">
        <f>S245</f>
        <v>2800</v>
      </c>
      <c r="T246">
        <f t="shared" ca="1" si="73"/>
        <v>183278</v>
      </c>
      <c r="U246">
        <f t="shared" si="73"/>
        <v>2500</v>
      </c>
      <c r="V246">
        <f>V245</f>
        <v>2800</v>
      </c>
    </row>
    <row r="247" spans="1:23" x14ac:dyDescent="0.2">
      <c r="A247" t="s">
        <v>11</v>
      </c>
      <c r="B247" t="e">
        <f t="shared" ca="1" si="59"/>
        <v>#NAME?</v>
      </c>
      <c r="C247" s="1">
        <v>40987</v>
      </c>
      <c r="D247" t="e">
        <f ca="1">D244</f>
        <v>#NAME?</v>
      </c>
      <c r="E247" t="e">
        <f ca="1">"12D Adb Wall "&amp;_xludf.BASE(ROUND(RAND()*50000,0),16,5)</f>
        <v>#NAME?</v>
      </c>
      <c r="F247">
        <v>2</v>
      </c>
      <c r="J247">
        <v>4</v>
      </c>
      <c r="K247" s="2">
        <f ca="1">Q246</f>
        <v>183278</v>
      </c>
      <c r="L247" s="2">
        <f ca="1">R246</f>
        <v>5600</v>
      </c>
      <c r="M247" s="2">
        <v>0</v>
      </c>
      <c r="N247" s="2">
        <f ca="1">K245</f>
        <v>173030</v>
      </c>
      <c r="O247" s="3">
        <f ca="1">O246</f>
        <v>5600</v>
      </c>
      <c r="P247" s="4">
        <f>P246</f>
        <v>0</v>
      </c>
      <c r="Q247" s="2">
        <f t="shared" ca="1" si="72"/>
        <v>173030</v>
      </c>
      <c r="R247" s="3">
        <f t="shared" ca="1" si="72"/>
        <v>5600</v>
      </c>
      <c r="S247" s="4">
        <f>S246</f>
        <v>2800</v>
      </c>
      <c r="T247">
        <f t="shared" ca="1" si="73"/>
        <v>183278</v>
      </c>
      <c r="U247">
        <f t="shared" ca="1" si="73"/>
        <v>5600</v>
      </c>
      <c r="V247">
        <f>V246</f>
        <v>2800</v>
      </c>
    </row>
    <row r="248" spans="1:23" x14ac:dyDescent="0.2">
      <c r="A248" t="s">
        <v>12</v>
      </c>
      <c r="B248" t="e">
        <f t="shared" ca="1" si="59"/>
        <v>#NAME?</v>
      </c>
      <c r="C248" s="1">
        <v>40987</v>
      </c>
      <c r="D248" t="e">
        <f ca="1">D244</f>
        <v>#NAME?</v>
      </c>
      <c r="E248" t="e">
        <f ca="1">"12D IZ Wall "&amp;_xludf.BASE(ROUND(RAND()*50000,0),16,5)</f>
        <v>#NAME?</v>
      </c>
      <c r="F248">
        <v>2</v>
      </c>
      <c r="H248" t="e">
        <f ca="1">E241</f>
        <v>#NAME?</v>
      </c>
      <c r="J248">
        <v>4</v>
      </c>
      <c r="K248" s="2">
        <f ca="1">N247</f>
        <v>173030</v>
      </c>
      <c r="L248" s="2">
        <f ca="1">O247</f>
        <v>5600</v>
      </c>
      <c r="M248" s="2">
        <f>P247</f>
        <v>0</v>
      </c>
      <c r="N248" s="2">
        <f ca="1">K245</f>
        <v>173030</v>
      </c>
      <c r="O248" s="3">
        <f>L245</f>
        <v>2500</v>
      </c>
      <c r="P248" s="4">
        <f>M245</f>
        <v>0</v>
      </c>
      <c r="Q248" s="2">
        <f t="shared" ca="1" si="72"/>
        <v>173030</v>
      </c>
      <c r="R248" s="2">
        <f t="shared" si="72"/>
        <v>2500</v>
      </c>
      <c r="S248" s="4" t="e">
        <f>#REF!</f>
        <v>#REF!</v>
      </c>
      <c r="T248">
        <f t="shared" ca="1" si="73"/>
        <v>173030</v>
      </c>
      <c r="U248">
        <f t="shared" ca="1" si="73"/>
        <v>5600</v>
      </c>
      <c r="V248">
        <f>V247</f>
        <v>2800</v>
      </c>
    </row>
    <row r="249" spans="1:23" x14ac:dyDescent="0.2">
      <c r="A249" t="s">
        <v>13</v>
      </c>
      <c r="B249" t="e">
        <f t="shared" ca="1" si="59"/>
        <v>#NAME?</v>
      </c>
      <c r="C249" s="1">
        <v>40987</v>
      </c>
      <c r="D249" t="e">
        <f ca="1">D244</f>
        <v>#NAME?</v>
      </c>
      <c r="E249" t="e">
        <f ca="1">"12D Adb Flr "&amp;_xludf.BASE(ROUND(RAND()*50000,0),16,5)</f>
        <v>#NAME?</v>
      </c>
      <c r="F249">
        <v>3</v>
      </c>
      <c r="J249">
        <v>4</v>
      </c>
      <c r="K249" s="2">
        <f ca="1">K245</f>
        <v>173030</v>
      </c>
      <c r="L249" s="2">
        <f>L245</f>
        <v>2500</v>
      </c>
      <c r="M249" s="4">
        <v>0</v>
      </c>
      <c r="N249" s="2">
        <f ca="1">K246</f>
        <v>183278</v>
      </c>
      <c r="O249" s="3">
        <f>L246</f>
        <v>2500</v>
      </c>
      <c r="P249" s="4">
        <v>0</v>
      </c>
      <c r="Q249" s="2">
        <f ca="1">K247</f>
        <v>183278</v>
      </c>
      <c r="R249" s="3">
        <f ca="1">L247</f>
        <v>5600</v>
      </c>
      <c r="S249" s="4">
        <v>0</v>
      </c>
      <c r="T249">
        <f ca="1">K248</f>
        <v>173030</v>
      </c>
      <c r="U249">
        <f ca="1">L248</f>
        <v>5600</v>
      </c>
      <c r="V249">
        <v>0</v>
      </c>
    </row>
    <row r="250" spans="1:23" x14ac:dyDescent="0.2">
      <c r="A250" t="s">
        <v>14</v>
      </c>
      <c r="B250" t="e">
        <f t="shared" ca="1" si="59"/>
        <v>#NAME?</v>
      </c>
      <c r="C250" s="1">
        <v>40987</v>
      </c>
      <c r="D250" t="e">
        <f ca="1">D244</f>
        <v>#NAME?</v>
      </c>
      <c r="E250" t="str">
        <f>"12D Window "</f>
        <v xml:space="preserve">12D Window </v>
      </c>
      <c r="F250">
        <v>22</v>
      </c>
      <c r="G250" t="e">
        <f ca="1">E245</f>
        <v>#NAME?</v>
      </c>
      <c r="H250">
        <v>35</v>
      </c>
      <c r="J250">
        <v>4</v>
      </c>
      <c r="K250">
        <f ca="1">K245+500</f>
        <v>173530</v>
      </c>
      <c r="L250">
        <f>L245+500</f>
        <v>3000</v>
      </c>
      <c r="M250">
        <f>M245+1200</f>
        <v>1200</v>
      </c>
      <c r="N250">
        <f ca="1">K250+1000</f>
        <v>174530</v>
      </c>
      <c r="O250">
        <f>L250</f>
        <v>3000</v>
      </c>
      <c r="P250">
        <f>M250</f>
        <v>1200</v>
      </c>
      <c r="Q250">
        <f ca="1">N250</f>
        <v>174530</v>
      </c>
      <c r="R250">
        <f>O250</f>
        <v>3000</v>
      </c>
      <c r="S250">
        <f>P250+1000</f>
        <v>2200</v>
      </c>
      <c r="T250">
        <f ca="1">K250</f>
        <v>173530</v>
      </c>
      <c r="U250">
        <f>R250</f>
        <v>3000</v>
      </c>
      <c r="V250">
        <f>S250</f>
        <v>2200</v>
      </c>
    </row>
    <row r="251" spans="1:23" x14ac:dyDescent="0.2">
      <c r="A251" t="s">
        <v>4</v>
      </c>
      <c r="B251" t="e">
        <f t="shared" ca="1" si="59"/>
        <v>#NAME?</v>
      </c>
      <c r="C251" s="1">
        <v>40987</v>
      </c>
      <c r="D251" t="e">
        <f ca="1">"12D Zn-"&amp;_xludf.BASE(W251,10,3)</f>
        <v>#NAME?</v>
      </c>
      <c r="E251" t="e">
        <f ca="1">"12D Zn-"&amp;_xludf.BASE(W251,10,3)</f>
        <v>#NAME?</v>
      </c>
      <c r="F251" t="s">
        <v>7</v>
      </c>
      <c r="H251">
        <f ca="1">ROUND(0.2*10^7+0.3*RAND()*1*10^8,0)</f>
        <v>15886674</v>
      </c>
      <c r="J251">
        <v>0</v>
      </c>
      <c r="K251" s="2">
        <v>0</v>
      </c>
      <c r="L251" s="3">
        <v>0</v>
      </c>
      <c r="M251" s="4" t="s">
        <v>2</v>
      </c>
      <c r="N251" s="2"/>
      <c r="O251" s="3">
        <v>1</v>
      </c>
      <c r="P251" s="4">
        <v>1</v>
      </c>
      <c r="Q251" s="2">
        <v>2800</v>
      </c>
      <c r="R251" s="3"/>
      <c r="S251" s="4" t="s">
        <v>8</v>
      </c>
      <c r="T251" t="s">
        <v>9</v>
      </c>
      <c r="W251">
        <f>W244+1</f>
        <v>36</v>
      </c>
    </row>
    <row r="252" spans="1:23" x14ac:dyDescent="0.2">
      <c r="A252" t="s">
        <v>10</v>
      </c>
      <c r="B252" t="e">
        <f t="shared" ca="1" si="59"/>
        <v>#NAME?</v>
      </c>
      <c r="C252" s="1">
        <v>40987</v>
      </c>
      <c r="D252" t="e">
        <f ca="1">D251</f>
        <v>#NAME?</v>
      </c>
      <c r="E252" t="e">
        <f ca="1">"12D Ext Wall "&amp;_xludf.BASE(ROUND(RAND()*50000,0),16,5)</f>
        <v>#NAME?</v>
      </c>
      <c r="F252">
        <v>1</v>
      </c>
      <c r="J252">
        <v>4</v>
      </c>
      <c r="K252" s="2">
        <f ca="1">N245</f>
        <v>183278</v>
      </c>
      <c r="L252" s="3">
        <f>O245</f>
        <v>2500</v>
      </c>
      <c r="M252" s="4">
        <f>P245</f>
        <v>0</v>
      </c>
      <c r="N252" s="2">
        <f ca="1">K252+ROUND(H251/3100,0)</f>
        <v>188403</v>
      </c>
      <c r="O252" s="3">
        <v>2500</v>
      </c>
      <c r="P252" s="4">
        <v>0</v>
      </c>
      <c r="Q252" s="2">
        <f t="shared" ref="Q252:R255" ca="1" si="74">N252</f>
        <v>188403</v>
      </c>
      <c r="R252" s="3">
        <f t="shared" si="74"/>
        <v>2500</v>
      </c>
      <c r="S252" s="4">
        <f>2800</f>
        <v>2800</v>
      </c>
      <c r="T252">
        <f t="shared" ref="T252:U255" ca="1" si="75">K252</f>
        <v>183278</v>
      </c>
      <c r="U252">
        <f t="shared" si="75"/>
        <v>2500</v>
      </c>
      <c r="V252">
        <v>2800</v>
      </c>
    </row>
    <row r="253" spans="1:23" x14ac:dyDescent="0.2">
      <c r="A253" t="s">
        <v>12</v>
      </c>
      <c r="B253" t="e">
        <f t="shared" ca="1" si="59"/>
        <v>#NAME?</v>
      </c>
      <c r="C253" s="1">
        <v>40987</v>
      </c>
      <c r="D253" t="e">
        <f ca="1">D251</f>
        <v>#NAME?</v>
      </c>
      <c r="E253" t="e">
        <f ca="1">"12D IZ Wall "&amp;_xludf.BASE(ROUND(RAND()*50000,0),16,5)</f>
        <v>#NAME?</v>
      </c>
      <c r="F253">
        <v>2</v>
      </c>
      <c r="H253" t="e">
        <f ca="1">E262</f>
        <v>#NAME?</v>
      </c>
      <c r="J253">
        <v>4</v>
      </c>
      <c r="K253" s="2">
        <f ca="1">N252</f>
        <v>188403</v>
      </c>
      <c r="L253" s="3">
        <f>O252</f>
        <v>2500</v>
      </c>
      <c r="M253" s="4">
        <f>P252</f>
        <v>0</v>
      </c>
      <c r="N253" s="2">
        <f ca="1">K253</f>
        <v>188403</v>
      </c>
      <c r="O253" s="3">
        <f ca="1">ROUND(L253+H251/(N252-K252),0)</f>
        <v>5600</v>
      </c>
      <c r="P253" s="4">
        <v>0</v>
      </c>
      <c r="Q253" s="2">
        <f t="shared" ca="1" si="74"/>
        <v>188403</v>
      </c>
      <c r="R253" s="3">
        <f t="shared" ca="1" si="74"/>
        <v>5600</v>
      </c>
      <c r="S253" s="4">
        <f>S252</f>
        <v>2800</v>
      </c>
      <c r="T253">
        <f t="shared" ca="1" si="75"/>
        <v>188403</v>
      </c>
      <c r="U253">
        <f t="shared" si="75"/>
        <v>2500</v>
      </c>
      <c r="V253">
        <f>V252</f>
        <v>2800</v>
      </c>
    </row>
    <row r="254" spans="1:23" x14ac:dyDescent="0.2">
      <c r="A254" t="s">
        <v>11</v>
      </c>
      <c r="B254" t="e">
        <f t="shared" ca="1" si="59"/>
        <v>#NAME?</v>
      </c>
      <c r="C254" s="1">
        <v>40987</v>
      </c>
      <c r="D254" t="e">
        <f ca="1">D251</f>
        <v>#NAME?</v>
      </c>
      <c r="E254" t="e">
        <f ca="1">"12D Adb Wall "&amp;_xludf.BASE(ROUND(RAND()*50000,0),16,5)</f>
        <v>#NAME?</v>
      </c>
      <c r="F254">
        <v>2</v>
      </c>
      <c r="J254">
        <v>4</v>
      </c>
      <c r="K254" s="2">
        <f ca="1">Q253</f>
        <v>188403</v>
      </c>
      <c r="L254" s="2">
        <f ca="1">R253</f>
        <v>5600</v>
      </c>
      <c r="M254" s="2">
        <v>0</v>
      </c>
      <c r="N254" s="2">
        <f ca="1">K252</f>
        <v>183278</v>
      </c>
      <c r="O254" s="3">
        <f ca="1">O253</f>
        <v>5600</v>
      </c>
      <c r="P254" s="4">
        <f>P253</f>
        <v>0</v>
      </c>
      <c r="Q254" s="2">
        <f t="shared" ca="1" si="74"/>
        <v>183278</v>
      </c>
      <c r="R254" s="3">
        <f t="shared" ca="1" si="74"/>
        <v>5600</v>
      </c>
      <c r="S254" s="4">
        <f>S253</f>
        <v>2800</v>
      </c>
      <c r="T254">
        <f t="shared" ca="1" si="75"/>
        <v>188403</v>
      </c>
      <c r="U254">
        <f t="shared" ca="1" si="75"/>
        <v>5600</v>
      </c>
      <c r="V254">
        <f>V253</f>
        <v>2800</v>
      </c>
    </row>
    <row r="255" spans="1:23" x14ac:dyDescent="0.2">
      <c r="A255" t="s">
        <v>12</v>
      </c>
      <c r="B255" t="e">
        <f t="shared" ca="1" si="59"/>
        <v>#NAME?</v>
      </c>
      <c r="C255" s="1">
        <v>40987</v>
      </c>
      <c r="D255" t="e">
        <f ca="1">D251</f>
        <v>#NAME?</v>
      </c>
      <c r="E255" t="e">
        <f ca="1">"12D IZ Wall "&amp;_xludf.BASE(ROUND(RAND()*50000,0),16,5)</f>
        <v>#NAME?</v>
      </c>
      <c r="F255">
        <v>2</v>
      </c>
      <c r="H255" t="e">
        <f ca="1">E248</f>
        <v>#NAME?</v>
      </c>
      <c r="J255">
        <v>4</v>
      </c>
      <c r="K255" s="2">
        <f ca="1">N254</f>
        <v>183278</v>
      </c>
      <c r="L255" s="2">
        <f ca="1">O254</f>
        <v>5600</v>
      </c>
      <c r="M255" s="2">
        <f>P254</f>
        <v>0</v>
      </c>
      <c r="N255" s="2">
        <f ca="1">K252</f>
        <v>183278</v>
      </c>
      <c r="O255" s="3">
        <f>L252</f>
        <v>2500</v>
      </c>
      <c r="P255" s="4">
        <f>M252</f>
        <v>0</v>
      </c>
      <c r="Q255" s="2">
        <f t="shared" ca="1" si="74"/>
        <v>183278</v>
      </c>
      <c r="R255" s="2">
        <f t="shared" si="74"/>
        <v>2500</v>
      </c>
      <c r="S255" s="4" t="e">
        <f>#REF!</f>
        <v>#REF!</v>
      </c>
      <c r="T255">
        <f t="shared" ca="1" si="75"/>
        <v>183278</v>
      </c>
      <c r="U255">
        <f t="shared" ca="1" si="75"/>
        <v>5600</v>
      </c>
      <c r="V255">
        <f>V254</f>
        <v>2800</v>
      </c>
    </row>
    <row r="256" spans="1:23" x14ac:dyDescent="0.2">
      <c r="A256" t="s">
        <v>13</v>
      </c>
      <c r="B256" t="e">
        <f t="shared" ca="1" si="59"/>
        <v>#NAME?</v>
      </c>
      <c r="C256" s="1">
        <v>40987</v>
      </c>
      <c r="D256" t="e">
        <f ca="1">D251</f>
        <v>#NAME?</v>
      </c>
      <c r="E256" t="e">
        <f ca="1">"12D Adb Flr "&amp;_xludf.BASE(ROUND(RAND()*50000,0),16,5)</f>
        <v>#NAME?</v>
      </c>
      <c r="F256">
        <v>3</v>
      </c>
      <c r="J256">
        <v>4</v>
      </c>
      <c r="K256" s="2">
        <f ca="1">K252</f>
        <v>183278</v>
      </c>
      <c r="L256" s="2">
        <f>L252</f>
        <v>2500</v>
      </c>
      <c r="M256" s="4">
        <v>0</v>
      </c>
      <c r="N256" s="2">
        <f ca="1">K253</f>
        <v>188403</v>
      </c>
      <c r="O256" s="3">
        <f>L253</f>
        <v>2500</v>
      </c>
      <c r="P256" s="4">
        <v>0</v>
      </c>
      <c r="Q256" s="2">
        <f ca="1">K254</f>
        <v>188403</v>
      </c>
      <c r="R256" s="3">
        <f ca="1">L254</f>
        <v>5600</v>
      </c>
      <c r="S256" s="4">
        <v>0</v>
      </c>
      <c r="T256">
        <f ca="1">K255</f>
        <v>183278</v>
      </c>
      <c r="U256">
        <f ca="1">L255</f>
        <v>5600</v>
      </c>
      <c r="V256">
        <v>0</v>
      </c>
    </row>
    <row r="257" spans="1:23" x14ac:dyDescent="0.2">
      <c r="A257" t="s">
        <v>14</v>
      </c>
      <c r="B257" t="e">
        <f t="shared" ca="1" si="59"/>
        <v>#NAME?</v>
      </c>
      <c r="C257" s="1">
        <v>40987</v>
      </c>
      <c r="D257" t="e">
        <f ca="1">D251</f>
        <v>#NAME?</v>
      </c>
      <c r="E257" t="str">
        <f>"12D Window "</f>
        <v xml:space="preserve">12D Window </v>
      </c>
      <c r="F257">
        <v>22</v>
      </c>
      <c r="G257" t="e">
        <f ca="1">E252</f>
        <v>#NAME?</v>
      </c>
      <c r="H257">
        <v>35</v>
      </c>
      <c r="J257">
        <v>4</v>
      </c>
      <c r="K257">
        <f ca="1">K252+500</f>
        <v>183778</v>
      </c>
      <c r="L257">
        <f>L252+500</f>
        <v>3000</v>
      </c>
      <c r="M257">
        <f>M252+1200</f>
        <v>1200</v>
      </c>
      <c r="N257">
        <f ca="1">K257+1000</f>
        <v>184778</v>
      </c>
      <c r="O257">
        <f>L257</f>
        <v>3000</v>
      </c>
      <c r="P257">
        <f>M257</f>
        <v>1200</v>
      </c>
      <c r="Q257">
        <f ca="1">N257</f>
        <v>184778</v>
      </c>
      <c r="R257">
        <f>O257</f>
        <v>3000</v>
      </c>
      <c r="S257">
        <f>P257+1000</f>
        <v>2200</v>
      </c>
      <c r="T257">
        <f ca="1">K257</f>
        <v>183778</v>
      </c>
      <c r="U257">
        <f>R257</f>
        <v>3000</v>
      </c>
      <c r="V257">
        <f>S257</f>
        <v>2200</v>
      </c>
    </row>
    <row r="258" spans="1:23" x14ac:dyDescent="0.2">
      <c r="A258" t="s">
        <v>4</v>
      </c>
      <c r="B258" t="e">
        <f t="shared" ca="1" si="59"/>
        <v>#NAME?</v>
      </c>
      <c r="C258" s="1">
        <v>40987</v>
      </c>
      <c r="D258" t="e">
        <f ca="1">"12D Zn-"&amp;_xludf.BASE(W258,10,3)</f>
        <v>#NAME?</v>
      </c>
      <c r="E258" t="e">
        <f ca="1">"12D Zn-"&amp;_xludf.BASE(W258,10,3)</f>
        <v>#NAME?</v>
      </c>
      <c r="F258" t="s">
        <v>7</v>
      </c>
      <c r="H258">
        <f ca="1">ROUND(0.2*10^7+0.3*RAND()*1*10^8,0)</f>
        <v>25529388</v>
      </c>
      <c r="J258">
        <v>0</v>
      </c>
      <c r="K258" s="2">
        <v>0</v>
      </c>
      <c r="L258" s="3">
        <v>0</v>
      </c>
      <c r="M258" s="4" t="s">
        <v>2</v>
      </c>
      <c r="N258" s="2"/>
      <c r="O258" s="3">
        <v>1</v>
      </c>
      <c r="P258" s="4">
        <v>1</v>
      </c>
      <c r="Q258" s="2">
        <v>2800</v>
      </c>
      <c r="R258" s="3"/>
      <c r="S258" s="4" t="s">
        <v>8</v>
      </c>
      <c r="T258" t="s">
        <v>9</v>
      </c>
      <c r="W258">
        <f>W251+1</f>
        <v>37</v>
      </c>
    </row>
    <row r="259" spans="1:23" x14ac:dyDescent="0.2">
      <c r="A259" t="s">
        <v>10</v>
      </c>
      <c r="B259" t="e">
        <f t="shared" ca="1" si="59"/>
        <v>#NAME?</v>
      </c>
      <c r="C259" s="1">
        <v>40987</v>
      </c>
      <c r="D259" t="e">
        <f ca="1">D258</f>
        <v>#NAME?</v>
      </c>
      <c r="E259" t="e">
        <f ca="1">"12D Ext Wall "&amp;_xludf.BASE(ROUND(RAND()*50000,0),16,5)</f>
        <v>#NAME?</v>
      </c>
      <c r="F259">
        <v>1</v>
      </c>
      <c r="J259">
        <v>4</v>
      </c>
      <c r="K259" s="2">
        <f ca="1">N252</f>
        <v>188403</v>
      </c>
      <c r="L259" s="3">
        <f>O252</f>
        <v>2500</v>
      </c>
      <c r="M259" s="4">
        <f>P252</f>
        <v>0</v>
      </c>
      <c r="N259" s="2">
        <f ca="1">K259+ROUND(H258/3100,0)</f>
        <v>196638</v>
      </c>
      <c r="O259" s="3">
        <v>2500</v>
      </c>
      <c r="P259" s="4">
        <v>0</v>
      </c>
      <c r="Q259" s="2">
        <f t="shared" ref="Q259:R262" ca="1" si="76">N259</f>
        <v>196638</v>
      </c>
      <c r="R259" s="3">
        <f t="shared" si="76"/>
        <v>2500</v>
      </c>
      <c r="S259" s="4">
        <f>2800</f>
        <v>2800</v>
      </c>
      <c r="T259">
        <f t="shared" ref="T259:U262" ca="1" si="77">K259</f>
        <v>188403</v>
      </c>
      <c r="U259">
        <f t="shared" si="77"/>
        <v>2500</v>
      </c>
      <c r="V259">
        <v>2800</v>
      </c>
    </row>
    <row r="260" spans="1:23" x14ac:dyDescent="0.2">
      <c r="A260" t="s">
        <v>12</v>
      </c>
      <c r="B260" t="e">
        <f t="shared" ca="1" si="59"/>
        <v>#NAME?</v>
      </c>
      <c r="C260" s="1">
        <v>40987</v>
      </c>
      <c r="D260" t="e">
        <f ca="1">D258</f>
        <v>#NAME?</v>
      </c>
      <c r="E260" t="e">
        <f ca="1">"12D IZ Wall "&amp;_xludf.BASE(ROUND(RAND()*50000,0),16,5)</f>
        <v>#NAME?</v>
      </c>
      <c r="F260">
        <v>2</v>
      </c>
      <c r="H260" t="e">
        <f ca="1">E269</f>
        <v>#NAME?</v>
      </c>
      <c r="J260">
        <v>4</v>
      </c>
      <c r="K260" s="2">
        <f ca="1">N259</f>
        <v>196638</v>
      </c>
      <c r="L260" s="3">
        <f>O259</f>
        <v>2500</v>
      </c>
      <c r="M260" s="4">
        <f>P259</f>
        <v>0</v>
      </c>
      <c r="N260" s="2">
        <f ca="1">K260</f>
        <v>196638</v>
      </c>
      <c r="O260" s="3">
        <f ca="1">ROUND(L260+H258/(N259-K259),0)</f>
        <v>5600</v>
      </c>
      <c r="P260" s="4">
        <v>0</v>
      </c>
      <c r="Q260" s="2">
        <f t="shared" ca="1" si="76"/>
        <v>196638</v>
      </c>
      <c r="R260" s="3">
        <f t="shared" ca="1" si="76"/>
        <v>5600</v>
      </c>
      <c r="S260" s="4">
        <f>S259</f>
        <v>2800</v>
      </c>
      <c r="T260">
        <f t="shared" ca="1" si="77"/>
        <v>196638</v>
      </c>
      <c r="U260">
        <f t="shared" si="77"/>
        <v>2500</v>
      </c>
      <c r="V260">
        <f>V259</f>
        <v>2800</v>
      </c>
    </row>
    <row r="261" spans="1:23" x14ac:dyDescent="0.2">
      <c r="A261" t="s">
        <v>11</v>
      </c>
      <c r="B261" t="e">
        <f t="shared" ca="1" si="59"/>
        <v>#NAME?</v>
      </c>
      <c r="C261" s="1">
        <v>40987</v>
      </c>
      <c r="D261" t="e">
        <f ca="1">D258</f>
        <v>#NAME?</v>
      </c>
      <c r="E261" t="e">
        <f ca="1">"12D Adb Wall "&amp;_xludf.BASE(ROUND(RAND()*50000,0),16,5)</f>
        <v>#NAME?</v>
      </c>
      <c r="F261">
        <v>2</v>
      </c>
      <c r="J261">
        <v>4</v>
      </c>
      <c r="K261" s="2">
        <f ca="1">Q260</f>
        <v>196638</v>
      </c>
      <c r="L261" s="2">
        <f ca="1">R260</f>
        <v>5600</v>
      </c>
      <c r="M261" s="2">
        <v>0</v>
      </c>
      <c r="N261" s="2">
        <f ca="1">K259</f>
        <v>188403</v>
      </c>
      <c r="O261" s="3">
        <f ca="1">O260</f>
        <v>5600</v>
      </c>
      <c r="P261" s="4">
        <f>P260</f>
        <v>0</v>
      </c>
      <c r="Q261" s="2">
        <f t="shared" ca="1" si="76"/>
        <v>188403</v>
      </c>
      <c r="R261" s="3">
        <f t="shared" ca="1" si="76"/>
        <v>5600</v>
      </c>
      <c r="S261" s="4">
        <f>S260</f>
        <v>2800</v>
      </c>
      <c r="T261">
        <f t="shared" ca="1" si="77"/>
        <v>196638</v>
      </c>
      <c r="U261">
        <f t="shared" ca="1" si="77"/>
        <v>5600</v>
      </c>
      <c r="V261">
        <f>V260</f>
        <v>2800</v>
      </c>
    </row>
    <row r="262" spans="1:23" x14ac:dyDescent="0.2">
      <c r="A262" t="s">
        <v>12</v>
      </c>
      <c r="B262" t="e">
        <f t="shared" ca="1" si="59"/>
        <v>#NAME?</v>
      </c>
      <c r="C262" s="1">
        <v>40987</v>
      </c>
      <c r="D262" t="e">
        <f ca="1">D258</f>
        <v>#NAME?</v>
      </c>
      <c r="E262" t="e">
        <f ca="1">"12D IZ Wall "&amp;_xludf.BASE(ROUND(RAND()*50000,0),16,5)</f>
        <v>#NAME?</v>
      </c>
      <c r="F262">
        <v>2</v>
      </c>
      <c r="H262" t="e">
        <f ca="1">E255</f>
        <v>#NAME?</v>
      </c>
      <c r="J262">
        <v>4</v>
      </c>
      <c r="K262" s="2">
        <f ca="1">N261</f>
        <v>188403</v>
      </c>
      <c r="L262" s="2">
        <f ca="1">O261</f>
        <v>5600</v>
      </c>
      <c r="M262" s="2">
        <f>P261</f>
        <v>0</v>
      </c>
      <c r="N262" s="2">
        <f ca="1">K259</f>
        <v>188403</v>
      </c>
      <c r="O262" s="3">
        <f>L259</f>
        <v>2500</v>
      </c>
      <c r="P262" s="4">
        <f>M259</f>
        <v>0</v>
      </c>
      <c r="Q262" s="2">
        <f t="shared" ca="1" si="76"/>
        <v>188403</v>
      </c>
      <c r="R262" s="2">
        <f t="shared" si="76"/>
        <v>2500</v>
      </c>
      <c r="S262" s="4" t="e">
        <f>#REF!</f>
        <v>#REF!</v>
      </c>
      <c r="T262">
        <f t="shared" ca="1" si="77"/>
        <v>188403</v>
      </c>
      <c r="U262">
        <f t="shared" ca="1" si="77"/>
        <v>5600</v>
      </c>
      <c r="V262">
        <f>V261</f>
        <v>2800</v>
      </c>
    </row>
    <row r="263" spans="1:23" x14ac:dyDescent="0.2">
      <c r="A263" t="s">
        <v>13</v>
      </c>
      <c r="B263" t="e">
        <f t="shared" ref="B263:B326" ca="1" si="78">_xludf.BASE(_xludf.DECIMAL(B262,16)+1,16,5)</f>
        <v>#NAME?</v>
      </c>
      <c r="C263" s="1">
        <v>40987</v>
      </c>
      <c r="D263" t="e">
        <f ca="1">D258</f>
        <v>#NAME?</v>
      </c>
      <c r="E263" t="e">
        <f ca="1">"12D Adb Flr "&amp;_xludf.BASE(ROUND(RAND()*50000,0),16,5)</f>
        <v>#NAME?</v>
      </c>
      <c r="F263">
        <v>3</v>
      </c>
      <c r="J263">
        <v>4</v>
      </c>
      <c r="K263" s="2">
        <f ca="1">K259</f>
        <v>188403</v>
      </c>
      <c r="L263" s="2">
        <f>L259</f>
        <v>2500</v>
      </c>
      <c r="M263" s="4">
        <v>0</v>
      </c>
      <c r="N263" s="2">
        <f ca="1">K260</f>
        <v>196638</v>
      </c>
      <c r="O263" s="3">
        <f>L260</f>
        <v>2500</v>
      </c>
      <c r="P263" s="4">
        <v>0</v>
      </c>
      <c r="Q263" s="2">
        <f ca="1">K261</f>
        <v>196638</v>
      </c>
      <c r="R263" s="3">
        <f ca="1">L261</f>
        <v>5600</v>
      </c>
      <c r="S263" s="4">
        <v>0</v>
      </c>
      <c r="T263">
        <f ca="1">K262</f>
        <v>188403</v>
      </c>
      <c r="U263">
        <f ca="1">L262</f>
        <v>5600</v>
      </c>
      <c r="V263">
        <v>0</v>
      </c>
    </row>
    <row r="264" spans="1:23" x14ac:dyDescent="0.2">
      <c r="A264" t="s">
        <v>14</v>
      </c>
      <c r="B264" t="e">
        <f t="shared" ca="1" si="78"/>
        <v>#NAME?</v>
      </c>
      <c r="C264" s="1">
        <v>40987</v>
      </c>
      <c r="D264" t="e">
        <f ca="1">D258</f>
        <v>#NAME?</v>
      </c>
      <c r="E264" t="str">
        <f>"12D Window "</f>
        <v xml:space="preserve">12D Window </v>
      </c>
      <c r="F264">
        <v>22</v>
      </c>
      <c r="G264" t="e">
        <f ca="1">E259</f>
        <v>#NAME?</v>
      </c>
      <c r="H264">
        <v>35</v>
      </c>
      <c r="J264">
        <v>4</v>
      </c>
      <c r="K264">
        <f ca="1">K259+500</f>
        <v>188903</v>
      </c>
      <c r="L264">
        <f>L259+500</f>
        <v>3000</v>
      </c>
      <c r="M264">
        <f>M259+1200</f>
        <v>1200</v>
      </c>
      <c r="N264">
        <f ca="1">K264+1000</f>
        <v>189903</v>
      </c>
      <c r="O264">
        <f>L264</f>
        <v>3000</v>
      </c>
      <c r="P264">
        <f>M264</f>
        <v>1200</v>
      </c>
      <c r="Q264">
        <f ca="1">N264</f>
        <v>189903</v>
      </c>
      <c r="R264">
        <f>O264</f>
        <v>3000</v>
      </c>
      <c r="S264">
        <f>P264+1000</f>
        <v>2200</v>
      </c>
      <c r="T264">
        <f ca="1">K264</f>
        <v>188903</v>
      </c>
      <c r="U264">
        <f>R264</f>
        <v>3000</v>
      </c>
      <c r="V264">
        <f>S264</f>
        <v>2200</v>
      </c>
    </row>
    <row r="265" spans="1:23" x14ac:dyDescent="0.2">
      <c r="A265" t="s">
        <v>4</v>
      </c>
      <c r="B265" t="e">
        <f t="shared" ca="1" si="78"/>
        <v>#NAME?</v>
      </c>
      <c r="C265" s="1">
        <v>40987</v>
      </c>
      <c r="D265" t="e">
        <f ca="1">"12D Zn-"&amp;_xludf.BASE(W265,10,3)</f>
        <v>#NAME?</v>
      </c>
      <c r="E265" t="e">
        <f ca="1">"12D Zn-"&amp;_xludf.BASE(W265,10,3)</f>
        <v>#NAME?</v>
      </c>
      <c r="F265" t="s">
        <v>7</v>
      </c>
      <c r="H265">
        <f ca="1">ROUND(0.2*10^7+0.3*RAND()*1*10^8,0)</f>
        <v>19054767</v>
      </c>
      <c r="J265">
        <v>0</v>
      </c>
      <c r="K265" s="2">
        <v>0</v>
      </c>
      <c r="L265" s="3">
        <v>0</v>
      </c>
      <c r="M265" s="4" t="s">
        <v>2</v>
      </c>
      <c r="N265" s="2"/>
      <c r="O265" s="3">
        <v>1</v>
      </c>
      <c r="P265" s="4">
        <v>1</v>
      </c>
      <c r="Q265" s="2">
        <v>2800</v>
      </c>
      <c r="R265" s="3"/>
      <c r="S265" s="4" t="s">
        <v>8</v>
      </c>
      <c r="T265" t="s">
        <v>9</v>
      </c>
      <c r="W265">
        <f>W258+1</f>
        <v>38</v>
      </c>
    </row>
    <row r="266" spans="1:23" x14ac:dyDescent="0.2">
      <c r="A266" t="s">
        <v>10</v>
      </c>
      <c r="B266" t="e">
        <f t="shared" ca="1" si="78"/>
        <v>#NAME?</v>
      </c>
      <c r="C266" s="1">
        <v>40987</v>
      </c>
      <c r="D266" t="e">
        <f ca="1">D265</f>
        <v>#NAME?</v>
      </c>
      <c r="E266" t="e">
        <f ca="1">"12D Ext Wall "&amp;_xludf.BASE(ROUND(RAND()*50000,0),16,5)</f>
        <v>#NAME?</v>
      </c>
      <c r="F266">
        <v>1</v>
      </c>
      <c r="J266">
        <v>4</v>
      </c>
      <c r="K266" s="2">
        <f ca="1">N259</f>
        <v>196638</v>
      </c>
      <c r="L266" s="3">
        <f>O259</f>
        <v>2500</v>
      </c>
      <c r="M266" s="4">
        <f>P259</f>
        <v>0</v>
      </c>
      <c r="N266" s="2">
        <f ca="1">K266+ROUND(H265/3100,0)</f>
        <v>202785</v>
      </c>
      <c r="O266" s="3">
        <v>2500</v>
      </c>
      <c r="P266" s="4">
        <v>0</v>
      </c>
      <c r="Q266" s="2">
        <f t="shared" ref="Q266:R269" ca="1" si="79">N266</f>
        <v>202785</v>
      </c>
      <c r="R266" s="3">
        <f t="shared" si="79"/>
        <v>2500</v>
      </c>
      <c r="S266" s="4">
        <f>2800</f>
        <v>2800</v>
      </c>
      <c r="T266">
        <f t="shared" ref="T266:U269" ca="1" si="80">K266</f>
        <v>196638</v>
      </c>
      <c r="U266">
        <f t="shared" si="80"/>
        <v>2500</v>
      </c>
      <c r="V266">
        <v>2800</v>
      </c>
    </row>
    <row r="267" spans="1:23" x14ac:dyDescent="0.2">
      <c r="A267" t="s">
        <v>12</v>
      </c>
      <c r="B267" t="e">
        <f t="shared" ca="1" si="78"/>
        <v>#NAME?</v>
      </c>
      <c r="C267" s="1">
        <v>40987</v>
      </c>
      <c r="D267" t="e">
        <f ca="1">D265</f>
        <v>#NAME?</v>
      </c>
      <c r="E267" t="e">
        <f ca="1">"12D IZ Wall "&amp;_xludf.BASE(ROUND(RAND()*50000,0),16,5)</f>
        <v>#NAME?</v>
      </c>
      <c r="F267">
        <v>2</v>
      </c>
      <c r="H267" t="e">
        <f ca="1">E276</f>
        <v>#NAME?</v>
      </c>
      <c r="J267">
        <v>4</v>
      </c>
      <c r="K267" s="2">
        <f ca="1">N266</f>
        <v>202785</v>
      </c>
      <c r="L267" s="3">
        <f>O266</f>
        <v>2500</v>
      </c>
      <c r="M267" s="4">
        <f>P266</f>
        <v>0</v>
      </c>
      <c r="N267" s="2">
        <f ca="1">K267</f>
        <v>202785</v>
      </c>
      <c r="O267" s="3">
        <f ca="1">ROUND(L267+H265/(N266-K266),0)</f>
        <v>5600</v>
      </c>
      <c r="P267" s="4">
        <v>0</v>
      </c>
      <c r="Q267" s="2">
        <f t="shared" ca="1" si="79"/>
        <v>202785</v>
      </c>
      <c r="R267" s="3">
        <f t="shared" ca="1" si="79"/>
        <v>5600</v>
      </c>
      <c r="S267" s="4">
        <f>S266</f>
        <v>2800</v>
      </c>
      <c r="T267">
        <f t="shared" ca="1" si="80"/>
        <v>202785</v>
      </c>
      <c r="U267">
        <f t="shared" si="80"/>
        <v>2500</v>
      </c>
      <c r="V267">
        <f>V266</f>
        <v>2800</v>
      </c>
    </row>
    <row r="268" spans="1:23" x14ac:dyDescent="0.2">
      <c r="A268" t="s">
        <v>11</v>
      </c>
      <c r="B268" t="e">
        <f t="shared" ca="1" si="78"/>
        <v>#NAME?</v>
      </c>
      <c r="C268" s="1">
        <v>40987</v>
      </c>
      <c r="D268" t="e">
        <f ca="1">D265</f>
        <v>#NAME?</v>
      </c>
      <c r="E268" t="e">
        <f ca="1">"12D Adb Wall "&amp;_xludf.BASE(ROUND(RAND()*50000,0),16,5)</f>
        <v>#NAME?</v>
      </c>
      <c r="F268">
        <v>2</v>
      </c>
      <c r="J268">
        <v>4</v>
      </c>
      <c r="K268" s="2">
        <f ca="1">Q267</f>
        <v>202785</v>
      </c>
      <c r="L268" s="2">
        <f ca="1">R267</f>
        <v>5600</v>
      </c>
      <c r="M268" s="2">
        <v>0</v>
      </c>
      <c r="N268" s="2">
        <f ca="1">K266</f>
        <v>196638</v>
      </c>
      <c r="O268" s="3">
        <f ca="1">O267</f>
        <v>5600</v>
      </c>
      <c r="P268" s="4">
        <f>P267</f>
        <v>0</v>
      </c>
      <c r="Q268" s="2">
        <f t="shared" ca="1" si="79"/>
        <v>196638</v>
      </c>
      <c r="R268" s="3">
        <f t="shared" ca="1" si="79"/>
        <v>5600</v>
      </c>
      <c r="S268" s="4">
        <f>S267</f>
        <v>2800</v>
      </c>
      <c r="T268">
        <f t="shared" ca="1" si="80"/>
        <v>202785</v>
      </c>
      <c r="U268">
        <f t="shared" ca="1" si="80"/>
        <v>5600</v>
      </c>
      <c r="V268">
        <f>V267</f>
        <v>2800</v>
      </c>
    </row>
    <row r="269" spans="1:23" x14ac:dyDescent="0.2">
      <c r="A269" t="s">
        <v>12</v>
      </c>
      <c r="B269" t="e">
        <f t="shared" ca="1" si="78"/>
        <v>#NAME?</v>
      </c>
      <c r="C269" s="1">
        <v>40987</v>
      </c>
      <c r="D269" t="e">
        <f ca="1">D265</f>
        <v>#NAME?</v>
      </c>
      <c r="E269" t="e">
        <f ca="1">"12D IZ Wall "&amp;_xludf.BASE(ROUND(RAND()*50000,0),16,5)</f>
        <v>#NAME?</v>
      </c>
      <c r="F269">
        <v>2</v>
      </c>
      <c r="H269" t="e">
        <f ca="1">E262</f>
        <v>#NAME?</v>
      </c>
      <c r="J269">
        <v>4</v>
      </c>
      <c r="K269" s="2">
        <f ca="1">N268</f>
        <v>196638</v>
      </c>
      <c r="L269" s="2">
        <f ca="1">O268</f>
        <v>5600</v>
      </c>
      <c r="M269" s="2">
        <f>P268</f>
        <v>0</v>
      </c>
      <c r="N269" s="2">
        <f ca="1">K266</f>
        <v>196638</v>
      </c>
      <c r="O269" s="3">
        <f>L266</f>
        <v>2500</v>
      </c>
      <c r="P269" s="4">
        <f>M266</f>
        <v>0</v>
      </c>
      <c r="Q269" s="2">
        <f t="shared" ca="1" si="79"/>
        <v>196638</v>
      </c>
      <c r="R269" s="2">
        <f t="shared" si="79"/>
        <v>2500</v>
      </c>
      <c r="S269" s="4" t="e">
        <f>#REF!</f>
        <v>#REF!</v>
      </c>
      <c r="T269">
        <f t="shared" ca="1" si="80"/>
        <v>196638</v>
      </c>
      <c r="U269">
        <f t="shared" ca="1" si="80"/>
        <v>5600</v>
      </c>
      <c r="V269">
        <f>V268</f>
        <v>2800</v>
      </c>
    </row>
    <row r="270" spans="1:23" x14ac:dyDescent="0.2">
      <c r="A270" t="s">
        <v>13</v>
      </c>
      <c r="B270" t="e">
        <f t="shared" ca="1" si="78"/>
        <v>#NAME?</v>
      </c>
      <c r="C270" s="1">
        <v>40987</v>
      </c>
      <c r="D270" t="e">
        <f ca="1">D265</f>
        <v>#NAME?</v>
      </c>
      <c r="E270" t="e">
        <f ca="1">"12D Adb Flr "&amp;_xludf.BASE(ROUND(RAND()*50000,0),16,5)</f>
        <v>#NAME?</v>
      </c>
      <c r="F270">
        <v>3</v>
      </c>
      <c r="J270">
        <v>4</v>
      </c>
      <c r="K270" s="2">
        <f ca="1">K266</f>
        <v>196638</v>
      </c>
      <c r="L270" s="2">
        <f>L266</f>
        <v>2500</v>
      </c>
      <c r="M270" s="4">
        <v>0</v>
      </c>
      <c r="N270" s="2">
        <f ca="1">K267</f>
        <v>202785</v>
      </c>
      <c r="O270" s="3">
        <f>L267</f>
        <v>2500</v>
      </c>
      <c r="P270" s="4">
        <v>0</v>
      </c>
      <c r="Q270" s="2">
        <f ca="1">K268</f>
        <v>202785</v>
      </c>
      <c r="R270" s="3">
        <f ca="1">L268</f>
        <v>5600</v>
      </c>
      <c r="S270" s="4">
        <v>0</v>
      </c>
      <c r="T270">
        <f ca="1">K269</f>
        <v>196638</v>
      </c>
      <c r="U270">
        <f ca="1">L269</f>
        <v>5600</v>
      </c>
      <c r="V270">
        <v>0</v>
      </c>
    </row>
    <row r="271" spans="1:23" x14ac:dyDescent="0.2">
      <c r="A271" t="s">
        <v>14</v>
      </c>
      <c r="B271" t="e">
        <f t="shared" ca="1" si="78"/>
        <v>#NAME?</v>
      </c>
      <c r="C271" s="1">
        <v>40987</v>
      </c>
      <c r="D271" t="e">
        <f ca="1">D265</f>
        <v>#NAME?</v>
      </c>
      <c r="E271" t="str">
        <f>"12D Window "</f>
        <v xml:space="preserve">12D Window </v>
      </c>
      <c r="F271">
        <v>22</v>
      </c>
      <c r="G271" t="e">
        <f ca="1">E266</f>
        <v>#NAME?</v>
      </c>
      <c r="H271">
        <v>35</v>
      </c>
      <c r="J271">
        <v>4</v>
      </c>
      <c r="K271">
        <f ca="1">K266+500</f>
        <v>197138</v>
      </c>
      <c r="L271">
        <f>L266+500</f>
        <v>3000</v>
      </c>
      <c r="M271">
        <f>M266+1200</f>
        <v>1200</v>
      </c>
      <c r="N271">
        <f ca="1">K271+1000</f>
        <v>198138</v>
      </c>
      <c r="O271">
        <f>L271</f>
        <v>3000</v>
      </c>
      <c r="P271">
        <f>M271</f>
        <v>1200</v>
      </c>
      <c r="Q271">
        <f ca="1">N271</f>
        <v>198138</v>
      </c>
      <c r="R271">
        <f>O271</f>
        <v>3000</v>
      </c>
      <c r="S271">
        <f>P271+1000</f>
        <v>2200</v>
      </c>
      <c r="T271">
        <f ca="1">K271</f>
        <v>197138</v>
      </c>
      <c r="U271">
        <f>R271</f>
        <v>3000</v>
      </c>
      <c r="V271">
        <f>S271</f>
        <v>2200</v>
      </c>
    </row>
    <row r="272" spans="1:23" x14ac:dyDescent="0.2">
      <c r="A272" t="s">
        <v>4</v>
      </c>
      <c r="B272" t="e">
        <f t="shared" ca="1" si="78"/>
        <v>#NAME?</v>
      </c>
      <c r="C272" s="1">
        <v>40987</v>
      </c>
      <c r="D272" t="e">
        <f ca="1">"12D Zn-"&amp;_xludf.BASE(W272,10,3)</f>
        <v>#NAME?</v>
      </c>
      <c r="E272" t="e">
        <f ca="1">"12D Zn-"&amp;_xludf.BASE(W272,10,3)</f>
        <v>#NAME?</v>
      </c>
      <c r="F272" t="s">
        <v>7</v>
      </c>
      <c r="H272">
        <f ca="1">ROUND(0.2*10^7+0.3*RAND()*1*10^8,0)</f>
        <v>11155017</v>
      </c>
      <c r="J272">
        <v>0</v>
      </c>
      <c r="K272" s="2">
        <v>0</v>
      </c>
      <c r="L272" s="3">
        <v>0</v>
      </c>
      <c r="M272" s="4" t="s">
        <v>2</v>
      </c>
      <c r="N272" s="2"/>
      <c r="O272" s="3">
        <v>1</v>
      </c>
      <c r="P272" s="4">
        <v>1</v>
      </c>
      <c r="Q272" s="2">
        <v>2800</v>
      </c>
      <c r="R272" s="3"/>
      <c r="S272" s="4" t="s">
        <v>8</v>
      </c>
      <c r="T272" t="s">
        <v>9</v>
      </c>
      <c r="W272">
        <f>W265+1</f>
        <v>39</v>
      </c>
    </row>
    <row r="273" spans="1:23" x14ac:dyDescent="0.2">
      <c r="A273" t="s">
        <v>10</v>
      </c>
      <c r="B273" t="e">
        <f t="shared" ca="1" si="78"/>
        <v>#NAME?</v>
      </c>
      <c r="C273" s="1">
        <v>40987</v>
      </c>
      <c r="D273" t="e">
        <f ca="1">D272</f>
        <v>#NAME?</v>
      </c>
      <c r="E273" t="e">
        <f ca="1">"12D Ext Wall "&amp;_xludf.BASE(ROUND(RAND()*50000,0),16,5)</f>
        <v>#NAME?</v>
      </c>
      <c r="F273">
        <v>1</v>
      </c>
      <c r="J273">
        <v>4</v>
      </c>
      <c r="K273" s="2">
        <f ca="1">N266</f>
        <v>202785</v>
      </c>
      <c r="L273" s="3">
        <f>O266</f>
        <v>2500</v>
      </c>
      <c r="M273" s="4">
        <f>P266</f>
        <v>0</v>
      </c>
      <c r="N273" s="2">
        <f ca="1">K273+ROUND(H272/3100,0)</f>
        <v>206383</v>
      </c>
      <c r="O273" s="3">
        <v>2500</v>
      </c>
      <c r="P273" s="4">
        <v>0</v>
      </c>
      <c r="Q273" s="2">
        <f t="shared" ref="Q273:R276" ca="1" si="81">N273</f>
        <v>206383</v>
      </c>
      <c r="R273" s="3">
        <f t="shared" si="81"/>
        <v>2500</v>
      </c>
      <c r="S273" s="4">
        <f>2800</f>
        <v>2800</v>
      </c>
      <c r="T273">
        <f t="shared" ref="T273:U276" ca="1" si="82">K273</f>
        <v>202785</v>
      </c>
      <c r="U273">
        <f t="shared" si="82"/>
        <v>2500</v>
      </c>
      <c r="V273">
        <v>2800</v>
      </c>
    </row>
    <row r="274" spans="1:23" x14ac:dyDescent="0.2">
      <c r="A274" t="s">
        <v>12</v>
      </c>
      <c r="B274" t="e">
        <f t="shared" ca="1" si="78"/>
        <v>#NAME?</v>
      </c>
      <c r="C274" s="1">
        <v>40987</v>
      </c>
      <c r="D274" t="e">
        <f ca="1">D272</f>
        <v>#NAME?</v>
      </c>
      <c r="E274" t="e">
        <f ca="1">"12D IZ Wall "&amp;_xludf.BASE(ROUND(RAND()*50000,0),16,5)</f>
        <v>#NAME?</v>
      </c>
      <c r="F274">
        <v>2</v>
      </c>
      <c r="H274" t="e">
        <f ca="1">E283</f>
        <v>#NAME?</v>
      </c>
      <c r="J274">
        <v>4</v>
      </c>
      <c r="K274" s="2">
        <f ca="1">N273</f>
        <v>206383</v>
      </c>
      <c r="L274" s="3">
        <f>O273</f>
        <v>2500</v>
      </c>
      <c r="M274" s="4">
        <f>P273</f>
        <v>0</v>
      </c>
      <c r="N274" s="2">
        <f ca="1">K274</f>
        <v>206383</v>
      </c>
      <c r="O274" s="3">
        <f ca="1">ROUND(L274+H272/(N273-K273),0)</f>
        <v>5600</v>
      </c>
      <c r="P274" s="4">
        <v>0</v>
      </c>
      <c r="Q274" s="2">
        <f t="shared" ca="1" si="81"/>
        <v>206383</v>
      </c>
      <c r="R274" s="3">
        <f t="shared" ca="1" si="81"/>
        <v>5600</v>
      </c>
      <c r="S274" s="4">
        <f>S273</f>
        <v>2800</v>
      </c>
      <c r="T274">
        <f t="shared" ca="1" si="82"/>
        <v>206383</v>
      </c>
      <c r="U274">
        <f t="shared" si="82"/>
        <v>2500</v>
      </c>
      <c r="V274">
        <f>V273</f>
        <v>2800</v>
      </c>
    </row>
    <row r="275" spans="1:23" x14ac:dyDescent="0.2">
      <c r="A275" t="s">
        <v>11</v>
      </c>
      <c r="B275" t="e">
        <f t="shared" ca="1" si="78"/>
        <v>#NAME?</v>
      </c>
      <c r="C275" s="1">
        <v>40987</v>
      </c>
      <c r="D275" t="e">
        <f ca="1">D272</f>
        <v>#NAME?</v>
      </c>
      <c r="E275" t="e">
        <f ca="1">"12D Adb Wall "&amp;_xludf.BASE(ROUND(RAND()*50000,0),16,5)</f>
        <v>#NAME?</v>
      </c>
      <c r="F275">
        <v>2</v>
      </c>
      <c r="J275">
        <v>4</v>
      </c>
      <c r="K275" s="2">
        <f ca="1">Q274</f>
        <v>206383</v>
      </c>
      <c r="L275" s="2">
        <f ca="1">R274</f>
        <v>5600</v>
      </c>
      <c r="M275" s="2">
        <v>0</v>
      </c>
      <c r="N275" s="2">
        <f ca="1">K273</f>
        <v>202785</v>
      </c>
      <c r="O275" s="3">
        <f ca="1">O274</f>
        <v>5600</v>
      </c>
      <c r="P275" s="4">
        <f>P274</f>
        <v>0</v>
      </c>
      <c r="Q275" s="2">
        <f t="shared" ca="1" si="81"/>
        <v>202785</v>
      </c>
      <c r="R275" s="3">
        <f t="shared" ca="1" si="81"/>
        <v>5600</v>
      </c>
      <c r="S275" s="4">
        <f>S274</f>
        <v>2800</v>
      </c>
      <c r="T275">
        <f t="shared" ca="1" si="82"/>
        <v>206383</v>
      </c>
      <c r="U275">
        <f t="shared" ca="1" si="82"/>
        <v>5600</v>
      </c>
      <c r="V275">
        <f>V274</f>
        <v>2800</v>
      </c>
    </row>
    <row r="276" spans="1:23" x14ac:dyDescent="0.2">
      <c r="A276" t="s">
        <v>12</v>
      </c>
      <c r="B276" t="e">
        <f t="shared" ca="1" si="78"/>
        <v>#NAME?</v>
      </c>
      <c r="C276" s="1">
        <v>40987</v>
      </c>
      <c r="D276" t="e">
        <f ca="1">D272</f>
        <v>#NAME?</v>
      </c>
      <c r="E276" t="e">
        <f ca="1">"12D IZ Wall "&amp;_xludf.BASE(ROUND(RAND()*50000,0),16,5)</f>
        <v>#NAME?</v>
      </c>
      <c r="F276">
        <v>2</v>
      </c>
      <c r="H276" t="e">
        <f ca="1">E269</f>
        <v>#NAME?</v>
      </c>
      <c r="J276">
        <v>4</v>
      </c>
      <c r="K276" s="2">
        <f ca="1">N275</f>
        <v>202785</v>
      </c>
      <c r="L276" s="2">
        <f ca="1">O275</f>
        <v>5600</v>
      </c>
      <c r="M276" s="2">
        <f>P275</f>
        <v>0</v>
      </c>
      <c r="N276" s="2">
        <f ca="1">K273</f>
        <v>202785</v>
      </c>
      <c r="O276" s="3">
        <f>L273</f>
        <v>2500</v>
      </c>
      <c r="P276" s="4">
        <f>M273</f>
        <v>0</v>
      </c>
      <c r="Q276" s="2">
        <f t="shared" ca="1" si="81"/>
        <v>202785</v>
      </c>
      <c r="R276" s="2">
        <f t="shared" si="81"/>
        <v>2500</v>
      </c>
      <c r="S276" s="4" t="e">
        <f>#REF!</f>
        <v>#REF!</v>
      </c>
      <c r="T276">
        <f t="shared" ca="1" si="82"/>
        <v>202785</v>
      </c>
      <c r="U276">
        <f t="shared" ca="1" si="82"/>
        <v>5600</v>
      </c>
      <c r="V276">
        <f>V275</f>
        <v>2800</v>
      </c>
    </row>
    <row r="277" spans="1:23" x14ac:dyDescent="0.2">
      <c r="A277" t="s">
        <v>13</v>
      </c>
      <c r="B277" t="e">
        <f t="shared" ca="1" si="78"/>
        <v>#NAME?</v>
      </c>
      <c r="C277" s="1">
        <v>40987</v>
      </c>
      <c r="D277" t="e">
        <f ca="1">D272</f>
        <v>#NAME?</v>
      </c>
      <c r="E277" t="e">
        <f ca="1">"12D Adb Flr "&amp;_xludf.BASE(ROUND(RAND()*50000,0),16,5)</f>
        <v>#NAME?</v>
      </c>
      <c r="F277">
        <v>3</v>
      </c>
      <c r="J277">
        <v>4</v>
      </c>
      <c r="K277" s="2">
        <f ca="1">K273</f>
        <v>202785</v>
      </c>
      <c r="L277" s="2">
        <f>L273</f>
        <v>2500</v>
      </c>
      <c r="M277" s="4">
        <v>0</v>
      </c>
      <c r="N277" s="2">
        <f ca="1">K274</f>
        <v>206383</v>
      </c>
      <c r="O277" s="3">
        <f>L274</f>
        <v>2500</v>
      </c>
      <c r="P277" s="4">
        <v>0</v>
      </c>
      <c r="Q277" s="2">
        <f ca="1">K275</f>
        <v>206383</v>
      </c>
      <c r="R277" s="3">
        <f ca="1">L275</f>
        <v>5600</v>
      </c>
      <c r="S277" s="4">
        <v>0</v>
      </c>
      <c r="T277">
        <f ca="1">K276</f>
        <v>202785</v>
      </c>
      <c r="U277">
        <f ca="1">L276</f>
        <v>5600</v>
      </c>
      <c r="V277">
        <v>0</v>
      </c>
    </row>
    <row r="278" spans="1:23" x14ac:dyDescent="0.2">
      <c r="A278" t="s">
        <v>14</v>
      </c>
      <c r="B278" t="e">
        <f t="shared" ca="1" si="78"/>
        <v>#NAME?</v>
      </c>
      <c r="C278" s="1">
        <v>40987</v>
      </c>
      <c r="D278" t="e">
        <f ca="1">D272</f>
        <v>#NAME?</v>
      </c>
      <c r="E278" t="str">
        <f>"12D Window "</f>
        <v xml:space="preserve">12D Window </v>
      </c>
      <c r="F278">
        <v>22</v>
      </c>
      <c r="G278" t="e">
        <f ca="1">E273</f>
        <v>#NAME?</v>
      </c>
      <c r="H278">
        <v>35</v>
      </c>
      <c r="J278">
        <v>4</v>
      </c>
      <c r="K278">
        <f ca="1">K273+500</f>
        <v>203285</v>
      </c>
      <c r="L278">
        <f>L273+500</f>
        <v>3000</v>
      </c>
      <c r="M278">
        <f>M273+1200</f>
        <v>1200</v>
      </c>
      <c r="N278">
        <f ca="1">K278+1000</f>
        <v>204285</v>
      </c>
      <c r="O278">
        <f>L278</f>
        <v>3000</v>
      </c>
      <c r="P278">
        <f>M278</f>
        <v>1200</v>
      </c>
      <c r="Q278">
        <f ca="1">N278</f>
        <v>204285</v>
      </c>
      <c r="R278">
        <f>O278</f>
        <v>3000</v>
      </c>
      <c r="S278">
        <f>P278+1000</f>
        <v>2200</v>
      </c>
      <c r="T278">
        <f ca="1">K278</f>
        <v>203285</v>
      </c>
      <c r="U278">
        <f>R278</f>
        <v>3000</v>
      </c>
      <c r="V278">
        <f>S278</f>
        <v>2200</v>
      </c>
    </row>
    <row r="279" spans="1:23" x14ac:dyDescent="0.2">
      <c r="A279" t="s">
        <v>4</v>
      </c>
      <c r="B279" t="e">
        <f t="shared" ca="1" si="78"/>
        <v>#NAME?</v>
      </c>
      <c r="C279" s="1">
        <v>40987</v>
      </c>
      <c r="D279" t="e">
        <f ca="1">"12D Zn-"&amp;_xludf.BASE(W279,10,3)</f>
        <v>#NAME?</v>
      </c>
      <c r="E279" t="e">
        <f ca="1">"12D Zn-"&amp;_xludf.BASE(W279,10,3)</f>
        <v>#NAME?</v>
      </c>
      <c r="F279" t="s">
        <v>7</v>
      </c>
      <c r="H279">
        <f ca="1">ROUND(0.2*10^7+0.3*RAND()*1*10^8,0)</f>
        <v>18013522</v>
      </c>
      <c r="J279">
        <v>0</v>
      </c>
      <c r="K279" s="2">
        <v>0</v>
      </c>
      <c r="L279" s="3">
        <v>0</v>
      </c>
      <c r="M279" s="4" t="s">
        <v>2</v>
      </c>
      <c r="N279" s="2"/>
      <c r="O279" s="3">
        <v>1</v>
      </c>
      <c r="P279" s="4">
        <v>1</v>
      </c>
      <c r="Q279" s="2">
        <v>2800</v>
      </c>
      <c r="R279" s="3"/>
      <c r="S279" s="4" t="s">
        <v>8</v>
      </c>
      <c r="T279" t="s">
        <v>9</v>
      </c>
      <c r="W279">
        <f>W272+1</f>
        <v>40</v>
      </c>
    </row>
    <row r="280" spans="1:23" x14ac:dyDescent="0.2">
      <c r="A280" t="s">
        <v>10</v>
      </c>
      <c r="B280" t="e">
        <f t="shared" ca="1" si="78"/>
        <v>#NAME?</v>
      </c>
      <c r="C280" s="1">
        <v>40987</v>
      </c>
      <c r="D280" t="e">
        <f ca="1">D279</f>
        <v>#NAME?</v>
      </c>
      <c r="E280" t="e">
        <f ca="1">"12D Ext Wall "&amp;_xludf.BASE(ROUND(RAND()*50000,0),16,5)</f>
        <v>#NAME?</v>
      </c>
      <c r="F280">
        <v>1</v>
      </c>
      <c r="J280">
        <v>4</v>
      </c>
      <c r="K280" s="2">
        <f ca="1">N273</f>
        <v>206383</v>
      </c>
      <c r="L280" s="3">
        <f>O273</f>
        <v>2500</v>
      </c>
      <c r="M280" s="4">
        <f>P273</f>
        <v>0</v>
      </c>
      <c r="N280" s="2">
        <f ca="1">K280+ROUND(H279/3100,0)</f>
        <v>212194</v>
      </c>
      <c r="O280" s="3">
        <v>2500</v>
      </c>
      <c r="P280" s="4">
        <v>0</v>
      </c>
      <c r="Q280" s="2">
        <f t="shared" ref="Q280:R283" ca="1" si="83">N280</f>
        <v>212194</v>
      </c>
      <c r="R280" s="3">
        <f t="shared" si="83"/>
        <v>2500</v>
      </c>
      <c r="S280" s="4">
        <f>2800</f>
        <v>2800</v>
      </c>
      <c r="T280">
        <f t="shared" ref="T280:U283" ca="1" si="84">K280</f>
        <v>206383</v>
      </c>
      <c r="U280">
        <f t="shared" si="84"/>
        <v>2500</v>
      </c>
      <c r="V280">
        <v>2800</v>
      </c>
    </row>
    <row r="281" spans="1:23" x14ac:dyDescent="0.2">
      <c r="A281" t="s">
        <v>12</v>
      </c>
      <c r="B281" t="e">
        <f t="shared" ca="1" si="78"/>
        <v>#NAME?</v>
      </c>
      <c r="C281" s="1">
        <v>40987</v>
      </c>
      <c r="D281" t="e">
        <f ca="1">D279</f>
        <v>#NAME?</v>
      </c>
      <c r="E281" t="e">
        <f ca="1">"12D IZ Wall "&amp;_xludf.BASE(ROUND(RAND()*50000,0),16,5)</f>
        <v>#NAME?</v>
      </c>
      <c r="F281">
        <v>2</v>
      </c>
      <c r="H281" t="e">
        <f ca="1">E290</f>
        <v>#NAME?</v>
      </c>
      <c r="J281">
        <v>4</v>
      </c>
      <c r="K281" s="2">
        <f ca="1">N280</f>
        <v>212194</v>
      </c>
      <c r="L281" s="3">
        <f>O280</f>
        <v>2500</v>
      </c>
      <c r="M281" s="4">
        <f>P280</f>
        <v>0</v>
      </c>
      <c r="N281" s="2">
        <f ca="1">K281</f>
        <v>212194</v>
      </c>
      <c r="O281" s="3">
        <f ca="1">ROUND(L281+H279/(N280-K280),0)</f>
        <v>5600</v>
      </c>
      <c r="P281" s="4">
        <v>0</v>
      </c>
      <c r="Q281" s="2">
        <f t="shared" ca="1" si="83"/>
        <v>212194</v>
      </c>
      <c r="R281" s="3">
        <f t="shared" ca="1" si="83"/>
        <v>5600</v>
      </c>
      <c r="S281" s="4">
        <f>S280</f>
        <v>2800</v>
      </c>
      <c r="T281">
        <f t="shared" ca="1" si="84"/>
        <v>212194</v>
      </c>
      <c r="U281">
        <f t="shared" si="84"/>
        <v>2500</v>
      </c>
      <c r="V281">
        <f>V280</f>
        <v>2800</v>
      </c>
    </row>
    <row r="282" spans="1:23" x14ac:dyDescent="0.2">
      <c r="A282" t="s">
        <v>11</v>
      </c>
      <c r="B282" t="e">
        <f t="shared" ca="1" si="78"/>
        <v>#NAME?</v>
      </c>
      <c r="C282" s="1">
        <v>40987</v>
      </c>
      <c r="D282" t="e">
        <f ca="1">D279</f>
        <v>#NAME?</v>
      </c>
      <c r="E282" t="e">
        <f ca="1">"12D Adb Wall "&amp;_xludf.BASE(ROUND(RAND()*50000,0),16,5)</f>
        <v>#NAME?</v>
      </c>
      <c r="F282">
        <v>2</v>
      </c>
      <c r="J282">
        <v>4</v>
      </c>
      <c r="K282" s="2">
        <f ca="1">Q281</f>
        <v>212194</v>
      </c>
      <c r="L282" s="2">
        <f ca="1">R281</f>
        <v>5600</v>
      </c>
      <c r="M282" s="2">
        <v>0</v>
      </c>
      <c r="N282" s="2">
        <f ca="1">K280</f>
        <v>206383</v>
      </c>
      <c r="O282" s="3">
        <f ca="1">O281</f>
        <v>5600</v>
      </c>
      <c r="P282" s="4">
        <f>P281</f>
        <v>0</v>
      </c>
      <c r="Q282" s="2">
        <f t="shared" ca="1" si="83"/>
        <v>206383</v>
      </c>
      <c r="R282" s="3">
        <f t="shared" ca="1" si="83"/>
        <v>5600</v>
      </c>
      <c r="S282" s="4">
        <f>S281</f>
        <v>2800</v>
      </c>
      <c r="T282">
        <f t="shared" ca="1" si="84"/>
        <v>212194</v>
      </c>
      <c r="U282">
        <f t="shared" ca="1" si="84"/>
        <v>5600</v>
      </c>
      <c r="V282">
        <f>V281</f>
        <v>2800</v>
      </c>
    </row>
    <row r="283" spans="1:23" x14ac:dyDescent="0.2">
      <c r="A283" t="s">
        <v>12</v>
      </c>
      <c r="B283" t="e">
        <f t="shared" ca="1" si="78"/>
        <v>#NAME?</v>
      </c>
      <c r="C283" s="1">
        <v>40987</v>
      </c>
      <c r="D283" t="e">
        <f ca="1">D279</f>
        <v>#NAME?</v>
      </c>
      <c r="E283" t="e">
        <f ca="1">"12D IZ Wall "&amp;_xludf.BASE(ROUND(RAND()*50000,0),16,5)</f>
        <v>#NAME?</v>
      </c>
      <c r="F283">
        <v>2</v>
      </c>
      <c r="H283" t="e">
        <f ca="1">E276</f>
        <v>#NAME?</v>
      </c>
      <c r="J283">
        <v>4</v>
      </c>
      <c r="K283" s="2">
        <f ca="1">N282</f>
        <v>206383</v>
      </c>
      <c r="L283" s="2">
        <f ca="1">O282</f>
        <v>5600</v>
      </c>
      <c r="M283" s="2">
        <f>P282</f>
        <v>0</v>
      </c>
      <c r="N283" s="2">
        <f ca="1">K280</f>
        <v>206383</v>
      </c>
      <c r="O283" s="3">
        <f>L280</f>
        <v>2500</v>
      </c>
      <c r="P283" s="4">
        <f>M280</f>
        <v>0</v>
      </c>
      <c r="Q283" s="2">
        <f t="shared" ca="1" si="83"/>
        <v>206383</v>
      </c>
      <c r="R283" s="2">
        <f t="shared" si="83"/>
        <v>2500</v>
      </c>
      <c r="S283" s="4" t="e">
        <f>#REF!</f>
        <v>#REF!</v>
      </c>
      <c r="T283">
        <f t="shared" ca="1" si="84"/>
        <v>206383</v>
      </c>
      <c r="U283">
        <f t="shared" ca="1" si="84"/>
        <v>5600</v>
      </c>
      <c r="V283">
        <f>V282</f>
        <v>2800</v>
      </c>
    </row>
    <row r="284" spans="1:23" x14ac:dyDescent="0.2">
      <c r="A284" t="s">
        <v>13</v>
      </c>
      <c r="B284" t="e">
        <f t="shared" ca="1" si="78"/>
        <v>#NAME?</v>
      </c>
      <c r="C284" s="1">
        <v>40987</v>
      </c>
      <c r="D284" t="e">
        <f ca="1">D279</f>
        <v>#NAME?</v>
      </c>
      <c r="E284" t="e">
        <f ca="1">"12D Adb Flr "&amp;_xludf.BASE(ROUND(RAND()*50000,0),16,5)</f>
        <v>#NAME?</v>
      </c>
      <c r="F284">
        <v>3</v>
      </c>
      <c r="J284">
        <v>4</v>
      </c>
      <c r="K284" s="2">
        <f ca="1">K280</f>
        <v>206383</v>
      </c>
      <c r="L284" s="2">
        <f>L280</f>
        <v>2500</v>
      </c>
      <c r="M284" s="4">
        <v>0</v>
      </c>
      <c r="N284" s="2">
        <f ca="1">K281</f>
        <v>212194</v>
      </c>
      <c r="O284" s="3">
        <f>L281</f>
        <v>2500</v>
      </c>
      <c r="P284" s="4">
        <v>0</v>
      </c>
      <c r="Q284" s="2">
        <f ca="1">K282</f>
        <v>212194</v>
      </c>
      <c r="R284" s="3">
        <f ca="1">L282</f>
        <v>5600</v>
      </c>
      <c r="S284" s="4">
        <v>0</v>
      </c>
      <c r="T284">
        <f ca="1">K283</f>
        <v>206383</v>
      </c>
      <c r="U284">
        <f ca="1">L283</f>
        <v>5600</v>
      </c>
      <c r="V284">
        <v>0</v>
      </c>
    </row>
    <row r="285" spans="1:23" x14ac:dyDescent="0.2">
      <c r="A285" t="s">
        <v>14</v>
      </c>
      <c r="B285" t="e">
        <f t="shared" ca="1" si="78"/>
        <v>#NAME?</v>
      </c>
      <c r="C285" s="1">
        <v>40987</v>
      </c>
      <c r="D285" t="e">
        <f ca="1">D279</f>
        <v>#NAME?</v>
      </c>
      <c r="E285" t="str">
        <f>"12D Window "</f>
        <v xml:space="preserve">12D Window </v>
      </c>
      <c r="F285">
        <v>22</v>
      </c>
      <c r="G285" t="e">
        <f ca="1">E280</f>
        <v>#NAME?</v>
      </c>
      <c r="H285">
        <v>35</v>
      </c>
      <c r="J285">
        <v>4</v>
      </c>
      <c r="K285">
        <f ca="1">K280+500</f>
        <v>206883</v>
      </c>
      <c r="L285">
        <f>L280+500</f>
        <v>3000</v>
      </c>
      <c r="M285">
        <f>M280+1200</f>
        <v>1200</v>
      </c>
      <c r="N285">
        <f ca="1">K285+1000</f>
        <v>207883</v>
      </c>
      <c r="O285">
        <f>L285</f>
        <v>3000</v>
      </c>
      <c r="P285">
        <f>M285</f>
        <v>1200</v>
      </c>
      <c r="Q285">
        <f ca="1">N285</f>
        <v>207883</v>
      </c>
      <c r="R285">
        <f>O285</f>
        <v>3000</v>
      </c>
      <c r="S285">
        <f>P285+1000</f>
        <v>2200</v>
      </c>
      <c r="T285">
        <f ca="1">K285</f>
        <v>206883</v>
      </c>
      <c r="U285">
        <f>R285</f>
        <v>3000</v>
      </c>
      <c r="V285">
        <f>S285</f>
        <v>2200</v>
      </c>
    </row>
    <row r="286" spans="1:23" x14ac:dyDescent="0.2">
      <c r="A286" t="s">
        <v>4</v>
      </c>
      <c r="B286" t="e">
        <f t="shared" ca="1" si="78"/>
        <v>#NAME?</v>
      </c>
      <c r="C286" s="1">
        <v>40987</v>
      </c>
      <c r="D286" t="e">
        <f ca="1">"12D Zn-"&amp;_xludf.BASE(W286,10,3)</f>
        <v>#NAME?</v>
      </c>
      <c r="E286" t="e">
        <f ca="1">"12D Zn-"&amp;_xludf.BASE(W286,10,3)</f>
        <v>#NAME?</v>
      </c>
      <c r="F286" t="s">
        <v>7</v>
      </c>
      <c r="H286">
        <f ca="1">ROUND(0.2*10^7+0.3*RAND()*1*10^8,0)</f>
        <v>10579715</v>
      </c>
      <c r="J286">
        <v>0</v>
      </c>
      <c r="K286" s="2">
        <v>0</v>
      </c>
      <c r="L286" s="3">
        <v>0</v>
      </c>
      <c r="M286" s="4" t="s">
        <v>2</v>
      </c>
      <c r="N286" s="2"/>
      <c r="O286" s="3">
        <v>1</v>
      </c>
      <c r="P286" s="4">
        <v>1</v>
      </c>
      <c r="Q286" s="2">
        <v>2800</v>
      </c>
      <c r="R286" s="3"/>
      <c r="S286" s="4" t="s">
        <v>8</v>
      </c>
      <c r="T286" t="s">
        <v>9</v>
      </c>
      <c r="W286">
        <f>W279+1</f>
        <v>41</v>
      </c>
    </row>
    <row r="287" spans="1:23" x14ac:dyDescent="0.2">
      <c r="A287" t="s">
        <v>10</v>
      </c>
      <c r="B287" t="e">
        <f t="shared" ca="1" si="78"/>
        <v>#NAME?</v>
      </c>
      <c r="C287" s="1">
        <v>40987</v>
      </c>
      <c r="D287" t="e">
        <f ca="1">D286</f>
        <v>#NAME?</v>
      </c>
      <c r="E287" t="e">
        <f ca="1">"12D Ext Wall "&amp;_xludf.BASE(ROUND(RAND()*50000,0),16,5)</f>
        <v>#NAME?</v>
      </c>
      <c r="F287">
        <v>1</v>
      </c>
      <c r="J287">
        <v>4</v>
      </c>
      <c r="K287" s="2">
        <f ca="1">N280</f>
        <v>212194</v>
      </c>
      <c r="L287" s="3">
        <f>O280</f>
        <v>2500</v>
      </c>
      <c r="M287" s="4">
        <f>P280</f>
        <v>0</v>
      </c>
      <c r="N287" s="2">
        <f ca="1">K287+ROUND(H286/3100,0)</f>
        <v>215607</v>
      </c>
      <c r="O287" s="3">
        <v>2500</v>
      </c>
      <c r="P287" s="4">
        <v>0</v>
      </c>
      <c r="Q287" s="2">
        <f t="shared" ref="Q287:R290" ca="1" si="85">N287</f>
        <v>215607</v>
      </c>
      <c r="R287" s="3">
        <f t="shared" si="85"/>
        <v>2500</v>
      </c>
      <c r="S287" s="4">
        <f>2800</f>
        <v>2800</v>
      </c>
      <c r="T287">
        <f t="shared" ref="T287:U290" ca="1" si="86">K287</f>
        <v>212194</v>
      </c>
      <c r="U287">
        <f t="shared" si="86"/>
        <v>2500</v>
      </c>
      <c r="V287">
        <v>2800</v>
      </c>
    </row>
    <row r="288" spans="1:23" x14ac:dyDescent="0.2">
      <c r="A288" t="s">
        <v>12</v>
      </c>
      <c r="B288" t="e">
        <f t="shared" ca="1" si="78"/>
        <v>#NAME?</v>
      </c>
      <c r="C288" s="1">
        <v>40987</v>
      </c>
      <c r="D288" t="e">
        <f ca="1">D286</f>
        <v>#NAME?</v>
      </c>
      <c r="E288" t="e">
        <f ca="1">"12D IZ Wall "&amp;_xludf.BASE(ROUND(RAND()*50000,0),16,5)</f>
        <v>#NAME?</v>
      </c>
      <c r="F288">
        <v>2</v>
      </c>
      <c r="H288" t="e">
        <f ca="1">E297</f>
        <v>#NAME?</v>
      </c>
      <c r="J288">
        <v>4</v>
      </c>
      <c r="K288" s="2">
        <f ca="1">N287</f>
        <v>215607</v>
      </c>
      <c r="L288" s="3">
        <f>O287</f>
        <v>2500</v>
      </c>
      <c r="M288" s="4">
        <f>P287</f>
        <v>0</v>
      </c>
      <c r="N288" s="2">
        <f ca="1">K288</f>
        <v>215607</v>
      </c>
      <c r="O288" s="3">
        <f ca="1">ROUND(L288+H286/(N287-K287),0)</f>
        <v>5600</v>
      </c>
      <c r="P288" s="4">
        <v>0</v>
      </c>
      <c r="Q288" s="2">
        <f t="shared" ca="1" si="85"/>
        <v>215607</v>
      </c>
      <c r="R288" s="3">
        <f t="shared" ca="1" si="85"/>
        <v>5600</v>
      </c>
      <c r="S288" s="4">
        <f>S287</f>
        <v>2800</v>
      </c>
      <c r="T288">
        <f t="shared" ca="1" si="86"/>
        <v>215607</v>
      </c>
      <c r="U288">
        <f t="shared" si="86"/>
        <v>2500</v>
      </c>
      <c r="V288">
        <f>V287</f>
        <v>2800</v>
      </c>
    </row>
    <row r="289" spans="1:23" x14ac:dyDescent="0.2">
      <c r="A289" t="s">
        <v>11</v>
      </c>
      <c r="B289" t="e">
        <f t="shared" ca="1" si="78"/>
        <v>#NAME?</v>
      </c>
      <c r="C289" s="1">
        <v>40987</v>
      </c>
      <c r="D289" t="e">
        <f ca="1">D286</f>
        <v>#NAME?</v>
      </c>
      <c r="E289" t="e">
        <f ca="1">"12D Adb Wall "&amp;_xludf.BASE(ROUND(RAND()*50000,0),16,5)</f>
        <v>#NAME?</v>
      </c>
      <c r="F289">
        <v>2</v>
      </c>
      <c r="J289">
        <v>4</v>
      </c>
      <c r="K289" s="2">
        <f ca="1">Q288</f>
        <v>215607</v>
      </c>
      <c r="L289" s="2">
        <f ca="1">R288</f>
        <v>5600</v>
      </c>
      <c r="M289" s="2">
        <v>0</v>
      </c>
      <c r="N289" s="2">
        <f ca="1">K287</f>
        <v>212194</v>
      </c>
      <c r="O289" s="3">
        <f ca="1">O288</f>
        <v>5600</v>
      </c>
      <c r="P289" s="4">
        <f>P288</f>
        <v>0</v>
      </c>
      <c r="Q289" s="2">
        <f t="shared" ca="1" si="85"/>
        <v>212194</v>
      </c>
      <c r="R289" s="3">
        <f t="shared" ca="1" si="85"/>
        <v>5600</v>
      </c>
      <c r="S289" s="4">
        <f>S288</f>
        <v>2800</v>
      </c>
      <c r="T289">
        <f t="shared" ca="1" si="86"/>
        <v>215607</v>
      </c>
      <c r="U289">
        <f t="shared" ca="1" si="86"/>
        <v>5600</v>
      </c>
      <c r="V289">
        <f>V288</f>
        <v>2800</v>
      </c>
    </row>
    <row r="290" spans="1:23" x14ac:dyDescent="0.2">
      <c r="A290" t="s">
        <v>12</v>
      </c>
      <c r="B290" t="e">
        <f t="shared" ca="1" si="78"/>
        <v>#NAME?</v>
      </c>
      <c r="C290" s="1">
        <v>40987</v>
      </c>
      <c r="D290" t="e">
        <f ca="1">D286</f>
        <v>#NAME?</v>
      </c>
      <c r="E290" t="e">
        <f ca="1">"12D IZ Wall "&amp;_xludf.BASE(ROUND(RAND()*50000,0),16,5)</f>
        <v>#NAME?</v>
      </c>
      <c r="F290">
        <v>2</v>
      </c>
      <c r="H290" t="e">
        <f ca="1">E283</f>
        <v>#NAME?</v>
      </c>
      <c r="J290">
        <v>4</v>
      </c>
      <c r="K290" s="2">
        <f ca="1">N289</f>
        <v>212194</v>
      </c>
      <c r="L290" s="2">
        <f ca="1">O289</f>
        <v>5600</v>
      </c>
      <c r="M290" s="2">
        <f>P289</f>
        <v>0</v>
      </c>
      <c r="N290" s="2">
        <f ca="1">K287</f>
        <v>212194</v>
      </c>
      <c r="O290" s="3">
        <f>L287</f>
        <v>2500</v>
      </c>
      <c r="P290" s="4">
        <f>M287</f>
        <v>0</v>
      </c>
      <c r="Q290" s="2">
        <f t="shared" ca="1" si="85"/>
        <v>212194</v>
      </c>
      <c r="R290" s="2">
        <f t="shared" si="85"/>
        <v>2500</v>
      </c>
      <c r="S290" s="4" t="e">
        <f>#REF!</f>
        <v>#REF!</v>
      </c>
      <c r="T290">
        <f t="shared" ca="1" si="86"/>
        <v>212194</v>
      </c>
      <c r="U290">
        <f t="shared" ca="1" si="86"/>
        <v>5600</v>
      </c>
      <c r="V290">
        <f>V289</f>
        <v>2800</v>
      </c>
    </row>
    <row r="291" spans="1:23" x14ac:dyDescent="0.2">
      <c r="A291" t="s">
        <v>13</v>
      </c>
      <c r="B291" t="e">
        <f t="shared" ca="1" si="78"/>
        <v>#NAME?</v>
      </c>
      <c r="C291" s="1">
        <v>40987</v>
      </c>
      <c r="D291" t="e">
        <f ca="1">D286</f>
        <v>#NAME?</v>
      </c>
      <c r="E291" t="e">
        <f ca="1">"12D Adb Flr "&amp;_xludf.BASE(ROUND(RAND()*50000,0),16,5)</f>
        <v>#NAME?</v>
      </c>
      <c r="F291">
        <v>3</v>
      </c>
      <c r="J291">
        <v>4</v>
      </c>
      <c r="K291" s="2">
        <f ca="1">K287</f>
        <v>212194</v>
      </c>
      <c r="L291" s="2">
        <f>L287</f>
        <v>2500</v>
      </c>
      <c r="M291" s="4">
        <v>0</v>
      </c>
      <c r="N291" s="2">
        <f ca="1">K288</f>
        <v>215607</v>
      </c>
      <c r="O291" s="3">
        <f>L288</f>
        <v>2500</v>
      </c>
      <c r="P291" s="4">
        <v>0</v>
      </c>
      <c r="Q291" s="2">
        <f ca="1">K289</f>
        <v>215607</v>
      </c>
      <c r="R291" s="3">
        <f ca="1">L289</f>
        <v>5600</v>
      </c>
      <c r="S291" s="4">
        <v>0</v>
      </c>
      <c r="T291">
        <f ca="1">K290</f>
        <v>212194</v>
      </c>
      <c r="U291">
        <f ca="1">L290</f>
        <v>5600</v>
      </c>
      <c r="V291">
        <v>0</v>
      </c>
    </row>
    <row r="292" spans="1:23" x14ac:dyDescent="0.2">
      <c r="A292" t="s">
        <v>14</v>
      </c>
      <c r="B292" t="e">
        <f t="shared" ca="1" si="78"/>
        <v>#NAME?</v>
      </c>
      <c r="C292" s="1">
        <v>40987</v>
      </c>
      <c r="D292" t="e">
        <f ca="1">D286</f>
        <v>#NAME?</v>
      </c>
      <c r="E292" t="str">
        <f>"12D Window "</f>
        <v xml:space="preserve">12D Window </v>
      </c>
      <c r="F292">
        <v>22</v>
      </c>
      <c r="G292" t="e">
        <f ca="1">E287</f>
        <v>#NAME?</v>
      </c>
      <c r="H292">
        <v>35</v>
      </c>
      <c r="J292">
        <v>4</v>
      </c>
      <c r="K292">
        <f ca="1">K287+500</f>
        <v>212694</v>
      </c>
      <c r="L292">
        <f>L287+500</f>
        <v>3000</v>
      </c>
      <c r="M292">
        <f>M287+1200</f>
        <v>1200</v>
      </c>
      <c r="N292">
        <f ca="1">K292+1000</f>
        <v>213694</v>
      </c>
      <c r="O292">
        <f>L292</f>
        <v>3000</v>
      </c>
      <c r="P292">
        <f>M292</f>
        <v>1200</v>
      </c>
      <c r="Q292">
        <f ca="1">N292</f>
        <v>213694</v>
      </c>
      <c r="R292">
        <f>O292</f>
        <v>3000</v>
      </c>
      <c r="S292">
        <f>P292+1000</f>
        <v>2200</v>
      </c>
      <c r="T292">
        <f ca="1">K292</f>
        <v>212694</v>
      </c>
      <c r="U292">
        <f>R292</f>
        <v>3000</v>
      </c>
      <c r="V292">
        <f>S292</f>
        <v>2200</v>
      </c>
    </row>
    <row r="293" spans="1:23" x14ac:dyDescent="0.2">
      <c r="A293" t="s">
        <v>4</v>
      </c>
      <c r="B293" t="e">
        <f t="shared" ca="1" si="78"/>
        <v>#NAME?</v>
      </c>
      <c r="C293" s="1">
        <v>40987</v>
      </c>
      <c r="D293" t="e">
        <f ca="1">"12D Zn-"&amp;_xludf.BASE(W293,10,3)</f>
        <v>#NAME?</v>
      </c>
      <c r="E293" t="e">
        <f ca="1">"12D Zn-"&amp;_xludf.BASE(W293,10,3)</f>
        <v>#NAME?</v>
      </c>
      <c r="F293" t="s">
        <v>7</v>
      </c>
      <c r="H293">
        <f ca="1">ROUND(0.2*10^7+0.3*RAND()*1*10^8,0)</f>
        <v>22571141</v>
      </c>
      <c r="J293">
        <v>0</v>
      </c>
      <c r="K293" s="2">
        <v>0</v>
      </c>
      <c r="L293" s="3">
        <v>0</v>
      </c>
      <c r="M293" s="4" t="s">
        <v>2</v>
      </c>
      <c r="N293" s="2"/>
      <c r="O293" s="3">
        <v>1</v>
      </c>
      <c r="P293" s="4">
        <v>1</v>
      </c>
      <c r="Q293" s="2">
        <v>2800</v>
      </c>
      <c r="R293" s="3"/>
      <c r="S293" s="4" t="s">
        <v>8</v>
      </c>
      <c r="T293" t="s">
        <v>9</v>
      </c>
      <c r="W293">
        <f>W286+1</f>
        <v>42</v>
      </c>
    </row>
    <row r="294" spans="1:23" x14ac:dyDescent="0.2">
      <c r="A294" t="s">
        <v>10</v>
      </c>
      <c r="B294" t="e">
        <f t="shared" ca="1" si="78"/>
        <v>#NAME?</v>
      </c>
      <c r="C294" s="1">
        <v>40987</v>
      </c>
      <c r="D294" t="e">
        <f ca="1">D293</f>
        <v>#NAME?</v>
      </c>
      <c r="E294" t="e">
        <f ca="1">"12D Ext Wall "&amp;_xludf.BASE(ROUND(RAND()*50000,0),16,5)</f>
        <v>#NAME?</v>
      </c>
      <c r="F294">
        <v>1</v>
      </c>
      <c r="J294">
        <v>4</v>
      </c>
      <c r="K294" s="2">
        <f ca="1">N287</f>
        <v>215607</v>
      </c>
      <c r="L294" s="3">
        <f>O287</f>
        <v>2500</v>
      </c>
      <c r="M294" s="4">
        <f>P287</f>
        <v>0</v>
      </c>
      <c r="N294" s="2">
        <f ca="1">K294+ROUND(H293/3100,0)</f>
        <v>222888</v>
      </c>
      <c r="O294" s="3">
        <v>2500</v>
      </c>
      <c r="P294" s="4">
        <v>0</v>
      </c>
      <c r="Q294" s="2">
        <f t="shared" ref="Q294:R297" ca="1" si="87">N294</f>
        <v>222888</v>
      </c>
      <c r="R294" s="3">
        <f t="shared" si="87"/>
        <v>2500</v>
      </c>
      <c r="S294" s="4">
        <f>2800</f>
        <v>2800</v>
      </c>
      <c r="T294">
        <f t="shared" ref="T294:U297" ca="1" si="88">K294</f>
        <v>215607</v>
      </c>
      <c r="U294">
        <f t="shared" si="88"/>
        <v>2500</v>
      </c>
      <c r="V294">
        <v>2800</v>
      </c>
    </row>
    <row r="295" spans="1:23" x14ac:dyDescent="0.2">
      <c r="A295" t="s">
        <v>12</v>
      </c>
      <c r="B295" t="e">
        <f t="shared" ca="1" si="78"/>
        <v>#NAME?</v>
      </c>
      <c r="C295" s="1">
        <v>40987</v>
      </c>
      <c r="D295" t="e">
        <f ca="1">D293</f>
        <v>#NAME?</v>
      </c>
      <c r="E295" t="e">
        <f ca="1">"12D IZ Wall "&amp;_xludf.BASE(ROUND(RAND()*50000,0),16,5)</f>
        <v>#NAME?</v>
      </c>
      <c r="F295">
        <v>2</v>
      </c>
      <c r="H295" t="e">
        <f ca="1">E304</f>
        <v>#NAME?</v>
      </c>
      <c r="J295">
        <v>4</v>
      </c>
      <c r="K295" s="2">
        <f ca="1">N294</f>
        <v>222888</v>
      </c>
      <c r="L295" s="3">
        <f>O294</f>
        <v>2500</v>
      </c>
      <c r="M295" s="4">
        <f>P294</f>
        <v>0</v>
      </c>
      <c r="N295" s="2">
        <f ca="1">K295</f>
        <v>222888</v>
      </c>
      <c r="O295" s="3">
        <f ca="1">ROUND(L295+H293/(N294-K294),0)</f>
        <v>5600</v>
      </c>
      <c r="P295" s="4">
        <v>0</v>
      </c>
      <c r="Q295" s="2">
        <f t="shared" ca="1" si="87"/>
        <v>222888</v>
      </c>
      <c r="R295" s="3">
        <f t="shared" ca="1" si="87"/>
        <v>5600</v>
      </c>
      <c r="S295" s="4">
        <f>S294</f>
        <v>2800</v>
      </c>
      <c r="T295">
        <f t="shared" ca="1" si="88"/>
        <v>222888</v>
      </c>
      <c r="U295">
        <f t="shared" si="88"/>
        <v>2500</v>
      </c>
      <c r="V295">
        <f>V294</f>
        <v>2800</v>
      </c>
    </row>
    <row r="296" spans="1:23" x14ac:dyDescent="0.2">
      <c r="A296" t="s">
        <v>11</v>
      </c>
      <c r="B296" t="e">
        <f t="shared" ca="1" si="78"/>
        <v>#NAME?</v>
      </c>
      <c r="C296" s="1">
        <v>40987</v>
      </c>
      <c r="D296" t="e">
        <f ca="1">D293</f>
        <v>#NAME?</v>
      </c>
      <c r="E296" t="e">
        <f ca="1">"12D Adb Wall "&amp;_xludf.BASE(ROUND(RAND()*50000,0),16,5)</f>
        <v>#NAME?</v>
      </c>
      <c r="F296">
        <v>2</v>
      </c>
      <c r="J296">
        <v>4</v>
      </c>
      <c r="K296" s="2">
        <f ca="1">Q295</f>
        <v>222888</v>
      </c>
      <c r="L296" s="2">
        <f ca="1">R295</f>
        <v>5600</v>
      </c>
      <c r="M296" s="2">
        <v>0</v>
      </c>
      <c r="N296" s="2">
        <f ca="1">K294</f>
        <v>215607</v>
      </c>
      <c r="O296" s="3">
        <f ca="1">O295</f>
        <v>5600</v>
      </c>
      <c r="P296" s="4">
        <f>P295</f>
        <v>0</v>
      </c>
      <c r="Q296" s="2">
        <f t="shared" ca="1" si="87"/>
        <v>215607</v>
      </c>
      <c r="R296" s="3">
        <f t="shared" ca="1" si="87"/>
        <v>5600</v>
      </c>
      <c r="S296" s="4">
        <f>S295</f>
        <v>2800</v>
      </c>
      <c r="T296">
        <f t="shared" ca="1" si="88"/>
        <v>222888</v>
      </c>
      <c r="U296">
        <f t="shared" ca="1" si="88"/>
        <v>5600</v>
      </c>
      <c r="V296">
        <f>V295</f>
        <v>2800</v>
      </c>
    </row>
    <row r="297" spans="1:23" x14ac:dyDescent="0.2">
      <c r="A297" t="s">
        <v>12</v>
      </c>
      <c r="B297" t="e">
        <f t="shared" ca="1" si="78"/>
        <v>#NAME?</v>
      </c>
      <c r="C297" s="1">
        <v>40987</v>
      </c>
      <c r="D297" t="e">
        <f ca="1">D293</f>
        <v>#NAME?</v>
      </c>
      <c r="E297" t="e">
        <f ca="1">"12D IZ Wall "&amp;_xludf.BASE(ROUND(RAND()*50000,0),16,5)</f>
        <v>#NAME?</v>
      </c>
      <c r="F297">
        <v>2</v>
      </c>
      <c r="H297" t="e">
        <f ca="1">E290</f>
        <v>#NAME?</v>
      </c>
      <c r="J297">
        <v>4</v>
      </c>
      <c r="K297" s="2">
        <f ca="1">N296</f>
        <v>215607</v>
      </c>
      <c r="L297" s="2">
        <f ca="1">O296</f>
        <v>5600</v>
      </c>
      <c r="M297" s="2">
        <f>P296</f>
        <v>0</v>
      </c>
      <c r="N297" s="2">
        <f ca="1">K294</f>
        <v>215607</v>
      </c>
      <c r="O297" s="3">
        <f>L294</f>
        <v>2500</v>
      </c>
      <c r="P297" s="4">
        <f>M294</f>
        <v>0</v>
      </c>
      <c r="Q297" s="2">
        <f t="shared" ca="1" si="87"/>
        <v>215607</v>
      </c>
      <c r="R297" s="2">
        <f t="shared" si="87"/>
        <v>2500</v>
      </c>
      <c r="S297" s="4" t="e">
        <f>#REF!</f>
        <v>#REF!</v>
      </c>
      <c r="T297">
        <f t="shared" ca="1" si="88"/>
        <v>215607</v>
      </c>
      <c r="U297">
        <f t="shared" ca="1" si="88"/>
        <v>5600</v>
      </c>
      <c r="V297">
        <f>V296</f>
        <v>2800</v>
      </c>
    </row>
    <row r="298" spans="1:23" x14ac:dyDescent="0.2">
      <c r="A298" t="s">
        <v>13</v>
      </c>
      <c r="B298" t="e">
        <f t="shared" ca="1" si="78"/>
        <v>#NAME?</v>
      </c>
      <c r="C298" s="1">
        <v>40987</v>
      </c>
      <c r="D298" t="e">
        <f ca="1">D293</f>
        <v>#NAME?</v>
      </c>
      <c r="E298" t="e">
        <f ca="1">"12D Adb Flr "&amp;_xludf.BASE(ROUND(RAND()*50000,0),16,5)</f>
        <v>#NAME?</v>
      </c>
      <c r="F298">
        <v>3</v>
      </c>
      <c r="J298">
        <v>4</v>
      </c>
      <c r="K298" s="2">
        <f ca="1">K294</f>
        <v>215607</v>
      </c>
      <c r="L298" s="2">
        <f>L294</f>
        <v>2500</v>
      </c>
      <c r="M298" s="4">
        <v>0</v>
      </c>
      <c r="N298" s="2">
        <f ca="1">K295</f>
        <v>222888</v>
      </c>
      <c r="O298" s="3">
        <f>L295</f>
        <v>2500</v>
      </c>
      <c r="P298" s="4">
        <v>0</v>
      </c>
      <c r="Q298" s="2">
        <f ca="1">K296</f>
        <v>222888</v>
      </c>
      <c r="R298" s="3">
        <f ca="1">L296</f>
        <v>5600</v>
      </c>
      <c r="S298" s="4">
        <v>0</v>
      </c>
      <c r="T298">
        <f ca="1">K297</f>
        <v>215607</v>
      </c>
      <c r="U298">
        <f ca="1">L297</f>
        <v>5600</v>
      </c>
      <c r="V298">
        <v>0</v>
      </c>
    </row>
    <row r="299" spans="1:23" x14ac:dyDescent="0.2">
      <c r="A299" t="s">
        <v>14</v>
      </c>
      <c r="B299" t="e">
        <f t="shared" ca="1" si="78"/>
        <v>#NAME?</v>
      </c>
      <c r="C299" s="1">
        <v>40987</v>
      </c>
      <c r="D299" t="e">
        <f ca="1">D293</f>
        <v>#NAME?</v>
      </c>
      <c r="E299" t="str">
        <f>"12D Window "</f>
        <v xml:space="preserve">12D Window </v>
      </c>
      <c r="F299">
        <v>22</v>
      </c>
      <c r="G299" t="e">
        <f ca="1">E294</f>
        <v>#NAME?</v>
      </c>
      <c r="H299">
        <v>35</v>
      </c>
      <c r="J299">
        <v>4</v>
      </c>
      <c r="K299">
        <f ca="1">K294+500</f>
        <v>216107</v>
      </c>
      <c r="L299">
        <f>L294+500</f>
        <v>3000</v>
      </c>
      <c r="M299">
        <f>M294+1200</f>
        <v>1200</v>
      </c>
      <c r="N299">
        <f ca="1">K299+1000</f>
        <v>217107</v>
      </c>
      <c r="O299">
        <f>L299</f>
        <v>3000</v>
      </c>
      <c r="P299">
        <f>M299</f>
        <v>1200</v>
      </c>
      <c r="Q299">
        <f ca="1">N299</f>
        <v>217107</v>
      </c>
      <c r="R299">
        <f>O299</f>
        <v>3000</v>
      </c>
      <c r="S299">
        <f>P299+1000</f>
        <v>2200</v>
      </c>
      <c r="T299">
        <f ca="1">K299</f>
        <v>216107</v>
      </c>
      <c r="U299">
        <f>R299</f>
        <v>3000</v>
      </c>
      <c r="V299">
        <f>S299</f>
        <v>2200</v>
      </c>
    </row>
    <row r="300" spans="1:23" x14ac:dyDescent="0.2">
      <c r="A300" t="s">
        <v>4</v>
      </c>
      <c r="B300" t="e">
        <f t="shared" ca="1" si="78"/>
        <v>#NAME?</v>
      </c>
      <c r="C300" s="1">
        <v>40987</v>
      </c>
      <c r="D300" t="e">
        <f ca="1">"12D Zn-"&amp;_xludf.BASE(W300,10,3)</f>
        <v>#NAME?</v>
      </c>
      <c r="E300" t="e">
        <f ca="1">"12D Zn-"&amp;_xludf.BASE(W300,10,3)</f>
        <v>#NAME?</v>
      </c>
      <c r="F300" t="s">
        <v>7</v>
      </c>
      <c r="H300">
        <f ca="1">ROUND(0.2*10^7+0.3*RAND()*1*10^8,0)</f>
        <v>31177079</v>
      </c>
      <c r="J300">
        <v>0</v>
      </c>
      <c r="K300" s="2">
        <v>0</v>
      </c>
      <c r="L300" s="3">
        <v>0</v>
      </c>
      <c r="M300" s="4" t="s">
        <v>2</v>
      </c>
      <c r="N300" s="2"/>
      <c r="O300" s="3">
        <v>1</v>
      </c>
      <c r="P300" s="4">
        <v>1</v>
      </c>
      <c r="Q300" s="2">
        <v>2800</v>
      </c>
      <c r="R300" s="3"/>
      <c r="S300" s="4" t="s">
        <v>8</v>
      </c>
      <c r="T300" t="s">
        <v>9</v>
      </c>
      <c r="W300">
        <f>W293+1</f>
        <v>43</v>
      </c>
    </row>
    <row r="301" spans="1:23" x14ac:dyDescent="0.2">
      <c r="A301" t="s">
        <v>10</v>
      </c>
      <c r="B301" t="e">
        <f t="shared" ca="1" si="78"/>
        <v>#NAME?</v>
      </c>
      <c r="C301" s="1">
        <v>40987</v>
      </c>
      <c r="D301" t="e">
        <f ca="1">D300</f>
        <v>#NAME?</v>
      </c>
      <c r="E301" t="e">
        <f ca="1">"12D Ext Wall "&amp;_xludf.BASE(ROUND(RAND()*50000,0),16,5)</f>
        <v>#NAME?</v>
      </c>
      <c r="F301">
        <v>1</v>
      </c>
      <c r="J301">
        <v>4</v>
      </c>
      <c r="K301" s="2">
        <f ca="1">N294</f>
        <v>222888</v>
      </c>
      <c r="L301" s="3">
        <f>O294</f>
        <v>2500</v>
      </c>
      <c r="M301" s="4">
        <f>P294</f>
        <v>0</v>
      </c>
      <c r="N301" s="2">
        <f ca="1">K301+ROUND(H300/3100,0)</f>
        <v>232945</v>
      </c>
      <c r="O301" s="3">
        <v>2500</v>
      </c>
      <c r="P301" s="4">
        <v>0</v>
      </c>
      <c r="Q301" s="2">
        <f t="shared" ref="Q301:R304" ca="1" si="89">N301</f>
        <v>232945</v>
      </c>
      <c r="R301" s="3">
        <f t="shared" si="89"/>
        <v>2500</v>
      </c>
      <c r="S301" s="4">
        <f>2800</f>
        <v>2800</v>
      </c>
      <c r="T301">
        <f t="shared" ref="T301:U304" ca="1" si="90">K301</f>
        <v>222888</v>
      </c>
      <c r="U301">
        <f t="shared" si="90"/>
        <v>2500</v>
      </c>
      <c r="V301">
        <v>2800</v>
      </c>
    </row>
    <row r="302" spans="1:23" x14ac:dyDescent="0.2">
      <c r="A302" t="s">
        <v>12</v>
      </c>
      <c r="B302" t="e">
        <f t="shared" ca="1" si="78"/>
        <v>#NAME?</v>
      </c>
      <c r="C302" s="1">
        <v>40987</v>
      </c>
      <c r="D302" t="e">
        <f ca="1">D300</f>
        <v>#NAME?</v>
      </c>
      <c r="E302" t="e">
        <f ca="1">"12D IZ Wall "&amp;_xludf.BASE(ROUND(RAND()*50000,0),16,5)</f>
        <v>#NAME?</v>
      </c>
      <c r="F302">
        <v>2</v>
      </c>
      <c r="H302" t="e">
        <f ca="1">E311</f>
        <v>#NAME?</v>
      </c>
      <c r="J302">
        <v>4</v>
      </c>
      <c r="K302" s="2">
        <f ca="1">N301</f>
        <v>232945</v>
      </c>
      <c r="L302" s="3">
        <f>O301</f>
        <v>2500</v>
      </c>
      <c r="M302" s="4">
        <f>P301</f>
        <v>0</v>
      </c>
      <c r="N302" s="2">
        <f ca="1">K302</f>
        <v>232945</v>
      </c>
      <c r="O302" s="3">
        <f ca="1">ROUND(L302+H300/(N301-K301),0)</f>
        <v>5600</v>
      </c>
      <c r="P302" s="4">
        <v>0</v>
      </c>
      <c r="Q302" s="2">
        <f t="shared" ca="1" si="89"/>
        <v>232945</v>
      </c>
      <c r="R302" s="3">
        <f t="shared" ca="1" si="89"/>
        <v>5600</v>
      </c>
      <c r="S302" s="4">
        <f>S301</f>
        <v>2800</v>
      </c>
      <c r="T302">
        <f t="shared" ca="1" si="90"/>
        <v>232945</v>
      </c>
      <c r="U302">
        <f t="shared" si="90"/>
        <v>2500</v>
      </c>
      <c r="V302">
        <f>V301</f>
        <v>2800</v>
      </c>
    </row>
    <row r="303" spans="1:23" x14ac:dyDescent="0.2">
      <c r="A303" t="s">
        <v>11</v>
      </c>
      <c r="B303" t="e">
        <f t="shared" ca="1" si="78"/>
        <v>#NAME?</v>
      </c>
      <c r="C303" s="1">
        <v>40987</v>
      </c>
      <c r="D303" t="e">
        <f ca="1">D300</f>
        <v>#NAME?</v>
      </c>
      <c r="E303" t="e">
        <f ca="1">"12D Adb Wall "&amp;_xludf.BASE(ROUND(RAND()*50000,0),16,5)</f>
        <v>#NAME?</v>
      </c>
      <c r="F303">
        <v>2</v>
      </c>
      <c r="J303">
        <v>4</v>
      </c>
      <c r="K303" s="2">
        <f ca="1">Q302</f>
        <v>232945</v>
      </c>
      <c r="L303" s="2">
        <f ca="1">R302</f>
        <v>5600</v>
      </c>
      <c r="M303" s="2">
        <v>0</v>
      </c>
      <c r="N303" s="2">
        <f ca="1">K301</f>
        <v>222888</v>
      </c>
      <c r="O303" s="3">
        <f ca="1">O302</f>
        <v>5600</v>
      </c>
      <c r="P303" s="4">
        <f>P302</f>
        <v>0</v>
      </c>
      <c r="Q303" s="2">
        <f t="shared" ca="1" si="89"/>
        <v>222888</v>
      </c>
      <c r="R303" s="3">
        <f t="shared" ca="1" si="89"/>
        <v>5600</v>
      </c>
      <c r="S303" s="4">
        <f>S302</f>
        <v>2800</v>
      </c>
      <c r="T303">
        <f t="shared" ca="1" si="90"/>
        <v>232945</v>
      </c>
      <c r="U303">
        <f t="shared" ca="1" si="90"/>
        <v>5600</v>
      </c>
      <c r="V303">
        <f>V302</f>
        <v>2800</v>
      </c>
    </row>
    <row r="304" spans="1:23" x14ac:dyDescent="0.2">
      <c r="A304" t="s">
        <v>12</v>
      </c>
      <c r="B304" t="e">
        <f t="shared" ca="1" si="78"/>
        <v>#NAME?</v>
      </c>
      <c r="C304" s="1">
        <v>40987</v>
      </c>
      <c r="D304" t="e">
        <f ca="1">D300</f>
        <v>#NAME?</v>
      </c>
      <c r="E304" t="e">
        <f ca="1">"12D IZ Wall "&amp;_xludf.BASE(ROUND(RAND()*50000,0),16,5)</f>
        <v>#NAME?</v>
      </c>
      <c r="F304">
        <v>2</v>
      </c>
      <c r="H304" t="e">
        <f ca="1">E297</f>
        <v>#NAME?</v>
      </c>
      <c r="J304">
        <v>4</v>
      </c>
      <c r="K304" s="2">
        <f ca="1">N303</f>
        <v>222888</v>
      </c>
      <c r="L304" s="2">
        <f ca="1">O303</f>
        <v>5600</v>
      </c>
      <c r="M304" s="2">
        <f>P303</f>
        <v>0</v>
      </c>
      <c r="N304" s="2">
        <f ca="1">K301</f>
        <v>222888</v>
      </c>
      <c r="O304" s="3">
        <f>L301</f>
        <v>2500</v>
      </c>
      <c r="P304" s="4">
        <f>M301</f>
        <v>0</v>
      </c>
      <c r="Q304" s="2">
        <f t="shared" ca="1" si="89"/>
        <v>222888</v>
      </c>
      <c r="R304" s="2">
        <f t="shared" si="89"/>
        <v>2500</v>
      </c>
      <c r="S304" s="4" t="e">
        <f>#REF!</f>
        <v>#REF!</v>
      </c>
      <c r="T304">
        <f t="shared" ca="1" si="90"/>
        <v>222888</v>
      </c>
      <c r="U304">
        <f t="shared" ca="1" si="90"/>
        <v>5600</v>
      </c>
      <c r="V304">
        <f>V303</f>
        <v>2800</v>
      </c>
    </row>
    <row r="305" spans="1:23" x14ac:dyDescent="0.2">
      <c r="A305" t="s">
        <v>13</v>
      </c>
      <c r="B305" t="e">
        <f t="shared" ca="1" si="78"/>
        <v>#NAME?</v>
      </c>
      <c r="C305" s="1">
        <v>40987</v>
      </c>
      <c r="D305" t="e">
        <f ca="1">D300</f>
        <v>#NAME?</v>
      </c>
      <c r="E305" t="e">
        <f ca="1">"12D Adb Flr "&amp;_xludf.BASE(ROUND(RAND()*50000,0),16,5)</f>
        <v>#NAME?</v>
      </c>
      <c r="F305">
        <v>3</v>
      </c>
      <c r="J305">
        <v>4</v>
      </c>
      <c r="K305" s="2">
        <f ca="1">K301</f>
        <v>222888</v>
      </c>
      <c r="L305" s="2">
        <f>L301</f>
        <v>2500</v>
      </c>
      <c r="M305" s="4">
        <v>0</v>
      </c>
      <c r="N305" s="2">
        <f ca="1">K302</f>
        <v>232945</v>
      </c>
      <c r="O305" s="3">
        <f>L302</f>
        <v>2500</v>
      </c>
      <c r="P305" s="4">
        <v>0</v>
      </c>
      <c r="Q305" s="2">
        <f ca="1">K303</f>
        <v>232945</v>
      </c>
      <c r="R305" s="3">
        <f ca="1">L303</f>
        <v>5600</v>
      </c>
      <c r="S305" s="4">
        <v>0</v>
      </c>
      <c r="T305">
        <f ca="1">K304</f>
        <v>222888</v>
      </c>
      <c r="U305">
        <f ca="1">L304</f>
        <v>5600</v>
      </c>
      <c r="V305">
        <v>0</v>
      </c>
    </row>
    <row r="306" spans="1:23" x14ac:dyDescent="0.2">
      <c r="A306" t="s">
        <v>14</v>
      </c>
      <c r="B306" t="e">
        <f t="shared" ca="1" si="78"/>
        <v>#NAME?</v>
      </c>
      <c r="C306" s="1">
        <v>40987</v>
      </c>
      <c r="D306" t="e">
        <f ca="1">D300</f>
        <v>#NAME?</v>
      </c>
      <c r="E306" t="str">
        <f>"12D Window "</f>
        <v xml:space="preserve">12D Window </v>
      </c>
      <c r="F306">
        <v>22</v>
      </c>
      <c r="G306" t="e">
        <f ca="1">E301</f>
        <v>#NAME?</v>
      </c>
      <c r="H306">
        <v>35</v>
      </c>
      <c r="J306">
        <v>4</v>
      </c>
      <c r="K306">
        <f ca="1">K301+500</f>
        <v>223388</v>
      </c>
      <c r="L306">
        <f>L301+500</f>
        <v>3000</v>
      </c>
      <c r="M306">
        <f>M301+1200</f>
        <v>1200</v>
      </c>
      <c r="N306">
        <f ca="1">K306+1000</f>
        <v>224388</v>
      </c>
      <c r="O306">
        <f>L306</f>
        <v>3000</v>
      </c>
      <c r="P306">
        <f>M306</f>
        <v>1200</v>
      </c>
      <c r="Q306">
        <f ca="1">N306</f>
        <v>224388</v>
      </c>
      <c r="R306">
        <f>O306</f>
        <v>3000</v>
      </c>
      <c r="S306">
        <f>P306+1000</f>
        <v>2200</v>
      </c>
      <c r="T306">
        <f ca="1">K306</f>
        <v>223388</v>
      </c>
      <c r="U306">
        <f>R306</f>
        <v>3000</v>
      </c>
      <c r="V306">
        <f>S306</f>
        <v>2200</v>
      </c>
    </row>
    <row r="307" spans="1:23" x14ac:dyDescent="0.2">
      <c r="A307" t="s">
        <v>4</v>
      </c>
      <c r="B307" t="e">
        <f t="shared" ca="1" si="78"/>
        <v>#NAME?</v>
      </c>
      <c r="C307" s="1">
        <v>40987</v>
      </c>
      <c r="D307" t="e">
        <f ca="1">"12D Zn-"&amp;_xludf.BASE(W307,10,3)</f>
        <v>#NAME?</v>
      </c>
      <c r="E307" t="e">
        <f ca="1">"12D Zn-"&amp;_xludf.BASE(W307,10,3)</f>
        <v>#NAME?</v>
      </c>
      <c r="F307" t="s">
        <v>7</v>
      </c>
      <c r="H307">
        <f ca="1">ROUND(0.2*10^7+0.3*RAND()*1*10^8,0)</f>
        <v>20961928</v>
      </c>
      <c r="J307">
        <v>0</v>
      </c>
      <c r="K307" s="2">
        <v>0</v>
      </c>
      <c r="L307" s="3">
        <v>0</v>
      </c>
      <c r="M307" s="4" t="s">
        <v>2</v>
      </c>
      <c r="N307" s="2"/>
      <c r="O307" s="3">
        <v>1</v>
      </c>
      <c r="P307" s="4">
        <v>1</v>
      </c>
      <c r="Q307" s="2">
        <v>2800</v>
      </c>
      <c r="R307" s="3"/>
      <c r="S307" s="4" t="s">
        <v>8</v>
      </c>
      <c r="T307" t="s">
        <v>9</v>
      </c>
      <c r="W307">
        <f>W300+1</f>
        <v>44</v>
      </c>
    </row>
    <row r="308" spans="1:23" x14ac:dyDescent="0.2">
      <c r="A308" t="s">
        <v>10</v>
      </c>
      <c r="B308" t="e">
        <f t="shared" ca="1" si="78"/>
        <v>#NAME?</v>
      </c>
      <c r="C308" s="1">
        <v>40987</v>
      </c>
      <c r="D308" t="e">
        <f ca="1">D307</f>
        <v>#NAME?</v>
      </c>
      <c r="E308" t="e">
        <f ca="1">"12D Ext Wall "&amp;_xludf.BASE(ROUND(RAND()*50000,0),16,5)</f>
        <v>#NAME?</v>
      </c>
      <c r="F308">
        <v>1</v>
      </c>
      <c r="J308">
        <v>4</v>
      </c>
      <c r="K308" s="2">
        <f ca="1">N301</f>
        <v>232945</v>
      </c>
      <c r="L308" s="3">
        <f>O301</f>
        <v>2500</v>
      </c>
      <c r="M308" s="4">
        <f>P301</f>
        <v>0</v>
      </c>
      <c r="N308" s="2">
        <f ca="1">K308+ROUND(H307/3100,0)</f>
        <v>239707</v>
      </c>
      <c r="O308" s="3">
        <v>2500</v>
      </c>
      <c r="P308" s="4">
        <v>0</v>
      </c>
      <c r="Q308" s="2">
        <f t="shared" ref="Q308:R311" ca="1" si="91">N308</f>
        <v>239707</v>
      </c>
      <c r="R308" s="3">
        <f t="shared" si="91"/>
        <v>2500</v>
      </c>
      <c r="S308" s="4">
        <f>2800</f>
        <v>2800</v>
      </c>
      <c r="T308">
        <f t="shared" ref="T308:U311" ca="1" si="92">K308</f>
        <v>232945</v>
      </c>
      <c r="U308">
        <f t="shared" si="92"/>
        <v>2500</v>
      </c>
      <c r="V308">
        <v>2800</v>
      </c>
    </row>
    <row r="309" spans="1:23" x14ac:dyDescent="0.2">
      <c r="A309" t="s">
        <v>12</v>
      </c>
      <c r="B309" t="e">
        <f t="shared" ca="1" si="78"/>
        <v>#NAME?</v>
      </c>
      <c r="C309" s="1">
        <v>40987</v>
      </c>
      <c r="D309" t="e">
        <f ca="1">D307</f>
        <v>#NAME?</v>
      </c>
      <c r="E309" t="e">
        <f ca="1">"12D IZ Wall "&amp;_xludf.BASE(ROUND(RAND()*50000,0),16,5)</f>
        <v>#NAME?</v>
      </c>
      <c r="F309">
        <v>2</v>
      </c>
      <c r="H309" t="e">
        <f ca="1">E318</f>
        <v>#NAME?</v>
      </c>
      <c r="J309">
        <v>4</v>
      </c>
      <c r="K309" s="2">
        <f ca="1">N308</f>
        <v>239707</v>
      </c>
      <c r="L309" s="3">
        <f>O308</f>
        <v>2500</v>
      </c>
      <c r="M309" s="4">
        <f>P308</f>
        <v>0</v>
      </c>
      <c r="N309" s="2">
        <f ca="1">K309</f>
        <v>239707</v>
      </c>
      <c r="O309" s="3">
        <f ca="1">ROUND(L309+H307/(N308-K308),0)</f>
        <v>5600</v>
      </c>
      <c r="P309" s="4">
        <v>0</v>
      </c>
      <c r="Q309" s="2">
        <f t="shared" ca="1" si="91"/>
        <v>239707</v>
      </c>
      <c r="R309" s="3">
        <f t="shared" ca="1" si="91"/>
        <v>5600</v>
      </c>
      <c r="S309" s="4">
        <f>S308</f>
        <v>2800</v>
      </c>
      <c r="T309">
        <f t="shared" ca="1" si="92"/>
        <v>239707</v>
      </c>
      <c r="U309">
        <f t="shared" si="92"/>
        <v>2500</v>
      </c>
      <c r="V309">
        <f>V308</f>
        <v>2800</v>
      </c>
    </row>
    <row r="310" spans="1:23" x14ac:dyDescent="0.2">
      <c r="A310" t="s">
        <v>11</v>
      </c>
      <c r="B310" t="e">
        <f t="shared" ca="1" si="78"/>
        <v>#NAME?</v>
      </c>
      <c r="C310" s="1">
        <v>40987</v>
      </c>
      <c r="D310" t="e">
        <f ca="1">D307</f>
        <v>#NAME?</v>
      </c>
      <c r="E310" t="e">
        <f ca="1">"12D Adb Wall "&amp;_xludf.BASE(ROUND(RAND()*50000,0),16,5)</f>
        <v>#NAME?</v>
      </c>
      <c r="F310">
        <v>2</v>
      </c>
      <c r="J310">
        <v>4</v>
      </c>
      <c r="K310" s="2">
        <f ca="1">Q309</f>
        <v>239707</v>
      </c>
      <c r="L310" s="2">
        <f ca="1">R309</f>
        <v>5600</v>
      </c>
      <c r="M310" s="2">
        <v>0</v>
      </c>
      <c r="N310" s="2">
        <f ca="1">K308</f>
        <v>232945</v>
      </c>
      <c r="O310" s="3">
        <f ca="1">O309</f>
        <v>5600</v>
      </c>
      <c r="P310" s="4">
        <f>P309</f>
        <v>0</v>
      </c>
      <c r="Q310" s="2">
        <f t="shared" ca="1" si="91"/>
        <v>232945</v>
      </c>
      <c r="R310" s="3">
        <f t="shared" ca="1" si="91"/>
        <v>5600</v>
      </c>
      <c r="S310" s="4">
        <f>S309</f>
        <v>2800</v>
      </c>
      <c r="T310">
        <f t="shared" ca="1" si="92"/>
        <v>239707</v>
      </c>
      <c r="U310">
        <f t="shared" ca="1" si="92"/>
        <v>5600</v>
      </c>
      <c r="V310">
        <f>V309</f>
        <v>2800</v>
      </c>
    </row>
    <row r="311" spans="1:23" x14ac:dyDescent="0.2">
      <c r="A311" t="s">
        <v>12</v>
      </c>
      <c r="B311" t="e">
        <f t="shared" ca="1" si="78"/>
        <v>#NAME?</v>
      </c>
      <c r="C311" s="1">
        <v>40987</v>
      </c>
      <c r="D311" t="e">
        <f ca="1">D307</f>
        <v>#NAME?</v>
      </c>
      <c r="E311" t="e">
        <f ca="1">"12D IZ Wall "&amp;_xludf.BASE(ROUND(RAND()*50000,0),16,5)</f>
        <v>#NAME?</v>
      </c>
      <c r="F311">
        <v>2</v>
      </c>
      <c r="H311" t="e">
        <f ca="1">E304</f>
        <v>#NAME?</v>
      </c>
      <c r="J311">
        <v>4</v>
      </c>
      <c r="K311" s="2">
        <f ca="1">N310</f>
        <v>232945</v>
      </c>
      <c r="L311" s="2">
        <f ca="1">O310</f>
        <v>5600</v>
      </c>
      <c r="M311" s="2">
        <f>P310</f>
        <v>0</v>
      </c>
      <c r="N311" s="2">
        <f ca="1">K308</f>
        <v>232945</v>
      </c>
      <c r="O311" s="3">
        <f>L308</f>
        <v>2500</v>
      </c>
      <c r="P311" s="4">
        <f>M308</f>
        <v>0</v>
      </c>
      <c r="Q311" s="2">
        <f t="shared" ca="1" si="91"/>
        <v>232945</v>
      </c>
      <c r="R311" s="2">
        <f t="shared" si="91"/>
        <v>2500</v>
      </c>
      <c r="S311" s="4" t="e">
        <f>#REF!</f>
        <v>#REF!</v>
      </c>
      <c r="T311">
        <f t="shared" ca="1" si="92"/>
        <v>232945</v>
      </c>
      <c r="U311">
        <f t="shared" ca="1" si="92"/>
        <v>5600</v>
      </c>
      <c r="V311">
        <f>V310</f>
        <v>2800</v>
      </c>
    </row>
    <row r="312" spans="1:23" x14ac:dyDescent="0.2">
      <c r="A312" t="s">
        <v>13</v>
      </c>
      <c r="B312" t="e">
        <f t="shared" ca="1" si="78"/>
        <v>#NAME?</v>
      </c>
      <c r="C312" s="1">
        <v>40987</v>
      </c>
      <c r="D312" t="e">
        <f ca="1">D307</f>
        <v>#NAME?</v>
      </c>
      <c r="E312" t="e">
        <f ca="1">"12D Adb Flr "&amp;_xludf.BASE(ROUND(RAND()*50000,0),16,5)</f>
        <v>#NAME?</v>
      </c>
      <c r="F312">
        <v>3</v>
      </c>
      <c r="J312">
        <v>4</v>
      </c>
      <c r="K312" s="2">
        <f ca="1">K308</f>
        <v>232945</v>
      </c>
      <c r="L312" s="2">
        <f>L308</f>
        <v>2500</v>
      </c>
      <c r="M312" s="4">
        <v>0</v>
      </c>
      <c r="N312" s="2">
        <f ca="1">K309</f>
        <v>239707</v>
      </c>
      <c r="O312" s="3">
        <f>L309</f>
        <v>2500</v>
      </c>
      <c r="P312" s="4">
        <v>0</v>
      </c>
      <c r="Q312" s="2">
        <f ca="1">K310</f>
        <v>239707</v>
      </c>
      <c r="R312" s="3">
        <f ca="1">L310</f>
        <v>5600</v>
      </c>
      <c r="S312" s="4">
        <v>0</v>
      </c>
      <c r="T312">
        <f ca="1">K311</f>
        <v>232945</v>
      </c>
      <c r="U312">
        <f ca="1">L311</f>
        <v>5600</v>
      </c>
      <c r="V312">
        <v>0</v>
      </c>
    </row>
    <row r="313" spans="1:23" x14ac:dyDescent="0.2">
      <c r="A313" t="s">
        <v>14</v>
      </c>
      <c r="B313" t="e">
        <f t="shared" ca="1" si="78"/>
        <v>#NAME?</v>
      </c>
      <c r="C313" s="1">
        <v>40987</v>
      </c>
      <c r="D313" t="e">
        <f ca="1">D307</f>
        <v>#NAME?</v>
      </c>
      <c r="E313" t="str">
        <f>"12D Window "</f>
        <v xml:space="preserve">12D Window </v>
      </c>
      <c r="F313">
        <v>22</v>
      </c>
      <c r="G313" t="e">
        <f ca="1">E308</f>
        <v>#NAME?</v>
      </c>
      <c r="H313">
        <v>35</v>
      </c>
      <c r="J313">
        <v>4</v>
      </c>
      <c r="K313">
        <f ca="1">K308+500</f>
        <v>233445</v>
      </c>
      <c r="L313">
        <f>L308+500</f>
        <v>3000</v>
      </c>
      <c r="M313">
        <f>M308+1200</f>
        <v>1200</v>
      </c>
      <c r="N313">
        <f ca="1">K313+1000</f>
        <v>234445</v>
      </c>
      <c r="O313">
        <f>L313</f>
        <v>3000</v>
      </c>
      <c r="P313">
        <f>M313</f>
        <v>1200</v>
      </c>
      <c r="Q313">
        <f ca="1">N313</f>
        <v>234445</v>
      </c>
      <c r="R313">
        <f>O313</f>
        <v>3000</v>
      </c>
      <c r="S313">
        <f>P313+1000</f>
        <v>2200</v>
      </c>
      <c r="T313">
        <f ca="1">K313</f>
        <v>233445</v>
      </c>
      <c r="U313">
        <f>R313</f>
        <v>3000</v>
      </c>
      <c r="V313">
        <f>S313</f>
        <v>2200</v>
      </c>
    </row>
    <row r="314" spans="1:23" x14ac:dyDescent="0.2">
      <c r="A314" t="s">
        <v>4</v>
      </c>
      <c r="B314" t="e">
        <f t="shared" ca="1" si="78"/>
        <v>#NAME?</v>
      </c>
      <c r="C314" s="1">
        <v>40987</v>
      </c>
      <c r="D314" t="e">
        <f ca="1">"12D Zn-"&amp;_xludf.BASE(W314,10,3)</f>
        <v>#NAME?</v>
      </c>
      <c r="E314" t="e">
        <f ca="1">"12D Zn-"&amp;_xludf.BASE(W314,10,3)</f>
        <v>#NAME?</v>
      </c>
      <c r="F314" t="s">
        <v>7</v>
      </c>
      <c r="H314">
        <f ca="1">ROUND(0.2*10^7+0.3*RAND()*1*10^8,0)</f>
        <v>6068089</v>
      </c>
      <c r="J314">
        <v>0</v>
      </c>
      <c r="K314" s="2">
        <v>0</v>
      </c>
      <c r="L314" s="3">
        <v>0</v>
      </c>
      <c r="M314" s="4" t="s">
        <v>2</v>
      </c>
      <c r="N314" s="2"/>
      <c r="O314" s="3">
        <v>1</v>
      </c>
      <c r="P314" s="4">
        <v>1</v>
      </c>
      <c r="Q314" s="2">
        <v>2800</v>
      </c>
      <c r="R314" s="3"/>
      <c r="S314" s="4" t="s">
        <v>8</v>
      </c>
      <c r="T314" t="s">
        <v>9</v>
      </c>
      <c r="W314">
        <f>W307+1</f>
        <v>45</v>
      </c>
    </row>
    <row r="315" spans="1:23" x14ac:dyDescent="0.2">
      <c r="A315" t="s">
        <v>10</v>
      </c>
      <c r="B315" t="e">
        <f t="shared" ca="1" si="78"/>
        <v>#NAME?</v>
      </c>
      <c r="C315" s="1">
        <v>40987</v>
      </c>
      <c r="D315" t="e">
        <f ca="1">D314</f>
        <v>#NAME?</v>
      </c>
      <c r="E315" t="e">
        <f ca="1">"12D Ext Wall "&amp;_xludf.BASE(ROUND(RAND()*50000,0),16,5)</f>
        <v>#NAME?</v>
      </c>
      <c r="F315">
        <v>1</v>
      </c>
      <c r="J315">
        <v>4</v>
      </c>
      <c r="K315" s="2">
        <f ca="1">N308</f>
        <v>239707</v>
      </c>
      <c r="L315" s="3">
        <f>O308</f>
        <v>2500</v>
      </c>
      <c r="M315" s="4">
        <f>P308</f>
        <v>0</v>
      </c>
      <c r="N315" s="2">
        <f ca="1">K315+ROUND(H314/3100,0)</f>
        <v>241664</v>
      </c>
      <c r="O315" s="3">
        <v>2500</v>
      </c>
      <c r="P315" s="4">
        <v>0</v>
      </c>
      <c r="Q315" s="2">
        <f t="shared" ref="Q315:R318" ca="1" si="93">N315</f>
        <v>241664</v>
      </c>
      <c r="R315" s="3">
        <f t="shared" si="93"/>
        <v>2500</v>
      </c>
      <c r="S315" s="4">
        <f>2800</f>
        <v>2800</v>
      </c>
      <c r="T315">
        <f t="shared" ref="T315:U318" ca="1" si="94">K315</f>
        <v>239707</v>
      </c>
      <c r="U315">
        <f t="shared" si="94"/>
        <v>2500</v>
      </c>
      <c r="V315">
        <v>2800</v>
      </c>
    </row>
    <row r="316" spans="1:23" x14ac:dyDescent="0.2">
      <c r="A316" t="s">
        <v>12</v>
      </c>
      <c r="B316" t="e">
        <f t="shared" ca="1" si="78"/>
        <v>#NAME?</v>
      </c>
      <c r="C316" s="1">
        <v>40987</v>
      </c>
      <c r="D316" t="e">
        <f ca="1">D314</f>
        <v>#NAME?</v>
      </c>
      <c r="E316" t="e">
        <f ca="1">"12D IZ Wall "&amp;_xludf.BASE(ROUND(RAND()*50000,0),16,5)</f>
        <v>#NAME?</v>
      </c>
      <c r="F316">
        <v>2</v>
      </c>
      <c r="H316" t="e">
        <f ca="1">E325</f>
        <v>#NAME?</v>
      </c>
      <c r="J316">
        <v>4</v>
      </c>
      <c r="K316" s="2">
        <f ca="1">N315</f>
        <v>241664</v>
      </c>
      <c r="L316" s="3">
        <f>O315</f>
        <v>2500</v>
      </c>
      <c r="M316" s="4">
        <f>P315</f>
        <v>0</v>
      </c>
      <c r="N316" s="2">
        <f ca="1">K316</f>
        <v>241664</v>
      </c>
      <c r="O316" s="3">
        <f ca="1">ROUND(L316+H314/(N315-K315),0)</f>
        <v>5601</v>
      </c>
      <c r="P316" s="4">
        <v>0</v>
      </c>
      <c r="Q316" s="2">
        <f t="shared" ca="1" si="93"/>
        <v>241664</v>
      </c>
      <c r="R316" s="3">
        <f t="shared" ca="1" si="93"/>
        <v>5601</v>
      </c>
      <c r="S316" s="4">
        <f>S315</f>
        <v>2800</v>
      </c>
      <c r="T316">
        <f t="shared" ca="1" si="94"/>
        <v>241664</v>
      </c>
      <c r="U316">
        <f t="shared" si="94"/>
        <v>2500</v>
      </c>
      <c r="V316">
        <f>V315</f>
        <v>2800</v>
      </c>
    </row>
    <row r="317" spans="1:23" x14ac:dyDescent="0.2">
      <c r="A317" t="s">
        <v>11</v>
      </c>
      <c r="B317" t="e">
        <f t="shared" ca="1" si="78"/>
        <v>#NAME?</v>
      </c>
      <c r="C317" s="1">
        <v>40987</v>
      </c>
      <c r="D317" t="e">
        <f ca="1">D314</f>
        <v>#NAME?</v>
      </c>
      <c r="E317" t="e">
        <f ca="1">"12D Adb Wall "&amp;_xludf.BASE(ROUND(RAND()*50000,0),16,5)</f>
        <v>#NAME?</v>
      </c>
      <c r="F317">
        <v>2</v>
      </c>
      <c r="J317">
        <v>4</v>
      </c>
      <c r="K317" s="2">
        <f ca="1">Q316</f>
        <v>241664</v>
      </c>
      <c r="L317" s="2">
        <f ca="1">R316</f>
        <v>5601</v>
      </c>
      <c r="M317" s="2">
        <v>0</v>
      </c>
      <c r="N317" s="2">
        <f ca="1">K315</f>
        <v>239707</v>
      </c>
      <c r="O317" s="3">
        <f ca="1">O316</f>
        <v>5601</v>
      </c>
      <c r="P317" s="4">
        <f>P316</f>
        <v>0</v>
      </c>
      <c r="Q317" s="2">
        <f t="shared" ca="1" si="93"/>
        <v>239707</v>
      </c>
      <c r="R317" s="3">
        <f t="shared" ca="1" si="93"/>
        <v>5601</v>
      </c>
      <c r="S317" s="4">
        <f>S316</f>
        <v>2800</v>
      </c>
      <c r="T317">
        <f t="shared" ca="1" si="94"/>
        <v>241664</v>
      </c>
      <c r="U317">
        <f t="shared" ca="1" si="94"/>
        <v>5601</v>
      </c>
      <c r="V317">
        <f>V316</f>
        <v>2800</v>
      </c>
    </row>
    <row r="318" spans="1:23" x14ac:dyDescent="0.2">
      <c r="A318" t="s">
        <v>12</v>
      </c>
      <c r="B318" t="e">
        <f t="shared" ca="1" si="78"/>
        <v>#NAME?</v>
      </c>
      <c r="C318" s="1">
        <v>40987</v>
      </c>
      <c r="D318" t="e">
        <f ca="1">D314</f>
        <v>#NAME?</v>
      </c>
      <c r="E318" t="e">
        <f ca="1">"12D IZ Wall "&amp;_xludf.BASE(ROUND(RAND()*50000,0),16,5)</f>
        <v>#NAME?</v>
      </c>
      <c r="F318">
        <v>2</v>
      </c>
      <c r="H318" t="e">
        <f ca="1">E311</f>
        <v>#NAME?</v>
      </c>
      <c r="J318">
        <v>4</v>
      </c>
      <c r="K318" s="2">
        <f ca="1">N317</f>
        <v>239707</v>
      </c>
      <c r="L318" s="2">
        <f ca="1">O317</f>
        <v>5601</v>
      </c>
      <c r="M318" s="2">
        <f>P317</f>
        <v>0</v>
      </c>
      <c r="N318" s="2">
        <f ca="1">K315</f>
        <v>239707</v>
      </c>
      <c r="O318" s="3">
        <f>L315</f>
        <v>2500</v>
      </c>
      <c r="P318" s="4">
        <f>M315</f>
        <v>0</v>
      </c>
      <c r="Q318" s="2">
        <f t="shared" ca="1" si="93"/>
        <v>239707</v>
      </c>
      <c r="R318" s="2">
        <f t="shared" si="93"/>
        <v>2500</v>
      </c>
      <c r="S318" s="4" t="e">
        <f>#REF!</f>
        <v>#REF!</v>
      </c>
      <c r="T318">
        <f t="shared" ca="1" si="94"/>
        <v>239707</v>
      </c>
      <c r="U318">
        <f t="shared" ca="1" si="94"/>
        <v>5601</v>
      </c>
      <c r="V318">
        <f>V317</f>
        <v>2800</v>
      </c>
    </row>
    <row r="319" spans="1:23" x14ac:dyDescent="0.2">
      <c r="A319" t="s">
        <v>13</v>
      </c>
      <c r="B319" t="e">
        <f t="shared" ca="1" si="78"/>
        <v>#NAME?</v>
      </c>
      <c r="C319" s="1">
        <v>40987</v>
      </c>
      <c r="D319" t="e">
        <f ca="1">D314</f>
        <v>#NAME?</v>
      </c>
      <c r="E319" t="e">
        <f ca="1">"12D Adb Flr "&amp;_xludf.BASE(ROUND(RAND()*50000,0),16,5)</f>
        <v>#NAME?</v>
      </c>
      <c r="F319">
        <v>3</v>
      </c>
      <c r="J319">
        <v>4</v>
      </c>
      <c r="K319" s="2">
        <f ca="1">K315</f>
        <v>239707</v>
      </c>
      <c r="L319" s="2">
        <f>L315</f>
        <v>2500</v>
      </c>
      <c r="M319" s="4">
        <v>0</v>
      </c>
      <c r="N319" s="2">
        <f ca="1">K316</f>
        <v>241664</v>
      </c>
      <c r="O319" s="3">
        <f>L316</f>
        <v>2500</v>
      </c>
      <c r="P319" s="4">
        <v>0</v>
      </c>
      <c r="Q319" s="2">
        <f ca="1">K317</f>
        <v>241664</v>
      </c>
      <c r="R319" s="3">
        <f ca="1">L317</f>
        <v>5601</v>
      </c>
      <c r="S319" s="4">
        <v>0</v>
      </c>
      <c r="T319">
        <f ca="1">K318</f>
        <v>239707</v>
      </c>
      <c r="U319">
        <f ca="1">L318</f>
        <v>5601</v>
      </c>
      <c r="V319">
        <v>0</v>
      </c>
    </row>
    <row r="320" spans="1:23" x14ac:dyDescent="0.2">
      <c r="A320" t="s">
        <v>14</v>
      </c>
      <c r="B320" t="e">
        <f t="shared" ca="1" si="78"/>
        <v>#NAME?</v>
      </c>
      <c r="C320" s="1">
        <v>40987</v>
      </c>
      <c r="D320" t="e">
        <f ca="1">D314</f>
        <v>#NAME?</v>
      </c>
      <c r="E320" t="str">
        <f>"12D Window "</f>
        <v xml:space="preserve">12D Window </v>
      </c>
      <c r="F320">
        <v>22</v>
      </c>
      <c r="G320" t="e">
        <f ca="1">E315</f>
        <v>#NAME?</v>
      </c>
      <c r="H320">
        <v>35</v>
      </c>
      <c r="J320">
        <v>4</v>
      </c>
      <c r="K320">
        <f ca="1">K315+500</f>
        <v>240207</v>
      </c>
      <c r="L320">
        <f>L315+500</f>
        <v>3000</v>
      </c>
      <c r="M320">
        <f>M315+1200</f>
        <v>1200</v>
      </c>
      <c r="N320">
        <f ca="1">K320+1000</f>
        <v>241207</v>
      </c>
      <c r="O320">
        <f>L320</f>
        <v>3000</v>
      </c>
      <c r="P320">
        <f>M320</f>
        <v>1200</v>
      </c>
      <c r="Q320">
        <f ca="1">N320</f>
        <v>241207</v>
      </c>
      <c r="R320">
        <f>O320</f>
        <v>3000</v>
      </c>
      <c r="S320">
        <f>P320+1000</f>
        <v>2200</v>
      </c>
      <c r="T320">
        <f ca="1">K320</f>
        <v>240207</v>
      </c>
      <c r="U320">
        <f>R320</f>
        <v>3000</v>
      </c>
      <c r="V320">
        <f>S320</f>
        <v>2200</v>
      </c>
    </row>
    <row r="321" spans="1:23" x14ac:dyDescent="0.2">
      <c r="A321" t="s">
        <v>4</v>
      </c>
      <c r="B321" t="e">
        <f t="shared" ca="1" si="78"/>
        <v>#NAME?</v>
      </c>
      <c r="C321" s="1">
        <v>40987</v>
      </c>
      <c r="D321" t="e">
        <f ca="1">"12D Zn-"&amp;_xludf.BASE(W321,10,3)</f>
        <v>#NAME?</v>
      </c>
      <c r="E321" t="e">
        <f ca="1">"12D Zn-"&amp;_xludf.BASE(W321,10,3)</f>
        <v>#NAME?</v>
      </c>
      <c r="F321" t="s">
        <v>7</v>
      </c>
      <c r="H321">
        <f ca="1">ROUND(0.2*10^7+0.3*RAND()*1*10^8,0)</f>
        <v>11421683</v>
      </c>
      <c r="J321">
        <v>0</v>
      </c>
      <c r="K321" s="2">
        <v>0</v>
      </c>
      <c r="L321" s="3">
        <v>0</v>
      </c>
      <c r="M321" s="4" t="s">
        <v>2</v>
      </c>
      <c r="N321" s="2"/>
      <c r="O321" s="3">
        <v>1</v>
      </c>
      <c r="P321" s="4">
        <v>1</v>
      </c>
      <c r="Q321" s="2">
        <v>2800</v>
      </c>
      <c r="R321" s="3"/>
      <c r="S321" s="4" t="s">
        <v>8</v>
      </c>
      <c r="T321" t="s">
        <v>9</v>
      </c>
      <c r="W321">
        <f>W314+1</f>
        <v>46</v>
      </c>
    </row>
    <row r="322" spans="1:23" x14ac:dyDescent="0.2">
      <c r="A322" t="s">
        <v>10</v>
      </c>
      <c r="B322" t="e">
        <f t="shared" ca="1" si="78"/>
        <v>#NAME?</v>
      </c>
      <c r="C322" s="1">
        <v>40987</v>
      </c>
      <c r="D322" t="e">
        <f ca="1">D321</f>
        <v>#NAME?</v>
      </c>
      <c r="E322" t="e">
        <f ca="1">"12D Ext Wall "&amp;_xludf.BASE(ROUND(RAND()*50000,0),16,5)</f>
        <v>#NAME?</v>
      </c>
      <c r="F322">
        <v>1</v>
      </c>
      <c r="J322">
        <v>4</v>
      </c>
      <c r="K322" s="2">
        <f ca="1">N315</f>
        <v>241664</v>
      </c>
      <c r="L322" s="3">
        <f>O315</f>
        <v>2500</v>
      </c>
      <c r="M322" s="4">
        <f>P315</f>
        <v>0</v>
      </c>
      <c r="N322" s="2">
        <f ca="1">K322+ROUND(H321/3100,0)</f>
        <v>245348</v>
      </c>
      <c r="O322" s="3">
        <v>2500</v>
      </c>
      <c r="P322" s="4">
        <v>0</v>
      </c>
      <c r="Q322" s="2">
        <f t="shared" ref="Q322:R325" ca="1" si="95">N322</f>
        <v>245348</v>
      </c>
      <c r="R322" s="3">
        <f t="shared" si="95"/>
        <v>2500</v>
      </c>
      <c r="S322" s="4">
        <f>2800</f>
        <v>2800</v>
      </c>
      <c r="T322">
        <f t="shared" ref="T322:U325" ca="1" si="96">K322</f>
        <v>241664</v>
      </c>
      <c r="U322">
        <f t="shared" si="96"/>
        <v>2500</v>
      </c>
      <c r="V322">
        <v>2800</v>
      </c>
    </row>
    <row r="323" spans="1:23" x14ac:dyDescent="0.2">
      <c r="A323" t="s">
        <v>12</v>
      </c>
      <c r="B323" t="e">
        <f t="shared" ca="1" si="78"/>
        <v>#NAME?</v>
      </c>
      <c r="C323" s="1">
        <v>40987</v>
      </c>
      <c r="D323" t="e">
        <f ca="1">D321</f>
        <v>#NAME?</v>
      </c>
      <c r="E323" t="e">
        <f ca="1">"12D IZ Wall "&amp;_xludf.BASE(ROUND(RAND()*50000,0),16,5)</f>
        <v>#NAME?</v>
      </c>
      <c r="F323">
        <v>2</v>
      </c>
      <c r="H323" t="e">
        <f ca="1">E332</f>
        <v>#NAME?</v>
      </c>
      <c r="J323">
        <v>4</v>
      </c>
      <c r="K323" s="2">
        <f ca="1">N322</f>
        <v>245348</v>
      </c>
      <c r="L323" s="3">
        <f>O322</f>
        <v>2500</v>
      </c>
      <c r="M323" s="4">
        <f>P322</f>
        <v>0</v>
      </c>
      <c r="N323" s="2">
        <f ca="1">K323</f>
        <v>245348</v>
      </c>
      <c r="O323" s="3">
        <f ca="1">ROUND(L323+H321/(N322-K322),0)</f>
        <v>5600</v>
      </c>
      <c r="P323" s="4">
        <v>0</v>
      </c>
      <c r="Q323" s="2">
        <f t="shared" ca="1" si="95"/>
        <v>245348</v>
      </c>
      <c r="R323" s="3">
        <f t="shared" ca="1" si="95"/>
        <v>5600</v>
      </c>
      <c r="S323" s="4">
        <f>S322</f>
        <v>2800</v>
      </c>
      <c r="T323">
        <f t="shared" ca="1" si="96"/>
        <v>245348</v>
      </c>
      <c r="U323">
        <f t="shared" si="96"/>
        <v>2500</v>
      </c>
      <c r="V323">
        <f>V322</f>
        <v>2800</v>
      </c>
    </row>
    <row r="324" spans="1:23" x14ac:dyDescent="0.2">
      <c r="A324" t="s">
        <v>11</v>
      </c>
      <c r="B324" t="e">
        <f t="shared" ca="1" si="78"/>
        <v>#NAME?</v>
      </c>
      <c r="C324" s="1">
        <v>40987</v>
      </c>
      <c r="D324" t="e">
        <f ca="1">D321</f>
        <v>#NAME?</v>
      </c>
      <c r="E324" t="e">
        <f ca="1">"12D Adb Wall "&amp;_xludf.BASE(ROUND(RAND()*50000,0),16,5)</f>
        <v>#NAME?</v>
      </c>
      <c r="F324">
        <v>2</v>
      </c>
      <c r="J324">
        <v>4</v>
      </c>
      <c r="K324" s="2">
        <f ca="1">Q323</f>
        <v>245348</v>
      </c>
      <c r="L324" s="2">
        <f ca="1">R323</f>
        <v>5600</v>
      </c>
      <c r="M324" s="2">
        <v>0</v>
      </c>
      <c r="N324" s="2">
        <f ca="1">K322</f>
        <v>241664</v>
      </c>
      <c r="O324" s="3">
        <f ca="1">O323</f>
        <v>5600</v>
      </c>
      <c r="P324" s="4">
        <f>P323</f>
        <v>0</v>
      </c>
      <c r="Q324" s="2">
        <f t="shared" ca="1" si="95"/>
        <v>241664</v>
      </c>
      <c r="R324" s="3">
        <f t="shared" ca="1" si="95"/>
        <v>5600</v>
      </c>
      <c r="S324" s="4">
        <f>S323</f>
        <v>2800</v>
      </c>
      <c r="T324">
        <f t="shared" ca="1" si="96"/>
        <v>245348</v>
      </c>
      <c r="U324">
        <f t="shared" ca="1" si="96"/>
        <v>5600</v>
      </c>
      <c r="V324">
        <f>V323</f>
        <v>2800</v>
      </c>
    </row>
    <row r="325" spans="1:23" x14ac:dyDescent="0.2">
      <c r="A325" t="s">
        <v>12</v>
      </c>
      <c r="B325" t="e">
        <f t="shared" ca="1" si="78"/>
        <v>#NAME?</v>
      </c>
      <c r="C325" s="1">
        <v>40987</v>
      </c>
      <c r="D325" t="e">
        <f ca="1">D321</f>
        <v>#NAME?</v>
      </c>
      <c r="E325" t="e">
        <f ca="1">"12D IZ Wall "&amp;_xludf.BASE(ROUND(RAND()*50000,0),16,5)</f>
        <v>#NAME?</v>
      </c>
      <c r="F325">
        <v>2</v>
      </c>
      <c r="H325" t="e">
        <f ca="1">E318</f>
        <v>#NAME?</v>
      </c>
      <c r="J325">
        <v>4</v>
      </c>
      <c r="K325" s="2">
        <f ca="1">N324</f>
        <v>241664</v>
      </c>
      <c r="L325" s="2">
        <f ca="1">O324</f>
        <v>5600</v>
      </c>
      <c r="M325" s="2">
        <f>P324</f>
        <v>0</v>
      </c>
      <c r="N325" s="2">
        <f ca="1">K322</f>
        <v>241664</v>
      </c>
      <c r="O325" s="3">
        <f>L322</f>
        <v>2500</v>
      </c>
      <c r="P325" s="4">
        <f>M322</f>
        <v>0</v>
      </c>
      <c r="Q325" s="2">
        <f t="shared" ca="1" si="95"/>
        <v>241664</v>
      </c>
      <c r="R325" s="2">
        <f t="shared" si="95"/>
        <v>2500</v>
      </c>
      <c r="S325" s="4" t="e">
        <f>#REF!</f>
        <v>#REF!</v>
      </c>
      <c r="T325">
        <f t="shared" ca="1" si="96"/>
        <v>241664</v>
      </c>
      <c r="U325">
        <f t="shared" ca="1" si="96"/>
        <v>5600</v>
      </c>
      <c r="V325">
        <f>V324</f>
        <v>2800</v>
      </c>
    </row>
    <row r="326" spans="1:23" x14ac:dyDescent="0.2">
      <c r="A326" t="s">
        <v>13</v>
      </c>
      <c r="B326" t="e">
        <f t="shared" ca="1" si="78"/>
        <v>#NAME?</v>
      </c>
      <c r="C326" s="1">
        <v>40987</v>
      </c>
      <c r="D326" t="e">
        <f ca="1">D321</f>
        <v>#NAME?</v>
      </c>
      <c r="E326" t="e">
        <f ca="1">"12D Adb Flr "&amp;_xludf.BASE(ROUND(RAND()*50000,0),16,5)</f>
        <v>#NAME?</v>
      </c>
      <c r="F326">
        <v>3</v>
      </c>
      <c r="J326">
        <v>4</v>
      </c>
      <c r="K326" s="2">
        <f ca="1">K322</f>
        <v>241664</v>
      </c>
      <c r="L326" s="2">
        <f>L322</f>
        <v>2500</v>
      </c>
      <c r="M326" s="4">
        <v>0</v>
      </c>
      <c r="N326" s="2">
        <f ca="1">K323</f>
        <v>245348</v>
      </c>
      <c r="O326" s="3">
        <f>L323</f>
        <v>2500</v>
      </c>
      <c r="P326" s="4">
        <v>0</v>
      </c>
      <c r="Q326" s="2">
        <f ca="1">K324</f>
        <v>245348</v>
      </c>
      <c r="R326" s="3">
        <f ca="1">L324</f>
        <v>5600</v>
      </c>
      <c r="S326" s="4">
        <v>0</v>
      </c>
      <c r="T326">
        <f ca="1">K325</f>
        <v>241664</v>
      </c>
      <c r="U326">
        <f ca="1">L325</f>
        <v>5600</v>
      </c>
      <c r="V326">
        <v>0</v>
      </c>
    </row>
    <row r="327" spans="1:23" x14ac:dyDescent="0.2">
      <c r="A327" t="s">
        <v>14</v>
      </c>
      <c r="B327" t="e">
        <f t="shared" ref="B327:B390" ca="1" si="97">_xludf.BASE(_xludf.DECIMAL(B326,16)+1,16,5)</f>
        <v>#NAME?</v>
      </c>
      <c r="C327" s="1">
        <v>40987</v>
      </c>
      <c r="D327" t="e">
        <f ca="1">D321</f>
        <v>#NAME?</v>
      </c>
      <c r="E327" t="str">
        <f>"12D Window "</f>
        <v xml:space="preserve">12D Window </v>
      </c>
      <c r="F327">
        <v>22</v>
      </c>
      <c r="G327" t="e">
        <f ca="1">E322</f>
        <v>#NAME?</v>
      </c>
      <c r="H327">
        <v>35</v>
      </c>
      <c r="J327">
        <v>4</v>
      </c>
      <c r="K327">
        <f ca="1">K322+500</f>
        <v>242164</v>
      </c>
      <c r="L327">
        <f>L322+500</f>
        <v>3000</v>
      </c>
      <c r="M327">
        <f>M322+1200</f>
        <v>1200</v>
      </c>
      <c r="N327">
        <f ca="1">K327+1000</f>
        <v>243164</v>
      </c>
      <c r="O327">
        <f>L327</f>
        <v>3000</v>
      </c>
      <c r="P327">
        <f>M327</f>
        <v>1200</v>
      </c>
      <c r="Q327">
        <f ca="1">N327</f>
        <v>243164</v>
      </c>
      <c r="R327">
        <f>O327</f>
        <v>3000</v>
      </c>
      <c r="S327">
        <f>P327+1000</f>
        <v>2200</v>
      </c>
      <c r="T327">
        <f ca="1">K327</f>
        <v>242164</v>
      </c>
      <c r="U327">
        <f>R327</f>
        <v>3000</v>
      </c>
      <c r="V327">
        <f>S327</f>
        <v>2200</v>
      </c>
    </row>
    <row r="328" spans="1:23" x14ac:dyDescent="0.2">
      <c r="A328" t="s">
        <v>4</v>
      </c>
      <c r="B328" t="e">
        <f t="shared" ca="1" si="97"/>
        <v>#NAME?</v>
      </c>
      <c r="C328" s="1">
        <v>40987</v>
      </c>
      <c r="D328" t="e">
        <f ca="1">"12D Zn-"&amp;_xludf.BASE(W328,10,3)</f>
        <v>#NAME?</v>
      </c>
      <c r="E328" t="e">
        <f ca="1">"12D Zn-"&amp;_xludf.BASE(W328,10,3)</f>
        <v>#NAME?</v>
      </c>
      <c r="F328" t="s">
        <v>7</v>
      </c>
      <c r="H328">
        <f ca="1">ROUND(0.2*10^7+0.3*RAND()*1*10^8,0)</f>
        <v>20501213</v>
      </c>
      <c r="J328">
        <v>0</v>
      </c>
      <c r="K328" s="2">
        <v>0</v>
      </c>
      <c r="L328" s="3">
        <v>0</v>
      </c>
      <c r="M328" s="4" t="s">
        <v>2</v>
      </c>
      <c r="N328" s="2"/>
      <c r="O328" s="3">
        <v>1</v>
      </c>
      <c r="P328" s="4">
        <v>1</v>
      </c>
      <c r="Q328" s="2">
        <v>2800</v>
      </c>
      <c r="R328" s="3"/>
      <c r="S328" s="4" t="s">
        <v>8</v>
      </c>
      <c r="T328" t="s">
        <v>9</v>
      </c>
      <c r="W328">
        <f>W321+1</f>
        <v>47</v>
      </c>
    </row>
    <row r="329" spans="1:23" x14ac:dyDescent="0.2">
      <c r="A329" t="s">
        <v>10</v>
      </c>
      <c r="B329" t="e">
        <f t="shared" ca="1" si="97"/>
        <v>#NAME?</v>
      </c>
      <c r="C329" s="1">
        <v>40987</v>
      </c>
      <c r="D329" t="e">
        <f ca="1">D328</f>
        <v>#NAME?</v>
      </c>
      <c r="E329" t="e">
        <f ca="1">"12D Ext Wall "&amp;_xludf.BASE(ROUND(RAND()*50000,0),16,5)</f>
        <v>#NAME?</v>
      </c>
      <c r="F329">
        <v>1</v>
      </c>
      <c r="J329">
        <v>4</v>
      </c>
      <c r="K329" s="2">
        <f ca="1">N322</f>
        <v>245348</v>
      </c>
      <c r="L329" s="3">
        <f>O322</f>
        <v>2500</v>
      </c>
      <c r="M329" s="4">
        <f>P322</f>
        <v>0</v>
      </c>
      <c r="N329" s="2">
        <f ca="1">K329+ROUND(H328/3100,0)</f>
        <v>251961</v>
      </c>
      <c r="O329" s="3">
        <v>2500</v>
      </c>
      <c r="P329" s="4">
        <v>0</v>
      </c>
      <c r="Q329" s="2">
        <f t="shared" ref="Q329:R332" ca="1" si="98">N329</f>
        <v>251961</v>
      </c>
      <c r="R329" s="3">
        <f t="shared" si="98"/>
        <v>2500</v>
      </c>
      <c r="S329" s="4">
        <f>2800</f>
        <v>2800</v>
      </c>
      <c r="T329">
        <f t="shared" ref="T329:U332" ca="1" si="99">K329</f>
        <v>245348</v>
      </c>
      <c r="U329">
        <f t="shared" si="99"/>
        <v>2500</v>
      </c>
      <c r="V329">
        <v>2800</v>
      </c>
    </row>
    <row r="330" spans="1:23" x14ac:dyDescent="0.2">
      <c r="A330" t="s">
        <v>12</v>
      </c>
      <c r="B330" t="e">
        <f t="shared" ca="1" si="97"/>
        <v>#NAME?</v>
      </c>
      <c r="C330" s="1">
        <v>40987</v>
      </c>
      <c r="D330" t="e">
        <f ca="1">D328</f>
        <v>#NAME?</v>
      </c>
      <c r="E330" t="e">
        <f ca="1">"12D IZ Wall "&amp;_xludf.BASE(ROUND(RAND()*50000,0),16,5)</f>
        <v>#NAME?</v>
      </c>
      <c r="F330">
        <v>2</v>
      </c>
      <c r="H330" t="e">
        <f ca="1">E339</f>
        <v>#NAME?</v>
      </c>
      <c r="J330">
        <v>4</v>
      </c>
      <c r="K330" s="2">
        <f ca="1">N329</f>
        <v>251961</v>
      </c>
      <c r="L330" s="3">
        <f>O329</f>
        <v>2500</v>
      </c>
      <c r="M330" s="4">
        <f>P329</f>
        <v>0</v>
      </c>
      <c r="N330" s="2">
        <f ca="1">K330</f>
        <v>251961</v>
      </c>
      <c r="O330" s="3">
        <f ca="1">ROUND(L330+H328/(N329-K329),0)</f>
        <v>5600</v>
      </c>
      <c r="P330" s="4">
        <v>0</v>
      </c>
      <c r="Q330" s="2">
        <f t="shared" ca="1" si="98"/>
        <v>251961</v>
      </c>
      <c r="R330" s="3">
        <f t="shared" ca="1" si="98"/>
        <v>5600</v>
      </c>
      <c r="S330" s="4">
        <f>S329</f>
        <v>2800</v>
      </c>
      <c r="T330">
        <f t="shared" ca="1" si="99"/>
        <v>251961</v>
      </c>
      <c r="U330">
        <f t="shared" si="99"/>
        <v>2500</v>
      </c>
      <c r="V330">
        <f>V329</f>
        <v>2800</v>
      </c>
    </row>
    <row r="331" spans="1:23" x14ac:dyDescent="0.2">
      <c r="A331" t="s">
        <v>11</v>
      </c>
      <c r="B331" t="e">
        <f t="shared" ca="1" si="97"/>
        <v>#NAME?</v>
      </c>
      <c r="C331" s="1">
        <v>40987</v>
      </c>
      <c r="D331" t="e">
        <f ca="1">D328</f>
        <v>#NAME?</v>
      </c>
      <c r="E331" t="e">
        <f ca="1">"12D Adb Wall "&amp;_xludf.BASE(ROUND(RAND()*50000,0),16,5)</f>
        <v>#NAME?</v>
      </c>
      <c r="F331">
        <v>2</v>
      </c>
      <c r="J331">
        <v>4</v>
      </c>
      <c r="K331" s="2">
        <f ca="1">Q330</f>
        <v>251961</v>
      </c>
      <c r="L331" s="2">
        <f ca="1">R330</f>
        <v>5600</v>
      </c>
      <c r="M331" s="2">
        <v>0</v>
      </c>
      <c r="N331" s="2">
        <f ca="1">K329</f>
        <v>245348</v>
      </c>
      <c r="O331" s="3">
        <f ca="1">O330</f>
        <v>5600</v>
      </c>
      <c r="P331" s="4">
        <f>P330</f>
        <v>0</v>
      </c>
      <c r="Q331" s="2">
        <f t="shared" ca="1" si="98"/>
        <v>245348</v>
      </c>
      <c r="R331" s="3">
        <f t="shared" ca="1" si="98"/>
        <v>5600</v>
      </c>
      <c r="S331" s="4">
        <f>S330</f>
        <v>2800</v>
      </c>
      <c r="T331">
        <f t="shared" ca="1" si="99"/>
        <v>251961</v>
      </c>
      <c r="U331">
        <f t="shared" ca="1" si="99"/>
        <v>5600</v>
      </c>
      <c r="V331">
        <f>V330</f>
        <v>2800</v>
      </c>
    </row>
    <row r="332" spans="1:23" x14ac:dyDescent="0.2">
      <c r="A332" t="s">
        <v>12</v>
      </c>
      <c r="B332" t="e">
        <f t="shared" ca="1" si="97"/>
        <v>#NAME?</v>
      </c>
      <c r="C332" s="1">
        <v>40987</v>
      </c>
      <c r="D332" t="e">
        <f ca="1">D328</f>
        <v>#NAME?</v>
      </c>
      <c r="E332" t="e">
        <f ca="1">"12D IZ Wall "&amp;_xludf.BASE(ROUND(RAND()*50000,0),16,5)</f>
        <v>#NAME?</v>
      </c>
      <c r="F332">
        <v>2</v>
      </c>
      <c r="H332" t="e">
        <f ca="1">E325</f>
        <v>#NAME?</v>
      </c>
      <c r="J332">
        <v>4</v>
      </c>
      <c r="K332" s="2">
        <f ca="1">N331</f>
        <v>245348</v>
      </c>
      <c r="L332" s="2">
        <f ca="1">O331</f>
        <v>5600</v>
      </c>
      <c r="M332" s="2">
        <f>P331</f>
        <v>0</v>
      </c>
      <c r="N332" s="2">
        <f ca="1">K329</f>
        <v>245348</v>
      </c>
      <c r="O332" s="3">
        <f>L329</f>
        <v>2500</v>
      </c>
      <c r="P332" s="4">
        <f>M329</f>
        <v>0</v>
      </c>
      <c r="Q332" s="2">
        <f t="shared" ca="1" si="98"/>
        <v>245348</v>
      </c>
      <c r="R332" s="2">
        <f t="shared" si="98"/>
        <v>2500</v>
      </c>
      <c r="S332" s="4" t="e">
        <f>#REF!</f>
        <v>#REF!</v>
      </c>
      <c r="T332">
        <f t="shared" ca="1" si="99"/>
        <v>245348</v>
      </c>
      <c r="U332">
        <f t="shared" ca="1" si="99"/>
        <v>5600</v>
      </c>
      <c r="V332">
        <f>V331</f>
        <v>2800</v>
      </c>
    </row>
    <row r="333" spans="1:23" x14ac:dyDescent="0.2">
      <c r="A333" t="s">
        <v>13</v>
      </c>
      <c r="B333" t="e">
        <f t="shared" ca="1" si="97"/>
        <v>#NAME?</v>
      </c>
      <c r="C333" s="1">
        <v>40987</v>
      </c>
      <c r="D333" t="e">
        <f ca="1">D328</f>
        <v>#NAME?</v>
      </c>
      <c r="E333" t="e">
        <f ca="1">"12D Adb Flr "&amp;_xludf.BASE(ROUND(RAND()*50000,0),16,5)</f>
        <v>#NAME?</v>
      </c>
      <c r="F333">
        <v>3</v>
      </c>
      <c r="J333">
        <v>4</v>
      </c>
      <c r="K333" s="2">
        <f ca="1">K329</f>
        <v>245348</v>
      </c>
      <c r="L333" s="2">
        <f>L329</f>
        <v>2500</v>
      </c>
      <c r="M333" s="4">
        <v>0</v>
      </c>
      <c r="N333" s="2">
        <f ca="1">K330</f>
        <v>251961</v>
      </c>
      <c r="O333" s="3">
        <f>L330</f>
        <v>2500</v>
      </c>
      <c r="P333" s="4">
        <v>0</v>
      </c>
      <c r="Q333" s="2">
        <f ca="1">K331</f>
        <v>251961</v>
      </c>
      <c r="R333" s="3">
        <f ca="1">L331</f>
        <v>5600</v>
      </c>
      <c r="S333" s="4">
        <v>0</v>
      </c>
      <c r="T333">
        <f ca="1">K332</f>
        <v>245348</v>
      </c>
      <c r="U333">
        <f ca="1">L332</f>
        <v>5600</v>
      </c>
      <c r="V333">
        <v>0</v>
      </c>
    </row>
    <row r="334" spans="1:23" x14ac:dyDescent="0.2">
      <c r="A334" t="s">
        <v>14</v>
      </c>
      <c r="B334" t="e">
        <f t="shared" ca="1" si="97"/>
        <v>#NAME?</v>
      </c>
      <c r="C334" s="1">
        <v>40987</v>
      </c>
      <c r="D334" t="e">
        <f ca="1">D328</f>
        <v>#NAME?</v>
      </c>
      <c r="E334" t="str">
        <f>"12D Window "</f>
        <v xml:space="preserve">12D Window </v>
      </c>
      <c r="F334">
        <v>22</v>
      </c>
      <c r="G334" t="e">
        <f ca="1">E329</f>
        <v>#NAME?</v>
      </c>
      <c r="H334">
        <v>35</v>
      </c>
      <c r="J334">
        <v>4</v>
      </c>
      <c r="K334">
        <f ca="1">K329+500</f>
        <v>245848</v>
      </c>
      <c r="L334">
        <f>L329+500</f>
        <v>3000</v>
      </c>
      <c r="M334">
        <f>M329+1200</f>
        <v>1200</v>
      </c>
      <c r="N334">
        <f ca="1">K334+1000</f>
        <v>246848</v>
      </c>
      <c r="O334">
        <f>L334</f>
        <v>3000</v>
      </c>
      <c r="P334">
        <f>M334</f>
        <v>1200</v>
      </c>
      <c r="Q334">
        <f ca="1">N334</f>
        <v>246848</v>
      </c>
      <c r="R334">
        <f>O334</f>
        <v>3000</v>
      </c>
      <c r="S334">
        <f>P334+1000</f>
        <v>2200</v>
      </c>
      <c r="T334">
        <f ca="1">K334</f>
        <v>245848</v>
      </c>
      <c r="U334">
        <f>R334</f>
        <v>3000</v>
      </c>
      <c r="V334">
        <f>S334</f>
        <v>2200</v>
      </c>
    </row>
    <row r="335" spans="1:23" x14ac:dyDescent="0.2">
      <c r="A335" t="s">
        <v>4</v>
      </c>
      <c r="B335" t="e">
        <f t="shared" ca="1" si="97"/>
        <v>#NAME?</v>
      </c>
      <c r="C335" s="1">
        <v>40987</v>
      </c>
      <c r="D335" t="e">
        <f ca="1">"12D Zn-"&amp;_xludf.BASE(W335,10,3)</f>
        <v>#NAME?</v>
      </c>
      <c r="E335" t="e">
        <f ca="1">"12D Zn-"&amp;_xludf.BASE(W335,10,3)</f>
        <v>#NAME?</v>
      </c>
      <c r="F335" t="s">
        <v>7</v>
      </c>
      <c r="H335">
        <f ca="1">ROUND(0.2*10^7+0.3*RAND()*1*10^8,0)</f>
        <v>30783317</v>
      </c>
      <c r="J335">
        <v>0</v>
      </c>
      <c r="K335" s="2">
        <v>0</v>
      </c>
      <c r="L335" s="3">
        <v>0</v>
      </c>
      <c r="M335" s="4" t="s">
        <v>2</v>
      </c>
      <c r="N335" s="2"/>
      <c r="O335" s="3">
        <v>1</v>
      </c>
      <c r="P335" s="4">
        <v>1</v>
      </c>
      <c r="Q335" s="2">
        <v>2800</v>
      </c>
      <c r="R335" s="3"/>
      <c r="S335" s="4" t="s">
        <v>8</v>
      </c>
      <c r="T335" t="s">
        <v>9</v>
      </c>
      <c r="W335">
        <f>W328+1</f>
        <v>48</v>
      </c>
    </row>
    <row r="336" spans="1:23" x14ac:dyDescent="0.2">
      <c r="A336" t="s">
        <v>10</v>
      </c>
      <c r="B336" t="e">
        <f t="shared" ca="1" si="97"/>
        <v>#NAME?</v>
      </c>
      <c r="C336" s="1">
        <v>40987</v>
      </c>
      <c r="D336" t="e">
        <f ca="1">D335</f>
        <v>#NAME?</v>
      </c>
      <c r="E336" t="e">
        <f ca="1">"12D Ext Wall "&amp;_xludf.BASE(ROUND(RAND()*50000,0),16,5)</f>
        <v>#NAME?</v>
      </c>
      <c r="F336">
        <v>1</v>
      </c>
      <c r="J336">
        <v>4</v>
      </c>
      <c r="K336" s="2">
        <f ca="1">N329</f>
        <v>251961</v>
      </c>
      <c r="L336" s="3">
        <f>O329</f>
        <v>2500</v>
      </c>
      <c r="M336" s="4">
        <f>P329</f>
        <v>0</v>
      </c>
      <c r="N336" s="2">
        <f ca="1">K336+ROUND(H335/3100,0)</f>
        <v>261891</v>
      </c>
      <c r="O336" s="3">
        <v>2500</v>
      </c>
      <c r="P336" s="4">
        <v>0</v>
      </c>
      <c r="Q336" s="2">
        <f t="shared" ref="Q336:R339" ca="1" si="100">N336</f>
        <v>261891</v>
      </c>
      <c r="R336" s="3">
        <f t="shared" si="100"/>
        <v>2500</v>
      </c>
      <c r="S336" s="4">
        <f>2800</f>
        <v>2800</v>
      </c>
      <c r="T336">
        <f t="shared" ref="T336:U339" ca="1" si="101">K336</f>
        <v>251961</v>
      </c>
      <c r="U336">
        <f t="shared" si="101"/>
        <v>2500</v>
      </c>
      <c r="V336">
        <v>2800</v>
      </c>
    </row>
    <row r="337" spans="1:23" x14ac:dyDescent="0.2">
      <c r="A337" t="s">
        <v>12</v>
      </c>
      <c r="B337" t="e">
        <f t="shared" ca="1" si="97"/>
        <v>#NAME?</v>
      </c>
      <c r="C337" s="1">
        <v>40987</v>
      </c>
      <c r="D337" t="e">
        <f ca="1">D335</f>
        <v>#NAME?</v>
      </c>
      <c r="E337" t="e">
        <f ca="1">"12D IZ Wall "&amp;_xludf.BASE(ROUND(RAND()*50000,0),16,5)</f>
        <v>#NAME?</v>
      </c>
      <c r="F337">
        <v>2</v>
      </c>
      <c r="H337" t="e">
        <f ca="1">E346</f>
        <v>#NAME?</v>
      </c>
      <c r="J337">
        <v>4</v>
      </c>
      <c r="K337" s="2">
        <f ca="1">N336</f>
        <v>261891</v>
      </c>
      <c r="L337" s="3">
        <f>O336</f>
        <v>2500</v>
      </c>
      <c r="M337" s="4">
        <f>P336</f>
        <v>0</v>
      </c>
      <c r="N337" s="2">
        <f ca="1">K337</f>
        <v>261891</v>
      </c>
      <c r="O337" s="3">
        <f ca="1">ROUND(L337+H335/(N336-K336),0)</f>
        <v>5600</v>
      </c>
      <c r="P337" s="4">
        <v>0</v>
      </c>
      <c r="Q337" s="2">
        <f t="shared" ca="1" si="100"/>
        <v>261891</v>
      </c>
      <c r="R337" s="3">
        <f t="shared" ca="1" si="100"/>
        <v>5600</v>
      </c>
      <c r="S337" s="4">
        <f>S336</f>
        <v>2800</v>
      </c>
      <c r="T337">
        <f t="shared" ca="1" si="101"/>
        <v>261891</v>
      </c>
      <c r="U337">
        <f t="shared" si="101"/>
        <v>2500</v>
      </c>
      <c r="V337">
        <f>V336</f>
        <v>2800</v>
      </c>
    </row>
    <row r="338" spans="1:23" x14ac:dyDescent="0.2">
      <c r="A338" t="s">
        <v>11</v>
      </c>
      <c r="B338" t="e">
        <f t="shared" ca="1" si="97"/>
        <v>#NAME?</v>
      </c>
      <c r="C338" s="1">
        <v>40987</v>
      </c>
      <c r="D338" t="e">
        <f ca="1">D335</f>
        <v>#NAME?</v>
      </c>
      <c r="E338" t="e">
        <f ca="1">"12D Adb Wall "&amp;_xludf.BASE(ROUND(RAND()*50000,0),16,5)</f>
        <v>#NAME?</v>
      </c>
      <c r="F338">
        <v>2</v>
      </c>
      <c r="J338">
        <v>4</v>
      </c>
      <c r="K338" s="2">
        <f ca="1">Q337</f>
        <v>261891</v>
      </c>
      <c r="L338" s="2">
        <f ca="1">R337</f>
        <v>5600</v>
      </c>
      <c r="M338" s="2">
        <v>0</v>
      </c>
      <c r="N338" s="2">
        <f ca="1">K336</f>
        <v>251961</v>
      </c>
      <c r="O338" s="3">
        <f ca="1">O337</f>
        <v>5600</v>
      </c>
      <c r="P338" s="4">
        <f>P337</f>
        <v>0</v>
      </c>
      <c r="Q338" s="2">
        <f t="shared" ca="1" si="100"/>
        <v>251961</v>
      </c>
      <c r="R338" s="3">
        <f t="shared" ca="1" si="100"/>
        <v>5600</v>
      </c>
      <c r="S338" s="4">
        <f>S337</f>
        <v>2800</v>
      </c>
      <c r="T338">
        <f t="shared" ca="1" si="101"/>
        <v>261891</v>
      </c>
      <c r="U338">
        <f t="shared" ca="1" si="101"/>
        <v>5600</v>
      </c>
      <c r="V338">
        <f>V337</f>
        <v>2800</v>
      </c>
    </row>
    <row r="339" spans="1:23" x14ac:dyDescent="0.2">
      <c r="A339" t="s">
        <v>12</v>
      </c>
      <c r="B339" t="e">
        <f t="shared" ca="1" si="97"/>
        <v>#NAME?</v>
      </c>
      <c r="C339" s="1">
        <v>40987</v>
      </c>
      <c r="D339" t="e">
        <f ca="1">D335</f>
        <v>#NAME?</v>
      </c>
      <c r="E339" t="e">
        <f ca="1">"12D IZ Wall "&amp;_xludf.BASE(ROUND(RAND()*50000,0),16,5)</f>
        <v>#NAME?</v>
      </c>
      <c r="F339">
        <v>2</v>
      </c>
      <c r="H339" t="e">
        <f ca="1">E332</f>
        <v>#NAME?</v>
      </c>
      <c r="J339">
        <v>4</v>
      </c>
      <c r="K339" s="2">
        <f ca="1">N338</f>
        <v>251961</v>
      </c>
      <c r="L339" s="2">
        <f ca="1">O338</f>
        <v>5600</v>
      </c>
      <c r="M339" s="2">
        <f>P338</f>
        <v>0</v>
      </c>
      <c r="N339" s="2">
        <f ca="1">K336</f>
        <v>251961</v>
      </c>
      <c r="O339" s="3">
        <f>L336</f>
        <v>2500</v>
      </c>
      <c r="P339" s="4">
        <f>M336</f>
        <v>0</v>
      </c>
      <c r="Q339" s="2">
        <f t="shared" ca="1" si="100"/>
        <v>251961</v>
      </c>
      <c r="R339" s="2">
        <f t="shared" si="100"/>
        <v>2500</v>
      </c>
      <c r="S339" s="4" t="e">
        <f>#REF!</f>
        <v>#REF!</v>
      </c>
      <c r="T339">
        <f t="shared" ca="1" si="101"/>
        <v>251961</v>
      </c>
      <c r="U339">
        <f t="shared" ca="1" si="101"/>
        <v>5600</v>
      </c>
      <c r="V339">
        <f>V338</f>
        <v>2800</v>
      </c>
    </row>
    <row r="340" spans="1:23" x14ac:dyDescent="0.2">
      <c r="A340" t="s">
        <v>13</v>
      </c>
      <c r="B340" t="e">
        <f t="shared" ca="1" si="97"/>
        <v>#NAME?</v>
      </c>
      <c r="C340" s="1">
        <v>40987</v>
      </c>
      <c r="D340" t="e">
        <f ca="1">D335</f>
        <v>#NAME?</v>
      </c>
      <c r="E340" t="e">
        <f ca="1">"12D Adb Flr "&amp;_xludf.BASE(ROUND(RAND()*50000,0),16,5)</f>
        <v>#NAME?</v>
      </c>
      <c r="F340">
        <v>3</v>
      </c>
      <c r="J340">
        <v>4</v>
      </c>
      <c r="K340" s="2">
        <f ca="1">K336</f>
        <v>251961</v>
      </c>
      <c r="L340" s="2">
        <f>L336</f>
        <v>2500</v>
      </c>
      <c r="M340" s="4">
        <v>0</v>
      </c>
      <c r="N340" s="2">
        <f ca="1">K337</f>
        <v>261891</v>
      </c>
      <c r="O340" s="3">
        <f>L337</f>
        <v>2500</v>
      </c>
      <c r="P340" s="4">
        <v>0</v>
      </c>
      <c r="Q340" s="2">
        <f ca="1">K338</f>
        <v>261891</v>
      </c>
      <c r="R340" s="3">
        <f ca="1">L338</f>
        <v>5600</v>
      </c>
      <c r="S340" s="4">
        <v>0</v>
      </c>
      <c r="T340">
        <f ca="1">K339</f>
        <v>251961</v>
      </c>
      <c r="U340">
        <f ca="1">L339</f>
        <v>5600</v>
      </c>
      <c r="V340">
        <v>0</v>
      </c>
    </row>
    <row r="341" spans="1:23" x14ac:dyDescent="0.2">
      <c r="A341" t="s">
        <v>14</v>
      </c>
      <c r="B341" t="e">
        <f t="shared" ca="1" si="97"/>
        <v>#NAME?</v>
      </c>
      <c r="C341" s="1">
        <v>40987</v>
      </c>
      <c r="D341" t="e">
        <f ca="1">D335</f>
        <v>#NAME?</v>
      </c>
      <c r="E341" t="str">
        <f>"12D Window "</f>
        <v xml:space="preserve">12D Window </v>
      </c>
      <c r="F341">
        <v>22</v>
      </c>
      <c r="G341" t="e">
        <f ca="1">E336</f>
        <v>#NAME?</v>
      </c>
      <c r="H341">
        <v>35</v>
      </c>
      <c r="J341">
        <v>4</v>
      </c>
      <c r="K341">
        <f ca="1">K336+500</f>
        <v>252461</v>
      </c>
      <c r="L341">
        <f>L336+500</f>
        <v>3000</v>
      </c>
      <c r="M341">
        <f>M336+1200</f>
        <v>1200</v>
      </c>
      <c r="N341">
        <f ca="1">K341+1000</f>
        <v>253461</v>
      </c>
      <c r="O341">
        <f>L341</f>
        <v>3000</v>
      </c>
      <c r="P341">
        <f>M341</f>
        <v>1200</v>
      </c>
      <c r="Q341">
        <f ca="1">N341</f>
        <v>253461</v>
      </c>
      <c r="R341">
        <f>O341</f>
        <v>3000</v>
      </c>
      <c r="S341">
        <f>P341+1000</f>
        <v>2200</v>
      </c>
      <c r="T341">
        <f ca="1">K341</f>
        <v>252461</v>
      </c>
      <c r="U341">
        <f>R341</f>
        <v>3000</v>
      </c>
      <c r="V341">
        <f>S341</f>
        <v>2200</v>
      </c>
    </row>
    <row r="342" spans="1:23" x14ac:dyDescent="0.2">
      <c r="A342" t="s">
        <v>4</v>
      </c>
      <c r="B342" t="e">
        <f t="shared" ca="1" si="97"/>
        <v>#NAME?</v>
      </c>
      <c r="C342" s="1">
        <v>40987</v>
      </c>
      <c r="D342" t="e">
        <f ca="1">"12D Zn-"&amp;_xludf.BASE(W342,10,3)</f>
        <v>#NAME?</v>
      </c>
      <c r="E342" t="e">
        <f ca="1">"12D Zn-"&amp;_xludf.BASE(W342,10,3)</f>
        <v>#NAME?</v>
      </c>
      <c r="F342" t="s">
        <v>7</v>
      </c>
      <c r="H342">
        <f ca="1">ROUND(0.2*10^7+0.3*RAND()*1*10^8,0)</f>
        <v>15273182</v>
      </c>
      <c r="J342">
        <v>0</v>
      </c>
      <c r="K342" s="2">
        <v>0</v>
      </c>
      <c r="L342" s="3">
        <v>0</v>
      </c>
      <c r="M342" s="4" t="s">
        <v>2</v>
      </c>
      <c r="N342" s="2"/>
      <c r="O342" s="3">
        <v>1</v>
      </c>
      <c r="P342" s="4">
        <v>1</v>
      </c>
      <c r="Q342" s="2">
        <v>2800</v>
      </c>
      <c r="R342" s="3"/>
      <c r="S342" s="4" t="s">
        <v>8</v>
      </c>
      <c r="T342" t="s">
        <v>9</v>
      </c>
      <c r="W342">
        <f>W335+1</f>
        <v>49</v>
      </c>
    </row>
    <row r="343" spans="1:23" x14ac:dyDescent="0.2">
      <c r="A343" t="s">
        <v>10</v>
      </c>
      <c r="B343" t="e">
        <f t="shared" ca="1" si="97"/>
        <v>#NAME?</v>
      </c>
      <c r="C343" s="1">
        <v>40987</v>
      </c>
      <c r="D343" t="e">
        <f ca="1">D342</f>
        <v>#NAME?</v>
      </c>
      <c r="E343" t="e">
        <f ca="1">"12D Ext Wall "&amp;_xludf.BASE(ROUND(RAND()*50000,0),16,5)</f>
        <v>#NAME?</v>
      </c>
      <c r="F343">
        <v>1</v>
      </c>
      <c r="J343">
        <v>4</v>
      </c>
      <c r="K343" s="2">
        <f ca="1">N336</f>
        <v>261891</v>
      </c>
      <c r="L343" s="3">
        <f>O336</f>
        <v>2500</v>
      </c>
      <c r="M343" s="4">
        <f>P336</f>
        <v>0</v>
      </c>
      <c r="N343" s="2">
        <f ca="1">K343+ROUND(H342/3100,0)</f>
        <v>266818</v>
      </c>
      <c r="O343" s="3">
        <v>2500</v>
      </c>
      <c r="P343" s="4">
        <v>0</v>
      </c>
      <c r="Q343" s="2">
        <f t="shared" ref="Q343:R346" ca="1" si="102">N343</f>
        <v>266818</v>
      </c>
      <c r="R343" s="3">
        <f t="shared" si="102"/>
        <v>2500</v>
      </c>
      <c r="S343" s="4">
        <f>2800</f>
        <v>2800</v>
      </c>
      <c r="T343">
        <f t="shared" ref="T343:U346" ca="1" si="103">K343</f>
        <v>261891</v>
      </c>
      <c r="U343">
        <f t="shared" si="103"/>
        <v>2500</v>
      </c>
      <c r="V343">
        <v>2800</v>
      </c>
    </row>
    <row r="344" spans="1:23" x14ac:dyDescent="0.2">
      <c r="A344" t="s">
        <v>12</v>
      </c>
      <c r="B344" t="e">
        <f t="shared" ca="1" si="97"/>
        <v>#NAME?</v>
      </c>
      <c r="C344" s="1">
        <v>40987</v>
      </c>
      <c r="D344" t="e">
        <f ca="1">D342</f>
        <v>#NAME?</v>
      </c>
      <c r="E344" t="e">
        <f ca="1">"12D IZ Wall "&amp;_xludf.BASE(ROUND(RAND()*50000,0),16,5)</f>
        <v>#NAME?</v>
      </c>
      <c r="F344">
        <v>2</v>
      </c>
      <c r="H344" t="e">
        <f ca="1">E353</f>
        <v>#NAME?</v>
      </c>
      <c r="J344">
        <v>4</v>
      </c>
      <c r="K344" s="2">
        <f ca="1">N343</f>
        <v>266818</v>
      </c>
      <c r="L344" s="3">
        <f>O343</f>
        <v>2500</v>
      </c>
      <c r="M344" s="4">
        <f>P343</f>
        <v>0</v>
      </c>
      <c r="N344" s="2">
        <f ca="1">K344</f>
        <v>266818</v>
      </c>
      <c r="O344" s="3">
        <f ca="1">ROUND(L344+H342/(N343-K343),0)</f>
        <v>5600</v>
      </c>
      <c r="P344" s="4">
        <v>0</v>
      </c>
      <c r="Q344" s="2">
        <f t="shared" ca="1" si="102"/>
        <v>266818</v>
      </c>
      <c r="R344" s="3">
        <f t="shared" ca="1" si="102"/>
        <v>5600</v>
      </c>
      <c r="S344" s="4">
        <f>S343</f>
        <v>2800</v>
      </c>
      <c r="T344">
        <f t="shared" ca="1" si="103"/>
        <v>266818</v>
      </c>
      <c r="U344">
        <f t="shared" si="103"/>
        <v>2500</v>
      </c>
      <c r="V344">
        <f>V343</f>
        <v>2800</v>
      </c>
    </row>
    <row r="345" spans="1:23" x14ac:dyDescent="0.2">
      <c r="A345" t="s">
        <v>11</v>
      </c>
      <c r="B345" t="e">
        <f t="shared" ca="1" si="97"/>
        <v>#NAME?</v>
      </c>
      <c r="C345" s="1">
        <v>40987</v>
      </c>
      <c r="D345" t="e">
        <f ca="1">D342</f>
        <v>#NAME?</v>
      </c>
      <c r="E345" t="e">
        <f ca="1">"12D Adb Wall "&amp;_xludf.BASE(ROUND(RAND()*50000,0),16,5)</f>
        <v>#NAME?</v>
      </c>
      <c r="F345">
        <v>2</v>
      </c>
      <c r="J345">
        <v>4</v>
      </c>
      <c r="K345" s="2">
        <f ca="1">Q344</f>
        <v>266818</v>
      </c>
      <c r="L345" s="2">
        <f ca="1">R344</f>
        <v>5600</v>
      </c>
      <c r="M345" s="2">
        <v>0</v>
      </c>
      <c r="N345" s="2">
        <f ca="1">K343</f>
        <v>261891</v>
      </c>
      <c r="O345" s="3">
        <f ca="1">O344</f>
        <v>5600</v>
      </c>
      <c r="P345" s="4">
        <f>P344</f>
        <v>0</v>
      </c>
      <c r="Q345" s="2">
        <f t="shared" ca="1" si="102"/>
        <v>261891</v>
      </c>
      <c r="R345" s="3">
        <f t="shared" ca="1" si="102"/>
        <v>5600</v>
      </c>
      <c r="S345" s="4">
        <f>S344</f>
        <v>2800</v>
      </c>
      <c r="T345">
        <f t="shared" ca="1" si="103"/>
        <v>266818</v>
      </c>
      <c r="U345">
        <f t="shared" ca="1" si="103"/>
        <v>5600</v>
      </c>
      <c r="V345">
        <f>V344</f>
        <v>2800</v>
      </c>
    </row>
    <row r="346" spans="1:23" x14ac:dyDescent="0.2">
      <c r="A346" t="s">
        <v>12</v>
      </c>
      <c r="B346" t="e">
        <f t="shared" ca="1" si="97"/>
        <v>#NAME?</v>
      </c>
      <c r="C346" s="1">
        <v>40987</v>
      </c>
      <c r="D346" t="e">
        <f ca="1">D342</f>
        <v>#NAME?</v>
      </c>
      <c r="E346" t="e">
        <f ca="1">"12D IZ Wall "&amp;_xludf.BASE(ROUND(RAND()*50000,0),16,5)</f>
        <v>#NAME?</v>
      </c>
      <c r="F346">
        <v>2</v>
      </c>
      <c r="H346" t="e">
        <f ca="1">E339</f>
        <v>#NAME?</v>
      </c>
      <c r="J346">
        <v>4</v>
      </c>
      <c r="K346" s="2">
        <f ca="1">N345</f>
        <v>261891</v>
      </c>
      <c r="L346" s="2">
        <f ca="1">O345</f>
        <v>5600</v>
      </c>
      <c r="M346" s="2">
        <f>P345</f>
        <v>0</v>
      </c>
      <c r="N346" s="2">
        <f ca="1">K343</f>
        <v>261891</v>
      </c>
      <c r="O346" s="3">
        <f>L343</f>
        <v>2500</v>
      </c>
      <c r="P346" s="4">
        <f>M343</f>
        <v>0</v>
      </c>
      <c r="Q346" s="2">
        <f t="shared" ca="1" si="102"/>
        <v>261891</v>
      </c>
      <c r="R346" s="2">
        <f t="shared" si="102"/>
        <v>2500</v>
      </c>
      <c r="S346" s="4" t="e">
        <f>#REF!</f>
        <v>#REF!</v>
      </c>
      <c r="T346">
        <f t="shared" ca="1" si="103"/>
        <v>261891</v>
      </c>
      <c r="U346">
        <f t="shared" ca="1" si="103"/>
        <v>5600</v>
      </c>
      <c r="V346">
        <f>V345</f>
        <v>2800</v>
      </c>
    </row>
    <row r="347" spans="1:23" x14ac:dyDescent="0.2">
      <c r="A347" t="s">
        <v>13</v>
      </c>
      <c r="B347" t="e">
        <f t="shared" ca="1" si="97"/>
        <v>#NAME?</v>
      </c>
      <c r="C347" s="1">
        <v>40987</v>
      </c>
      <c r="D347" t="e">
        <f ca="1">D342</f>
        <v>#NAME?</v>
      </c>
      <c r="E347" t="e">
        <f ca="1">"12D Adb Flr "&amp;_xludf.BASE(ROUND(RAND()*50000,0),16,5)</f>
        <v>#NAME?</v>
      </c>
      <c r="F347">
        <v>3</v>
      </c>
      <c r="J347">
        <v>4</v>
      </c>
      <c r="K347" s="2">
        <f ca="1">K343</f>
        <v>261891</v>
      </c>
      <c r="L347" s="2">
        <f>L343</f>
        <v>2500</v>
      </c>
      <c r="M347" s="4">
        <v>0</v>
      </c>
      <c r="N347" s="2">
        <f ca="1">K344</f>
        <v>266818</v>
      </c>
      <c r="O347" s="3">
        <f>L344</f>
        <v>2500</v>
      </c>
      <c r="P347" s="4">
        <v>0</v>
      </c>
      <c r="Q347" s="2">
        <f ca="1">K345</f>
        <v>266818</v>
      </c>
      <c r="R347" s="3">
        <f ca="1">L345</f>
        <v>5600</v>
      </c>
      <c r="S347" s="4">
        <v>0</v>
      </c>
      <c r="T347">
        <f ca="1">K346</f>
        <v>261891</v>
      </c>
      <c r="U347">
        <f ca="1">L346</f>
        <v>5600</v>
      </c>
      <c r="V347">
        <v>0</v>
      </c>
    </row>
    <row r="348" spans="1:23" x14ac:dyDescent="0.2">
      <c r="A348" t="s">
        <v>14</v>
      </c>
      <c r="B348" t="e">
        <f t="shared" ca="1" si="97"/>
        <v>#NAME?</v>
      </c>
      <c r="C348" s="1">
        <v>40987</v>
      </c>
      <c r="D348" t="e">
        <f ca="1">D342</f>
        <v>#NAME?</v>
      </c>
      <c r="E348" t="str">
        <f>"12D Window "</f>
        <v xml:space="preserve">12D Window </v>
      </c>
      <c r="F348">
        <v>22</v>
      </c>
      <c r="G348" t="e">
        <f ca="1">E343</f>
        <v>#NAME?</v>
      </c>
      <c r="H348">
        <v>35</v>
      </c>
      <c r="J348">
        <v>4</v>
      </c>
      <c r="K348">
        <f ca="1">K343+500</f>
        <v>262391</v>
      </c>
      <c r="L348">
        <f>L343+500</f>
        <v>3000</v>
      </c>
      <c r="M348">
        <f>M343+1200</f>
        <v>1200</v>
      </c>
      <c r="N348">
        <f ca="1">K348+1000</f>
        <v>263391</v>
      </c>
      <c r="O348">
        <f>L348</f>
        <v>3000</v>
      </c>
      <c r="P348">
        <f>M348</f>
        <v>1200</v>
      </c>
      <c r="Q348">
        <f ca="1">N348</f>
        <v>263391</v>
      </c>
      <c r="R348">
        <f>O348</f>
        <v>3000</v>
      </c>
      <c r="S348">
        <f>P348+1000</f>
        <v>2200</v>
      </c>
      <c r="T348">
        <f ca="1">K348</f>
        <v>262391</v>
      </c>
      <c r="U348">
        <f>R348</f>
        <v>3000</v>
      </c>
      <c r="V348">
        <f>S348</f>
        <v>2200</v>
      </c>
    </row>
    <row r="349" spans="1:23" x14ac:dyDescent="0.2">
      <c r="A349" t="s">
        <v>4</v>
      </c>
      <c r="B349" t="e">
        <f t="shared" ca="1" si="97"/>
        <v>#NAME?</v>
      </c>
      <c r="C349" s="1">
        <v>40987</v>
      </c>
      <c r="D349" t="e">
        <f ca="1">"12D Zn-"&amp;_xludf.BASE(W349,10,3)</f>
        <v>#NAME?</v>
      </c>
      <c r="E349" t="e">
        <f ca="1">"12D Zn-"&amp;_xludf.BASE(W349,10,3)</f>
        <v>#NAME?</v>
      </c>
      <c r="F349" t="s">
        <v>7</v>
      </c>
      <c r="H349">
        <f ca="1">ROUND(0.2*10^7+0.3*RAND()*1*10^8,0)</f>
        <v>11230369</v>
      </c>
      <c r="J349">
        <v>0</v>
      </c>
      <c r="K349" s="2">
        <v>0</v>
      </c>
      <c r="L349" s="3">
        <v>0</v>
      </c>
      <c r="M349" s="4" t="s">
        <v>2</v>
      </c>
      <c r="N349" s="2"/>
      <c r="O349" s="3">
        <v>1</v>
      </c>
      <c r="P349" s="4">
        <v>1</v>
      </c>
      <c r="Q349" s="2">
        <v>2800</v>
      </c>
      <c r="R349" s="3"/>
      <c r="S349" s="4" t="s">
        <v>8</v>
      </c>
      <c r="T349" t="s">
        <v>9</v>
      </c>
      <c r="W349">
        <f>W342+1</f>
        <v>50</v>
      </c>
    </row>
    <row r="350" spans="1:23" x14ac:dyDescent="0.2">
      <c r="A350" t="s">
        <v>10</v>
      </c>
      <c r="B350" t="e">
        <f t="shared" ca="1" si="97"/>
        <v>#NAME?</v>
      </c>
      <c r="C350" s="1">
        <v>40987</v>
      </c>
      <c r="D350" t="e">
        <f ca="1">D349</f>
        <v>#NAME?</v>
      </c>
      <c r="E350" t="e">
        <f ca="1">"12D Ext Wall "&amp;_xludf.BASE(ROUND(RAND()*50000,0),16,5)</f>
        <v>#NAME?</v>
      </c>
      <c r="F350">
        <v>1</v>
      </c>
      <c r="J350">
        <v>4</v>
      </c>
      <c r="K350" s="2">
        <f ca="1">N343</f>
        <v>266818</v>
      </c>
      <c r="L350" s="3">
        <f>O343</f>
        <v>2500</v>
      </c>
      <c r="M350" s="4">
        <f>P343</f>
        <v>0</v>
      </c>
      <c r="N350" s="2">
        <f ca="1">K350+ROUND(H349/3100,0)</f>
        <v>270441</v>
      </c>
      <c r="O350" s="3">
        <v>2500</v>
      </c>
      <c r="P350" s="4">
        <v>0</v>
      </c>
      <c r="Q350" s="2">
        <f t="shared" ref="Q350:R353" ca="1" si="104">N350</f>
        <v>270441</v>
      </c>
      <c r="R350" s="3">
        <f t="shared" si="104"/>
        <v>2500</v>
      </c>
      <c r="S350" s="4">
        <f>2800</f>
        <v>2800</v>
      </c>
      <c r="T350">
        <f t="shared" ref="T350:U353" ca="1" si="105">K350</f>
        <v>266818</v>
      </c>
      <c r="U350">
        <f t="shared" si="105"/>
        <v>2500</v>
      </c>
      <c r="V350">
        <v>2800</v>
      </c>
    </row>
    <row r="351" spans="1:23" x14ac:dyDescent="0.2">
      <c r="A351" t="s">
        <v>12</v>
      </c>
      <c r="B351" t="e">
        <f t="shared" ca="1" si="97"/>
        <v>#NAME?</v>
      </c>
      <c r="C351" s="1">
        <v>40987</v>
      </c>
      <c r="D351" t="e">
        <f ca="1">D349</f>
        <v>#NAME?</v>
      </c>
      <c r="E351" t="e">
        <f ca="1">"12D IZ Wall "&amp;_xludf.BASE(ROUND(RAND()*50000,0),16,5)</f>
        <v>#NAME?</v>
      </c>
      <c r="F351">
        <v>2</v>
      </c>
      <c r="H351" t="e">
        <f ca="1">E360</f>
        <v>#NAME?</v>
      </c>
      <c r="J351">
        <v>4</v>
      </c>
      <c r="K351" s="2">
        <f ca="1">N350</f>
        <v>270441</v>
      </c>
      <c r="L351" s="3">
        <f>O350</f>
        <v>2500</v>
      </c>
      <c r="M351" s="4">
        <f>P350</f>
        <v>0</v>
      </c>
      <c r="N351" s="2">
        <f ca="1">K351</f>
        <v>270441</v>
      </c>
      <c r="O351" s="3">
        <f ca="1">ROUND(L351+H349/(N350-K350),0)</f>
        <v>5600</v>
      </c>
      <c r="P351" s="4">
        <v>0</v>
      </c>
      <c r="Q351" s="2">
        <f t="shared" ca="1" si="104"/>
        <v>270441</v>
      </c>
      <c r="R351" s="3">
        <f t="shared" ca="1" si="104"/>
        <v>5600</v>
      </c>
      <c r="S351" s="4">
        <f>S350</f>
        <v>2800</v>
      </c>
      <c r="T351">
        <f t="shared" ca="1" si="105"/>
        <v>270441</v>
      </c>
      <c r="U351">
        <f t="shared" si="105"/>
        <v>2500</v>
      </c>
      <c r="V351">
        <f>V350</f>
        <v>2800</v>
      </c>
    </row>
    <row r="352" spans="1:23" x14ac:dyDescent="0.2">
      <c r="A352" t="s">
        <v>11</v>
      </c>
      <c r="B352" t="e">
        <f t="shared" ca="1" si="97"/>
        <v>#NAME?</v>
      </c>
      <c r="C352" s="1">
        <v>40987</v>
      </c>
      <c r="D352" t="e">
        <f ca="1">D349</f>
        <v>#NAME?</v>
      </c>
      <c r="E352" t="e">
        <f ca="1">"12D Adb Wall "&amp;_xludf.BASE(ROUND(RAND()*50000,0),16,5)</f>
        <v>#NAME?</v>
      </c>
      <c r="F352">
        <v>2</v>
      </c>
      <c r="J352">
        <v>4</v>
      </c>
      <c r="K352" s="2">
        <f ca="1">Q351</f>
        <v>270441</v>
      </c>
      <c r="L352" s="2">
        <f ca="1">R351</f>
        <v>5600</v>
      </c>
      <c r="M352" s="2">
        <v>0</v>
      </c>
      <c r="N352" s="2">
        <f ca="1">K350</f>
        <v>266818</v>
      </c>
      <c r="O352" s="3">
        <f ca="1">O351</f>
        <v>5600</v>
      </c>
      <c r="P352" s="4">
        <f>P351</f>
        <v>0</v>
      </c>
      <c r="Q352" s="2">
        <f t="shared" ca="1" si="104"/>
        <v>266818</v>
      </c>
      <c r="R352" s="3">
        <f t="shared" ca="1" si="104"/>
        <v>5600</v>
      </c>
      <c r="S352" s="4">
        <f>S351</f>
        <v>2800</v>
      </c>
      <c r="T352">
        <f t="shared" ca="1" si="105"/>
        <v>270441</v>
      </c>
      <c r="U352">
        <f t="shared" ca="1" si="105"/>
        <v>5600</v>
      </c>
      <c r="V352">
        <f>V351</f>
        <v>2800</v>
      </c>
    </row>
    <row r="353" spans="1:23" x14ac:dyDescent="0.2">
      <c r="A353" t="s">
        <v>12</v>
      </c>
      <c r="B353" t="e">
        <f t="shared" ca="1" si="97"/>
        <v>#NAME?</v>
      </c>
      <c r="C353" s="1">
        <v>40987</v>
      </c>
      <c r="D353" t="e">
        <f ca="1">D349</f>
        <v>#NAME?</v>
      </c>
      <c r="E353" t="e">
        <f ca="1">"12D IZ Wall "&amp;_xludf.BASE(ROUND(RAND()*50000,0),16,5)</f>
        <v>#NAME?</v>
      </c>
      <c r="F353">
        <v>2</v>
      </c>
      <c r="H353" t="e">
        <f ca="1">E346</f>
        <v>#NAME?</v>
      </c>
      <c r="J353">
        <v>4</v>
      </c>
      <c r="K353" s="2">
        <f ca="1">N352</f>
        <v>266818</v>
      </c>
      <c r="L353" s="2">
        <f ca="1">O352</f>
        <v>5600</v>
      </c>
      <c r="M353" s="2">
        <f>P352</f>
        <v>0</v>
      </c>
      <c r="N353" s="2">
        <f ca="1">K350</f>
        <v>266818</v>
      </c>
      <c r="O353" s="3">
        <f>L350</f>
        <v>2500</v>
      </c>
      <c r="P353" s="4">
        <f>M350</f>
        <v>0</v>
      </c>
      <c r="Q353" s="2">
        <f t="shared" ca="1" si="104"/>
        <v>266818</v>
      </c>
      <c r="R353" s="2">
        <f t="shared" si="104"/>
        <v>2500</v>
      </c>
      <c r="S353" s="4" t="e">
        <f>#REF!</f>
        <v>#REF!</v>
      </c>
      <c r="T353">
        <f t="shared" ca="1" si="105"/>
        <v>266818</v>
      </c>
      <c r="U353">
        <f t="shared" ca="1" si="105"/>
        <v>5600</v>
      </c>
      <c r="V353">
        <f>V352</f>
        <v>2800</v>
      </c>
    </row>
    <row r="354" spans="1:23" x14ac:dyDescent="0.2">
      <c r="A354" t="s">
        <v>13</v>
      </c>
      <c r="B354" t="e">
        <f t="shared" ca="1" si="97"/>
        <v>#NAME?</v>
      </c>
      <c r="C354" s="1">
        <v>40987</v>
      </c>
      <c r="D354" t="e">
        <f ca="1">D349</f>
        <v>#NAME?</v>
      </c>
      <c r="E354" t="e">
        <f ca="1">"12D Adb Flr "&amp;_xludf.BASE(ROUND(RAND()*50000,0),16,5)</f>
        <v>#NAME?</v>
      </c>
      <c r="F354">
        <v>3</v>
      </c>
      <c r="J354">
        <v>4</v>
      </c>
      <c r="K354" s="2">
        <f ca="1">K350</f>
        <v>266818</v>
      </c>
      <c r="L354" s="2">
        <f>L350</f>
        <v>2500</v>
      </c>
      <c r="M354" s="4">
        <v>0</v>
      </c>
      <c r="N354" s="2">
        <f ca="1">K351</f>
        <v>270441</v>
      </c>
      <c r="O354" s="3">
        <f>L351</f>
        <v>2500</v>
      </c>
      <c r="P354" s="4">
        <v>0</v>
      </c>
      <c r="Q354" s="2">
        <f ca="1">K352</f>
        <v>270441</v>
      </c>
      <c r="R354" s="3">
        <f ca="1">L352</f>
        <v>5600</v>
      </c>
      <c r="S354" s="4">
        <v>0</v>
      </c>
      <c r="T354">
        <f ca="1">K353</f>
        <v>266818</v>
      </c>
      <c r="U354">
        <f ca="1">L353</f>
        <v>5600</v>
      </c>
      <c r="V354">
        <v>0</v>
      </c>
    </row>
    <row r="355" spans="1:23" x14ac:dyDescent="0.2">
      <c r="A355" t="s">
        <v>14</v>
      </c>
      <c r="B355" t="e">
        <f t="shared" ca="1" si="97"/>
        <v>#NAME?</v>
      </c>
      <c r="C355" s="1">
        <v>40987</v>
      </c>
      <c r="D355" t="e">
        <f ca="1">D349</f>
        <v>#NAME?</v>
      </c>
      <c r="E355" t="str">
        <f>"12D Window "</f>
        <v xml:space="preserve">12D Window </v>
      </c>
      <c r="F355">
        <v>22</v>
      </c>
      <c r="G355" t="e">
        <f ca="1">E350</f>
        <v>#NAME?</v>
      </c>
      <c r="H355">
        <v>35</v>
      </c>
      <c r="J355">
        <v>4</v>
      </c>
      <c r="K355">
        <f ca="1">K350+500</f>
        <v>267318</v>
      </c>
      <c r="L355">
        <f>L350+500</f>
        <v>3000</v>
      </c>
      <c r="M355">
        <f>M350+1200</f>
        <v>1200</v>
      </c>
      <c r="N355">
        <f ca="1">K355+1000</f>
        <v>268318</v>
      </c>
      <c r="O355">
        <f>L355</f>
        <v>3000</v>
      </c>
      <c r="P355">
        <f>M355</f>
        <v>1200</v>
      </c>
      <c r="Q355">
        <f ca="1">N355</f>
        <v>268318</v>
      </c>
      <c r="R355">
        <f>O355</f>
        <v>3000</v>
      </c>
      <c r="S355">
        <f>P355+1000</f>
        <v>2200</v>
      </c>
      <c r="T355">
        <f ca="1">K355</f>
        <v>267318</v>
      </c>
      <c r="U355">
        <f>R355</f>
        <v>3000</v>
      </c>
      <c r="V355">
        <f>S355</f>
        <v>2200</v>
      </c>
    </row>
    <row r="356" spans="1:23" x14ac:dyDescent="0.2">
      <c r="A356" t="s">
        <v>4</v>
      </c>
      <c r="B356" t="e">
        <f t="shared" ca="1" si="97"/>
        <v>#NAME?</v>
      </c>
      <c r="C356" s="1">
        <v>40987</v>
      </c>
      <c r="D356" t="e">
        <f ca="1">"12D Zn-"&amp;_xludf.BASE(W356,10,3)</f>
        <v>#NAME?</v>
      </c>
      <c r="E356" t="e">
        <f ca="1">"12D Zn-"&amp;_xludf.BASE(W356,10,3)</f>
        <v>#NAME?</v>
      </c>
      <c r="F356" t="s">
        <v>7</v>
      </c>
      <c r="H356">
        <f ca="1">ROUND(0.2*10^7+0.3*RAND()*1*10^8,0)</f>
        <v>3232319</v>
      </c>
      <c r="J356">
        <v>0</v>
      </c>
      <c r="K356" s="2">
        <v>0</v>
      </c>
      <c r="L356" s="3">
        <v>0</v>
      </c>
      <c r="M356" s="4" t="s">
        <v>2</v>
      </c>
      <c r="N356" s="2"/>
      <c r="O356" s="3">
        <v>1</v>
      </c>
      <c r="P356" s="4">
        <v>1</v>
      </c>
      <c r="Q356" s="2">
        <v>2800</v>
      </c>
      <c r="R356" s="3"/>
      <c r="S356" s="4" t="s">
        <v>8</v>
      </c>
      <c r="T356" t="s">
        <v>9</v>
      </c>
      <c r="W356">
        <f>W349+1</f>
        <v>51</v>
      </c>
    </row>
    <row r="357" spans="1:23" x14ac:dyDescent="0.2">
      <c r="A357" t="s">
        <v>10</v>
      </c>
      <c r="B357" t="e">
        <f t="shared" ca="1" si="97"/>
        <v>#NAME?</v>
      </c>
      <c r="C357" s="1">
        <v>40987</v>
      </c>
      <c r="D357" t="e">
        <f ca="1">D356</f>
        <v>#NAME?</v>
      </c>
      <c r="E357" t="e">
        <f ca="1">"12D Ext Wall "&amp;_xludf.BASE(ROUND(RAND()*50000,0),16,5)</f>
        <v>#NAME?</v>
      </c>
      <c r="F357">
        <v>1</v>
      </c>
      <c r="J357">
        <v>4</v>
      </c>
      <c r="K357" s="2">
        <f ca="1">N350</f>
        <v>270441</v>
      </c>
      <c r="L357" s="3">
        <f>O350</f>
        <v>2500</v>
      </c>
      <c r="M357" s="4">
        <f>P350</f>
        <v>0</v>
      </c>
      <c r="N357" s="2">
        <f ca="1">K357+ROUND(H356/3100,0)</f>
        <v>271484</v>
      </c>
      <c r="O357" s="3">
        <v>2500</v>
      </c>
      <c r="P357" s="4">
        <v>0</v>
      </c>
      <c r="Q357" s="2">
        <f t="shared" ref="Q357:R360" ca="1" si="106">N357</f>
        <v>271484</v>
      </c>
      <c r="R357" s="3">
        <f t="shared" si="106"/>
        <v>2500</v>
      </c>
      <c r="S357" s="4">
        <f>2800</f>
        <v>2800</v>
      </c>
      <c r="T357">
        <f t="shared" ref="T357:U360" ca="1" si="107">K357</f>
        <v>270441</v>
      </c>
      <c r="U357">
        <f t="shared" si="107"/>
        <v>2500</v>
      </c>
      <c r="V357">
        <v>2800</v>
      </c>
    </row>
    <row r="358" spans="1:23" x14ac:dyDescent="0.2">
      <c r="A358" t="s">
        <v>12</v>
      </c>
      <c r="B358" t="e">
        <f t="shared" ca="1" si="97"/>
        <v>#NAME?</v>
      </c>
      <c r="C358" s="1">
        <v>40987</v>
      </c>
      <c r="D358" t="e">
        <f ca="1">D356</f>
        <v>#NAME?</v>
      </c>
      <c r="E358" t="e">
        <f ca="1">"12D IZ Wall "&amp;_xludf.BASE(ROUND(RAND()*50000,0),16,5)</f>
        <v>#NAME?</v>
      </c>
      <c r="F358">
        <v>2</v>
      </c>
      <c r="H358" t="e">
        <f ca="1">E367</f>
        <v>#NAME?</v>
      </c>
      <c r="J358">
        <v>4</v>
      </c>
      <c r="K358" s="2">
        <f ca="1">N357</f>
        <v>271484</v>
      </c>
      <c r="L358" s="3">
        <f>O357</f>
        <v>2500</v>
      </c>
      <c r="M358" s="4">
        <f>P357</f>
        <v>0</v>
      </c>
      <c r="N358" s="2">
        <f ca="1">K358</f>
        <v>271484</v>
      </c>
      <c r="O358" s="3">
        <f ca="1">ROUND(L358+H356/(N357-K357),0)</f>
        <v>5599</v>
      </c>
      <c r="P358" s="4">
        <v>0</v>
      </c>
      <c r="Q358" s="2">
        <f t="shared" ca="1" si="106"/>
        <v>271484</v>
      </c>
      <c r="R358" s="3">
        <f t="shared" ca="1" si="106"/>
        <v>5599</v>
      </c>
      <c r="S358" s="4">
        <f>S357</f>
        <v>2800</v>
      </c>
      <c r="T358">
        <f t="shared" ca="1" si="107"/>
        <v>271484</v>
      </c>
      <c r="U358">
        <f t="shared" si="107"/>
        <v>2500</v>
      </c>
      <c r="V358">
        <f>V357</f>
        <v>2800</v>
      </c>
    </row>
    <row r="359" spans="1:23" x14ac:dyDescent="0.2">
      <c r="A359" t="s">
        <v>11</v>
      </c>
      <c r="B359" t="e">
        <f t="shared" ca="1" si="97"/>
        <v>#NAME?</v>
      </c>
      <c r="C359" s="1">
        <v>40987</v>
      </c>
      <c r="D359" t="e">
        <f ca="1">D356</f>
        <v>#NAME?</v>
      </c>
      <c r="E359" t="e">
        <f ca="1">"12D Adb Wall "&amp;_xludf.BASE(ROUND(RAND()*50000,0),16,5)</f>
        <v>#NAME?</v>
      </c>
      <c r="F359">
        <v>2</v>
      </c>
      <c r="J359">
        <v>4</v>
      </c>
      <c r="K359" s="2">
        <f ca="1">Q358</f>
        <v>271484</v>
      </c>
      <c r="L359" s="2">
        <f ca="1">R358</f>
        <v>5599</v>
      </c>
      <c r="M359" s="2">
        <v>0</v>
      </c>
      <c r="N359" s="2">
        <f ca="1">K357</f>
        <v>270441</v>
      </c>
      <c r="O359" s="3">
        <f ca="1">O358</f>
        <v>5599</v>
      </c>
      <c r="P359" s="4">
        <f>P358</f>
        <v>0</v>
      </c>
      <c r="Q359" s="2">
        <f t="shared" ca="1" si="106"/>
        <v>270441</v>
      </c>
      <c r="R359" s="3">
        <f t="shared" ca="1" si="106"/>
        <v>5599</v>
      </c>
      <c r="S359" s="4">
        <f>S358</f>
        <v>2800</v>
      </c>
      <c r="T359">
        <f t="shared" ca="1" si="107"/>
        <v>271484</v>
      </c>
      <c r="U359">
        <f t="shared" ca="1" si="107"/>
        <v>5599</v>
      </c>
      <c r="V359">
        <f>V358</f>
        <v>2800</v>
      </c>
    </row>
    <row r="360" spans="1:23" x14ac:dyDescent="0.2">
      <c r="A360" t="s">
        <v>12</v>
      </c>
      <c r="B360" t="e">
        <f t="shared" ca="1" si="97"/>
        <v>#NAME?</v>
      </c>
      <c r="C360" s="1">
        <v>40987</v>
      </c>
      <c r="D360" t="e">
        <f ca="1">D356</f>
        <v>#NAME?</v>
      </c>
      <c r="E360" t="e">
        <f ca="1">"12D IZ Wall "&amp;_xludf.BASE(ROUND(RAND()*50000,0),16,5)</f>
        <v>#NAME?</v>
      </c>
      <c r="F360">
        <v>2</v>
      </c>
      <c r="H360" t="e">
        <f ca="1">E353</f>
        <v>#NAME?</v>
      </c>
      <c r="J360">
        <v>4</v>
      </c>
      <c r="K360" s="2">
        <f ca="1">N359</f>
        <v>270441</v>
      </c>
      <c r="L360" s="2">
        <f ca="1">O359</f>
        <v>5599</v>
      </c>
      <c r="M360" s="2">
        <f>P359</f>
        <v>0</v>
      </c>
      <c r="N360" s="2">
        <f ca="1">K357</f>
        <v>270441</v>
      </c>
      <c r="O360" s="3">
        <f>L357</f>
        <v>2500</v>
      </c>
      <c r="P360" s="4">
        <f>M357</f>
        <v>0</v>
      </c>
      <c r="Q360" s="2">
        <f t="shared" ca="1" si="106"/>
        <v>270441</v>
      </c>
      <c r="R360" s="2">
        <f t="shared" si="106"/>
        <v>2500</v>
      </c>
      <c r="S360" s="4" t="e">
        <f>#REF!</f>
        <v>#REF!</v>
      </c>
      <c r="T360">
        <f t="shared" ca="1" si="107"/>
        <v>270441</v>
      </c>
      <c r="U360">
        <f t="shared" ca="1" si="107"/>
        <v>5599</v>
      </c>
      <c r="V360">
        <f>V359</f>
        <v>2800</v>
      </c>
    </row>
    <row r="361" spans="1:23" x14ac:dyDescent="0.2">
      <c r="A361" t="s">
        <v>13</v>
      </c>
      <c r="B361" t="e">
        <f t="shared" ca="1" si="97"/>
        <v>#NAME?</v>
      </c>
      <c r="C361" s="1">
        <v>40987</v>
      </c>
      <c r="D361" t="e">
        <f ca="1">D356</f>
        <v>#NAME?</v>
      </c>
      <c r="E361" t="e">
        <f ca="1">"12D Adb Flr "&amp;_xludf.BASE(ROUND(RAND()*50000,0),16,5)</f>
        <v>#NAME?</v>
      </c>
      <c r="F361">
        <v>3</v>
      </c>
      <c r="J361">
        <v>4</v>
      </c>
      <c r="K361" s="2">
        <f ca="1">K357</f>
        <v>270441</v>
      </c>
      <c r="L361" s="2">
        <f>L357</f>
        <v>2500</v>
      </c>
      <c r="M361" s="4">
        <v>0</v>
      </c>
      <c r="N361" s="2">
        <f ca="1">K358</f>
        <v>271484</v>
      </c>
      <c r="O361" s="3">
        <f>L358</f>
        <v>2500</v>
      </c>
      <c r="P361" s="4">
        <v>0</v>
      </c>
      <c r="Q361" s="2">
        <f ca="1">K359</f>
        <v>271484</v>
      </c>
      <c r="R361" s="3">
        <f ca="1">L359</f>
        <v>5599</v>
      </c>
      <c r="S361" s="4">
        <v>0</v>
      </c>
      <c r="T361">
        <f ca="1">K360</f>
        <v>270441</v>
      </c>
      <c r="U361">
        <f ca="1">L360</f>
        <v>5599</v>
      </c>
      <c r="V361">
        <v>0</v>
      </c>
    </row>
    <row r="362" spans="1:23" x14ac:dyDescent="0.2">
      <c r="A362" t="s">
        <v>14</v>
      </c>
      <c r="B362" t="e">
        <f t="shared" ca="1" si="97"/>
        <v>#NAME?</v>
      </c>
      <c r="C362" s="1">
        <v>40987</v>
      </c>
      <c r="D362" t="e">
        <f ca="1">D356</f>
        <v>#NAME?</v>
      </c>
      <c r="E362" t="str">
        <f>"12D Window "</f>
        <v xml:space="preserve">12D Window </v>
      </c>
      <c r="F362">
        <v>22</v>
      </c>
      <c r="G362" t="e">
        <f ca="1">E357</f>
        <v>#NAME?</v>
      </c>
      <c r="H362">
        <v>35</v>
      </c>
      <c r="J362">
        <v>4</v>
      </c>
      <c r="K362">
        <f ca="1">K357+500</f>
        <v>270941</v>
      </c>
      <c r="L362">
        <f>L357+500</f>
        <v>3000</v>
      </c>
      <c r="M362">
        <f>M357+1200</f>
        <v>1200</v>
      </c>
      <c r="N362">
        <f ca="1">K362+1000</f>
        <v>271941</v>
      </c>
      <c r="O362">
        <f>L362</f>
        <v>3000</v>
      </c>
      <c r="P362">
        <f>M362</f>
        <v>1200</v>
      </c>
      <c r="Q362">
        <f ca="1">N362</f>
        <v>271941</v>
      </c>
      <c r="R362">
        <f>O362</f>
        <v>3000</v>
      </c>
      <c r="S362">
        <f>P362+1000</f>
        <v>2200</v>
      </c>
      <c r="T362">
        <f ca="1">K362</f>
        <v>270941</v>
      </c>
      <c r="U362">
        <f>R362</f>
        <v>3000</v>
      </c>
      <c r="V362">
        <f>S362</f>
        <v>2200</v>
      </c>
    </row>
    <row r="363" spans="1:23" x14ac:dyDescent="0.2">
      <c r="A363" t="s">
        <v>4</v>
      </c>
      <c r="B363" t="e">
        <f t="shared" ca="1" si="97"/>
        <v>#NAME?</v>
      </c>
      <c r="C363" s="1">
        <v>40987</v>
      </c>
      <c r="D363" t="e">
        <f ca="1">"12D Zn-"&amp;_xludf.BASE(W363,10,3)</f>
        <v>#NAME?</v>
      </c>
      <c r="E363" t="e">
        <f ca="1">"12D Zn-"&amp;_xludf.BASE(W363,10,3)</f>
        <v>#NAME?</v>
      </c>
      <c r="F363" t="s">
        <v>7</v>
      </c>
      <c r="H363">
        <f ca="1">ROUND(0.2*10^7+0.3*RAND()*1*10^8,0)</f>
        <v>13515099</v>
      </c>
      <c r="J363">
        <v>0</v>
      </c>
      <c r="K363" s="2">
        <v>0</v>
      </c>
      <c r="L363" s="3">
        <v>0</v>
      </c>
      <c r="M363" s="4" t="s">
        <v>2</v>
      </c>
      <c r="N363" s="2"/>
      <c r="O363" s="3">
        <v>1</v>
      </c>
      <c r="P363" s="4">
        <v>1</v>
      </c>
      <c r="Q363" s="2">
        <v>2800</v>
      </c>
      <c r="R363" s="3"/>
      <c r="S363" s="4" t="s">
        <v>8</v>
      </c>
      <c r="T363" t="s">
        <v>9</v>
      </c>
      <c r="W363">
        <f>W356+1</f>
        <v>52</v>
      </c>
    </row>
    <row r="364" spans="1:23" x14ac:dyDescent="0.2">
      <c r="A364" t="s">
        <v>10</v>
      </c>
      <c r="B364" t="e">
        <f t="shared" ca="1" si="97"/>
        <v>#NAME?</v>
      </c>
      <c r="C364" s="1">
        <v>40987</v>
      </c>
      <c r="D364" t="e">
        <f ca="1">D363</f>
        <v>#NAME?</v>
      </c>
      <c r="E364" t="e">
        <f ca="1">"12D Ext Wall "&amp;_xludf.BASE(ROUND(RAND()*50000,0),16,5)</f>
        <v>#NAME?</v>
      </c>
      <c r="F364">
        <v>1</v>
      </c>
      <c r="J364">
        <v>4</v>
      </c>
      <c r="K364" s="2">
        <f ca="1">N357</f>
        <v>271484</v>
      </c>
      <c r="L364" s="3">
        <f>O357</f>
        <v>2500</v>
      </c>
      <c r="M364" s="4">
        <f>P357</f>
        <v>0</v>
      </c>
      <c r="N364" s="2">
        <f ca="1">K364+ROUND(H363/3100,0)</f>
        <v>275844</v>
      </c>
      <c r="O364" s="3">
        <v>2500</v>
      </c>
      <c r="P364" s="4">
        <v>0</v>
      </c>
      <c r="Q364" s="2">
        <f t="shared" ref="Q364:R367" ca="1" si="108">N364</f>
        <v>275844</v>
      </c>
      <c r="R364" s="3">
        <f t="shared" si="108"/>
        <v>2500</v>
      </c>
      <c r="S364" s="4">
        <f>2800</f>
        <v>2800</v>
      </c>
      <c r="T364">
        <f t="shared" ref="T364:U367" ca="1" si="109">K364</f>
        <v>271484</v>
      </c>
      <c r="U364">
        <f t="shared" si="109"/>
        <v>2500</v>
      </c>
      <c r="V364">
        <v>2800</v>
      </c>
    </row>
    <row r="365" spans="1:23" x14ac:dyDescent="0.2">
      <c r="A365" t="s">
        <v>12</v>
      </c>
      <c r="B365" t="e">
        <f t="shared" ca="1" si="97"/>
        <v>#NAME?</v>
      </c>
      <c r="C365" s="1">
        <v>40987</v>
      </c>
      <c r="D365" t="e">
        <f ca="1">D363</f>
        <v>#NAME?</v>
      </c>
      <c r="E365" t="e">
        <f ca="1">"12D IZ Wall "&amp;_xludf.BASE(ROUND(RAND()*50000,0),16,5)</f>
        <v>#NAME?</v>
      </c>
      <c r="F365">
        <v>2</v>
      </c>
      <c r="H365" t="e">
        <f ca="1">E374</f>
        <v>#NAME?</v>
      </c>
      <c r="J365">
        <v>4</v>
      </c>
      <c r="K365" s="2">
        <f ca="1">N364</f>
        <v>275844</v>
      </c>
      <c r="L365" s="3">
        <f>O364</f>
        <v>2500</v>
      </c>
      <c r="M365" s="4">
        <f>P364</f>
        <v>0</v>
      </c>
      <c r="N365" s="2">
        <f ca="1">K365</f>
        <v>275844</v>
      </c>
      <c r="O365" s="3">
        <f ca="1">ROUND(L365+H363/(N364-K364),0)</f>
        <v>5600</v>
      </c>
      <c r="P365" s="4">
        <v>0</v>
      </c>
      <c r="Q365" s="2">
        <f t="shared" ca="1" si="108"/>
        <v>275844</v>
      </c>
      <c r="R365" s="3">
        <f t="shared" ca="1" si="108"/>
        <v>5600</v>
      </c>
      <c r="S365" s="4">
        <f>S364</f>
        <v>2800</v>
      </c>
      <c r="T365">
        <f t="shared" ca="1" si="109"/>
        <v>275844</v>
      </c>
      <c r="U365">
        <f t="shared" si="109"/>
        <v>2500</v>
      </c>
      <c r="V365">
        <f>V364</f>
        <v>2800</v>
      </c>
    </row>
    <row r="366" spans="1:23" x14ac:dyDescent="0.2">
      <c r="A366" t="s">
        <v>11</v>
      </c>
      <c r="B366" t="e">
        <f t="shared" ca="1" si="97"/>
        <v>#NAME?</v>
      </c>
      <c r="C366" s="1">
        <v>40987</v>
      </c>
      <c r="D366" t="e">
        <f ca="1">D363</f>
        <v>#NAME?</v>
      </c>
      <c r="E366" t="e">
        <f ca="1">"12D Adb Wall "&amp;_xludf.BASE(ROUND(RAND()*50000,0),16,5)</f>
        <v>#NAME?</v>
      </c>
      <c r="F366">
        <v>2</v>
      </c>
      <c r="J366">
        <v>4</v>
      </c>
      <c r="K366" s="2">
        <f ca="1">Q365</f>
        <v>275844</v>
      </c>
      <c r="L366" s="2">
        <f ca="1">R365</f>
        <v>5600</v>
      </c>
      <c r="M366" s="2">
        <v>0</v>
      </c>
      <c r="N366" s="2">
        <f ca="1">K364</f>
        <v>271484</v>
      </c>
      <c r="O366" s="3">
        <f ca="1">O365</f>
        <v>5600</v>
      </c>
      <c r="P366" s="4">
        <f>P365</f>
        <v>0</v>
      </c>
      <c r="Q366" s="2">
        <f t="shared" ca="1" si="108"/>
        <v>271484</v>
      </c>
      <c r="R366" s="3">
        <f t="shared" ca="1" si="108"/>
        <v>5600</v>
      </c>
      <c r="S366" s="4">
        <f>S365</f>
        <v>2800</v>
      </c>
      <c r="T366">
        <f t="shared" ca="1" si="109"/>
        <v>275844</v>
      </c>
      <c r="U366">
        <f t="shared" ca="1" si="109"/>
        <v>5600</v>
      </c>
      <c r="V366">
        <f>V365</f>
        <v>2800</v>
      </c>
    </row>
    <row r="367" spans="1:23" x14ac:dyDescent="0.2">
      <c r="A367" t="s">
        <v>12</v>
      </c>
      <c r="B367" t="e">
        <f t="shared" ca="1" si="97"/>
        <v>#NAME?</v>
      </c>
      <c r="C367" s="1">
        <v>40987</v>
      </c>
      <c r="D367" t="e">
        <f ca="1">D363</f>
        <v>#NAME?</v>
      </c>
      <c r="E367" t="e">
        <f ca="1">"12D IZ Wall "&amp;_xludf.BASE(ROUND(RAND()*50000,0),16,5)</f>
        <v>#NAME?</v>
      </c>
      <c r="F367">
        <v>2</v>
      </c>
      <c r="H367" t="e">
        <f ca="1">E360</f>
        <v>#NAME?</v>
      </c>
      <c r="J367">
        <v>4</v>
      </c>
      <c r="K367" s="2">
        <f ca="1">N366</f>
        <v>271484</v>
      </c>
      <c r="L367" s="2">
        <f ca="1">O366</f>
        <v>5600</v>
      </c>
      <c r="M367" s="2">
        <f>P366</f>
        <v>0</v>
      </c>
      <c r="N367" s="2">
        <f ca="1">K364</f>
        <v>271484</v>
      </c>
      <c r="O367" s="3">
        <f>L364</f>
        <v>2500</v>
      </c>
      <c r="P367" s="4">
        <f>M364</f>
        <v>0</v>
      </c>
      <c r="Q367" s="2">
        <f t="shared" ca="1" si="108"/>
        <v>271484</v>
      </c>
      <c r="R367" s="2">
        <f t="shared" si="108"/>
        <v>2500</v>
      </c>
      <c r="S367" s="4" t="e">
        <f>#REF!</f>
        <v>#REF!</v>
      </c>
      <c r="T367">
        <f t="shared" ca="1" si="109"/>
        <v>271484</v>
      </c>
      <c r="U367">
        <f t="shared" ca="1" si="109"/>
        <v>5600</v>
      </c>
      <c r="V367">
        <f>V366</f>
        <v>2800</v>
      </c>
    </row>
    <row r="368" spans="1:23" x14ac:dyDescent="0.2">
      <c r="A368" t="s">
        <v>13</v>
      </c>
      <c r="B368" t="e">
        <f t="shared" ca="1" si="97"/>
        <v>#NAME?</v>
      </c>
      <c r="C368" s="1">
        <v>40987</v>
      </c>
      <c r="D368" t="e">
        <f ca="1">D363</f>
        <v>#NAME?</v>
      </c>
      <c r="E368" t="e">
        <f ca="1">"12D Adb Flr "&amp;_xludf.BASE(ROUND(RAND()*50000,0),16,5)</f>
        <v>#NAME?</v>
      </c>
      <c r="F368">
        <v>3</v>
      </c>
      <c r="J368">
        <v>4</v>
      </c>
      <c r="K368" s="2">
        <f ca="1">K364</f>
        <v>271484</v>
      </c>
      <c r="L368" s="2">
        <f>L364</f>
        <v>2500</v>
      </c>
      <c r="M368" s="4">
        <v>0</v>
      </c>
      <c r="N368" s="2">
        <f ca="1">K365</f>
        <v>275844</v>
      </c>
      <c r="O368" s="3">
        <f>L365</f>
        <v>2500</v>
      </c>
      <c r="P368" s="4">
        <v>0</v>
      </c>
      <c r="Q368" s="2">
        <f ca="1">K366</f>
        <v>275844</v>
      </c>
      <c r="R368" s="3">
        <f ca="1">L366</f>
        <v>5600</v>
      </c>
      <c r="S368" s="4">
        <v>0</v>
      </c>
      <c r="T368">
        <f ca="1">K367</f>
        <v>271484</v>
      </c>
      <c r="U368">
        <f ca="1">L367</f>
        <v>5600</v>
      </c>
      <c r="V368">
        <v>0</v>
      </c>
    </row>
    <row r="369" spans="1:23" x14ac:dyDescent="0.2">
      <c r="A369" t="s">
        <v>14</v>
      </c>
      <c r="B369" t="e">
        <f t="shared" ca="1" si="97"/>
        <v>#NAME?</v>
      </c>
      <c r="C369" s="1">
        <v>40987</v>
      </c>
      <c r="D369" t="e">
        <f ca="1">D363</f>
        <v>#NAME?</v>
      </c>
      <c r="E369" t="str">
        <f>"12D Window "</f>
        <v xml:space="preserve">12D Window </v>
      </c>
      <c r="F369">
        <v>22</v>
      </c>
      <c r="G369" t="e">
        <f ca="1">E364</f>
        <v>#NAME?</v>
      </c>
      <c r="H369">
        <v>35</v>
      </c>
      <c r="J369">
        <v>4</v>
      </c>
      <c r="K369">
        <f ca="1">K364+500</f>
        <v>271984</v>
      </c>
      <c r="L369">
        <f>L364+500</f>
        <v>3000</v>
      </c>
      <c r="M369">
        <f>M364+1200</f>
        <v>1200</v>
      </c>
      <c r="N369">
        <f ca="1">K369+1000</f>
        <v>272984</v>
      </c>
      <c r="O369">
        <f>L369</f>
        <v>3000</v>
      </c>
      <c r="P369">
        <f>M369</f>
        <v>1200</v>
      </c>
      <c r="Q369">
        <f ca="1">N369</f>
        <v>272984</v>
      </c>
      <c r="R369">
        <f>O369</f>
        <v>3000</v>
      </c>
      <c r="S369">
        <f>P369+1000</f>
        <v>2200</v>
      </c>
      <c r="T369">
        <f ca="1">K369</f>
        <v>271984</v>
      </c>
      <c r="U369">
        <f>R369</f>
        <v>3000</v>
      </c>
      <c r="V369">
        <f>S369</f>
        <v>2200</v>
      </c>
    </row>
    <row r="370" spans="1:23" x14ac:dyDescent="0.2">
      <c r="A370" t="s">
        <v>4</v>
      </c>
      <c r="B370" t="e">
        <f t="shared" ca="1" si="97"/>
        <v>#NAME?</v>
      </c>
      <c r="C370" s="1">
        <v>40987</v>
      </c>
      <c r="D370" t="e">
        <f ca="1">"12D Zn-"&amp;_xludf.BASE(W370,10,3)</f>
        <v>#NAME?</v>
      </c>
      <c r="E370" t="e">
        <f ca="1">"12D Zn-"&amp;_xludf.BASE(W370,10,3)</f>
        <v>#NAME?</v>
      </c>
      <c r="F370" t="s">
        <v>7</v>
      </c>
      <c r="H370">
        <f ca="1">ROUND(0.2*10^7+0.3*RAND()*1*10^8,0)</f>
        <v>15555163</v>
      </c>
      <c r="J370">
        <v>0</v>
      </c>
      <c r="K370" s="2">
        <v>0</v>
      </c>
      <c r="L370" s="3">
        <v>0</v>
      </c>
      <c r="M370" s="4" t="s">
        <v>2</v>
      </c>
      <c r="N370" s="2"/>
      <c r="O370" s="3">
        <v>1</v>
      </c>
      <c r="P370" s="4">
        <v>1</v>
      </c>
      <c r="Q370" s="2">
        <v>2800</v>
      </c>
      <c r="R370" s="3"/>
      <c r="S370" s="4" t="s">
        <v>8</v>
      </c>
      <c r="T370" t="s">
        <v>9</v>
      </c>
      <c r="W370">
        <f>W363+1</f>
        <v>53</v>
      </c>
    </row>
    <row r="371" spans="1:23" x14ac:dyDescent="0.2">
      <c r="A371" t="s">
        <v>10</v>
      </c>
      <c r="B371" t="e">
        <f t="shared" ca="1" si="97"/>
        <v>#NAME?</v>
      </c>
      <c r="C371" s="1">
        <v>40987</v>
      </c>
      <c r="D371" t="e">
        <f ca="1">D370</f>
        <v>#NAME?</v>
      </c>
      <c r="E371" t="e">
        <f ca="1">"12D Ext Wall "&amp;_xludf.BASE(ROUND(RAND()*50000,0),16,5)</f>
        <v>#NAME?</v>
      </c>
      <c r="F371">
        <v>1</v>
      </c>
      <c r="J371">
        <v>4</v>
      </c>
      <c r="K371" s="2">
        <f ca="1">N364</f>
        <v>275844</v>
      </c>
      <c r="L371" s="3">
        <f>O364</f>
        <v>2500</v>
      </c>
      <c r="M371" s="4">
        <f>P364</f>
        <v>0</v>
      </c>
      <c r="N371" s="2">
        <f ca="1">K371+ROUND(H370/3100,0)</f>
        <v>280862</v>
      </c>
      <c r="O371" s="3">
        <v>2500</v>
      </c>
      <c r="P371" s="4">
        <v>0</v>
      </c>
      <c r="Q371" s="2">
        <f t="shared" ref="Q371:R374" ca="1" si="110">N371</f>
        <v>280862</v>
      </c>
      <c r="R371" s="3">
        <f t="shared" si="110"/>
        <v>2500</v>
      </c>
      <c r="S371" s="4">
        <f>2800</f>
        <v>2800</v>
      </c>
      <c r="T371">
        <f t="shared" ref="T371:U374" ca="1" si="111">K371</f>
        <v>275844</v>
      </c>
      <c r="U371">
        <f t="shared" si="111"/>
        <v>2500</v>
      </c>
      <c r="V371">
        <v>2800</v>
      </c>
    </row>
    <row r="372" spans="1:23" x14ac:dyDescent="0.2">
      <c r="A372" t="s">
        <v>12</v>
      </c>
      <c r="B372" t="e">
        <f t="shared" ca="1" si="97"/>
        <v>#NAME?</v>
      </c>
      <c r="C372" s="1">
        <v>40987</v>
      </c>
      <c r="D372" t="e">
        <f ca="1">D370</f>
        <v>#NAME?</v>
      </c>
      <c r="E372" t="e">
        <f ca="1">"12D IZ Wall "&amp;_xludf.BASE(ROUND(RAND()*50000,0),16,5)</f>
        <v>#NAME?</v>
      </c>
      <c r="F372">
        <v>2</v>
      </c>
      <c r="H372" t="e">
        <f ca="1">E381</f>
        <v>#NAME?</v>
      </c>
      <c r="J372">
        <v>4</v>
      </c>
      <c r="K372" s="2">
        <f ca="1">N371</f>
        <v>280862</v>
      </c>
      <c r="L372" s="3">
        <f>O371</f>
        <v>2500</v>
      </c>
      <c r="M372" s="4">
        <f>P371</f>
        <v>0</v>
      </c>
      <c r="N372" s="2">
        <f ca="1">K372</f>
        <v>280862</v>
      </c>
      <c r="O372" s="3">
        <f ca="1">ROUND(L372+H370/(N371-K371),0)</f>
        <v>5600</v>
      </c>
      <c r="P372" s="4">
        <v>0</v>
      </c>
      <c r="Q372" s="2">
        <f t="shared" ca="1" si="110"/>
        <v>280862</v>
      </c>
      <c r="R372" s="3">
        <f t="shared" ca="1" si="110"/>
        <v>5600</v>
      </c>
      <c r="S372" s="4">
        <f>S371</f>
        <v>2800</v>
      </c>
      <c r="T372">
        <f t="shared" ca="1" si="111"/>
        <v>280862</v>
      </c>
      <c r="U372">
        <f t="shared" si="111"/>
        <v>2500</v>
      </c>
      <c r="V372">
        <f>V371</f>
        <v>2800</v>
      </c>
    </row>
    <row r="373" spans="1:23" x14ac:dyDescent="0.2">
      <c r="A373" t="s">
        <v>11</v>
      </c>
      <c r="B373" t="e">
        <f t="shared" ca="1" si="97"/>
        <v>#NAME?</v>
      </c>
      <c r="C373" s="1">
        <v>40987</v>
      </c>
      <c r="D373" t="e">
        <f ca="1">D370</f>
        <v>#NAME?</v>
      </c>
      <c r="E373" t="e">
        <f ca="1">"12D Adb Wall "&amp;_xludf.BASE(ROUND(RAND()*50000,0),16,5)</f>
        <v>#NAME?</v>
      </c>
      <c r="F373">
        <v>2</v>
      </c>
      <c r="J373">
        <v>4</v>
      </c>
      <c r="K373" s="2">
        <f ca="1">Q372</f>
        <v>280862</v>
      </c>
      <c r="L373" s="2">
        <f ca="1">R372</f>
        <v>5600</v>
      </c>
      <c r="M373" s="2">
        <v>0</v>
      </c>
      <c r="N373" s="2">
        <f ca="1">K371</f>
        <v>275844</v>
      </c>
      <c r="O373" s="3">
        <f ca="1">O372</f>
        <v>5600</v>
      </c>
      <c r="P373" s="4">
        <f>P372</f>
        <v>0</v>
      </c>
      <c r="Q373" s="2">
        <f t="shared" ca="1" si="110"/>
        <v>275844</v>
      </c>
      <c r="R373" s="3">
        <f t="shared" ca="1" si="110"/>
        <v>5600</v>
      </c>
      <c r="S373" s="4">
        <f>S372</f>
        <v>2800</v>
      </c>
      <c r="T373">
        <f t="shared" ca="1" si="111"/>
        <v>280862</v>
      </c>
      <c r="U373">
        <f t="shared" ca="1" si="111"/>
        <v>5600</v>
      </c>
      <c r="V373">
        <f>V372</f>
        <v>2800</v>
      </c>
    </row>
    <row r="374" spans="1:23" x14ac:dyDescent="0.2">
      <c r="A374" t="s">
        <v>12</v>
      </c>
      <c r="B374" t="e">
        <f t="shared" ca="1" si="97"/>
        <v>#NAME?</v>
      </c>
      <c r="C374" s="1">
        <v>40987</v>
      </c>
      <c r="D374" t="e">
        <f ca="1">D370</f>
        <v>#NAME?</v>
      </c>
      <c r="E374" t="e">
        <f ca="1">"12D IZ Wall "&amp;_xludf.BASE(ROUND(RAND()*50000,0),16,5)</f>
        <v>#NAME?</v>
      </c>
      <c r="F374">
        <v>2</v>
      </c>
      <c r="H374" t="e">
        <f ca="1">E367</f>
        <v>#NAME?</v>
      </c>
      <c r="J374">
        <v>4</v>
      </c>
      <c r="K374" s="2">
        <f ca="1">N373</f>
        <v>275844</v>
      </c>
      <c r="L374" s="2">
        <f ca="1">O373</f>
        <v>5600</v>
      </c>
      <c r="M374" s="2">
        <f>P373</f>
        <v>0</v>
      </c>
      <c r="N374" s="2">
        <f ca="1">K371</f>
        <v>275844</v>
      </c>
      <c r="O374" s="3">
        <f>L371</f>
        <v>2500</v>
      </c>
      <c r="P374" s="4">
        <f>M371</f>
        <v>0</v>
      </c>
      <c r="Q374" s="2">
        <f t="shared" ca="1" si="110"/>
        <v>275844</v>
      </c>
      <c r="R374" s="2">
        <f t="shared" si="110"/>
        <v>2500</v>
      </c>
      <c r="S374" s="4" t="e">
        <f>#REF!</f>
        <v>#REF!</v>
      </c>
      <c r="T374">
        <f t="shared" ca="1" si="111"/>
        <v>275844</v>
      </c>
      <c r="U374">
        <f t="shared" ca="1" si="111"/>
        <v>5600</v>
      </c>
      <c r="V374">
        <f>V373</f>
        <v>2800</v>
      </c>
    </row>
    <row r="375" spans="1:23" x14ac:dyDescent="0.2">
      <c r="A375" t="s">
        <v>13</v>
      </c>
      <c r="B375" t="e">
        <f t="shared" ca="1" si="97"/>
        <v>#NAME?</v>
      </c>
      <c r="C375" s="1">
        <v>40987</v>
      </c>
      <c r="D375" t="e">
        <f ca="1">D370</f>
        <v>#NAME?</v>
      </c>
      <c r="E375" t="e">
        <f ca="1">"12D Adb Flr "&amp;_xludf.BASE(ROUND(RAND()*50000,0),16,5)</f>
        <v>#NAME?</v>
      </c>
      <c r="F375">
        <v>3</v>
      </c>
      <c r="J375">
        <v>4</v>
      </c>
      <c r="K375" s="2">
        <f ca="1">K371</f>
        <v>275844</v>
      </c>
      <c r="L375" s="2">
        <f>L371</f>
        <v>2500</v>
      </c>
      <c r="M375" s="4">
        <v>0</v>
      </c>
      <c r="N375" s="2">
        <f ca="1">K372</f>
        <v>280862</v>
      </c>
      <c r="O375" s="3">
        <f>L372</f>
        <v>2500</v>
      </c>
      <c r="P375" s="4">
        <v>0</v>
      </c>
      <c r="Q375" s="2">
        <f ca="1">K373</f>
        <v>280862</v>
      </c>
      <c r="R375" s="3">
        <f ca="1">L373</f>
        <v>5600</v>
      </c>
      <c r="S375" s="4">
        <v>0</v>
      </c>
      <c r="T375">
        <f ca="1">K374</f>
        <v>275844</v>
      </c>
      <c r="U375">
        <f ca="1">L374</f>
        <v>5600</v>
      </c>
      <c r="V375">
        <v>0</v>
      </c>
    </row>
    <row r="376" spans="1:23" x14ac:dyDescent="0.2">
      <c r="A376" t="s">
        <v>14</v>
      </c>
      <c r="B376" t="e">
        <f t="shared" ca="1" si="97"/>
        <v>#NAME?</v>
      </c>
      <c r="C376" s="1">
        <v>40987</v>
      </c>
      <c r="D376" t="e">
        <f ca="1">D370</f>
        <v>#NAME?</v>
      </c>
      <c r="E376" t="str">
        <f>"12D Window "</f>
        <v xml:space="preserve">12D Window </v>
      </c>
      <c r="F376">
        <v>22</v>
      </c>
      <c r="G376" t="e">
        <f ca="1">E371</f>
        <v>#NAME?</v>
      </c>
      <c r="H376">
        <v>35</v>
      </c>
      <c r="J376">
        <v>4</v>
      </c>
      <c r="K376">
        <f ca="1">K371+500</f>
        <v>276344</v>
      </c>
      <c r="L376">
        <f>L371+500</f>
        <v>3000</v>
      </c>
      <c r="M376">
        <f>M371+1200</f>
        <v>1200</v>
      </c>
      <c r="N376">
        <f ca="1">K376+1000</f>
        <v>277344</v>
      </c>
      <c r="O376">
        <f>L376</f>
        <v>3000</v>
      </c>
      <c r="P376">
        <f>M376</f>
        <v>1200</v>
      </c>
      <c r="Q376">
        <f ca="1">N376</f>
        <v>277344</v>
      </c>
      <c r="R376">
        <f>O376</f>
        <v>3000</v>
      </c>
      <c r="S376">
        <f>P376+1000</f>
        <v>2200</v>
      </c>
      <c r="T376">
        <f ca="1">K376</f>
        <v>276344</v>
      </c>
      <c r="U376">
        <f>R376</f>
        <v>3000</v>
      </c>
      <c r="V376">
        <f>S376</f>
        <v>2200</v>
      </c>
    </row>
    <row r="377" spans="1:23" x14ac:dyDescent="0.2">
      <c r="A377" t="s">
        <v>4</v>
      </c>
      <c r="B377" t="e">
        <f t="shared" ca="1" si="97"/>
        <v>#NAME?</v>
      </c>
      <c r="C377" s="1">
        <v>40987</v>
      </c>
      <c r="D377" t="e">
        <f ca="1">"12D Zn-"&amp;_xludf.BASE(W377,10,3)</f>
        <v>#NAME?</v>
      </c>
      <c r="E377" t="e">
        <f ca="1">"12D Zn-"&amp;_xludf.BASE(W377,10,3)</f>
        <v>#NAME?</v>
      </c>
      <c r="F377" t="s">
        <v>7</v>
      </c>
      <c r="H377">
        <f ca="1">ROUND(0.2*10^7+0.3*RAND()*1*10^8,0)</f>
        <v>11129941</v>
      </c>
      <c r="J377">
        <v>0</v>
      </c>
      <c r="K377" s="2">
        <v>0</v>
      </c>
      <c r="L377" s="3">
        <v>0</v>
      </c>
      <c r="M377" s="4" t="s">
        <v>2</v>
      </c>
      <c r="N377" s="2"/>
      <c r="O377" s="3">
        <v>1</v>
      </c>
      <c r="P377" s="4">
        <v>1</v>
      </c>
      <c r="Q377" s="2">
        <v>2800</v>
      </c>
      <c r="R377" s="3"/>
      <c r="S377" s="4" t="s">
        <v>8</v>
      </c>
      <c r="T377" t="s">
        <v>9</v>
      </c>
      <c r="W377">
        <f>W370+1</f>
        <v>54</v>
      </c>
    </row>
    <row r="378" spans="1:23" x14ac:dyDescent="0.2">
      <c r="A378" t="s">
        <v>10</v>
      </c>
      <c r="B378" t="e">
        <f t="shared" ca="1" si="97"/>
        <v>#NAME?</v>
      </c>
      <c r="C378" s="1">
        <v>40987</v>
      </c>
      <c r="D378" t="e">
        <f ca="1">D377</f>
        <v>#NAME?</v>
      </c>
      <c r="E378" t="e">
        <f ca="1">"12D Ext Wall "&amp;_xludf.BASE(ROUND(RAND()*50000,0),16,5)</f>
        <v>#NAME?</v>
      </c>
      <c r="F378">
        <v>1</v>
      </c>
      <c r="J378">
        <v>4</v>
      </c>
      <c r="K378" s="2">
        <f ca="1">N371</f>
        <v>280862</v>
      </c>
      <c r="L378" s="3">
        <f>O371</f>
        <v>2500</v>
      </c>
      <c r="M378" s="4">
        <f>P371</f>
        <v>0</v>
      </c>
      <c r="N378" s="2">
        <f ca="1">K378+ROUND(H377/3100,0)</f>
        <v>284452</v>
      </c>
      <c r="O378" s="3">
        <v>2500</v>
      </c>
      <c r="P378" s="4">
        <v>0</v>
      </c>
      <c r="Q378" s="2">
        <f t="shared" ref="Q378:R381" ca="1" si="112">N378</f>
        <v>284452</v>
      </c>
      <c r="R378" s="3">
        <f t="shared" si="112"/>
        <v>2500</v>
      </c>
      <c r="S378" s="4">
        <f>2800</f>
        <v>2800</v>
      </c>
      <c r="T378">
        <f t="shared" ref="T378:U381" ca="1" si="113">K378</f>
        <v>280862</v>
      </c>
      <c r="U378">
        <f t="shared" si="113"/>
        <v>2500</v>
      </c>
      <c r="V378">
        <v>2800</v>
      </c>
    </row>
    <row r="379" spans="1:23" x14ac:dyDescent="0.2">
      <c r="A379" t="s">
        <v>12</v>
      </c>
      <c r="B379" t="e">
        <f t="shared" ca="1" si="97"/>
        <v>#NAME?</v>
      </c>
      <c r="C379" s="1">
        <v>40987</v>
      </c>
      <c r="D379" t="e">
        <f ca="1">D377</f>
        <v>#NAME?</v>
      </c>
      <c r="E379" t="e">
        <f ca="1">"12D IZ Wall "&amp;_xludf.BASE(ROUND(RAND()*50000,0),16,5)</f>
        <v>#NAME?</v>
      </c>
      <c r="F379">
        <v>2</v>
      </c>
      <c r="H379" t="e">
        <f ca="1">E388</f>
        <v>#NAME?</v>
      </c>
      <c r="J379">
        <v>4</v>
      </c>
      <c r="K379" s="2">
        <f ca="1">N378</f>
        <v>284452</v>
      </c>
      <c r="L379" s="3">
        <f>O378</f>
        <v>2500</v>
      </c>
      <c r="M379" s="4">
        <f>P378</f>
        <v>0</v>
      </c>
      <c r="N379" s="2">
        <f ca="1">K379</f>
        <v>284452</v>
      </c>
      <c r="O379" s="3">
        <f ca="1">ROUND(L379+H377/(N378-K378),0)</f>
        <v>5600</v>
      </c>
      <c r="P379" s="4">
        <v>0</v>
      </c>
      <c r="Q379" s="2">
        <f t="shared" ca="1" si="112"/>
        <v>284452</v>
      </c>
      <c r="R379" s="3">
        <f t="shared" ca="1" si="112"/>
        <v>5600</v>
      </c>
      <c r="S379" s="4">
        <f>S378</f>
        <v>2800</v>
      </c>
      <c r="T379">
        <f t="shared" ca="1" si="113"/>
        <v>284452</v>
      </c>
      <c r="U379">
        <f t="shared" si="113"/>
        <v>2500</v>
      </c>
      <c r="V379">
        <f>V378</f>
        <v>2800</v>
      </c>
    </row>
    <row r="380" spans="1:23" x14ac:dyDescent="0.2">
      <c r="A380" t="s">
        <v>11</v>
      </c>
      <c r="B380" t="e">
        <f t="shared" ca="1" si="97"/>
        <v>#NAME?</v>
      </c>
      <c r="C380" s="1">
        <v>40987</v>
      </c>
      <c r="D380" t="e">
        <f ca="1">D377</f>
        <v>#NAME?</v>
      </c>
      <c r="E380" t="e">
        <f ca="1">"12D Adb Wall "&amp;_xludf.BASE(ROUND(RAND()*50000,0),16,5)</f>
        <v>#NAME?</v>
      </c>
      <c r="F380">
        <v>2</v>
      </c>
      <c r="J380">
        <v>4</v>
      </c>
      <c r="K380" s="2">
        <f ca="1">Q379</f>
        <v>284452</v>
      </c>
      <c r="L380" s="2">
        <f ca="1">R379</f>
        <v>5600</v>
      </c>
      <c r="M380" s="2">
        <v>0</v>
      </c>
      <c r="N380" s="2">
        <f ca="1">K378</f>
        <v>280862</v>
      </c>
      <c r="O380" s="3">
        <f ca="1">O379</f>
        <v>5600</v>
      </c>
      <c r="P380" s="4">
        <f>P379</f>
        <v>0</v>
      </c>
      <c r="Q380" s="2">
        <f t="shared" ca="1" si="112"/>
        <v>280862</v>
      </c>
      <c r="R380" s="3">
        <f t="shared" ca="1" si="112"/>
        <v>5600</v>
      </c>
      <c r="S380" s="4">
        <f>S379</f>
        <v>2800</v>
      </c>
      <c r="T380">
        <f t="shared" ca="1" si="113"/>
        <v>284452</v>
      </c>
      <c r="U380">
        <f t="shared" ca="1" si="113"/>
        <v>5600</v>
      </c>
      <c r="V380">
        <f>V379</f>
        <v>2800</v>
      </c>
    </row>
    <row r="381" spans="1:23" x14ac:dyDescent="0.2">
      <c r="A381" t="s">
        <v>12</v>
      </c>
      <c r="B381" t="e">
        <f t="shared" ca="1" si="97"/>
        <v>#NAME?</v>
      </c>
      <c r="C381" s="1">
        <v>40987</v>
      </c>
      <c r="D381" t="e">
        <f ca="1">D377</f>
        <v>#NAME?</v>
      </c>
      <c r="E381" t="e">
        <f ca="1">"12D IZ Wall "&amp;_xludf.BASE(ROUND(RAND()*50000,0),16,5)</f>
        <v>#NAME?</v>
      </c>
      <c r="F381">
        <v>2</v>
      </c>
      <c r="H381" t="e">
        <f ca="1">E374</f>
        <v>#NAME?</v>
      </c>
      <c r="J381">
        <v>4</v>
      </c>
      <c r="K381" s="2">
        <f ca="1">N380</f>
        <v>280862</v>
      </c>
      <c r="L381" s="2">
        <f ca="1">O380</f>
        <v>5600</v>
      </c>
      <c r="M381" s="2">
        <f>P380</f>
        <v>0</v>
      </c>
      <c r="N381" s="2">
        <f ca="1">K378</f>
        <v>280862</v>
      </c>
      <c r="O381" s="3">
        <f>L378</f>
        <v>2500</v>
      </c>
      <c r="P381" s="4">
        <f>M378</f>
        <v>0</v>
      </c>
      <c r="Q381" s="2">
        <f t="shared" ca="1" si="112"/>
        <v>280862</v>
      </c>
      <c r="R381" s="2">
        <f t="shared" si="112"/>
        <v>2500</v>
      </c>
      <c r="S381" s="4" t="e">
        <f>#REF!</f>
        <v>#REF!</v>
      </c>
      <c r="T381">
        <f t="shared" ca="1" si="113"/>
        <v>280862</v>
      </c>
      <c r="U381">
        <f t="shared" ca="1" si="113"/>
        <v>5600</v>
      </c>
      <c r="V381">
        <f>V380</f>
        <v>2800</v>
      </c>
    </row>
    <row r="382" spans="1:23" x14ac:dyDescent="0.2">
      <c r="A382" t="s">
        <v>13</v>
      </c>
      <c r="B382" t="e">
        <f t="shared" ca="1" si="97"/>
        <v>#NAME?</v>
      </c>
      <c r="C382" s="1">
        <v>40987</v>
      </c>
      <c r="D382" t="e">
        <f ca="1">D377</f>
        <v>#NAME?</v>
      </c>
      <c r="E382" t="e">
        <f ca="1">"12D Adb Flr "&amp;_xludf.BASE(ROUND(RAND()*50000,0),16,5)</f>
        <v>#NAME?</v>
      </c>
      <c r="F382">
        <v>3</v>
      </c>
      <c r="J382">
        <v>4</v>
      </c>
      <c r="K382" s="2">
        <f ca="1">K378</f>
        <v>280862</v>
      </c>
      <c r="L382" s="2">
        <f>L378</f>
        <v>2500</v>
      </c>
      <c r="M382" s="4">
        <v>0</v>
      </c>
      <c r="N382" s="2">
        <f ca="1">K379</f>
        <v>284452</v>
      </c>
      <c r="O382" s="3">
        <f>L379</f>
        <v>2500</v>
      </c>
      <c r="P382" s="4">
        <v>0</v>
      </c>
      <c r="Q382" s="2">
        <f ca="1">K380</f>
        <v>284452</v>
      </c>
      <c r="R382" s="3">
        <f ca="1">L380</f>
        <v>5600</v>
      </c>
      <c r="S382" s="4">
        <v>0</v>
      </c>
      <c r="T382">
        <f ca="1">K381</f>
        <v>280862</v>
      </c>
      <c r="U382">
        <f ca="1">L381</f>
        <v>5600</v>
      </c>
      <c r="V382">
        <v>0</v>
      </c>
    </row>
    <row r="383" spans="1:23" x14ac:dyDescent="0.2">
      <c r="A383" t="s">
        <v>14</v>
      </c>
      <c r="B383" t="e">
        <f t="shared" ca="1" si="97"/>
        <v>#NAME?</v>
      </c>
      <c r="C383" s="1">
        <v>40987</v>
      </c>
      <c r="D383" t="e">
        <f ca="1">D377</f>
        <v>#NAME?</v>
      </c>
      <c r="E383" t="str">
        <f>"12D Window "</f>
        <v xml:space="preserve">12D Window </v>
      </c>
      <c r="F383">
        <v>22</v>
      </c>
      <c r="G383" t="e">
        <f ca="1">E378</f>
        <v>#NAME?</v>
      </c>
      <c r="H383">
        <v>35</v>
      </c>
      <c r="J383">
        <v>4</v>
      </c>
      <c r="K383">
        <f ca="1">K378+500</f>
        <v>281362</v>
      </c>
      <c r="L383">
        <f>L378+500</f>
        <v>3000</v>
      </c>
      <c r="M383">
        <f>M378+1200</f>
        <v>1200</v>
      </c>
      <c r="N383">
        <f ca="1">K383+1000</f>
        <v>282362</v>
      </c>
      <c r="O383">
        <f>L383</f>
        <v>3000</v>
      </c>
      <c r="P383">
        <f>M383</f>
        <v>1200</v>
      </c>
      <c r="Q383">
        <f ca="1">N383</f>
        <v>282362</v>
      </c>
      <c r="R383">
        <f>O383</f>
        <v>3000</v>
      </c>
      <c r="S383">
        <f>P383+1000</f>
        <v>2200</v>
      </c>
      <c r="T383">
        <f ca="1">K383</f>
        <v>281362</v>
      </c>
      <c r="U383">
        <f>R383</f>
        <v>3000</v>
      </c>
      <c r="V383">
        <f>S383</f>
        <v>2200</v>
      </c>
    </row>
    <row r="384" spans="1:23" x14ac:dyDescent="0.2">
      <c r="A384" t="s">
        <v>4</v>
      </c>
      <c r="B384" t="e">
        <f t="shared" ca="1" si="97"/>
        <v>#NAME?</v>
      </c>
      <c r="C384" s="1">
        <v>40987</v>
      </c>
      <c r="D384" t="e">
        <f ca="1">"12D Zn-"&amp;_xludf.BASE(W384,10,3)</f>
        <v>#NAME?</v>
      </c>
      <c r="E384" t="e">
        <f ca="1">"12D Zn-"&amp;_xludf.BASE(W384,10,3)</f>
        <v>#NAME?</v>
      </c>
      <c r="F384" t="s">
        <v>7</v>
      </c>
      <c r="H384">
        <f ca="1">ROUND(0.2*10^7+0.3*RAND()*1*10^8,0)</f>
        <v>21145758</v>
      </c>
      <c r="J384">
        <v>0</v>
      </c>
      <c r="K384" s="2">
        <v>0</v>
      </c>
      <c r="L384" s="3">
        <v>0</v>
      </c>
      <c r="M384" s="4" t="s">
        <v>2</v>
      </c>
      <c r="N384" s="2"/>
      <c r="O384" s="3">
        <v>1</v>
      </c>
      <c r="P384" s="4">
        <v>1</v>
      </c>
      <c r="Q384" s="2">
        <v>2800</v>
      </c>
      <c r="R384" s="3"/>
      <c r="S384" s="4" t="s">
        <v>8</v>
      </c>
      <c r="T384" t="s">
        <v>9</v>
      </c>
      <c r="W384">
        <f>W377+1</f>
        <v>55</v>
      </c>
    </row>
    <row r="385" spans="1:23" x14ac:dyDescent="0.2">
      <c r="A385" t="s">
        <v>10</v>
      </c>
      <c r="B385" t="e">
        <f t="shared" ca="1" si="97"/>
        <v>#NAME?</v>
      </c>
      <c r="C385" s="1">
        <v>40987</v>
      </c>
      <c r="D385" t="e">
        <f ca="1">D384</f>
        <v>#NAME?</v>
      </c>
      <c r="E385" t="e">
        <f ca="1">"12D Ext Wall "&amp;_xludf.BASE(ROUND(RAND()*50000,0),16,5)</f>
        <v>#NAME?</v>
      </c>
      <c r="F385">
        <v>1</v>
      </c>
      <c r="J385">
        <v>4</v>
      </c>
      <c r="K385" s="2">
        <f ca="1">N378</f>
        <v>284452</v>
      </c>
      <c r="L385" s="3">
        <f>O378</f>
        <v>2500</v>
      </c>
      <c r="M385" s="4">
        <f>P378</f>
        <v>0</v>
      </c>
      <c r="N385" s="2">
        <f ca="1">K385+ROUND(H384/3100,0)</f>
        <v>291273</v>
      </c>
      <c r="O385" s="3">
        <v>2500</v>
      </c>
      <c r="P385" s="4">
        <v>0</v>
      </c>
      <c r="Q385" s="2">
        <f t="shared" ref="Q385:R388" ca="1" si="114">N385</f>
        <v>291273</v>
      </c>
      <c r="R385" s="3">
        <f t="shared" si="114"/>
        <v>2500</v>
      </c>
      <c r="S385" s="4">
        <f>2800</f>
        <v>2800</v>
      </c>
      <c r="T385">
        <f t="shared" ref="T385:U388" ca="1" si="115">K385</f>
        <v>284452</v>
      </c>
      <c r="U385">
        <f t="shared" si="115"/>
        <v>2500</v>
      </c>
      <c r="V385">
        <v>2800</v>
      </c>
    </row>
    <row r="386" spans="1:23" x14ac:dyDescent="0.2">
      <c r="A386" t="s">
        <v>12</v>
      </c>
      <c r="B386" t="e">
        <f t="shared" ca="1" si="97"/>
        <v>#NAME?</v>
      </c>
      <c r="C386" s="1">
        <v>40987</v>
      </c>
      <c r="D386" t="e">
        <f ca="1">D384</f>
        <v>#NAME?</v>
      </c>
      <c r="E386" t="e">
        <f ca="1">"12D IZ Wall "&amp;_xludf.BASE(ROUND(RAND()*50000,0),16,5)</f>
        <v>#NAME?</v>
      </c>
      <c r="F386">
        <v>2</v>
      </c>
      <c r="H386" t="e">
        <f ca="1">E395</f>
        <v>#NAME?</v>
      </c>
      <c r="J386">
        <v>4</v>
      </c>
      <c r="K386" s="2">
        <f ca="1">N385</f>
        <v>291273</v>
      </c>
      <c r="L386" s="3">
        <f>O385</f>
        <v>2500</v>
      </c>
      <c r="M386" s="4">
        <f>P385</f>
        <v>0</v>
      </c>
      <c r="N386" s="2">
        <f ca="1">K386</f>
        <v>291273</v>
      </c>
      <c r="O386" s="3">
        <f ca="1">ROUND(L386+H384/(N385-K385),0)</f>
        <v>5600</v>
      </c>
      <c r="P386" s="4">
        <v>0</v>
      </c>
      <c r="Q386" s="2">
        <f t="shared" ca="1" si="114"/>
        <v>291273</v>
      </c>
      <c r="R386" s="3">
        <f t="shared" ca="1" si="114"/>
        <v>5600</v>
      </c>
      <c r="S386" s="4">
        <f>S385</f>
        <v>2800</v>
      </c>
      <c r="T386">
        <f t="shared" ca="1" si="115"/>
        <v>291273</v>
      </c>
      <c r="U386">
        <f t="shared" si="115"/>
        <v>2500</v>
      </c>
      <c r="V386">
        <f>V385</f>
        <v>2800</v>
      </c>
    </row>
    <row r="387" spans="1:23" x14ac:dyDescent="0.2">
      <c r="A387" t="s">
        <v>11</v>
      </c>
      <c r="B387" t="e">
        <f t="shared" ca="1" si="97"/>
        <v>#NAME?</v>
      </c>
      <c r="C387" s="1">
        <v>40987</v>
      </c>
      <c r="D387" t="e">
        <f ca="1">D384</f>
        <v>#NAME?</v>
      </c>
      <c r="E387" t="e">
        <f ca="1">"12D Adb Wall "&amp;_xludf.BASE(ROUND(RAND()*50000,0),16,5)</f>
        <v>#NAME?</v>
      </c>
      <c r="F387">
        <v>2</v>
      </c>
      <c r="J387">
        <v>4</v>
      </c>
      <c r="K387" s="2">
        <f ca="1">Q386</f>
        <v>291273</v>
      </c>
      <c r="L387" s="2">
        <f ca="1">R386</f>
        <v>5600</v>
      </c>
      <c r="M387" s="2">
        <v>0</v>
      </c>
      <c r="N387" s="2">
        <f ca="1">K385</f>
        <v>284452</v>
      </c>
      <c r="O387" s="3">
        <f ca="1">O386</f>
        <v>5600</v>
      </c>
      <c r="P387" s="4">
        <f>P386</f>
        <v>0</v>
      </c>
      <c r="Q387" s="2">
        <f t="shared" ca="1" si="114"/>
        <v>284452</v>
      </c>
      <c r="R387" s="3">
        <f t="shared" ca="1" si="114"/>
        <v>5600</v>
      </c>
      <c r="S387" s="4">
        <f>S386</f>
        <v>2800</v>
      </c>
      <c r="T387">
        <f t="shared" ca="1" si="115"/>
        <v>291273</v>
      </c>
      <c r="U387">
        <f t="shared" ca="1" si="115"/>
        <v>5600</v>
      </c>
      <c r="V387">
        <f>V386</f>
        <v>2800</v>
      </c>
    </row>
    <row r="388" spans="1:23" x14ac:dyDescent="0.2">
      <c r="A388" t="s">
        <v>12</v>
      </c>
      <c r="B388" t="e">
        <f t="shared" ca="1" si="97"/>
        <v>#NAME?</v>
      </c>
      <c r="C388" s="1">
        <v>40987</v>
      </c>
      <c r="D388" t="e">
        <f ca="1">D384</f>
        <v>#NAME?</v>
      </c>
      <c r="E388" t="e">
        <f ca="1">"12D IZ Wall "&amp;_xludf.BASE(ROUND(RAND()*50000,0),16,5)</f>
        <v>#NAME?</v>
      </c>
      <c r="F388">
        <v>2</v>
      </c>
      <c r="H388" t="e">
        <f ca="1">E381</f>
        <v>#NAME?</v>
      </c>
      <c r="J388">
        <v>4</v>
      </c>
      <c r="K388" s="2">
        <f ca="1">N387</f>
        <v>284452</v>
      </c>
      <c r="L388" s="2">
        <f ca="1">O387</f>
        <v>5600</v>
      </c>
      <c r="M388" s="2">
        <f>P387</f>
        <v>0</v>
      </c>
      <c r="N388" s="2">
        <f ca="1">K385</f>
        <v>284452</v>
      </c>
      <c r="O388" s="3">
        <f>L385</f>
        <v>2500</v>
      </c>
      <c r="P388" s="4">
        <f>M385</f>
        <v>0</v>
      </c>
      <c r="Q388" s="2">
        <f t="shared" ca="1" si="114"/>
        <v>284452</v>
      </c>
      <c r="R388" s="2">
        <f t="shared" si="114"/>
        <v>2500</v>
      </c>
      <c r="S388" s="4" t="e">
        <f>#REF!</f>
        <v>#REF!</v>
      </c>
      <c r="T388">
        <f t="shared" ca="1" si="115"/>
        <v>284452</v>
      </c>
      <c r="U388">
        <f t="shared" ca="1" si="115"/>
        <v>5600</v>
      </c>
      <c r="V388">
        <f>V387</f>
        <v>2800</v>
      </c>
    </row>
    <row r="389" spans="1:23" x14ac:dyDescent="0.2">
      <c r="A389" t="s">
        <v>13</v>
      </c>
      <c r="B389" t="e">
        <f t="shared" ca="1" si="97"/>
        <v>#NAME?</v>
      </c>
      <c r="C389" s="1">
        <v>40987</v>
      </c>
      <c r="D389" t="e">
        <f ca="1">D384</f>
        <v>#NAME?</v>
      </c>
      <c r="E389" t="e">
        <f ca="1">"12D Adb Flr "&amp;_xludf.BASE(ROUND(RAND()*50000,0),16,5)</f>
        <v>#NAME?</v>
      </c>
      <c r="F389">
        <v>3</v>
      </c>
      <c r="J389">
        <v>4</v>
      </c>
      <c r="K389" s="2">
        <f ca="1">K385</f>
        <v>284452</v>
      </c>
      <c r="L389" s="2">
        <f>L385</f>
        <v>2500</v>
      </c>
      <c r="M389" s="4">
        <v>0</v>
      </c>
      <c r="N389" s="2">
        <f ca="1">K386</f>
        <v>291273</v>
      </c>
      <c r="O389" s="3">
        <f>L386</f>
        <v>2500</v>
      </c>
      <c r="P389" s="4">
        <v>0</v>
      </c>
      <c r="Q389" s="2">
        <f ca="1">K387</f>
        <v>291273</v>
      </c>
      <c r="R389" s="3">
        <f ca="1">L387</f>
        <v>5600</v>
      </c>
      <c r="S389" s="4">
        <v>0</v>
      </c>
      <c r="T389">
        <f ca="1">K388</f>
        <v>284452</v>
      </c>
      <c r="U389">
        <f ca="1">L388</f>
        <v>5600</v>
      </c>
      <c r="V389">
        <v>0</v>
      </c>
    </row>
    <row r="390" spans="1:23" x14ac:dyDescent="0.2">
      <c r="A390" t="s">
        <v>14</v>
      </c>
      <c r="B390" t="e">
        <f t="shared" ca="1" si="97"/>
        <v>#NAME?</v>
      </c>
      <c r="C390" s="1">
        <v>40987</v>
      </c>
      <c r="D390" t="e">
        <f ca="1">D384</f>
        <v>#NAME?</v>
      </c>
      <c r="E390" t="str">
        <f>"12D Window "</f>
        <v xml:space="preserve">12D Window </v>
      </c>
      <c r="F390">
        <v>22</v>
      </c>
      <c r="G390" t="e">
        <f ca="1">E385</f>
        <v>#NAME?</v>
      </c>
      <c r="H390">
        <v>35</v>
      </c>
      <c r="J390">
        <v>4</v>
      </c>
      <c r="K390">
        <f ca="1">K385+500</f>
        <v>284952</v>
      </c>
      <c r="L390">
        <f>L385+500</f>
        <v>3000</v>
      </c>
      <c r="M390">
        <f>M385+1200</f>
        <v>1200</v>
      </c>
      <c r="N390">
        <f ca="1">K390+1000</f>
        <v>285952</v>
      </c>
      <c r="O390">
        <f>L390</f>
        <v>3000</v>
      </c>
      <c r="P390">
        <f>M390</f>
        <v>1200</v>
      </c>
      <c r="Q390">
        <f ca="1">N390</f>
        <v>285952</v>
      </c>
      <c r="R390">
        <f>O390</f>
        <v>3000</v>
      </c>
      <c r="S390">
        <f>P390+1000</f>
        <v>2200</v>
      </c>
      <c r="T390">
        <f ca="1">K390</f>
        <v>284952</v>
      </c>
      <c r="U390">
        <f>R390</f>
        <v>3000</v>
      </c>
      <c r="V390">
        <f>S390</f>
        <v>2200</v>
      </c>
    </row>
    <row r="391" spans="1:23" x14ac:dyDescent="0.2">
      <c r="A391" t="s">
        <v>4</v>
      </c>
      <c r="B391" t="e">
        <f t="shared" ref="B391:B454" ca="1" si="116">_xludf.BASE(_xludf.DECIMAL(B390,16)+1,16,5)</f>
        <v>#NAME?</v>
      </c>
      <c r="C391" s="1">
        <v>40987</v>
      </c>
      <c r="D391" t="e">
        <f ca="1">"12D Zn-"&amp;_xludf.BASE(W391,10,3)</f>
        <v>#NAME?</v>
      </c>
      <c r="E391" t="e">
        <f ca="1">"12D Zn-"&amp;_xludf.BASE(W391,10,3)</f>
        <v>#NAME?</v>
      </c>
      <c r="F391" t="s">
        <v>7</v>
      </c>
      <c r="H391">
        <f ca="1">ROUND(0.2*10^7+0.3*RAND()*1*10^8,0)</f>
        <v>14373797</v>
      </c>
      <c r="J391">
        <v>0</v>
      </c>
      <c r="K391" s="2">
        <v>0</v>
      </c>
      <c r="L391" s="3">
        <v>0</v>
      </c>
      <c r="M391" s="4" t="s">
        <v>2</v>
      </c>
      <c r="N391" s="2"/>
      <c r="O391" s="3">
        <v>1</v>
      </c>
      <c r="P391" s="4">
        <v>1</v>
      </c>
      <c r="Q391" s="2">
        <v>2800</v>
      </c>
      <c r="R391" s="3"/>
      <c r="S391" s="4" t="s">
        <v>8</v>
      </c>
      <c r="T391" t="s">
        <v>9</v>
      </c>
      <c r="W391">
        <f>W384+1</f>
        <v>56</v>
      </c>
    </row>
    <row r="392" spans="1:23" x14ac:dyDescent="0.2">
      <c r="A392" t="s">
        <v>10</v>
      </c>
      <c r="B392" t="e">
        <f t="shared" ca="1" si="116"/>
        <v>#NAME?</v>
      </c>
      <c r="C392" s="1">
        <v>40987</v>
      </c>
      <c r="D392" t="e">
        <f ca="1">D391</f>
        <v>#NAME?</v>
      </c>
      <c r="E392" t="e">
        <f ca="1">"12D Ext Wall "&amp;_xludf.BASE(ROUND(RAND()*50000,0),16,5)</f>
        <v>#NAME?</v>
      </c>
      <c r="F392">
        <v>1</v>
      </c>
      <c r="J392">
        <v>4</v>
      </c>
      <c r="K392" s="2">
        <f ca="1">N385</f>
        <v>291273</v>
      </c>
      <c r="L392" s="3">
        <f>O385</f>
        <v>2500</v>
      </c>
      <c r="M392" s="4">
        <f>P385</f>
        <v>0</v>
      </c>
      <c r="N392" s="2">
        <f ca="1">K392+ROUND(H391/3100,0)</f>
        <v>295910</v>
      </c>
      <c r="O392" s="3">
        <v>2500</v>
      </c>
      <c r="P392" s="4">
        <v>0</v>
      </c>
      <c r="Q392" s="2">
        <f t="shared" ref="Q392:R395" ca="1" si="117">N392</f>
        <v>295910</v>
      </c>
      <c r="R392" s="3">
        <f t="shared" si="117"/>
        <v>2500</v>
      </c>
      <c r="S392" s="4">
        <f>2800</f>
        <v>2800</v>
      </c>
      <c r="T392">
        <f t="shared" ref="T392:U395" ca="1" si="118">K392</f>
        <v>291273</v>
      </c>
      <c r="U392">
        <f t="shared" si="118"/>
        <v>2500</v>
      </c>
      <c r="V392">
        <v>2800</v>
      </c>
    </row>
    <row r="393" spans="1:23" x14ac:dyDescent="0.2">
      <c r="A393" t="s">
        <v>12</v>
      </c>
      <c r="B393" t="e">
        <f t="shared" ca="1" si="116"/>
        <v>#NAME?</v>
      </c>
      <c r="C393" s="1">
        <v>40987</v>
      </c>
      <c r="D393" t="e">
        <f ca="1">D391</f>
        <v>#NAME?</v>
      </c>
      <c r="E393" t="e">
        <f ca="1">"12D IZ Wall "&amp;_xludf.BASE(ROUND(RAND()*50000,0),16,5)</f>
        <v>#NAME?</v>
      </c>
      <c r="F393">
        <v>2</v>
      </c>
      <c r="H393" t="e">
        <f ca="1">E402</f>
        <v>#NAME?</v>
      </c>
      <c r="J393">
        <v>4</v>
      </c>
      <c r="K393" s="2">
        <f ca="1">N392</f>
        <v>295910</v>
      </c>
      <c r="L393" s="3">
        <f>O392</f>
        <v>2500</v>
      </c>
      <c r="M393" s="4">
        <f>P392</f>
        <v>0</v>
      </c>
      <c r="N393" s="2">
        <f ca="1">K393</f>
        <v>295910</v>
      </c>
      <c r="O393" s="3">
        <f ca="1">ROUND(L393+H391/(N392-K392),0)</f>
        <v>5600</v>
      </c>
      <c r="P393" s="4">
        <v>0</v>
      </c>
      <c r="Q393" s="2">
        <f t="shared" ca="1" si="117"/>
        <v>295910</v>
      </c>
      <c r="R393" s="3">
        <f t="shared" ca="1" si="117"/>
        <v>5600</v>
      </c>
      <c r="S393" s="4">
        <f>S392</f>
        <v>2800</v>
      </c>
      <c r="T393">
        <f t="shared" ca="1" si="118"/>
        <v>295910</v>
      </c>
      <c r="U393">
        <f t="shared" si="118"/>
        <v>2500</v>
      </c>
      <c r="V393">
        <f>V392</f>
        <v>2800</v>
      </c>
    </row>
    <row r="394" spans="1:23" x14ac:dyDescent="0.2">
      <c r="A394" t="s">
        <v>11</v>
      </c>
      <c r="B394" t="e">
        <f t="shared" ca="1" si="116"/>
        <v>#NAME?</v>
      </c>
      <c r="C394" s="1">
        <v>40987</v>
      </c>
      <c r="D394" t="e">
        <f ca="1">D391</f>
        <v>#NAME?</v>
      </c>
      <c r="E394" t="e">
        <f ca="1">"12D Adb Wall "&amp;_xludf.BASE(ROUND(RAND()*50000,0),16,5)</f>
        <v>#NAME?</v>
      </c>
      <c r="F394">
        <v>2</v>
      </c>
      <c r="J394">
        <v>4</v>
      </c>
      <c r="K394" s="2">
        <f ca="1">Q393</f>
        <v>295910</v>
      </c>
      <c r="L394" s="2">
        <f ca="1">R393</f>
        <v>5600</v>
      </c>
      <c r="M394" s="2">
        <v>0</v>
      </c>
      <c r="N394" s="2">
        <f ca="1">K392</f>
        <v>291273</v>
      </c>
      <c r="O394" s="3">
        <f ca="1">O393</f>
        <v>5600</v>
      </c>
      <c r="P394" s="4">
        <f>P393</f>
        <v>0</v>
      </c>
      <c r="Q394" s="2">
        <f t="shared" ca="1" si="117"/>
        <v>291273</v>
      </c>
      <c r="R394" s="3">
        <f t="shared" ca="1" si="117"/>
        <v>5600</v>
      </c>
      <c r="S394" s="4">
        <f>S393</f>
        <v>2800</v>
      </c>
      <c r="T394">
        <f t="shared" ca="1" si="118"/>
        <v>295910</v>
      </c>
      <c r="U394">
        <f t="shared" ca="1" si="118"/>
        <v>5600</v>
      </c>
      <c r="V394">
        <f>V393</f>
        <v>2800</v>
      </c>
    </row>
    <row r="395" spans="1:23" x14ac:dyDescent="0.2">
      <c r="A395" t="s">
        <v>12</v>
      </c>
      <c r="B395" t="e">
        <f t="shared" ca="1" si="116"/>
        <v>#NAME?</v>
      </c>
      <c r="C395" s="1">
        <v>40987</v>
      </c>
      <c r="D395" t="e">
        <f ca="1">D391</f>
        <v>#NAME?</v>
      </c>
      <c r="E395" t="e">
        <f ca="1">"12D IZ Wall "&amp;_xludf.BASE(ROUND(RAND()*50000,0),16,5)</f>
        <v>#NAME?</v>
      </c>
      <c r="F395">
        <v>2</v>
      </c>
      <c r="H395" t="e">
        <f ca="1">E388</f>
        <v>#NAME?</v>
      </c>
      <c r="J395">
        <v>4</v>
      </c>
      <c r="K395" s="2">
        <f ca="1">N394</f>
        <v>291273</v>
      </c>
      <c r="L395" s="2">
        <f ca="1">O394</f>
        <v>5600</v>
      </c>
      <c r="M395" s="2">
        <f>P394</f>
        <v>0</v>
      </c>
      <c r="N395" s="2">
        <f ca="1">K392</f>
        <v>291273</v>
      </c>
      <c r="O395" s="3">
        <f>L392</f>
        <v>2500</v>
      </c>
      <c r="P395" s="4">
        <f>M392</f>
        <v>0</v>
      </c>
      <c r="Q395" s="2">
        <f t="shared" ca="1" si="117"/>
        <v>291273</v>
      </c>
      <c r="R395" s="2">
        <f t="shared" si="117"/>
        <v>2500</v>
      </c>
      <c r="S395" s="4" t="e">
        <f>#REF!</f>
        <v>#REF!</v>
      </c>
      <c r="T395">
        <f t="shared" ca="1" si="118"/>
        <v>291273</v>
      </c>
      <c r="U395">
        <f t="shared" ca="1" si="118"/>
        <v>5600</v>
      </c>
      <c r="V395">
        <f>V394</f>
        <v>2800</v>
      </c>
    </row>
    <row r="396" spans="1:23" x14ac:dyDescent="0.2">
      <c r="A396" t="s">
        <v>13</v>
      </c>
      <c r="B396" t="e">
        <f t="shared" ca="1" si="116"/>
        <v>#NAME?</v>
      </c>
      <c r="C396" s="1">
        <v>40987</v>
      </c>
      <c r="D396" t="e">
        <f ca="1">D391</f>
        <v>#NAME?</v>
      </c>
      <c r="E396" t="e">
        <f ca="1">"12D Adb Flr "&amp;_xludf.BASE(ROUND(RAND()*50000,0),16,5)</f>
        <v>#NAME?</v>
      </c>
      <c r="F396">
        <v>3</v>
      </c>
      <c r="J396">
        <v>4</v>
      </c>
      <c r="K396" s="2">
        <f ca="1">K392</f>
        <v>291273</v>
      </c>
      <c r="L396" s="2">
        <f>L392</f>
        <v>2500</v>
      </c>
      <c r="M396" s="4">
        <v>0</v>
      </c>
      <c r="N396" s="2">
        <f ca="1">K393</f>
        <v>295910</v>
      </c>
      <c r="O396" s="3">
        <f>L393</f>
        <v>2500</v>
      </c>
      <c r="P396" s="4">
        <v>0</v>
      </c>
      <c r="Q396" s="2">
        <f ca="1">K394</f>
        <v>295910</v>
      </c>
      <c r="R396" s="3">
        <f ca="1">L394</f>
        <v>5600</v>
      </c>
      <c r="S396" s="4">
        <v>0</v>
      </c>
      <c r="T396">
        <f ca="1">K395</f>
        <v>291273</v>
      </c>
      <c r="U396">
        <f ca="1">L395</f>
        <v>5600</v>
      </c>
      <c r="V396">
        <v>0</v>
      </c>
    </row>
    <row r="397" spans="1:23" x14ac:dyDescent="0.2">
      <c r="A397" t="s">
        <v>14</v>
      </c>
      <c r="B397" t="e">
        <f t="shared" ca="1" si="116"/>
        <v>#NAME?</v>
      </c>
      <c r="C397" s="1">
        <v>40987</v>
      </c>
      <c r="D397" t="e">
        <f ca="1">D391</f>
        <v>#NAME?</v>
      </c>
      <c r="E397" t="str">
        <f>"12D Window "</f>
        <v xml:space="preserve">12D Window </v>
      </c>
      <c r="F397">
        <v>22</v>
      </c>
      <c r="G397" t="e">
        <f ca="1">E392</f>
        <v>#NAME?</v>
      </c>
      <c r="H397">
        <v>35</v>
      </c>
      <c r="J397">
        <v>4</v>
      </c>
      <c r="K397">
        <f ca="1">K392+500</f>
        <v>291773</v>
      </c>
      <c r="L397">
        <f>L392+500</f>
        <v>3000</v>
      </c>
      <c r="M397">
        <f>M392+1200</f>
        <v>1200</v>
      </c>
      <c r="N397">
        <f ca="1">K397+1000</f>
        <v>292773</v>
      </c>
      <c r="O397">
        <f>L397</f>
        <v>3000</v>
      </c>
      <c r="P397">
        <f>M397</f>
        <v>1200</v>
      </c>
      <c r="Q397">
        <f ca="1">N397</f>
        <v>292773</v>
      </c>
      <c r="R397">
        <f>O397</f>
        <v>3000</v>
      </c>
      <c r="S397">
        <f>P397+1000</f>
        <v>2200</v>
      </c>
      <c r="T397">
        <f ca="1">K397</f>
        <v>291773</v>
      </c>
      <c r="U397">
        <f>R397</f>
        <v>3000</v>
      </c>
      <c r="V397">
        <f>S397</f>
        <v>2200</v>
      </c>
    </row>
    <row r="398" spans="1:23" x14ac:dyDescent="0.2">
      <c r="A398" t="s">
        <v>4</v>
      </c>
      <c r="B398" t="e">
        <f t="shared" ca="1" si="116"/>
        <v>#NAME?</v>
      </c>
      <c r="C398" s="1">
        <v>40987</v>
      </c>
      <c r="D398" t="e">
        <f ca="1">"12D Zn-"&amp;_xludf.BASE(W398,10,3)</f>
        <v>#NAME?</v>
      </c>
      <c r="E398" t="e">
        <f ca="1">"12D Zn-"&amp;_xludf.BASE(W398,10,3)</f>
        <v>#NAME?</v>
      </c>
      <c r="F398" t="s">
        <v>7</v>
      </c>
      <c r="H398">
        <f ca="1">ROUND(0.2*10^7+0.3*RAND()*1*10^8,0)</f>
        <v>16502728</v>
      </c>
      <c r="J398">
        <v>0</v>
      </c>
      <c r="K398" s="2">
        <v>0</v>
      </c>
      <c r="L398" s="3">
        <v>0</v>
      </c>
      <c r="M398" s="4" t="s">
        <v>2</v>
      </c>
      <c r="N398" s="2"/>
      <c r="O398" s="3">
        <v>1</v>
      </c>
      <c r="P398" s="4">
        <v>1</v>
      </c>
      <c r="Q398" s="2">
        <v>2800</v>
      </c>
      <c r="R398" s="3"/>
      <c r="S398" s="4" t="s">
        <v>8</v>
      </c>
      <c r="T398" t="s">
        <v>9</v>
      </c>
      <c r="W398">
        <f>W391+1</f>
        <v>57</v>
      </c>
    </row>
    <row r="399" spans="1:23" x14ac:dyDescent="0.2">
      <c r="A399" t="s">
        <v>10</v>
      </c>
      <c r="B399" t="e">
        <f t="shared" ca="1" si="116"/>
        <v>#NAME?</v>
      </c>
      <c r="C399" s="1">
        <v>40987</v>
      </c>
      <c r="D399" t="e">
        <f ca="1">D398</f>
        <v>#NAME?</v>
      </c>
      <c r="E399" t="e">
        <f ca="1">"12D Ext Wall "&amp;_xludf.BASE(ROUND(RAND()*50000,0),16,5)</f>
        <v>#NAME?</v>
      </c>
      <c r="F399">
        <v>1</v>
      </c>
      <c r="J399">
        <v>4</v>
      </c>
      <c r="K399" s="2">
        <f ca="1">N392</f>
        <v>295910</v>
      </c>
      <c r="L399" s="3">
        <f>O392</f>
        <v>2500</v>
      </c>
      <c r="M399" s="4">
        <f>P392</f>
        <v>0</v>
      </c>
      <c r="N399" s="2">
        <f ca="1">K399+ROUND(H398/3100,0)</f>
        <v>301233</v>
      </c>
      <c r="O399" s="3">
        <v>2500</v>
      </c>
      <c r="P399" s="4">
        <v>0</v>
      </c>
      <c r="Q399" s="2">
        <f t="shared" ref="Q399:R402" ca="1" si="119">N399</f>
        <v>301233</v>
      </c>
      <c r="R399" s="3">
        <f t="shared" si="119"/>
        <v>2500</v>
      </c>
      <c r="S399" s="4">
        <f>2800</f>
        <v>2800</v>
      </c>
      <c r="T399">
        <f t="shared" ref="T399:U402" ca="1" si="120">K399</f>
        <v>295910</v>
      </c>
      <c r="U399">
        <f t="shared" si="120"/>
        <v>2500</v>
      </c>
      <c r="V399">
        <v>2800</v>
      </c>
    </row>
    <row r="400" spans="1:23" x14ac:dyDescent="0.2">
      <c r="A400" t="s">
        <v>12</v>
      </c>
      <c r="B400" t="e">
        <f t="shared" ca="1" si="116"/>
        <v>#NAME?</v>
      </c>
      <c r="C400" s="1">
        <v>40987</v>
      </c>
      <c r="D400" t="e">
        <f ca="1">D398</f>
        <v>#NAME?</v>
      </c>
      <c r="E400" t="e">
        <f ca="1">"12D IZ Wall "&amp;_xludf.BASE(ROUND(RAND()*50000,0),16,5)</f>
        <v>#NAME?</v>
      </c>
      <c r="F400">
        <v>2</v>
      </c>
      <c r="H400" t="e">
        <f ca="1">E409</f>
        <v>#NAME?</v>
      </c>
      <c r="J400">
        <v>4</v>
      </c>
      <c r="K400" s="2">
        <f ca="1">N399</f>
        <v>301233</v>
      </c>
      <c r="L400" s="3">
        <f>O399</f>
        <v>2500</v>
      </c>
      <c r="M400" s="4">
        <f>P399</f>
        <v>0</v>
      </c>
      <c r="N400" s="2">
        <f ca="1">K400</f>
        <v>301233</v>
      </c>
      <c r="O400" s="3">
        <f ca="1">ROUND(L400+H398/(N399-K399),0)</f>
        <v>5600</v>
      </c>
      <c r="P400" s="4">
        <v>0</v>
      </c>
      <c r="Q400" s="2">
        <f t="shared" ca="1" si="119"/>
        <v>301233</v>
      </c>
      <c r="R400" s="3">
        <f t="shared" ca="1" si="119"/>
        <v>5600</v>
      </c>
      <c r="S400" s="4">
        <f>S399</f>
        <v>2800</v>
      </c>
      <c r="T400">
        <f t="shared" ca="1" si="120"/>
        <v>301233</v>
      </c>
      <c r="U400">
        <f t="shared" si="120"/>
        <v>2500</v>
      </c>
      <c r="V400">
        <f>V399</f>
        <v>2800</v>
      </c>
    </row>
    <row r="401" spans="1:23" x14ac:dyDescent="0.2">
      <c r="A401" t="s">
        <v>11</v>
      </c>
      <c r="B401" t="e">
        <f t="shared" ca="1" si="116"/>
        <v>#NAME?</v>
      </c>
      <c r="C401" s="1">
        <v>40987</v>
      </c>
      <c r="D401" t="e">
        <f ca="1">D398</f>
        <v>#NAME?</v>
      </c>
      <c r="E401" t="e">
        <f ca="1">"12D Adb Wall "&amp;_xludf.BASE(ROUND(RAND()*50000,0),16,5)</f>
        <v>#NAME?</v>
      </c>
      <c r="F401">
        <v>2</v>
      </c>
      <c r="J401">
        <v>4</v>
      </c>
      <c r="K401" s="2">
        <f ca="1">Q400</f>
        <v>301233</v>
      </c>
      <c r="L401" s="2">
        <f ca="1">R400</f>
        <v>5600</v>
      </c>
      <c r="M401" s="2">
        <v>0</v>
      </c>
      <c r="N401" s="2">
        <f ca="1">K399</f>
        <v>295910</v>
      </c>
      <c r="O401" s="3">
        <f ca="1">O400</f>
        <v>5600</v>
      </c>
      <c r="P401" s="4">
        <f>P400</f>
        <v>0</v>
      </c>
      <c r="Q401" s="2">
        <f t="shared" ca="1" si="119"/>
        <v>295910</v>
      </c>
      <c r="R401" s="3">
        <f t="shared" ca="1" si="119"/>
        <v>5600</v>
      </c>
      <c r="S401" s="4">
        <f>S400</f>
        <v>2800</v>
      </c>
      <c r="T401">
        <f t="shared" ca="1" si="120"/>
        <v>301233</v>
      </c>
      <c r="U401">
        <f t="shared" ca="1" si="120"/>
        <v>5600</v>
      </c>
      <c r="V401">
        <f>V400</f>
        <v>2800</v>
      </c>
    </row>
    <row r="402" spans="1:23" x14ac:dyDescent="0.2">
      <c r="A402" t="s">
        <v>12</v>
      </c>
      <c r="B402" t="e">
        <f t="shared" ca="1" si="116"/>
        <v>#NAME?</v>
      </c>
      <c r="C402" s="1">
        <v>40987</v>
      </c>
      <c r="D402" t="e">
        <f ca="1">D398</f>
        <v>#NAME?</v>
      </c>
      <c r="E402" t="e">
        <f ca="1">"12D IZ Wall "&amp;_xludf.BASE(ROUND(RAND()*50000,0),16,5)</f>
        <v>#NAME?</v>
      </c>
      <c r="F402">
        <v>2</v>
      </c>
      <c r="H402" t="e">
        <f ca="1">E395</f>
        <v>#NAME?</v>
      </c>
      <c r="J402">
        <v>4</v>
      </c>
      <c r="K402" s="2">
        <f ca="1">N401</f>
        <v>295910</v>
      </c>
      <c r="L402" s="2">
        <f ca="1">O401</f>
        <v>5600</v>
      </c>
      <c r="M402" s="2">
        <f>P401</f>
        <v>0</v>
      </c>
      <c r="N402" s="2">
        <f ca="1">K399</f>
        <v>295910</v>
      </c>
      <c r="O402" s="3">
        <f>L399</f>
        <v>2500</v>
      </c>
      <c r="P402" s="4">
        <f>M399</f>
        <v>0</v>
      </c>
      <c r="Q402" s="2">
        <f t="shared" ca="1" si="119"/>
        <v>295910</v>
      </c>
      <c r="R402" s="2">
        <f t="shared" si="119"/>
        <v>2500</v>
      </c>
      <c r="S402" s="4" t="e">
        <f>#REF!</f>
        <v>#REF!</v>
      </c>
      <c r="T402">
        <f t="shared" ca="1" si="120"/>
        <v>295910</v>
      </c>
      <c r="U402">
        <f t="shared" ca="1" si="120"/>
        <v>5600</v>
      </c>
      <c r="V402">
        <f>V401</f>
        <v>2800</v>
      </c>
    </row>
    <row r="403" spans="1:23" x14ac:dyDescent="0.2">
      <c r="A403" t="s">
        <v>13</v>
      </c>
      <c r="B403" t="e">
        <f t="shared" ca="1" si="116"/>
        <v>#NAME?</v>
      </c>
      <c r="C403" s="1">
        <v>40987</v>
      </c>
      <c r="D403" t="e">
        <f ca="1">D398</f>
        <v>#NAME?</v>
      </c>
      <c r="E403" t="e">
        <f ca="1">"12D Adb Flr "&amp;_xludf.BASE(ROUND(RAND()*50000,0),16,5)</f>
        <v>#NAME?</v>
      </c>
      <c r="F403">
        <v>3</v>
      </c>
      <c r="J403">
        <v>4</v>
      </c>
      <c r="K403" s="2">
        <f ca="1">K399</f>
        <v>295910</v>
      </c>
      <c r="L403" s="2">
        <f>L399</f>
        <v>2500</v>
      </c>
      <c r="M403" s="4">
        <v>0</v>
      </c>
      <c r="N403" s="2">
        <f ca="1">K400</f>
        <v>301233</v>
      </c>
      <c r="O403" s="3">
        <f>L400</f>
        <v>2500</v>
      </c>
      <c r="P403" s="4">
        <v>0</v>
      </c>
      <c r="Q403" s="2">
        <f ca="1">K401</f>
        <v>301233</v>
      </c>
      <c r="R403" s="3">
        <f ca="1">L401</f>
        <v>5600</v>
      </c>
      <c r="S403" s="4">
        <v>0</v>
      </c>
      <c r="T403">
        <f ca="1">K402</f>
        <v>295910</v>
      </c>
      <c r="U403">
        <f ca="1">L402</f>
        <v>5600</v>
      </c>
      <c r="V403">
        <v>0</v>
      </c>
    </row>
    <row r="404" spans="1:23" x14ac:dyDescent="0.2">
      <c r="A404" t="s">
        <v>14</v>
      </c>
      <c r="B404" t="e">
        <f t="shared" ca="1" si="116"/>
        <v>#NAME?</v>
      </c>
      <c r="C404" s="1">
        <v>40987</v>
      </c>
      <c r="D404" t="e">
        <f ca="1">D398</f>
        <v>#NAME?</v>
      </c>
      <c r="E404" t="str">
        <f>"12D Window "</f>
        <v xml:space="preserve">12D Window </v>
      </c>
      <c r="F404">
        <v>22</v>
      </c>
      <c r="G404" t="e">
        <f ca="1">E399</f>
        <v>#NAME?</v>
      </c>
      <c r="H404">
        <v>35</v>
      </c>
      <c r="J404">
        <v>4</v>
      </c>
      <c r="K404">
        <f ca="1">K399+500</f>
        <v>296410</v>
      </c>
      <c r="L404">
        <f>L399+500</f>
        <v>3000</v>
      </c>
      <c r="M404">
        <f>M399+1200</f>
        <v>1200</v>
      </c>
      <c r="N404">
        <f ca="1">K404+1000</f>
        <v>297410</v>
      </c>
      <c r="O404">
        <f>L404</f>
        <v>3000</v>
      </c>
      <c r="P404">
        <f>M404</f>
        <v>1200</v>
      </c>
      <c r="Q404">
        <f ca="1">N404</f>
        <v>297410</v>
      </c>
      <c r="R404">
        <f>O404</f>
        <v>3000</v>
      </c>
      <c r="S404">
        <f>P404+1000</f>
        <v>2200</v>
      </c>
      <c r="T404">
        <f ca="1">K404</f>
        <v>296410</v>
      </c>
      <c r="U404">
        <f>R404</f>
        <v>3000</v>
      </c>
      <c r="V404">
        <f>S404</f>
        <v>2200</v>
      </c>
    </row>
    <row r="405" spans="1:23" x14ac:dyDescent="0.2">
      <c r="A405" t="s">
        <v>4</v>
      </c>
      <c r="B405" t="e">
        <f t="shared" ca="1" si="116"/>
        <v>#NAME?</v>
      </c>
      <c r="C405" s="1">
        <v>40987</v>
      </c>
      <c r="D405" t="e">
        <f ca="1">"12D Zn-"&amp;_xludf.BASE(W405,10,3)</f>
        <v>#NAME?</v>
      </c>
      <c r="E405" t="e">
        <f ca="1">"12D Zn-"&amp;_xludf.BASE(W405,10,3)</f>
        <v>#NAME?</v>
      </c>
      <c r="F405" t="s">
        <v>7</v>
      </c>
      <c r="H405">
        <f ca="1">ROUND(0.2*10^7+0.3*RAND()*1*10^8,0)</f>
        <v>27622798</v>
      </c>
      <c r="J405">
        <v>0</v>
      </c>
      <c r="K405" s="2">
        <v>0</v>
      </c>
      <c r="L405" s="3">
        <v>0</v>
      </c>
      <c r="M405" s="4" t="s">
        <v>2</v>
      </c>
      <c r="N405" s="2"/>
      <c r="O405" s="3">
        <v>1</v>
      </c>
      <c r="P405" s="4">
        <v>1</v>
      </c>
      <c r="Q405" s="2">
        <v>2800</v>
      </c>
      <c r="R405" s="3"/>
      <c r="S405" s="4" t="s">
        <v>8</v>
      </c>
      <c r="T405" t="s">
        <v>9</v>
      </c>
      <c r="W405">
        <f>W398+1</f>
        <v>58</v>
      </c>
    </row>
    <row r="406" spans="1:23" x14ac:dyDescent="0.2">
      <c r="A406" t="s">
        <v>10</v>
      </c>
      <c r="B406" t="e">
        <f t="shared" ca="1" si="116"/>
        <v>#NAME?</v>
      </c>
      <c r="C406" s="1">
        <v>40987</v>
      </c>
      <c r="D406" t="e">
        <f ca="1">D405</f>
        <v>#NAME?</v>
      </c>
      <c r="E406" t="e">
        <f ca="1">"12D Ext Wall "&amp;_xludf.BASE(ROUND(RAND()*50000,0),16,5)</f>
        <v>#NAME?</v>
      </c>
      <c r="F406">
        <v>1</v>
      </c>
      <c r="J406">
        <v>4</v>
      </c>
      <c r="K406" s="2">
        <f ca="1">N399</f>
        <v>301233</v>
      </c>
      <c r="L406" s="3">
        <f>O399</f>
        <v>2500</v>
      </c>
      <c r="M406" s="4">
        <f>P399</f>
        <v>0</v>
      </c>
      <c r="N406" s="2">
        <f ca="1">K406+ROUND(H405/3100,0)</f>
        <v>310144</v>
      </c>
      <c r="O406" s="3">
        <v>2500</v>
      </c>
      <c r="P406" s="4">
        <v>0</v>
      </c>
      <c r="Q406" s="2">
        <f t="shared" ref="Q406:R409" ca="1" si="121">N406</f>
        <v>310144</v>
      </c>
      <c r="R406" s="3">
        <f t="shared" si="121"/>
        <v>2500</v>
      </c>
      <c r="S406" s="4">
        <f>2800</f>
        <v>2800</v>
      </c>
      <c r="T406">
        <f t="shared" ref="T406:U409" ca="1" si="122">K406</f>
        <v>301233</v>
      </c>
      <c r="U406">
        <f t="shared" si="122"/>
        <v>2500</v>
      </c>
      <c r="V406">
        <v>2800</v>
      </c>
    </row>
    <row r="407" spans="1:23" x14ac:dyDescent="0.2">
      <c r="A407" t="s">
        <v>12</v>
      </c>
      <c r="B407" t="e">
        <f t="shared" ca="1" si="116"/>
        <v>#NAME?</v>
      </c>
      <c r="C407" s="1">
        <v>40987</v>
      </c>
      <c r="D407" t="e">
        <f ca="1">D405</f>
        <v>#NAME?</v>
      </c>
      <c r="E407" t="e">
        <f ca="1">"12D IZ Wall "&amp;_xludf.BASE(ROUND(RAND()*50000,0),16,5)</f>
        <v>#NAME?</v>
      </c>
      <c r="F407">
        <v>2</v>
      </c>
      <c r="H407" t="e">
        <f ca="1">E416</f>
        <v>#NAME?</v>
      </c>
      <c r="J407">
        <v>4</v>
      </c>
      <c r="K407" s="2">
        <f ca="1">N406</f>
        <v>310144</v>
      </c>
      <c r="L407" s="3">
        <f>O406</f>
        <v>2500</v>
      </c>
      <c r="M407" s="4">
        <f>P406</f>
        <v>0</v>
      </c>
      <c r="N407" s="2">
        <f ca="1">K407</f>
        <v>310144</v>
      </c>
      <c r="O407" s="3">
        <f ca="1">ROUND(L407+H405/(N406-K406),0)</f>
        <v>5600</v>
      </c>
      <c r="P407" s="4">
        <v>0</v>
      </c>
      <c r="Q407" s="2">
        <f t="shared" ca="1" si="121"/>
        <v>310144</v>
      </c>
      <c r="R407" s="3">
        <f t="shared" ca="1" si="121"/>
        <v>5600</v>
      </c>
      <c r="S407" s="4">
        <f>S406</f>
        <v>2800</v>
      </c>
      <c r="T407">
        <f t="shared" ca="1" si="122"/>
        <v>310144</v>
      </c>
      <c r="U407">
        <f t="shared" si="122"/>
        <v>2500</v>
      </c>
      <c r="V407">
        <f>V406</f>
        <v>2800</v>
      </c>
    </row>
    <row r="408" spans="1:23" x14ac:dyDescent="0.2">
      <c r="A408" t="s">
        <v>11</v>
      </c>
      <c r="B408" t="e">
        <f t="shared" ca="1" si="116"/>
        <v>#NAME?</v>
      </c>
      <c r="C408" s="1">
        <v>40987</v>
      </c>
      <c r="D408" t="e">
        <f ca="1">D405</f>
        <v>#NAME?</v>
      </c>
      <c r="E408" t="e">
        <f ca="1">"12D Adb Wall "&amp;_xludf.BASE(ROUND(RAND()*50000,0),16,5)</f>
        <v>#NAME?</v>
      </c>
      <c r="F408">
        <v>2</v>
      </c>
      <c r="J408">
        <v>4</v>
      </c>
      <c r="K408" s="2">
        <f ca="1">Q407</f>
        <v>310144</v>
      </c>
      <c r="L408" s="2">
        <f ca="1">R407</f>
        <v>5600</v>
      </c>
      <c r="M408" s="2">
        <v>0</v>
      </c>
      <c r="N408" s="2">
        <f ca="1">K406</f>
        <v>301233</v>
      </c>
      <c r="O408" s="3">
        <f ca="1">O407</f>
        <v>5600</v>
      </c>
      <c r="P408" s="4">
        <f>P407</f>
        <v>0</v>
      </c>
      <c r="Q408" s="2">
        <f t="shared" ca="1" si="121"/>
        <v>301233</v>
      </c>
      <c r="R408" s="3">
        <f t="shared" ca="1" si="121"/>
        <v>5600</v>
      </c>
      <c r="S408" s="4">
        <f>S407</f>
        <v>2800</v>
      </c>
      <c r="T408">
        <f t="shared" ca="1" si="122"/>
        <v>310144</v>
      </c>
      <c r="U408">
        <f t="shared" ca="1" si="122"/>
        <v>5600</v>
      </c>
      <c r="V408">
        <f>V407</f>
        <v>2800</v>
      </c>
    </row>
    <row r="409" spans="1:23" x14ac:dyDescent="0.2">
      <c r="A409" t="s">
        <v>12</v>
      </c>
      <c r="B409" t="e">
        <f t="shared" ca="1" si="116"/>
        <v>#NAME?</v>
      </c>
      <c r="C409" s="1">
        <v>40987</v>
      </c>
      <c r="D409" t="e">
        <f ca="1">D405</f>
        <v>#NAME?</v>
      </c>
      <c r="E409" t="e">
        <f ca="1">"12D IZ Wall "&amp;_xludf.BASE(ROUND(RAND()*50000,0),16,5)</f>
        <v>#NAME?</v>
      </c>
      <c r="F409">
        <v>2</v>
      </c>
      <c r="H409" t="e">
        <f ca="1">E402</f>
        <v>#NAME?</v>
      </c>
      <c r="J409">
        <v>4</v>
      </c>
      <c r="K409" s="2">
        <f ca="1">N408</f>
        <v>301233</v>
      </c>
      <c r="L409" s="2">
        <f ca="1">O408</f>
        <v>5600</v>
      </c>
      <c r="M409" s="2">
        <f>P408</f>
        <v>0</v>
      </c>
      <c r="N409" s="2">
        <f ca="1">K406</f>
        <v>301233</v>
      </c>
      <c r="O409" s="3">
        <f>L406</f>
        <v>2500</v>
      </c>
      <c r="P409" s="4">
        <f>M406</f>
        <v>0</v>
      </c>
      <c r="Q409" s="2">
        <f t="shared" ca="1" si="121"/>
        <v>301233</v>
      </c>
      <c r="R409" s="2">
        <f t="shared" si="121"/>
        <v>2500</v>
      </c>
      <c r="S409" s="4" t="e">
        <f>#REF!</f>
        <v>#REF!</v>
      </c>
      <c r="T409">
        <f t="shared" ca="1" si="122"/>
        <v>301233</v>
      </c>
      <c r="U409">
        <f t="shared" ca="1" si="122"/>
        <v>5600</v>
      </c>
      <c r="V409">
        <f>V408</f>
        <v>2800</v>
      </c>
    </row>
    <row r="410" spans="1:23" x14ac:dyDescent="0.2">
      <c r="A410" t="s">
        <v>13</v>
      </c>
      <c r="B410" t="e">
        <f t="shared" ca="1" si="116"/>
        <v>#NAME?</v>
      </c>
      <c r="C410" s="1">
        <v>40987</v>
      </c>
      <c r="D410" t="e">
        <f ca="1">D405</f>
        <v>#NAME?</v>
      </c>
      <c r="E410" t="e">
        <f ca="1">"12D Adb Flr "&amp;_xludf.BASE(ROUND(RAND()*50000,0),16,5)</f>
        <v>#NAME?</v>
      </c>
      <c r="F410">
        <v>3</v>
      </c>
      <c r="J410">
        <v>4</v>
      </c>
      <c r="K410" s="2">
        <f ca="1">K406</f>
        <v>301233</v>
      </c>
      <c r="L410" s="2">
        <f>L406</f>
        <v>2500</v>
      </c>
      <c r="M410" s="4">
        <v>0</v>
      </c>
      <c r="N410" s="2">
        <f ca="1">K407</f>
        <v>310144</v>
      </c>
      <c r="O410" s="3">
        <f>L407</f>
        <v>2500</v>
      </c>
      <c r="P410" s="4">
        <v>0</v>
      </c>
      <c r="Q410" s="2">
        <f ca="1">K408</f>
        <v>310144</v>
      </c>
      <c r="R410" s="3">
        <f ca="1">L408</f>
        <v>5600</v>
      </c>
      <c r="S410" s="4">
        <v>0</v>
      </c>
      <c r="T410">
        <f ca="1">K409</f>
        <v>301233</v>
      </c>
      <c r="U410">
        <f ca="1">L409</f>
        <v>5600</v>
      </c>
      <c r="V410">
        <v>0</v>
      </c>
    </row>
    <row r="411" spans="1:23" x14ac:dyDescent="0.2">
      <c r="A411" t="s">
        <v>14</v>
      </c>
      <c r="B411" t="e">
        <f t="shared" ca="1" si="116"/>
        <v>#NAME?</v>
      </c>
      <c r="C411" s="1">
        <v>40987</v>
      </c>
      <c r="D411" t="e">
        <f ca="1">D405</f>
        <v>#NAME?</v>
      </c>
      <c r="E411" t="str">
        <f>"12D Window "</f>
        <v xml:space="preserve">12D Window </v>
      </c>
      <c r="F411">
        <v>22</v>
      </c>
      <c r="G411" t="e">
        <f ca="1">E406</f>
        <v>#NAME?</v>
      </c>
      <c r="H411">
        <v>35</v>
      </c>
      <c r="J411">
        <v>4</v>
      </c>
      <c r="K411">
        <f ca="1">K406+500</f>
        <v>301733</v>
      </c>
      <c r="L411">
        <f>L406+500</f>
        <v>3000</v>
      </c>
      <c r="M411">
        <f>M406+1200</f>
        <v>1200</v>
      </c>
      <c r="N411">
        <f ca="1">K411+1000</f>
        <v>302733</v>
      </c>
      <c r="O411">
        <f>L411</f>
        <v>3000</v>
      </c>
      <c r="P411">
        <f>M411</f>
        <v>1200</v>
      </c>
      <c r="Q411">
        <f ca="1">N411</f>
        <v>302733</v>
      </c>
      <c r="R411">
        <f>O411</f>
        <v>3000</v>
      </c>
      <c r="S411">
        <f>P411+1000</f>
        <v>2200</v>
      </c>
      <c r="T411">
        <f ca="1">K411</f>
        <v>301733</v>
      </c>
      <c r="U411">
        <f>R411</f>
        <v>3000</v>
      </c>
      <c r="V411">
        <f>S411</f>
        <v>2200</v>
      </c>
    </row>
    <row r="412" spans="1:23" x14ac:dyDescent="0.2">
      <c r="A412" t="s">
        <v>4</v>
      </c>
      <c r="B412" t="e">
        <f t="shared" ca="1" si="116"/>
        <v>#NAME?</v>
      </c>
      <c r="C412" s="1">
        <v>40987</v>
      </c>
      <c r="D412" t="e">
        <f ca="1">"12D Zn-"&amp;_xludf.BASE(W412,10,3)</f>
        <v>#NAME?</v>
      </c>
      <c r="E412" t="e">
        <f ca="1">"12D Zn-"&amp;_xludf.BASE(W412,10,3)</f>
        <v>#NAME?</v>
      </c>
      <c r="F412" t="s">
        <v>7</v>
      </c>
      <c r="H412">
        <f ca="1">ROUND(0.2*10^7+0.3*RAND()*1*10^8,0)</f>
        <v>25884326</v>
      </c>
      <c r="J412">
        <v>0</v>
      </c>
      <c r="K412" s="2">
        <v>0</v>
      </c>
      <c r="L412" s="3">
        <v>0</v>
      </c>
      <c r="M412" s="4" t="s">
        <v>2</v>
      </c>
      <c r="N412" s="2"/>
      <c r="O412" s="3">
        <v>1</v>
      </c>
      <c r="P412" s="4">
        <v>1</v>
      </c>
      <c r="Q412" s="2">
        <v>2800</v>
      </c>
      <c r="R412" s="3"/>
      <c r="S412" s="4" t="s">
        <v>8</v>
      </c>
      <c r="T412" t="s">
        <v>9</v>
      </c>
      <c r="W412">
        <f>W405+1</f>
        <v>59</v>
      </c>
    </row>
    <row r="413" spans="1:23" x14ac:dyDescent="0.2">
      <c r="A413" t="s">
        <v>10</v>
      </c>
      <c r="B413" t="e">
        <f t="shared" ca="1" si="116"/>
        <v>#NAME?</v>
      </c>
      <c r="C413" s="1">
        <v>40987</v>
      </c>
      <c r="D413" t="e">
        <f ca="1">D412</f>
        <v>#NAME?</v>
      </c>
      <c r="E413" t="e">
        <f ca="1">"12D Ext Wall "&amp;_xludf.BASE(ROUND(RAND()*50000,0),16,5)</f>
        <v>#NAME?</v>
      </c>
      <c r="F413">
        <v>1</v>
      </c>
      <c r="J413">
        <v>4</v>
      </c>
      <c r="K413" s="2">
        <f ca="1">N406</f>
        <v>310144</v>
      </c>
      <c r="L413" s="3">
        <f>O406</f>
        <v>2500</v>
      </c>
      <c r="M413" s="4">
        <f>P406</f>
        <v>0</v>
      </c>
      <c r="N413" s="2">
        <f ca="1">K413+ROUND(H412/3100,0)</f>
        <v>318494</v>
      </c>
      <c r="O413" s="3">
        <v>2500</v>
      </c>
      <c r="P413" s="4">
        <v>0</v>
      </c>
      <c r="Q413" s="2">
        <f t="shared" ref="Q413:R416" ca="1" si="123">N413</f>
        <v>318494</v>
      </c>
      <c r="R413" s="3">
        <f t="shared" si="123"/>
        <v>2500</v>
      </c>
      <c r="S413" s="4">
        <f>2800</f>
        <v>2800</v>
      </c>
      <c r="T413">
        <f t="shared" ref="T413:U416" ca="1" si="124">K413</f>
        <v>310144</v>
      </c>
      <c r="U413">
        <f t="shared" si="124"/>
        <v>2500</v>
      </c>
      <c r="V413">
        <v>2800</v>
      </c>
    </row>
    <row r="414" spans="1:23" x14ac:dyDescent="0.2">
      <c r="A414" t="s">
        <v>12</v>
      </c>
      <c r="B414" t="e">
        <f t="shared" ca="1" si="116"/>
        <v>#NAME?</v>
      </c>
      <c r="C414" s="1">
        <v>40987</v>
      </c>
      <c r="D414" t="e">
        <f ca="1">D412</f>
        <v>#NAME?</v>
      </c>
      <c r="E414" t="e">
        <f ca="1">"12D IZ Wall "&amp;_xludf.BASE(ROUND(RAND()*50000,0),16,5)</f>
        <v>#NAME?</v>
      </c>
      <c r="F414">
        <v>2</v>
      </c>
      <c r="H414" t="e">
        <f ca="1">E423</f>
        <v>#NAME?</v>
      </c>
      <c r="J414">
        <v>4</v>
      </c>
      <c r="K414" s="2">
        <f ca="1">N413</f>
        <v>318494</v>
      </c>
      <c r="L414" s="3">
        <f>O413</f>
        <v>2500</v>
      </c>
      <c r="M414" s="4">
        <f>P413</f>
        <v>0</v>
      </c>
      <c r="N414" s="2">
        <f ca="1">K414</f>
        <v>318494</v>
      </c>
      <c r="O414" s="3">
        <f ca="1">ROUND(L414+H412/(N413-K413),0)</f>
        <v>5600</v>
      </c>
      <c r="P414" s="4">
        <v>0</v>
      </c>
      <c r="Q414" s="2">
        <f t="shared" ca="1" si="123"/>
        <v>318494</v>
      </c>
      <c r="R414" s="3">
        <f t="shared" ca="1" si="123"/>
        <v>5600</v>
      </c>
      <c r="S414" s="4">
        <f>S413</f>
        <v>2800</v>
      </c>
      <c r="T414">
        <f t="shared" ca="1" si="124"/>
        <v>318494</v>
      </c>
      <c r="U414">
        <f t="shared" si="124"/>
        <v>2500</v>
      </c>
      <c r="V414">
        <f>V413</f>
        <v>2800</v>
      </c>
    </row>
    <row r="415" spans="1:23" x14ac:dyDescent="0.2">
      <c r="A415" t="s">
        <v>11</v>
      </c>
      <c r="B415" t="e">
        <f t="shared" ca="1" si="116"/>
        <v>#NAME?</v>
      </c>
      <c r="C415" s="1">
        <v>40987</v>
      </c>
      <c r="D415" t="e">
        <f ca="1">D412</f>
        <v>#NAME?</v>
      </c>
      <c r="E415" t="e">
        <f ca="1">"12D Adb Wall "&amp;_xludf.BASE(ROUND(RAND()*50000,0),16,5)</f>
        <v>#NAME?</v>
      </c>
      <c r="F415">
        <v>2</v>
      </c>
      <c r="J415">
        <v>4</v>
      </c>
      <c r="K415" s="2">
        <f ca="1">Q414</f>
        <v>318494</v>
      </c>
      <c r="L415" s="2">
        <f ca="1">R414</f>
        <v>5600</v>
      </c>
      <c r="M415" s="2">
        <v>0</v>
      </c>
      <c r="N415" s="2">
        <f ca="1">K413</f>
        <v>310144</v>
      </c>
      <c r="O415" s="3">
        <f ca="1">O414</f>
        <v>5600</v>
      </c>
      <c r="P415" s="4">
        <f>P414</f>
        <v>0</v>
      </c>
      <c r="Q415" s="2">
        <f t="shared" ca="1" si="123"/>
        <v>310144</v>
      </c>
      <c r="R415" s="3">
        <f t="shared" ca="1" si="123"/>
        <v>5600</v>
      </c>
      <c r="S415" s="4">
        <f>S414</f>
        <v>2800</v>
      </c>
      <c r="T415">
        <f t="shared" ca="1" si="124"/>
        <v>318494</v>
      </c>
      <c r="U415">
        <f t="shared" ca="1" si="124"/>
        <v>5600</v>
      </c>
      <c r="V415">
        <f>V414</f>
        <v>2800</v>
      </c>
    </row>
    <row r="416" spans="1:23" x14ac:dyDescent="0.2">
      <c r="A416" t="s">
        <v>12</v>
      </c>
      <c r="B416" t="e">
        <f t="shared" ca="1" si="116"/>
        <v>#NAME?</v>
      </c>
      <c r="C416" s="1">
        <v>40987</v>
      </c>
      <c r="D416" t="e">
        <f ca="1">D412</f>
        <v>#NAME?</v>
      </c>
      <c r="E416" t="e">
        <f ca="1">"12D IZ Wall "&amp;_xludf.BASE(ROUND(RAND()*50000,0),16,5)</f>
        <v>#NAME?</v>
      </c>
      <c r="F416">
        <v>2</v>
      </c>
      <c r="H416" t="e">
        <f ca="1">E409</f>
        <v>#NAME?</v>
      </c>
      <c r="J416">
        <v>4</v>
      </c>
      <c r="K416" s="2">
        <f ca="1">N415</f>
        <v>310144</v>
      </c>
      <c r="L416" s="2">
        <f ca="1">O415</f>
        <v>5600</v>
      </c>
      <c r="M416" s="2">
        <f>P415</f>
        <v>0</v>
      </c>
      <c r="N416" s="2">
        <f ca="1">K413</f>
        <v>310144</v>
      </c>
      <c r="O416" s="3">
        <f>L413</f>
        <v>2500</v>
      </c>
      <c r="P416" s="4">
        <f>M413</f>
        <v>0</v>
      </c>
      <c r="Q416" s="2">
        <f t="shared" ca="1" si="123"/>
        <v>310144</v>
      </c>
      <c r="R416" s="2">
        <f t="shared" si="123"/>
        <v>2500</v>
      </c>
      <c r="S416" s="4" t="e">
        <f>#REF!</f>
        <v>#REF!</v>
      </c>
      <c r="T416">
        <f t="shared" ca="1" si="124"/>
        <v>310144</v>
      </c>
      <c r="U416">
        <f t="shared" ca="1" si="124"/>
        <v>5600</v>
      </c>
      <c r="V416">
        <f>V415</f>
        <v>2800</v>
      </c>
    </row>
    <row r="417" spans="1:23" x14ac:dyDescent="0.2">
      <c r="A417" t="s">
        <v>13</v>
      </c>
      <c r="B417" t="e">
        <f t="shared" ca="1" si="116"/>
        <v>#NAME?</v>
      </c>
      <c r="C417" s="1">
        <v>40987</v>
      </c>
      <c r="D417" t="e">
        <f ca="1">D412</f>
        <v>#NAME?</v>
      </c>
      <c r="E417" t="e">
        <f ca="1">"12D Adb Flr "&amp;_xludf.BASE(ROUND(RAND()*50000,0),16,5)</f>
        <v>#NAME?</v>
      </c>
      <c r="F417">
        <v>3</v>
      </c>
      <c r="J417">
        <v>4</v>
      </c>
      <c r="K417" s="2">
        <f ca="1">K413</f>
        <v>310144</v>
      </c>
      <c r="L417" s="2">
        <f>L413</f>
        <v>2500</v>
      </c>
      <c r="M417" s="4">
        <v>0</v>
      </c>
      <c r="N417" s="2">
        <f ca="1">K414</f>
        <v>318494</v>
      </c>
      <c r="O417" s="3">
        <f>L414</f>
        <v>2500</v>
      </c>
      <c r="P417" s="4">
        <v>0</v>
      </c>
      <c r="Q417" s="2">
        <f ca="1">K415</f>
        <v>318494</v>
      </c>
      <c r="R417" s="3">
        <f ca="1">L415</f>
        <v>5600</v>
      </c>
      <c r="S417" s="4">
        <v>0</v>
      </c>
      <c r="T417">
        <f ca="1">K416</f>
        <v>310144</v>
      </c>
      <c r="U417">
        <f ca="1">L416</f>
        <v>5600</v>
      </c>
      <c r="V417">
        <v>0</v>
      </c>
    </row>
    <row r="418" spans="1:23" x14ac:dyDescent="0.2">
      <c r="A418" t="s">
        <v>14</v>
      </c>
      <c r="B418" t="e">
        <f t="shared" ca="1" si="116"/>
        <v>#NAME?</v>
      </c>
      <c r="C418" s="1">
        <v>40987</v>
      </c>
      <c r="D418" t="e">
        <f ca="1">D412</f>
        <v>#NAME?</v>
      </c>
      <c r="E418" t="str">
        <f>"12D Window "</f>
        <v xml:space="preserve">12D Window </v>
      </c>
      <c r="F418">
        <v>22</v>
      </c>
      <c r="G418" t="e">
        <f ca="1">E413</f>
        <v>#NAME?</v>
      </c>
      <c r="H418">
        <v>35</v>
      </c>
      <c r="J418">
        <v>4</v>
      </c>
      <c r="K418">
        <f ca="1">K413+500</f>
        <v>310644</v>
      </c>
      <c r="L418">
        <f>L413+500</f>
        <v>3000</v>
      </c>
      <c r="M418">
        <f>M413+1200</f>
        <v>1200</v>
      </c>
      <c r="N418">
        <f ca="1">K418+1000</f>
        <v>311644</v>
      </c>
      <c r="O418">
        <f>L418</f>
        <v>3000</v>
      </c>
      <c r="P418">
        <f>M418</f>
        <v>1200</v>
      </c>
      <c r="Q418">
        <f ca="1">N418</f>
        <v>311644</v>
      </c>
      <c r="R418">
        <f>O418</f>
        <v>3000</v>
      </c>
      <c r="S418">
        <f>P418+1000</f>
        <v>2200</v>
      </c>
      <c r="T418">
        <f ca="1">K418</f>
        <v>310644</v>
      </c>
      <c r="U418">
        <f>R418</f>
        <v>3000</v>
      </c>
      <c r="V418">
        <f>S418</f>
        <v>2200</v>
      </c>
    </row>
    <row r="419" spans="1:23" x14ac:dyDescent="0.2">
      <c r="A419" t="s">
        <v>4</v>
      </c>
      <c r="B419" t="e">
        <f t="shared" ca="1" si="116"/>
        <v>#NAME?</v>
      </c>
      <c r="C419" s="1">
        <v>40987</v>
      </c>
      <c r="D419" t="e">
        <f ca="1">"12D Zn-"&amp;_xludf.BASE(W419,10,3)</f>
        <v>#NAME?</v>
      </c>
      <c r="E419" t="e">
        <f ca="1">"12D Zn-"&amp;_xludf.BASE(W419,10,3)</f>
        <v>#NAME?</v>
      </c>
      <c r="F419" t="s">
        <v>7</v>
      </c>
      <c r="H419">
        <f ca="1">ROUND(0.2*10^7+0.3*RAND()*1*10^8,0)</f>
        <v>17002425</v>
      </c>
      <c r="J419">
        <v>0</v>
      </c>
      <c r="K419" s="2">
        <v>0</v>
      </c>
      <c r="L419" s="3">
        <v>0</v>
      </c>
      <c r="M419" s="4" t="s">
        <v>2</v>
      </c>
      <c r="N419" s="2"/>
      <c r="O419" s="3">
        <v>1</v>
      </c>
      <c r="P419" s="4">
        <v>1</v>
      </c>
      <c r="Q419" s="2">
        <v>2800</v>
      </c>
      <c r="R419" s="3"/>
      <c r="S419" s="4" t="s">
        <v>8</v>
      </c>
      <c r="T419" t="s">
        <v>9</v>
      </c>
      <c r="W419">
        <f>W412+1</f>
        <v>60</v>
      </c>
    </row>
    <row r="420" spans="1:23" x14ac:dyDescent="0.2">
      <c r="A420" t="s">
        <v>10</v>
      </c>
      <c r="B420" t="e">
        <f t="shared" ca="1" si="116"/>
        <v>#NAME?</v>
      </c>
      <c r="C420" s="1">
        <v>40987</v>
      </c>
      <c r="D420" t="e">
        <f ca="1">D419</f>
        <v>#NAME?</v>
      </c>
      <c r="E420" t="e">
        <f ca="1">"12D Ext Wall "&amp;_xludf.BASE(ROUND(RAND()*50000,0),16,5)</f>
        <v>#NAME?</v>
      </c>
      <c r="F420">
        <v>1</v>
      </c>
      <c r="J420">
        <v>4</v>
      </c>
      <c r="K420" s="2">
        <f ca="1">N413</f>
        <v>318494</v>
      </c>
      <c r="L420" s="3">
        <f>O413</f>
        <v>2500</v>
      </c>
      <c r="M420" s="4">
        <f>P413</f>
        <v>0</v>
      </c>
      <c r="N420" s="2">
        <f ca="1">K420+ROUND(H419/3100,0)</f>
        <v>323979</v>
      </c>
      <c r="O420" s="3">
        <v>2500</v>
      </c>
      <c r="P420" s="4">
        <v>0</v>
      </c>
      <c r="Q420" s="2">
        <f t="shared" ref="Q420:R423" ca="1" si="125">N420</f>
        <v>323979</v>
      </c>
      <c r="R420" s="3">
        <f t="shared" si="125"/>
        <v>2500</v>
      </c>
      <c r="S420" s="4">
        <f>2800</f>
        <v>2800</v>
      </c>
      <c r="T420">
        <f t="shared" ref="T420:U423" ca="1" si="126">K420</f>
        <v>318494</v>
      </c>
      <c r="U420">
        <f t="shared" si="126"/>
        <v>2500</v>
      </c>
      <c r="V420">
        <v>2800</v>
      </c>
    </row>
    <row r="421" spans="1:23" x14ac:dyDescent="0.2">
      <c r="A421" t="s">
        <v>12</v>
      </c>
      <c r="B421" t="e">
        <f t="shared" ca="1" si="116"/>
        <v>#NAME?</v>
      </c>
      <c r="C421" s="1">
        <v>40987</v>
      </c>
      <c r="D421" t="e">
        <f ca="1">D419</f>
        <v>#NAME?</v>
      </c>
      <c r="E421" t="e">
        <f ca="1">"12D IZ Wall "&amp;_xludf.BASE(ROUND(RAND()*50000,0),16,5)</f>
        <v>#NAME?</v>
      </c>
      <c r="F421">
        <v>2</v>
      </c>
      <c r="H421" t="e">
        <f ca="1">E430</f>
        <v>#NAME?</v>
      </c>
      <c r="J421">
        <v>4</v>
      </c>
      <c r="K421" s="2">
        <f ca="1">N420</f>
        <v>323979</v>
      </c>
      <c r="L421" s="3">
        <f>O420</f>
        <v>2500</v>
      </c>
      <c r="M421" s="4">
        <f>P420</f>
        <v>0</v>
      </c>
      <c r="N421" s="2">
        <f ca="1">K421</f>
        <v>323979</v>
      </c>
      <c r="O421" s="3">
        <f ca="1">ROUND(L421+H419/(N420-K420),0)</f>
        <v>5600</v>
      </c>
      <c r="P421" s="4">
        <v>0</v>
      </c>
      <c r="Q421" s="2">
        <f t="shared" ca="1" si="125"/>
        <v>323979</v>
      </c>
      <c r="R421" s="3">
        <f t="shared" ca="1" si="125"/>
        <v>5600</v>
      </c>
      <c r="S421" s="4">
        <f>S420</f>
        <v>2800</v>
      </c>
      <c r="T421">
        <f t="shared" ca="1" si="126"/>
        <v>323979</v>
      </c>
      <c r="U421">
        <f t="shared" si="126"/>
        <v>2500</v>
      </c>
      <c r="V421">
        <f>V420</f>
        <v>2800</v>
      </c>
    </row>
    <row r="422" spans="1:23" x14ac:dyDescent="0.2">
      <c r="A422" t="s">
        <v>11</v>
      </c>
      <c r="B422" t="e">
        <f t="shared" ca="1" si="116"/>
        <v>#NAME?</v>
      </c>
      <c r="C422" s="1">
        <v>40987</v>
      </c>
      <c r="D422" t="e">
        <f ca="1">D419</f>
        <v>#NAME?</v>
      </c>
      <c r="E422" t="e">
        <f ca="1">"12D Adb Wall "&amp;_xludf.BASE(ROUND(RAND()*50000,0),16,5)</f>
        <v>#NAME?</v>
      </c>
      <c r="F422">
        <v>2</v>
      </c>
      <c r="J422">
        <v>4</v>
      </c>
      <c r="K422" s="2">
        <f ca="1">Q421</f>
        <v>323979</v>
      </c>
      <c r="L422" s="2">
        <f ca="1">R421</f>
        <v>5600</v>
      </c>
      <c r="M422" s="2">
        <v>0</v>
      </c>
      <c r="N422" s="2">
        <f ca="1">K420</f>
        <v>318494</v>
      </c>
      <c r="O422" s="3">
        <f ca="1">O421</f>
        <v>5600</v>
      </c>
      <c r="P422" s="4">
        <f>P421</f>
        <v>0</v>
      </c>
      <c r="Q422" s="2">
        <f t="shared" ca="1" si="125"/>
        <v>318494</v>
      </c>
      <c r="R422" s="3">
        <f t="shared" ca="1" si="125"/>
        <v>5600</v>
      </c>
      <c r="S422" s="4">
        <f>S421</f>
        <v>2800</v>
      </c>
      <c r="T422">
        <f t="shared" ca="1" si="126"/>
        <v>323979</v>
      </c>
      <c r="U422">
        <f t="shared" ca="1" si="126"/>
        <v>5600</v>
      </c>
      <c r="V422">
        <f>V421</f>
        <v>2800</v>
      </c>
    </row>
    <row r="423" spans="1:23" x14ac:dyDescent="0.2">
      <c r="A423" t="s">
        <v>12</v>
      </c>
      <c r="B423" t="e">
        <f t="shared" ca="1" si="116"/>
        <v>#NAME?</v>
      </c>
      <c r="C423" s="1">
        <v>40987</v>
      </c>
      <c r="D423" t="e">
        <f ca="1">D419</f>
        <v>#NAME?</v>
      </c>
      <c r="E423" t="e">
        <f ca="1">"12D IZ Wall "&amp;_xludf.BASE(ROUND(RAND()*50000,0),16,5)</f>
        <v>#NAME?</v>
      </c>
      <c r="F423">
        <v>2</v>
      </c>
      <c r="H423" t="e">
        <f ca="1">E416</f>
        <v>#NAME?</v>
      </c>
      <c r="J423">
        <v>4</v>
      </c>
      <c r="K423" s="2">
        <f ca="1">N422</f>
        <v>318494</v>
      </c>
      <c r="L423" s="2">
        <f ca="1">O422</f>
        <v>5600</v>
      </c>
      <c r="M423" s="2">
        <f>P422</f>
        <v>0</v>
      </c>
      <c r="N423" s="2">
        <f ca="1">K420</f>
        <v>318494</v>
      </c>
      <c r="O423" s="3">
        <f>L420</f>
        <v>2500</v>
      </c>
      <c r="P423" s="4">
        <f>M420</f>
        <v>0</v>
      </c>
      <c r="Q423" s="2">
        <f t="shared" ca="1" si="125"/>
        <v>318494</v>
      </c>
      <c r="R423" s="2">
        <f t="shared" si="125"/>
        <v>2500</v>
      </c>
      <c r="S423" s="4" t="e">
        <f>#REF!</f>
        <v>#REF!</v>
      </c>
      <c r="T423">
        <f t="shared" ca="1" si="126"/>
        <v>318494</v>
      </c>
      <c r="U423">
        <f t="shared" ca="1" si="126"/>
        <v>5600</v>
      </c>
      <c r="V423">
        <f>V422</f>
        <v>2800</v>
      </c>
    </row>
    <row r="424" spans="1:23" x14ac:dyDescent="0.2">
      <c r="A424" t="s">
        <v>13</v>
      </c>
      <c r="B424" t="e">
        <f t="shared" ca="1" si="116"/>
        <v>#NAME?</v>
      </c>
      <c r="C424" s="1">
        <v>40987</v>
      </c>
      <c r="D424" t="e">
        <f ca="1">D419</f>
        <v>#NAME?</v>
      </c>
      <c r="E424" t="e">
        <f ca="1">"12D Adb Flr "&amp;_xludf.BASE(ROUND(RAND()*50000,0),16,5)</f>
        <v>#NAME?</v>
      </c>
      <c r="F424">
        <v>3</v>
      </c>
      <c r="J424">
        <v>4</v>
      </c>
      <c r="K424" s="2">
        <f ca="1">K420</f>
        <v>318494</v>
      </c>
      <c r="L424" s="2">
        <f>L420</f>
        <v>2500</v>
      </c>
      <c r="M424" s="4">
        <v>0</v>
      </c>
      <c r="N424" s="2">
        <f ca="1">K421</f>
        <v>323979</v>
      </c>
      <c r="O424" s="3">
        <f>L421</f>
        <v>2500</v>
      </c>
      <c r="P424" s="4">
        <v>0</v>
      </c>
      <c r="Q424" s="2">
        <f ca="1">K422</f>
        <v>323979</v>
      </c>
      <c r="R424" s="3">
        <f ca="1">L422</f>
        <v>5600</v>
      </c>
      <c r="S424" s="4">
        <v>0</v>
      </c>
      <c r="T424">
        <f ca="1">K423</f>
        <v>318494</v>
      </c>
      <c r="U424">
        <f ca="1">L423</f>
        <v>5600</v>
      </c>
      <c r="V424">
        <v>0</v>
      </c>
    </row>
    <row r="425" spans="1:23" x14ac:dyDescent="0.2">
      <c r="A425" t="s">
        <v>14</v>
      </c>
      <c r="B425" t="e">
        <f t="shared" ca="1" si="116"/>
        <v>#NAME?</v>
      </c>
      <c r="C425" s="1">
        <v>40987</v>
      </c>
      <c r="D425" t="e">
        <f ca="1">D419</f>
        <v>#NAME?</v>
      </c>
      <c r="E425" t="str">
        <f>"12D Window "</f>
        <v xml:space="preserve">12D Window </v>
      </c>
      <c r="F425">
        <v>22</v>
      </c>
      <c r="G425" t="e">
        <f ca="1">E420</f>
        <v>#NAME?</v>
      </c>
      <c r="H425">
        <v>35</v>
      </c>
      <c r="J425">
        <v>4</v>
      </c>
      <c r="K425">
        <f ca="1">K420+500</f>
        <v>318994</v>
      </c>
      <c r="L425">
        <f>L420+500</f>
        <v>3000</v>
      </c>
      <c r="M425">
        <f>M420+1200</f>
        <v>1200</v>
      </c>
      <c r="N425">
        <f ca="1">K425+1000</f>
        <v>319994</v>
      </c>
      <c r="O425">
        <f>L425</f>
        <v>3000</v>
      </c>
      <c r="P425">
        <f>M425</f>
        <v>1200</v>
      </c>
      <c r="Q425">
        <f ca="1">N425</f>
        <v>319994</v>
      </c>
      <c r="R425">
        <f>O425</f>
        <v>3000</v>
      </c>
      <c r="S425">
        <f>P425+1000</f>
        <v>2200</v>
      </c>
      <c r="T425">
        <f ca="1">K425</f>
        <v>318994</v>
      </c>
      <c r="U425">
        <f>R425</f>
        <v>3000</v>
      </c>
      <c r="V425">
        <f>S425</f>
        <v>2200</v>
      </c>
    </row>
    <row r="426" spans="1:23" x14ac:dyDescent="0.2">
      <c r="A426" t="s">
        <v>4</v>
      </c>
      <c r="B426" t="e">
        <f t="shared" ca="1" si="116"/>
        <v>#NAME?</v>
      </c>
      <c r="C426" s="1">
        <v>40987</v>
      </c>
      <c r="D426" t="e">
        <f ca="1">"12D Zn-"&amp;_xludf.BASE(W426,10,3)</f>
        <v>#NAME?</v>
      </c>
      <c r="E426" t="e">
        <f ca="1">"12D Zn-"&amp;_xludf.BASE(W426,10,3)</f>
        <v>#NAME?</v>
      </c>
      <c r="F426" t="s">
        <v>7</v>
      </c>
      <c r="H426">
        <f ca="1">ROUND(0.2*10^7+0.3*RAND()*1*10^8,0)</f>
        <v>7379502</v>
      </c>
      <c r="J426">
        <v>0</v>
      </c>
      <c r="K426" s="2">
        <v>0</v>
      </c>
      <c r="L426" s="3">
        <v>0</v>
      </c>
      <c r="M426" s="4" t="s">
        <v>2</v>
      </c>
      <c r="N426" s="2"/>
      <c r="O426" s="3">
        <v>1</v>
      </c>
      <c r="P426" s="4">
        <v>1</v>
      </c>
      <c r="Q426" s="2">
        <v>2800</v>
      </c>
      <c r="R426" s="3"/>
      <c r="S426" s="4" t="s">
        <v>8</v>
      </c>
      <c r="T426" t="s">
        <v>9</v>
      </c>
      <c r="W426">
        <f>W419+1</f>
        <v>61</v>
      </c>
    </row>
    <row r="427" spans="1:23" x14ac:dyDescent="0.2">
      <c r="A427" t="s">
        <v>10</v>
      </c>
      <c r="B427" t="e">
        <f t="shared" ca="1" si="116"/>
        <v>#NAME?</v>
      </c>
      <c r="C427" s="1">
        <v>40987</v>
      </c>
      <c r="D427" t="e">
        <f ca="1">D426</f>
        <v>#NAME?</v>
      </c>
      <c r="E427" t="e">
        <f ca="1">"12D Ext Wall "&amp;_xludf.BASE(ROUND(RAND()*50000,0),16,5)</f>
        <v>#NAME?</v>
      </c>
      <c r="F427">
        <v>1</v>
      </c>
      <c r="J427">
        <v>4</v>
      </c>
      <c r="K427" s="2">
        <f ca="1">N420</f>
        <v>323979</v>
      </c>
      <c r="L427" s="3">
        <f>O420</f>
        <v>2500</v>
      </c>
      <c r="M427" s="4">
        <f>P420</f>
        <v>0</v>
      </c>
      <c r="N427" s="2">
        <f ca="1">K427+ROUND(H426/3100,0)</f>
        <v>326359</v>
      </c>
      <c r="O427" s="3">
        <v>2500</v>
      </c>
      <c r="P427" s="4">
        <v>0</v>
      </c>
      <c r="Q427" s="2">
        <f t="shared" ref="Q427:R430" ca="1" si="127">N427</f>
        <v>326359</v>
      </c>
      <c r="R427" s="3">
        <f t="shared" si="127"/>
        <v>2500</v>
      </c>
      <c r="S427" s="4">
        <f>2800</f>
        <v>2800</v>
      </c>
      <c r="T427">
        <f t="shared" ref="T427:U430" ca="1" si="128">K427</f>
        <v>323979</v>
      </c>
      <c r="U427">
        <f t="shared" si="128"/>
        <v>2500</v>
      </c>
      <c r="V427">
        <v>2800</v>
      </c>
    </row>
    <row r="428" spans="1:23" x14ac:dyDescent="0.2">
      <c r="A428" t="s">
        <v>12</v>
      </c>
      <c r="B428" t="e">
        <f t="shared" ca="1" si="116"/>
        <v>#NAME?</v>
      </c>
      <c r="C428" s="1">
        <v>40987</v>
      </c>
      <c r="D428" t="e">
        <f ca="1">D426</f>
        <v>#NAME?</v>
      </c>
      <c r="E428" t="e">
        <f ca="1">"12D IZ Wall "&amp;_xludf.BASE(ROUND(RAND()*50000,0),16,5)</f>
        <v>#NAME?</v>
      </c>
      <c r="F428">
        <v>2</v>
      </c>
      <c r="H428" t="e">
        <f ca="1">E437</f>
        <v>#NAME?</v>
      </c>
      <c r="J428">
        <v>4</v>
      </c>
      <c r="K428" s="2">
        <f ca="1">N427</f>
        <v>326359</v>
      </c>
      <c r="L428" s="3">
        <f>O427</f>
        <v>2500</v>
      </c>
      <c r="M428" s="4">
        <f>P427</f>
        <v>0</v>
      </c>
      <c r="N428" s="2">
        <f ca="1">K428</f>
        <v>326359</v>
      </c>
      <c r="O428" s="3">
        <f ca="1">ROUND(L428+H426/(N427-K427),0)</f>
        <v>5601</v>
      </c>
      <c r="P428" s="4">
        <v>0</v>
      </c>
      <c r="Q428" s="2">
        <f t="shared" ca="1" si="127"/>
        <v>326359</v>
      </c>
      <c r="R428" s="3">
        <f t="shared" ca="1" si="127"/>
        <v>5601</v>
      </c>
      <c r="S428" s="4">
        <f>S427</f>
        <v>2800</v>
      </c>
      <c r="T428">
        <f t="shared" ca="1" si="128"/>
        <v>326359</v>
      </c>
      <c r="U428">
        <f t="shared" si="128"/>
        <v>2500</v>
      </c>
      <c r="V428">
        <f>V427</f>
        <v>2800</v>
      </c>
    </row>
    <row r="429" spans="1:23" x14ac:dyDescent="0.2">
      <c r="A429" t="s">
        <v>11</v>
      </c>
      <c r="B429" t="e">
        <f t="shared" ca="1" si="116"/>
        <v>#NAME?</v>
      </c>
      <c r="C429" s="1">
        <v>40987</v>
      </c>
      <c r="D429" t="e">
        <f ca="1">D426</f>
        <v>#NAME?</v>
      </c>
      <c r="E429" t="e">
        <f ca="1">"12D Adb Wall "&amp;_xludf.BASE(ROUND(RAND()*50000,0),16,5)</f>
        <v>#NAME?</v>
      </c>
      <c r="F429">
        <v>2</v>
      </c>
      <c r="J429">
        <v>4</v>
      </c>
      <c r="K429" s="2">
        <f ca="1">Q428</f>
        <v>326359</v>
      </c>
      <c r="L429" s="2">
        <f ca="1">R428</f>
        <v>5601</v>
      </c>
      <c r="M429" s="2">
        <v>0</v>
      </c>
      <c r="N429" s="2">
        <f ca="1">K427</f>
        <v>323979</v>
      </c>
      <c r="O429" s="3">
        <f ca="1">O428</f>
        <v>5601</v>
      </c>
      <c r="P429" s="4">
        <f>P428</f>
        <v>0</v>
      </c>
      <c r="Q429" s="2">
        <f t="shared" ca="1" si="127"/>
        <v>323979</v>
      </c>
      <c r="R429" s="3">
        <f t="shared" ca="1" si="127"/>
        <v>5601</v>
      </c>
      <c r="S429" s="4">
        <f>S428</f>
        <v>2800</v>
      </c>
      <c r="T429">
        <f t="shared" ca="1" si="128"/>
        <v>326359</v>
      </c>
      <c r="U429">
        <f t="shared" ca="1" si="128"/>
        <v>5601</v>
      </c>
      <c r="V429">
        <f>V428</f>
        <v>2800</v>
      </c>
    </row>
    <row r="430" spans="1:23" x14ac:dyDescent="0.2">
      <c r="A430" t="s">
        <v>12</v>
      </c>
      <c r="B430" t="e">
        <f t="shared" ca="1" si="116"/>
        <v>#NAME?</v>
      </c>
      <c r="C430" s="1">
        <v>40987</v>
      </c>
      <c r="D430" t="e">
        <f ca="1">D426</f>
        <v>#NAME?</v>
      </c>
      <c r="E430" t="e">
        <f ca="1">"12D IZ Wall "&amp;_xludf.BASE(ROUND(RAND()*50000,0),16,5)</f>
        <v>#NAME?</v>
      </c>
      <c r="F430">
        <v>2</v>
      </c>
      <c r="H430" t="e">
        <f ca="1">E423</f>
        <v>#NAME?</v>
      </c>
      <c r="J430">
        <v>4</v>
      </c>
      <c r="K430" s="2">
        <f ca="1">N429</f>
        <v>323979</v>
      </c>
      <c r="L430" s="2">
        <f ca="1">O429</f>
        <v>5601</v>
      </c>
      <c r="M430" s="2">
        <f>P429</f>
        <v>0</v>
      </c>
      <c r="N430" s="2">
        <f ca="1">K427</f>
        <v>323979</v>
      </c>
      <c r="O430" s="3">
        <f>L427</f>
        <v>2500</v>
      </c>
      <c r="P430" s="4">
        <f>M427</f>
        <v>0</v>
      </c>
      <c r="Q430" s="2">
        <f t="shared" ca="1" si="127"/>
        <v>323979</v>
      </c>
      <c r="R430" s="2">
        <f t="shared" si="127"/>
        <v>2500</v>
      </c>
      <c r="S430" s="4" t="e">
        <f>#REF!</f>
        <v>#REF!</v>
      </c>
      <c r="T430">
        <f t="shared" ca="1" si="128"/>
        <v>323979</v>
      </c>
      <c r="U430">
        <f t="shared" ca="1" si="128"/>
        <v>5601</v>
      </c>
      <c r="V430">
        <f>V429</f>
        <v>2800</v>
      </c>
    </row>
    <row r="431" spans="1:23" x14ac:dyDescent="0.2">
      <c r="A431" t="s">
        <v>13</v>
      </c>
      <c r="B431" t="e">
        <f t="shared" ca="1" si="116"/>
        <v>#NAME?</v>
      </c>
      <c r="C431" s="1">
        <v>40987</v>
      </c>
      <c r="D431" t="e">
        <f ca="1">D426</f>
        <v>#NAME?</v>
      </c>
      <c r="E431" t="e">
        <f ca="1">"12D Adb Flr "&amp;_xludf.BASE(ROUND(RAND()*50000,0),16,5)</f>
        <v>#NAME?</v>
      </c>
      <c r="F431">
        <v>3</v>
      </c>
      <c r="J431">
        <v>4</v>
      </c>
      <c r="K431" s="2">
        <f ca="1">K427</f>
        <v>323979</v>
      </c>
      <c r="L431" s="2">
        <f>L427</f>
        <v>2500</v>
      </c>
      <c r="M431" s="4">
        <v>0</v>
      </c>
      <c r="N431" s="2">
        <f ca="1">K428</f>
        <v>326359</v>
      </c>
      <c r="O431" s="3">
        <f>L428</f>
        <v>2500</v>
      </c>
      <c r="P431" s="4">
        <v>0</v>
      </c>
      <c r="Q431" s="2">
        <f ca="1">K429</f>
        <v>326359</v>
      </c>
      <c r="R431" s="3">
        <f ca="1">L429</f>
        <v>5601</v>
      </c>
      <c r="S431" s="4">
        <v>0</v>
      </c>
      <c r="T431">
        <f ca="1">K430</f>
        <v>323979</v>
      </c>
      <c r="U431">
        <f ca="1">L430</f>
        <v>5601</v>
      </c>
      <c r="V431">
        <v>0</v>
      </c>
    </row>
    <row r="432" spans="1:23" x14ac:dyDescent="0.2">
      <c r="A432" t="s">
        <v>14</v>
      </c>
      <c r="B432" t="e">
        <f t="shared" ca="1" si="116"/>
        <v>#NAME?</v>
      </c>
      <c r="C432" s="1">
        <v>40987</v>
      </c>
      <c r="D432" t="e">
        <f ca="1">D426</f>
        <v>#NAME?</v>
      </c>
      <c r="E432" t="str">
        <f>"12D Window "</f>
        <v xml:space="preserve">12D Window </v>
      </c>
      <c r="F432">
        <v>22</v>
      </c>
      <c r="G432" t="e">
        <f ca="1">E427</f>
        <v>#NAME?</v>
      </c>
      <c r="H432">
        <v>35</v>
      </c>
      <c r="J432">
        <v>4</v>
      </c>
      <c r="K432">
        <f ca="1">K427+500</f>
        <v>324479</v>
      </c>
      <c r="L432">
        <f>L427+500</f>
        <v>3000</v>
      </c>
      <c r="M432">
        <f>M427+1200</f>
        <v>1200</v>
      </c>
      <c r="N432">
        <f ca="1">K432+1000</f>
        <v>325479</v>
      </c>
      <c r="O432">
        <f>L432</f>
        <v>3000</v>
      </c>
      <c r="P432">
        <f>M432</f>
        <v>1200</v>
      </c>
      <c r="Q432">
        <f ca="1">N432</f>
        <v>325479</v>
      </c>
      <c r="R432">
        <f>O432</f>
        <v>3000</v>
      </c>
      <c r="S432">
        <f>P432+1000</f>
        <v>2200</v>
      </c>
      <c r="T432">
        <f ca="1">K432</f>
        <v>324479</v>
      </c>
      <c r="U432">
        <f>R432</f>
        <v>3000</v>
      </c>
      <c r="V432">
        <f>S432</f>
        <v>2200</v>
      </c>
    </row>
    <row r="433" spans="1:23" x14ac:dyDescent="0.2">
      <c r="A433" t="s">
        <v>4</v>
      </c>
      <c r="B433" t="e">
        <f t="shared" ca="1" si="116"/>
        <v>#NAME?</v>
      </c>
      <c r="C433" s="1">
        <v>40987</v>
      </c>
      <c r="D433" t="e">
        <f ca="1">"12D Zn-"&amp;_xludf.BASE(W433,10,3)</f>
        <v>#NAME?</v>
      </c>
      <c r="E433" t="e">
        <f ca="1">"12D Zn-"&amp;_xludf.BASE(W433,10,3)</f>
        <v>#NAME?</v>
      </c>
      <c r="F433" t="s">
        <v>7</v>
      </c>
      <c r="H433">
        <f ca="1">ROUND(0.2*10^7+0.3*RAND()*1*10^8,0)</f>
        <v>9138949</v>
      </c>
      <c r="J433">
        <v>0</v>
      </c>
      <c r="K433" s="2">
        <v>0</v>
      </c>
      <c r="L433" s="3">
        <v>0</v>
      </c>
      <c r="M433" s="4" t="s">
        <v>2</v>
      </c>
      <c r="N433" s="2"/>
      <c r="O433" s="3">
        <v>1</v>
      </c>
      <c r="P433" s="4">
        <v>1</v>
      </c>
      <c r="Q433" s="2">
        <v>2800</v>
      </c>
      <c r="R433" s="3"/>
      <c r="S433" s="4" t="s">
        <v>8</v>
      </c>
      <c r="T433" t="s">
        <v>9</v>
      </c>
      <c r="W433">
        <f>W426+1</f>
        <v>62</v>
      </c>
    </row>
    <row r="434" spans="1:23" x14ac:dyDescent="0.2">
      <c r="A434" t="s">
        <v>10</v>
      </c>
      <c r="B434" t="e">
        <f t="shared" ca="1" si="116"/>
        <v>#NAME?</v>
      </c>
      <c r="C434" s="1">
        <v>40987</v>
      </c>
      <c r="D434" t="e">
        <f ca="1">D433</f>
        <v>#NAME?</v>
      </c>
      <c r="E434" t="e">
        <f ca="1">"12D Ext Wall "&amp;_xludf.BASE(ROUND(RAND()*50000,0),16,5)</f>
        <v>#NAME?</v>
      </c>
      <c r="F434">
        <v>1</v>
      </c>
      <c r="J434">
        <v>4</v>
      </c>
      <c r="K434" s="2">
        <f ca="1">N427</f>
        <v>326359</v>
      </c>
      <c r="L434" s="3">
        <f>O427</f>
        <v>2500</v>
      </c>
      <c r="M434" s="4">
        <f>P427</f>
        <v>0</v>
      </c>
      <c r="N434" s="2">
        <f ca="1">K434+ROUND(H433/3100,0)</f>
        <v>329307</v>
      </c>
      <c r="O434" s="3">
        <v>2500</v>
      </c>
      <c r="P434" s="4">
        <v>0</v>
      </c>
      <c r="Q434" s="2">
        <f t="shared" ref="Q434:R437" ca="1" si="129">N434</f>
        <v>329307</v>
      </c>
      <c r="R434" s="3">
        <f t="shared" si="129"/>
        <v>2500</v>
      </c>
      <c r="S434" s="4">
        <f>2800</f>
        <v>2800</v>
      </c>
      <c r="T434">
        <f t="shared" ref="T434:U437" ca="1" si="130">K434</f>
        <v>326359</v>
      </c>
      <c r="U434">
        <f t="shared" si="130"/>
        <v>2500</v>
      </c>
      <c r="V434">
        <v>2800</v>
      </c>
    </row>
    <row r="435" spans="1:23" x14ac:dyDescent="0.2">
      <c r="A435" t="s">
        <v>12</v>
      </c>
      <c r="B435" t="e">
        <f t="shared" ca="1" si="116"/>
        <v>#NAME?</v>
      </c>
      <c r="C435" s="1">
        <v>40987</v>
      </c>
      <c r="D435" t="e">
        <f ca="1">D433</f>
        <v>#NAME?</v>
      </c>
      <c r="E435" t="e">
        <f ca="1">"12D IZ Wall "&amp;_xludf.BASE(ROUND(RAND()*50000,0),16,5)</f>
        <v>#NAME?</v>
      </c>
      <c r="F435">
        <v>2</v>
      </c>
      <c r="H435" t="e">
        <f ca="1">E444</f>
        <v>#NAME?</v>
      </c>
      <c r="J435">
        <v>4</v>
      </c>
      <c r="K435" s="2">
        <f ca="1">N434</f>
        <v>329307</v>
      </c>
      <c r="L435" s="3">
        <f>O434</f>
        <v>2500</v>
      </c>
      <c r="M435" s="4">
        <f>P434</f>
        <v>0</v>
      </c>
      <c r="N435" s="2">
        <f ca="1">K435</f>
        <v>329307</v>
      </c>
      <c r="O435" s="3">
        <f ca="1">ROUND(L435+H433/(N434-K434),0)</f>
        <v>5600</v>
      </c>
      <c r="P435" s="4">
        <v>0</v>
      </c>
      <c r="Q435" s="2">
        <f t="shared" ca="1" si="129"/>
        <v>329307</v>
      </c>
      <c r="R435" s="3">
        <f t="shared" ca="1" si="129"/>
        <v>5600</v>
      </c>
      <c r="S435" s="4">
        <f>S434</f>
        <v>2800</v>
      </c>
      <c r="T435">
        <f t="shared" ca="1" si="130"/>
        <v>329307</v>
      </c>
      <c r="U435">
        <f t="shared" si="130"/>
        <v>2500</v>
      </c>
      <c r="V435">
        <f>V434</f>
        <v>2800</v>
      </c>
    </row>
    <row r="436" spans="1:23" x14ac:dyDescent="0.2">
      <c r="A436" t="s">
        <v>11</v>
      </c>
      <c r="B436" t="e">
        <f t="shared" ca="1" si="116"/>
        <v>#NAME?</v>
      </c>
      <c r="C436" s="1">
        <v>40987</v>
      </c>
      <c r="D436" t="e">
        <f ca="1">D433</f>
        <v>#NAME?</v>
      </c>
      <c r="E436" t="e">
        <f ca="1">"12D Adb Wall "&amp;_xludf.BASE(ROUND(RAND()*50000,0),16,5)</f>
        <v>#NAME?</v>
      </c>
      <c r="F436">
        <v>2</v>
      </c>
      <c r="J436">
        <v>4</v>
      </c>
      <c r="K436" s="2">
        <f ca="1">Q435</f>
        <v>329307</v>
      </c>
      <c r="L436" s="2">
        <f ca="1">R435</f>
        <v>5600</v>
      </c>
      <c r="M436" s="2">
        <v>0</v>
      </c>
      <c r="N436" s="2">
        <f ca="1">K434</f>
        <v>326359</v>
      </c>
      <c r="O436" s="3">
        <f ca="1">O435</f>
        <v>5600</v>
      </c>
      <c r="P436" s="4">
        <f>P435</f>
        <v>0</v>
      </c>
      <c r="Q436" s="2">
        <f t="shared" ca="1" si="129"/>
        <v>326359</v>
      </c>
      <c r="R436" s="3">
        <f t="shared" ca="1" si="129"/>
        <v>5600</v>
      </c>
      <c r="S436" s="4">
        <f>S435</f>
        <v>2800</v>
      </c>
      <c r="T436">
        <f t="shared" ca="1" si="130"/>
        <v>329307</v>
      </c>
      <c r="U436">
        <f t="shared" ca="1" si="130"/>
        <v>5600</v>
      </c>
      <c r="V436">
        <f>V435</f>
        <v>2800</v>
      </c>
    </row>
    <row r="437" spans="1:23" x14ac:dyDescent="0.2">
      <c r="A437" t="s">
        <v>12</v>
      </c>
      <c r="B437" t="e">
        <f t="shared" ca="1" si="116"/>
        <v>#NAME?</v>
      </c>
      <c r="C437" s="1">
        <v>40987</v>
      </c>
      <c r="D437" t="e">
        <f ca="1">D433</f>
        <v>#NAME?</v>
      </c>
      <c r="E437" t="e">
        <f ca="1">"12D IZ Wall "&amp;_xludf.BASE(ROUND(RAND()*50000,0),16,5)</f>
        <v>#NAME?</v>
      </c>
      <c r="F437">
        <v>2</v>
      </c>
      <c r="H437" t="e">
        <f ca="1">E430</f>
        <v>#NAME?</v>
      </c>
      <c r="J437">
        <v>4</v>
      </c>
      <c r="K437" s="2">
        <f ca="1">N436</f>
        <v>326359</v>
      </c>
      <c r="L437" s="2">
        <f ca="1">O436</f>
        <v>5600</v>
      </c>
      <c r="M437" s="2">
        <f>P436</f>
        <v>0</v>
      </c>
      <c r="N437" s="2">
        <f ca="1">K434</f>
        <v>326359</v>
      </c>
      <c r="O437" s="3">
        <f>L434</f>
        <v>2500</v>
      </c>
      <c r="P437" s="4">
        <f>M434</f>
        <v>0</v>
      </c>
      <c r="Q437" s="2">
        <f t="shared" ca="1" si="129"/>
        <v>326359</v>
      </c>
      <c r="R437" s="2">
        <f t="shared" si="129"/>
        <v>2500</v>
      </c>
      <c r="S437" s="4" t="e">
        <f>#REF!</f>
        <v>#REF!</v>
      </c>
      <c r="T437">
        <f t="shared" ca="1" si="130"/>
        <v>326359</v>
      </c>
      <c r="U437">
        <f t="shared" ca="1" si="130"/>
        <v>5600</v>
      </c>
      <c r="V437">
        <f>V436</f>
        <v>2800</v>
      </c>
    </row>
    <row r="438" spans="1:23" x14ac:dyDescent="0.2">
      <c r="A438" t="s">
        <v>13</v>
      </c>
      <c r="B438" t="e">
        <f t="shared" ca="1" si="116"/>
        <v>#NAME?</v>
      </c>
      <c r="C438" s="1">
        <v>40987</v>
      </c>
      <c r="D438" t="e">
        <f ca="1">D433</f>
        <v>#NAME?</v>
      </c>
      <c r="E438" t="e">
        <f ca="1">"12D Adb Flr "&amp;_xludf.BASE(ROUND(RAND()*50000,0),16,5)</f>
        <v>#NAME?</v>
      </c>
      <c r="F438">
        <v>3</v>
      </c>
      <c r="J438">
        <v>4</v>
      </c>
      <c r="K438" s="2">
        <f ca="1">K434</f>
        <v>326359</v>
      </c>
      <c r="L438" s="2">
        <f>L434</f>
        <v>2500</v>
      </c>
      <c r="M438" s="4">
        <v>0</v>
      </c>
      <c r="N438" s="2">
        <f ca="1">K435</f>
        <v>329307</v>
      </c>
      <c r="O438" s="3">
        <f>L435</f>
        <v>2500</v>
      </c>
      <c r="P438" s="4">
        <v>0</v>
      </c>
      <c r="Q438" s="2">
        <f ca="1">K436</f>
        <v>329307</v>
      </c>
      <c r="R438" s="3">
        <f ca="1">L436</f>
        <v>5600</v>
      </c>
      <c r="S438" s="4">
        <v>0</v>
      </c>
      <c r="T438">
        <f ca="1">K437</f>
        <v>326359</v>
      </c>
      <c r="U438">
        <f ca="1">L437</f>
        <v>5600</v>
      </c>
      <c r="V438">
        <v>0</v>
      </c>
    </row>
    <row r="439" spans="1:23" x14ac:dyDescent="0.2">
      <c r="A439" t="s">
        <v>14</v>
      </c>
      <c r="B439" t="e">
        <f t="shared" ca="1" si="116"/>
        <v>#NAME?</v>
      </c>
      <c r="C439" s="1">
        <v>40987</v>
      </c>
      <c r="D439" t="e">
        <f ca="1">D433</f>
        <v>#NAME?</v>
      </c>
      <c r="E439" t="str">
        <f>"12D Window "</f>
        <v xml:space="preserve">12D Window </v>
      </c>
      <c r="F439">
        <v>22</v>
      </c>
      <c r="G439" t="e">
        <f ca="1">E434</f>
        <v>#NAME?</v>
      </c>
      <c r="H439">
        <v>35</v>
      </c>
      <c r="J439">
        <v>4</v>
      </c>
      <c r="K439">
        <f ca="1">K434+500</f>
        <v>326859</v>
      </c>
      <c r="L439">
        <f>L434+500</f>
        <v>3000</v>
      </c>
      <c r="M439">
        <f>M434+1200</f>
        <v>1200</v>
      </c>
      <c r="N439">
        <f ca="1">K439+1000</f>
        <v>327859</v>
      </c>
      <c r="O439">
        <f>L439</f>
        <v>3000</v>
      </c>
      <c r="P439">
        <f>M439</f>
        <v>1200</v>
      </c>
      <c r="Q439">
        <f ca="1">N439</f>
        <v>327859</v>
      </c>
      <c r="R439">
        <f>O439</f>
        <v>3000</v>
      </c>
      <c r="S439">
        <f>P439+1000</f>
        <v>2200</v>
      </c>
      <c r="T439">
        <f ca="1">K439</f>
        <v>326859</v>
      </c>
      <c r="U439">
        <f>R439</f>
        <v>3000</v>
      </c>
      <c r="V439">
        <f>S439</f>
        <v>2200</v>
      </c>
    </row>
    <row r="440" spans="1:23" x14ac:dyDescent="0.2">
      <c r="A440" t="s">
        <v>4</v>
      </c>
      <c r="B440" t="e">
        <f t="shared" ca="1" si="116"/>
        <v>#NAME?</v>
      </c>
      <c r="C440" s="1">
        <v>40987</v>
      </c>
      <c r="D440" t="e">
        <f ca="1">"12D Zn-"&amp;_xludf.BASE(W440,10,3)</f>
        <v>#NAME?</v>
      </c>
      <c r="E440" t="e">
        <f ca="1">"12D Zn-"&amp;_xludf.BASE(W440,10,3)</f>
        <v>#NAME?</v>
      </c>
      <c r="F440" t="s">
        <v>7</v>
      </c>
      <c r="H440">
        <f ca="1">ROUND(0.2*10^7+0.3*RAND()*1*10^8,0)</f>
        <v>5660979</v>
      </c>
      <c r="J440">
        <v>0</v>
      </c>
      <c r="K440" s="2">
        <v>0</v>
      </c>
      <c r="L440" s="3">
        <v>0</v>
      </c>
      <c r="M440" s="4" t="s">
        <v>2</v>
      </c>
      <c r="N440" s="2"/>
      <c r="O440" s="3">
        <v>1</v>
      </c>
      <c r="P440" s="4">
        <v>1</v>
      </c>
      <c r="Q440" s="2">
        <v>2800</v>
      </c>
      <c r="R440" s="3"/>
      <c r="S440" s="4" t="s">
        <v>8</v>
      </c>
      <c r="T440" t="s">
        <v>9</v>
      </c>
      <c r="W440">
        <f>W433+1</f>
        <v>63</v>
      </c>
    </row>
    <row r="441" spans="1:23" x14ac:dyDescent="0.2">
      <c r="A441" t="s">
        <v>10</v>
      </c>
      <c r="B441" t="e">
        <f t="shared" ca="1" si="116"/>
        <v>#NAME?</v>
      </c>
      <c r="C441" s="1">
        <v>40987</v>
      </c>
      <c r="D441" t="e">
        <f ca="1">D440</f>
        <v>#NAME?</v>
      </c>
      <c r="E441" t="e">
        <f ca="1">"12D Ext Wall "&amp;_xludf.BASE(ROUND(RAND()*50000,0),16,5)</f>
        <v>#NAME?</v>
      </c>
      <c r="F441">
        <v>1</v>
      </c>
      <c r="J441">
        <v>4</v>
      </c>
      <c r="K441" s="2">
        <f ca="1">N434</f>
        <v>329307</v>
      </c>
      <c r="L441" s="3">
        <f>O434</f>
        <v>2500</v>
      </c>
      <c r="M441" s="4">
        <f>P434</f>
        <v>0</v>
      </c>
      <c r="N441" s="2">
        <f ca="1">K441+ROUND(H440/3100,0)</f>
        <v>331133</v>
      </c>
      <c r="O441" s="3">
        <v>2500</v>
      </c>
      <c r="P441" s="4">
        <v>0</v>
      </c>
      <c r="Q441" s="2">
        <f t="shared" ref="Q441:R444" ca="1" si="131">N441</f>
        <v>331133</v>
      </c>
      <c r="R441" s="3">
        <f t="shared" si="131"/>
        <v>2500</v>
      </c>
      <c r="S441" s="4">
        <f>2800</f>
        <v>2800</v>
      </c>
      <c r="T441">
        <f t="shared" ref="T441:U444" ca="1" si="132">K441</f>
        <v>329307</v>
      </c>
      <c r="U441">
        <f t="shared" si="132"/>
        <v>2500</v>
      </c>
      <c r="V441">
        <v>2800</v>
      </c>
    </row>
    <row r="442" spans="1:23" x14ac:dyDescent="0.2">
      <c r="A442" t="s">
        <v>12</v>
      </c>
      <c r="B442" t="e">
        <f t="shared" ca="1" si="116"/>
        <v>#NAME?</v>
      </c>
      <c r="C442" s="1">
        <v>40987</v>
      </c>
      <c r="D442" t="e">
        <f ca="1">D440</f>
        <v>#NAME?</v>
      </c>
      <c r="E442" t="e">
        <f ca="1">"12D IZ Wall "&amp;_xludf.BASE(ROUND(RAND()*50000,0),16,5)</f>
        <v>#NAME?</v>
      </c>
      <c r="F442">
        <v>2</v>
      </c>
      <c r="H442" t="e">
        <f ca="1">E451</f>
        <v>#NAME?</v>
      </c>
      <c r="J442">
        <v>4</v>
      </c>
      <c r="K442" s="2">
        <f ca="1">N441</f>
        <v>331133</v>
      </c>
      <c r="L442" s="3">
        <f>O441</f>
        <v>2500</v>
      </c>
      <c r="M442" s="4">
        <f>P441</f>
        <v>0</v>
      </c>
      <c r="N442" s="2">
        <f ca="1">K442</f>
        <v>331133</v>
      </c>
      <c r="O442" s="3">
        <f ca="1">ROUND(L442+H440/(N441-K441),0)</f>
        <v>5600</v>
      </c>
      <c r="P442" s="4">
        <v>0</v>
      </c>
      <c r="Q442" s="2">
        <f t="shared" ca="1" si="131"/>
        <v>331133</v>
      </c>
      <c r="R442" s="3">
        <f t="shared" ca="1" si="131"/>
        <v>5600</v>
      </c>
      <c r="S442" s="4">
        <f>S441</f>
        <v>2800</v>
      </c>
      <c r="T442">
        <f t="shared" ca="1" si="132"/>
        <v>331133</v>
      </c>
      <c r="U442">
        <f t="shared" si="132"/>
        <v>2500</v>
      </c>
      <c r="V442">
        <f>V441</f>
        <v>2800</v>
      </c>
    </row>
    <row r="443" spans="1:23" x14ac:dyDescent="0.2">
      <c r="A443" t="s">
        <v>11</v>
      </c>
      <c r="B443" t="e">
        <f t="shared" ca="1" si="116"/>
        <v>#NAME?</v>
      </c>
      <c r="C443" s="1">
        <v>40987</v>
      </c>
      <c r="D443" t="e">
        <f ca="1">D440</f>
        <v>#NAME?</v>
      </c>
      <c r="E443" t="e">
        <f ca="1">"12D Adb Wall "&amp;_xludf.BASE(ROUND(RAND()*50000,0),16,5)</f>
        <v>#NAME?</v>
      </c>
      <c r="F443">
        <v>2</v>
      </c>
      <c r="J443">
        <v>4</v>
      </c>
      <c r="K443" s="2">
        <f ca="1">Q442</f>
        <v>331133</v>
      </c>
      <c r="L443" s="2">
        <f ca="1">R442</f>
        <v>5600</v>
      </c>
      <c r="M443" s="2">
        <v>0</v>
      </c>
      <c r="N443" s="2">
        <f ca="1">K441</f>
        <v>329307</v>
      </c>
      <c r="O443" s="3">
        <f ca="1">O442</f>
        <v>5600</v>
      </c>
      <c r="P443" s="4">
        <f>P442</f>
        <v>0</v>
      </c>
      <c r="Q443" s="2">
        <f t="shared" ca="1" si="131"/>
        <v>329307</v>
      </c>
      <c r="R443" s="3">
        <f t="shared" ca="1" si="131"/>
        <v>5600</v>
      </c>
      <c r="S443" s="4">
        <f>S442</f>
        <v>2800</v>
      </c>
      <c r="T443">
        <f t="shared" ca="1" si="132"/>
        <v>331133</v>
      </c>
      <c r="U443">
        <f t="shared" ca="1" si="132"/>
        <v>5600</v>
      </c>
      <c r="V443">
        <f>V442</f>
        <v>2800</v>
      </c>
    </row>
    <row r="444" spans="1:23" x14ac:dyDescent="0.2">
      <c r="A444" t="s">
        <v>12</v>
      </c>
      <c r="B444" t="e">
        <f t="shared" ca="1" si="116"/>
        <v>#NAME?</v>
      </c>
      <c r="C444" s="1">
        <v>40987</v>
      </c>
      <c r="D444" t="e">
        <f ca="1">D440</f>
        <v>#NAME?</v>
      </c>
      <c r="E444" t="e">
        <f ca="1">"12D IZ Wall "&amp;_xludf.BASE(ROUND(RAND()*50000,0),16,5)</f>
        <v>#NAME?</v>
      </c>
      <c r="F444">
        <v>2</v>
      </c>
      <c r="H444" t="e">
        <f ca="1">E437</f>
        <v>#NAME?</v>
      </c>
      <c r="J444">
        <v>4</v>
      </c>
      <c r="K444" s="2">
        <f ca="1">N443</f>
        <v>329307</v>
      </c>
      <c r="L444" s="2">
        <f ca="1">O443</f>
        <v>5600</v>
      </c>
      <c r="M444" s="2">
        <f>P443</f>
        <v>0</v>
      </c>
      <c r="N444" s="2">
        <f ca="1">K441</f>
        <v>329307</v>
      </c>
      <c r="O444" s="3">
        <f>L441</f>
        <v>2500</v>
      </c>
      <c r="P444" s="4">
        <f>M441</f>
        <v>0</v>
      </c>
      <c r="Q444" s="2">
        <f t="shared" ca="1" si="131"/>
        <v>329307</v>
      </c>
      <c r="R444" s="2">
        <f t="shared" si="131"/>
        <v>2500</v>
      </c>
      <c r="S444" s="4" t="e">
        <f>#REF!</f>
        <v>#REF!</v>
      </c>
      <c r="T444">
        <f t="shared" ca="1" si="132"/>
        <v>329307</v>
      </c>
      <c r="U444">
        <f t="shared" ca="1" si="132"/>
        <v>5600</v>
      </c>
      <c r="V444">
        <f>V443</f>
        <v>2800</v>
      </c>
    </row>
    <row r="445" spans="1:23" x14ac:dyDescent="0.2">
      <c r="A445" t="s">
        <v>13</v>
      </c>
      <c r="B445" t="e">
        <f t="shared" ca="1" si="116"/>
        <v>#NAME?</v>
      </c>
      <c r="C445" s="1">
        <v>40987</v>
      </c>
      <c r="D445" t="e">
        <f ca="1">D440</f>
        <v>#NAME?</v>
      </c>
      <c r="E445" t="e">
        <f ca="1">"12D Adb Flr "&amp;_xludf.BASE(ROUND(RAND()*50000,0),16,5)</f>
        <v>#NAME?</v>
      </c>
      <c r="F445">
        <v>3</v>
      </c>
      <c r="J445">
        <v>4</v>
      </c>
      <c r="K445" s="2">
        <f ca="1">K441</f>
        <v>329307</v>
      </c>
      <c r="L445" s="2">
        <f>L441</f>
        <v>2500</v>
      </c>
      <c r="M445" s="4">
        <v>0</v>
      </c>
      <c r="N445" s="2">
        <f ca="1">K442</f>
        <v>331133</v>
      </c>
      <c r="O445" s="3">
        <f>L442</f>
        <v>2500</v>
      </c>
      <c r="P445" s="4">
        <v>0</v>
      </c>
      <c r="Q445" s="2">
        <f ca="1">K443</f>
        <v>331133</v>
      </c>
      <c r="R445" s="3">
        <f ca="1">L443</f>
        <v>5600</v>
      </c>
      <c r="S445" s="4">
        <v>0</v>
      </c>
      <c r="T445">
        <f ca="1">K444</f>
        <v>329307</v>
      </c>
      <c r="U445">
        <f ca="1">L444</f>
        <v>5600</v>
      </c>
      <c r="V445">
        <v>0</v>
      </c>
    </row>
    <row r="446" spans="1:23" x14ac:dyDescent="0.2">
      <c r="A446" t="s">
        <v>14</v>
      </c>
      <c r="B446" t="e">
        <f t="shared" ca="1" si="116"/>
        <v>#NAME?</v>
      </c>
      <c r="C446" s="1">
        <v>40987</v>
      </c>
      <c r="D446" t="e">
        <f ca="1">D440</f>
        <v>#NAME?</v>
      </c>
      <c r="E446" t="str">
        <f>"12D Window "</f>
        <v xml:space="preserve">12D Window </v>
      </c>
      <c r="F446">
        <v>22</v>
      </c>
      <c r="G446" t="e">
        <f ca="1">E441</f>
        <v>#NAME?</v>
      </c>
      <c r="H446">
        <v>35</v>
      </c>
      <c r="J446">
        <v>4</v>
      </c>
      <c r="K446">
        <f ca="1">K441+500</f>
        <v>329807</v>
      </c>
      <c r="L446">
        <f>L441+500</f>
        <v>3000</v>
      </c>
      <c r="M446">
        <f>M441+1200</f>
        <v>1200</v>
      </c>
      <c r="N446">
        <f ca="1">K446+1000</f>
        <v>330807</v>
      </c>
      <c r="O446">
        <f>L446</f>
        <v>3000</v>
      </c>
      <c r="P446">
        <f>M446</f>
        <v>1200</v>
      </c>
      <c r="Q446">
        <f ca="1">N446</f>
        <v>330807</v>
      </c>
      <c r="R446">
        <f>O446</f>
        <v>3000</v>
      </c>
      <c r="S446">
        <f>P446+1000</f>
        <v>2200</v>
      </c>
      <c r="T446">
        <f ca="1">K446</f>
        <v>329807</v>
      </c>
      <c r="U446">
        <f>R446</f>
        <v>3000</v>
      </c>
      <c r="V446">
        <f>S446</f>
        <v>2200</v>
      </c>
    </row>
    <row r="447" spans="1:23" x14ac:dyDescent="0.2">
      <c r="A447" t="s">
        <v>4</v>
      </c>
      <c r="B447" t="e">
        <f t="shared" ca="1" si="116"/>
        <v>#NAME?</v>
      </c>
      <c r="C447" s="1">
        <v>40987</v>
      </c>
      <c r="D447" t="e">
        <f ca="1">"12D Zn-"&amp;_xludf.BASE(W447,10,3)</f>
        <v>#NAME?</v>
      </c>
      <c r="E447" t="e">
        <f ca="1">"12D Zn-"&amp;_xludf.BASE(W447,10,3)</f>
        <v>#NAME?</v>
      </c>
      <c r="F447" t="s">
        <v>7</v>
      </c>
      <c r="H447">
        <f ca="1">ROUND(0.2*10^7+0.3*RAND()*1*10^8,0)</f>
        <v>2191201</v>
      </c>
      <c r="J447">
        <v>0</v>
      </c>
      <c r="K447" s="2">
        <v>0</v>
      </c>
      <c r="L447" s="3">
        <v>0</v>
      </c>
      <c r="M447" s="4" t="s">
        <v>2</v>
      </c>
      <c r="N447" s="2"/>
      <c r="O447" s="3">
        <v>1</v>
      </c>
      <c r="P447" s="4">
        <v>1</v>
      </c>
      <c r="Q447" s="2">
        <v>2800</v>
      </c>
      <c r="R447" s="3"/>
      <c r="S447" s="4" t="s">
        <v>8</v>
      </c>
      <c r="T447" t="s">
        <v>9</v>
      </c>
      <c r="W447">
        <f>W440+1</f>
        <v>64</v>
      </c>
    </row>
    <row r="448" spans="1:23" x14ac:dyDescent="0.2">
      <c r="A448" t="s">
        <v>10</v>
      </c>
      <c r="B448" t="e">
        <f t="shared" ca="1" si="116"/>
        <v>#NAME?</v>
      </c>
      <c r="C448" s="1">
        <v>40987</v>
      </c>
      <c r="D448" t="e">
        <f ca="1">D447</f>
        <v>#NAME?</v>
      </c>
      <c r="E448" t="e">
        <f ca="1">"12D Ext Wall "&amp;_xludf.BASE(ROUND(RAND()*50000,0),16,5)</f>
        <v>#NAME?</v>
      </c>
      <c r="F448">
        <v>1</v>
      </c>
      <c r="J448">
        <v>4</v>
      </c>
      <c r="K448" s="2">
        <f ca="1">N441</f>
        <v>331133</v>
      </c>
      <c r="L448" s="3">
        <f>O441</f>
        <v>2500</v>
      </c>
      <c r="M448" s="4">
        <f>P441</f>
        <v>0</v>
      </c>
      <c r="N448" s="2">
        <f ca="1">K448+ROUND(H447/3100,0)</f>
        <v>331840</v>
      </c>
      <c r="O448" s="3">
        <v>2500</v>
      </c>
      <c r="P448" s="4">
        <v>0</v>
      </c>
      <c r="Q448" s="2">
        <f t="shared" ref="Q448:R451" ca="1" si="133">N448</f>
        <v>331840</v>
      </c>
      <c r="R448" s="3">
        <f t="shared" si="133"/>
        <v>2500</v>
      </c>
      <c r="S448" s="4">
        <f>2800</f>
        <v>2800</v>
      </c>
      <c r="T448">
        <f t="shared" ref="T448:U451" ca="1" si="134">K448</f>
        <v>331133</v>
      </c>
      <c r="U448">
        <f t="shared" si="134"/>
        <v>2500</v>
      </c>
      <c r="V448">
        <v>2800</v>
      </c>
    </row>
    <row r="449" spans="1:23" x14ac:dyDescent="0.2">
      <c r="A449" t="s">
        <v>12</v>
      </c>
      <c r="B449" t="e">
        <f t="shared" ca="1" si="116"/>
        <v>#NAME?</v>
      </c>
      <c r="C449" s="1">
        <v>40987</v>
      </c>
      <c r="D449" t="e">
        <f ca="1">D447</f>
        <v>#NAME?</v>
      </c>
      <c r="E449" t="e">
        <f ca="1">"12D IZ Wall "&amp;_xludf.BASE(ROUND(RAND()*50000,0),16,5)</f>
        <v>#NAME?</v>
      </c>
      <c r="F449">
        <v>2</v>
      </c>
      <c r="H449" t="e">
        <f ca="1">E458</f>
        <v>#NAME?</v>
      </c>
      <c r="J449">
        <v>4</v>
      </c>
      <c r="K449" s="2">
        <f ca="1">N448</f>
        <v>331840</v>
      </c>
      <c r="L449" s="3">
        <f>O448</f>
        <v>2500</v>
      </c>
      <c r="M449" s="4">
        <f>P448</f>
        <v>0</v>
      </c>
      <c r="N449" s="2">
        <f ca="1">K449</f>
        <v>331840</v>
      </c>
      <c r="O449" s="3">
        <f ca="1">ROUND(L449+H447/(N448-K448),0)</f>
        <v>5599</v>
      </c>
      <c r="P449" s="4">
        <v>0</v>
      </c>
      <c r="Q449" s="2">
        <f t="shared" ca="1" si="133"/>
        <v>331840</v>
      </c>
      <c r="R449" s="3">
        <f t="shared" ca="1" si="133"/>
        <v>5599</v>
      </c>
      <c r="S449" s="4">
        <f>S448</f>
        <v>2800</v>
      </c>
      <c r="T449">
        <f t="shared" ca="1" si="134"/>
        <v>331840</v>
      </c>
      <c r="U449">
        <f t="shared" si="134"/>
        <v>2500</v>
      </c>
      <c r="V449">
        <f>V448</f>
        <v>2800</v>
      </c>
    </row>
    <row r="450" spans="1:23" x14ac:dyDescent="0.2">
      <c r="A450" t="s">
        <v>11</v>
      </c>
      <c r="B450" t="e">
        <f t="shared" ca="1" si="116"/>
        <v>#NAME?</v>
      </c>
      <c r="C450" s="1">
        <v>40987</v>
      </c>
      <c r="D450" t="e">
        <f ca="1">D447</f>
        <v>#NAME?</v>
      </c>
      <c r="E450" t="e">
        <f ca="1">"12D Adb Wall "&amp;_xludf.BASE(ROUND(RAND()*50000,0),16,5)</f>
        <v>#NAME?</v>
      </c>
      <c r="F450">
        <v>2</v>
      </c>
      <c r="J450">
        <v>4</v>
      </c>
      <c r="K450" s="2">
        <f ca="1">Q449</f>
        <v>331840</v>
      </c>
      <c r="L450" s="2">
        <f ca="1">R449</f>
        <v>5599</v>
      </c>
      <c r="M450" s="2">
        <v>0</v>
      </c>
      <c r="N450" s="2">
        <f ca="1">K448</f>
        <v>331133</v>
      </c>
      <c r="O450" s="3">
        <f ca="1">O449</f>
        <v>5599</v>
      </c>
      <c r="P450" s="4">
        <f>P449</f>
        <v>0</v>
      </c>
      <c r="Q450" s="2">
        <f t="shared" ca="1" si="133"/>
        <v>331133</v>
      </c>
      <c r="R450" s="3">
        <f t="shared" ca="1" si="133"/>
        <v>5599</v>
      </c>
      <c r="S450" s="4">
        <f>S449</f>
        <v>2800</v>
      </c>
      <c r="T450">
        <f t="shared" ca="1" si="134"/>
        <v>331840</v>
      </c>
      <c r="U450">
        <f t="shared" ca="1" si="134"/>
        <v>5599</v>
      </c>
      <c r="V450">
        <f>V449</f>
        <v>2800</v>
      </c>
    </row>
    <row r="451" spans="1:23" x14ac:dyDescent="0.2">
      <c r="A451" t="s">
        <v>12</v>
      </c>
      <c r="B451" t="e">
        <f t="shared" ca="1" si="116"/>
        <v>#NAME?</v>
      </c>
      <c r="C451" s="1">
        <v>40987</v>
      </c>
      <c r="D451" t="e">
        <f ca="1">D447</f>
        <v>#NAME?</v>
      </c>
      <c r="E451" t="e">
        <f ca="1">"12D IZ Wall "&amp;_xludf.BASE(ROUND(RAND()*50000,0),16,5)</f>
        <v>#NAME?</v>
      </c>
      <c r="F451">
        <v>2</v>
      </c>
      <c r="H451" t="e">
        <f ca="1">E444</f>
        <v>#NAME?</v>
      </c>
      <c r="J451">
        <v>4</v>
      </c>
      <c r="K451" s="2">
        <f ca="1">N450</f>
        <v>331133</v>
      </c>
      <c r="L451" s="2">
        <f ca="1">O450</f>
        <v>5599</v>
      </c>
      <c r="M451" s="2">
        <f>P450</f>
        <v>0</v>
      </c>
      <c r="N451" s="2">
        <f ca="1">K448</f>
        <v>331133</v>
      </c>
      <c r="O451" s="3">
        <f>L448</f>
        <v>2500</v>
      </c>
      <c r="P451" s="4">
        <f>M448</f>
        <v>0</v>
      </c>
      <c r="Q451" s="2">
        <f t="shared" ca="1" si="133"/>
        <v>331133</v>
      </c>
      <c r="R451" s="2">
        <f t="shared" si="133"/>
        <v>2500</v>
      </c>
      <c r="S451" s="4" t="e">
        <f>#REF!</f>
        <v>#REF!</v>
      </c>
      <c r="T451">
        <f t="shared" ca="1" si="134"/>
        <v>331133</v>
      </c>
      <c r="U451">
        <f t="shared" ca="1" si="134"/>
        <v>5599</v>
      </c>
      <c r="V451">
        <f>V450</f>
        <v>2800</v>
      </c>
    </row>
    <row r="452" spans="1:23" x14ac:dyDescent="0.2">
      <c r="A452" t="s">
        <v>13</v>
      </c>
      <c r="B452" t="e">
        <f t="shared" ca="1" si="116"/>
        <v>#NAME?</v>
      </c>
      <c r="C452" s="1">
        <v>40987</v>
      </c>
      <c r="D452" t="e">
        <f ca="1">D447</f>
        <v>#NAME?</v>
      </c>
      <c r="E452" t="e">
        <f ca="1">"12D Adb Flr "&amp;_xludf.BASE(ROUND(RAND()*50000,0),16,5)</f>
        <v>#NAME?</v>
      </c>
      <c r="F452">
        <v>3</v>
      </c>
      <c r="J452">
        <v>4</v>
      </c>
      <c r="K452" s="2">
        <f ca="1">K448</f>
        <v>331133</v>
      </c>
      <c r="L452" s="2">
        <f>L448</f>
        <v>2500</v>
      </c>
      <c r="M452" s="4">
        <v>0</v>
      </c>
      <c r="N452" s="2">
        <f ca="1">K449</f>
        <v>331840</v>
      </c>
      <c r="O452" s="3">
        <f>L449</f>
        <v>2500</v>
      </c>
      <c r="P452" s="4">
        <v>0</v>
      </c>
      <c r="Q452" s="2">
        <f ca="1">K450</f>
        <v>331840</v>
      </c>
      <c r="R452" s="3">
        <f ca="1">L450</f>
        <v>5599</v>
      </c>
      <c r="S452" s="4">
        <v>0</v>
      </c>
      <c r="T452">
        <f ca="1">K451</f>
        <v>331133</v>
      </c>
      <c r="U452">
        <f ca="1">L451</f>
        <v>5599</v>
      </c>
      <c r="V452">
        <v>0</v>
      </c>
    </row>
    <row r="453" spans="1:23" x14ac:dyDescent="0.2">
      <c r="A453" t="s">
        <v>14</v>
      </c>
      <c r="B453" t="e">
        <f t="shared" ca="1" si="116"/>
        <v>#NAME?</v>
      </c>
      <c r="C453" s="1">
        <v>40987</v>
      </c>
      <c r="D453" t="e">
        <f ca="1">D447</f>
        <v>#NAME?</v>
      </c>
      <c r="E453" t="str">
        <f>"12D Window "</f>
        <v xml:space="preserve">12D Window </v>
      </c>
      <c r="F453">
        <v>22</v>
      </c>
      <c r="G453" t="e">
        <f ca="1">E448</f>
        <v>#NAME?</v>
      </c>
      <c r="H453">
        <v>35</v>
      </c>
      <c r="J453">
        <v>4</v>
      </c>
      <c r="K453">
        <f ca="1">K448+500</f>
        <v>331633</v>
      </c>
      <c r="L453">
        <f>L448+500</f>
        <v>3000</v>
      </c>
      <c r="M453">
        <f>M448+1200</f>
        <v>1200</v>
      </c>
      <c r="N453">
        <f ca="1">K453+1000</f>
        <v>332633</v>
      </c>
      <c r="O453">
        <f>L453</f>
        <v>3000</v>
      </c>
      <c r="P453">
        <f>M453</f>
        <v>1200</v>
      </c>
      <c r="Q453">
        <f ca="1">N453</f>
        <v>332633</v>
      </c>
      <c r="R453">
        <f>O453</f>
        <v>3000</v>
      </c>
      <c r="S453">
        <f>P453+1000</f>
        <v>2200</v>
      </c>
      <c r="T453">
        <f ca="1">K453</f>
        <v>331633</v>
      </c>
      <c r="U453">
        <f>R453</f>
        <v>3000</v>
      </c>
      <c r="V453">
        <f>S453</f>
        <v>2200</v>
      </c>
    </row>
    <row r="454" spans="1:23" x14ac:dyDescent="0.2">
      <c r="A454" t="s">
        <v>4</v>
      </c>
      <c r="B454" t="e">
        <f t="shared" ca="1" si="116"/>
        <v>#NAME?</v>
      </c>
      <c r="C454" s="1">
        <v>40987</v>
      </c>
      <c r="D454" t="e">
        <f ca="1">"12D Zn-"&amp;_xludf.BASE(W454,10,3)</f>
        <v>#NAME?</v>
      </c>
      <c r="E454" t="e">
        <f ca="1">"12D Zn-"&amp;_xludf.BASE(W454,10,3)</f>
        <v>#NAME?</v>
      </c>
      <c r="F454" t="s">
        <v>7</v>
      </c>
      <c r="H454">
        <f ca="1">ROUND(0.2*10^7+0.3*RAND()*1*10^8,0)</f>
        <v>23014241</v>
      </c>
      <c r="J454">
        <v>0</v>
      </c>
      <c r="K454" s="2">
        <v>0</v>
      </c>
      <c r="L454" s="3">
        <v>0</v>
      </c>
      <c r="M454" s="4" t="s">
        <v>2</v>
      </c>
      <c r="N454" s="2"/>
      <c r="O454" s="3">
        <v>1</v>
      </c>
      <c r="P454" s="4">
        <v>1</v>
      </c>
      <c r="Q454" s="2">
        <v>2800</v>
      </c>
      <c r="R454" s="3"/>
      <c r="S454" s="4" t="s">
        <v>8</v>
      </c>
      <c r="T454" t="s">
        <v>9</v>
      </c>
      <c r="W454">
        <f>W447+1</f>
        <v>65</v>
      </c>
    </row>
    <row r="455" spans="1:23" x14ac:dyDescent="0.2">
      <c r="A455" t="s">
        <v>10</v>
      </c>
      <c r="B455" t="e">
        <f t="shared" ref="B455:B460" ca="1" si="135">_xludf.BASE(_xludf.DECIMAL(B454,16)+1,16,5)</f>
        <v>#NAME?</v>
      </c>
      <c r="C455" s="1">
        <v>40987</v>
      </c>
      <c r="D455" t="e">
        <f ca="1">D454</f>
        <v>#NAME?</v>
      </c>
      <c r="E455" t="e">
        <f ca="1">"12D Ext Wall "&amp;_xludf.BASE(ROUND(RAND()*50000,0),16,5)</f>
        <v>#NAME?</v>
      </c>
      <c r="F455">
        <v>1</v>
      </c>
      <c r="J455">
        <v>4</v>
      </c>
      <c r="K455" s="2">
        <f ca="1">N448</f>
        <v>331840</v>
      </c>
      <c r="L455" s="3">
        <f>O448</f>
        <v>2500</v>
      </c>
      <c r="M455" s="4">
        <f>P448</f>
        <v>0</v>
      </c>
      <c r="N455" s="2">
        <f ca="1">K455+ROUND(H454/3100,0)</f>
        <v>339264</v>
      </c>
      <c r="O455" s="3">
        <v>2500</v>
      </c>
      <c r="P455" s="4">
        <v>0</v>
      </c>
      <c r="Q455" s="2">
        <f t="shared" ref="Q455:R458" ca="1" si="136">N455</f>
        <v>339264</v>
      </c>
      <c r="R455" s="3">
        <f t="shared" si="136"/>
        <v>2500</v>
      </c>
      <c r="S455" s="4">
        <f>2800</f>
        <v>2800</v>
      </c>
      <c r="T455">
        <f t="shared" ref="T455:U458" ca="1" si="137">K455</f>
        <v>331840</v>
      </c>
      <c r="U455">
        <f t="shared" si="137"/>
        <v>2500</v>
      </c>
      <c r="V455">
        <v>2800</v>
      </c>
    </row>
    <row r="456" spans="1:23" x14ac:dyDescent="0.2">
      <c r="A456" t="s">
        <v>12</v>
      </c>
      <c r="B456" t="e">
        <f t="shared" ca="1" si="135"/>
        <v>#NAME?</v>
      </c>
      <c r="C456" s="1">
        <v>40987</v>
      </c>
      <c r="D456" t="e">
        <f ca="1">D454</f>
        <v>#NAME?</v>
      </c>
      <c r="E456" t="e">
        <f ca="1">"12D IZ Wall "&amp;_xludf.BASE(ROUND(RAND()*50000,0),16,5)</f>
        <v>#NAME?</v>
      </c>
      <c r="F456">
        <v>2</v>
      </c>
      <c r="H456">
        <f>E465</f>
        <v>0</v>
      </c>
      <c r="J456">
        <v>4</v>
      </c>
      <c r="K456" s="2">
        <f ca="1">N455</f>
        <v>339264</v>
      </c>
      <c r="L456" s="3">
        <f>O455</f>
        <v>2500</v>
      </c>
      <c r="M456" s="4">
        <f>P455</f>
        <v>0</v>
      </c>
      <c r="N456" s="2">
        <f ca="1">K456</f>
        <v>339264</v>
      </c>
      <c r="O456" s="3">
        <f ca="1">ROUND(L456+H454/(N455-K455),0)</f>
        <v>5600</v>
      </c>
      <c r="P456" s="4">
        <v>0</v>
      </c>
      <c r="Q456" s="2">
        <f t="shared" ca="1" si="136"/>
        <v>339264</v>
      </c>
      <c r="R456" s="3">
        <f t="shared" ca="1" si="136"/>
        <v>5600</v>
      </c>
      <c r="S456" s="4">
        <f>S455</f>
        <v>2800</v>
      </c>
      <c r="T456">
        <f t="shared" ca="1" si="137"/>
        <v>339264</v>
      </c>
      <c r="U456">
        <f t="shared" si="137"/>
        <v>2500</v>
      </c>
      <c r="V456">
        <f>V455</f>
        <v>2800</v>
      </c>
    </row>
    <row r="457" spans="1:23" x14ac:dyDescent="0.2">
      <c r="A457" t="s">
        <v>11</v>
      </c>
      <c r="B457" t="e">
        <f t="shared" ca="1" si="135"/>
        <v>#NAME?</v>
      </c>
      <c r="C457" s="1">
        <v>40987</v>
      </c>
      <c r="D457" t="e">
        <f ca="1">D454</f>
        <v>#NAME?</v>
      </c>
      <c r="E457" t="e">
        <f ca="1">"12D Adb Wall "&amp;_xludf.BASE(ROUND(RAND()*50000,0),16,5)</f>
        <v>#NAME?</v>
      </c>
      <c r="F457">
        <v>2</v>
      </c>
      <c r="J457">
        <v>4</v>
      </c>
      <c r="K457" s="2">
        <f ca="1">Q456</f>
        <v>339264</v>
      </c>
      <c r="L457" s="2">
        <f ca="1">R456</f>
        <v>5600</v>
      </c>
      <c r="M457" s="2">
        <v>0</v>
      </c>
      <c r="N457" s="2">
        <f ca="1">K455</f>
        <v>331840</v>
      </c>
      <c r="O457" s="3">
        <f ca="1">O456</f>
        <v>5600</v>
      </c>
      <c r="P457" s="4">
        <f>P456</f>
        <v>0</v>
      </c>
      <c r="Q457" s="2">
        <f t="shared" ca="1" si="136"/>
        <v>331840</v>
      </c>
      <c r="R457" s="3">
        <f t="shared" ca="1" si="136"/>
        <v>5600</v>
      </c>
      <c r="S457" s="4">
        <f>S456</f>
        <v>2800</v>
      </c>
      <c r="T457">
        <f t="shared" ca="1" si="137"/>
        <v>339264</v>
      </c>
      <c r="U457">
        <f t="shared" ca="1" si="137"/>
        <v>5600</v>
      </c>
      <c r="V457">
        <f>V456</f>
        <v>2800</v>
      </c>
    </row>
    <row r="458" spans="1:23" x14ac:dyDescent="0.2">
      <c r="A458" t="s">
        <v>12</v>
      </c>
      <c r="B458" t="e">
        <f t="shared" ca="1" si="135"/>
        <v>#NAME?</v>
      </c>
      <c r="C458" s="1">
        <v>40987</v>
      </c>
      <c r="D458" t="e">
        <f ca="1">D454</f>
        <v>#NAME?</v>
      </c>
      <c r="E458" t="e">
        <f ca="1">"12D IZ Wall "&amp;_xludf.BASE(ROUND(RAND()*50000,0),16,5)</f>
        <v>#NAME?</v>
      </c>
      <c r="F458">
        <v>2</v>
      </c>
      <c r="H458" t="e">
        <f ca="1">E451</f>
        <v>#NAME?</v>
      </c>
      <c r="J458">
        <v>4</v>
      </c>
      <c r="K458" s="2">
        <f ca="1">N457</f>
        <v>331840</v>
      </c>
      <c r="L458" s="2">
        <f ca="1">O457</f>
        <v>5600</v>
      </c>
      <c r="M458" s="2">
        <f>P457</f>
        <v>0</v>
      </c>
      <c r="N458" s="2">
        <f ca="1">K455</f>
        <v>331840</v>
      </c>
      <c r="O458" s="3">
        <f>L455</f>
        <v>2500</v>
      </c>
      <c r="P458" s="4">
        <f>M455</f>
        <v>0</v>
      </c>
      <c r="Q458" s="2">
        <f t="shared" ca="1" si="136"/>
        <v>331840</v>
      </c>
      <c r="R458" s="2">
        <f t="shared" si="136"/>
        <v>2500</v>
      </c>
      <c r="S458" s="4" t="e">
        <f>#REF!</f>
        <v>#REF!</v>
      </c>
      <c r="T458">
        <f t="shared" ca="1" si="137"/>
        <v>331840</v>
      </c>
      <c r="U458">
        <f t="shared" ca="1" si="137"/>
        <v>5600</v>
      </c>
      <c r="V458">
        <f>V457</f>
        <v>2800</v>
      </c>
    </row>
    <row r="459" spans="1:23" x14ac:dyDescent="0.2">
      <c r="A459" t="s">
        <v>13</v>
      </c>
      <c r="B459" t="e">
        <f t="shared" ca="1" si="135"/>
        <v>#NAME?</v>
      </c>
      <c r="C459" s="1">
        <v>40987</v>
      </c>
      <c r="D459" t="e">
        <f ca="1">D454</f>
        <v>#NAME?</v>
      </c>
      <c r="E459" t="e">
        <f ca="1">"12D Adb Flr "&amp;_xludf.BASE(ROUND(RAND()*50000,0),16,5)</f>
        <v>#NAME?</v>
      </c>
      <c r="F459">
        <v>3</v>
      </c>
      <c r="J459">
        <v>4</v>
      </c>
      <c r="K459" s="2">
        <f ca="1">K455</f>
        <v>331840</v>
      </c>
      <c r="L459" s="2">
        <f>L455</f>
        <v>2500</v>
      </c>
      <c r="M459" s="4">
        <v>0</v>
      </c>
      <c r="N459" s="2">
        <f ca="1">K456</f>
        <v>339264</v>
      </c>
      <c r="O459" s="3">
        <f>L456</f>
        <v>2500</v>
      </c>
      <c r="P459" s="4">
        <v>0</v>
      </c>
      <c r="Q459" s="2">
        <f ca="1">K457</f>
        <v>339264</v>
      </c>
      <c r="R459" s="3">
        <f ca="1">L457</f>
        <v>5600</v>
      </c>
      <c r="S459" s="4">
        <v>0</v>
      </c>
      <c r="T459">
        <f ca="1">K458</f>
        <v>331840</v>
      </c>
      <c r="U459">
        <f ca="1">L458</f>
        <v>5600</v>
      </c>
      <c r="V459">
        <v>0</v>
      </c>
    </row>
    <row r="460" spans="1:23" x14ac:dyDescent="0.2">
      <c r="A460" t="s">
        <v>14</v>
      </c>
      <c r="B460" t="e">
        <f t="shared" ca="1" si="135"/>
        <v>#NAME?</v>
      </c>
      <c r="C460" s="1">
        <v>40987</v>
      </c>
      <c r="D460" t="e">
        <f ca="1">D454</f>
        <v>#NAME?</v>
      </c>
      <c r="E460" t="str">
        <f>"12D Window "</f>
        <v xml:space="preserve">12D Window </v>
      </c>
      <c r="F460">
        <v>22</v>
      </c>
      <c r="G460" t="e">
        <f ca="1">E455</f>
        <v>#NAME?</v>
      </c>
      <c r="H460">
        <v>35</v>
      </c>
      <c r="J460">
        <v>4</v>
      </c>
      <c r="K460">
        <f ca="1">K455+500</f>
        <v>332340</v>
      </c>
      <c r="L460">
        <f>L455+500</f>
        <v>3000</v>
      </c>
      <c r="M460">
        <f>M455+1200</f>
        <v>1200</v>
      </c>
      <c r="N460">
        <f ca="1">K460+1000</f>
        <v>333340</v>
      </c>
      <c r="O460">
        <f>L460</f>
        <v>3000</v>
      </c>
      <c r="P460">
        <f>M460</f>
        <v>1200</v>
      </c>
      <c r="Q460">
        <f ca="1">N460</f>
        <v>333340</v>
      </c>
      <c r="R460">
        <f>O460</f>
        <v>3000</v>
      </c>
      <c r="S460">
        <f>P460+1000</f>
        <v>2200</v>
      </c>
      <c r="T460">
        <f ca="1">K460</f>
        <v>332340</v>
      </c>
      <c r="U460">
        <f>R460</f>
        <v>3000</v>
      </c>
      <c r="V460">
        <f>S460</f>
        <v>2200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8"/>
  <sheetViews>
    <sheetView tabSelected="1" topLeftCell="A13" workbookViewId="0">
      <selection activeCell="G30" sqref="G30"/>
    </sheetView>
  </sheetViews>
  <sheetFormatPr defaultColWidth="11.5703125" defaultRowHeight="12.75" x14ac:dyDescent="0.2"/>
  <cols>
    <col min="1" max="1" width="28.28515625" customWidth="1"/>
    <col min="2" max="2" width="22.85546875" customWidth="1"/>
    <col min="3" max="3" width="15.7109375" customWidth="1"/>
    <col min="4" max="4" width="14.5703125" customWidth="1"/>
    <col min="5" max="5" width="13" customWidth="1"/>
    <col min="6" max="6" width="17" customWidth="1"/>
    <col min="7" max="7" width="11" customWidth="1"/>
    <col min="8" max="8" width="10.28515625" customWidth="1"/>
    <col min="9" max="16" width="10.140625" customWidth="1"/>
    <col min="17" max="17" width="12.140625" customWidth="1"/>
    <col min="18" max="25" width="10.140625" customWidth="1"/>
  </cols>
  <sheetData>
    <row r="1" spans="1:32" ht="22.35" customHeight="1" x14ac:dyDescent="0.2">
      <c r="A1" s="5" t="s">
        <v>15</v>
      </c>
      <c r="B1" s="6"/>
      <c r="C1" s="6" t="s">
        <v>16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7">
        <v>21</v>
      </c>
      <c r="X1" s="6">
        <v>22</v>
      </c>
      <c r="Y1" s="6">
        <v>23</v>
      </c>
      <c r="Z1" s="6">
        <v>24</v>
      </c>
      <c r="AA1" s="6">
        <v>25</v>
      </c>
      <c r="AB1" s="6">
        <v>26</v>
      </c>
      <c r="AC1" s="6">
        <v>27</v>
      </c>
      <c r="AD1" s="8"/>
    </row>
    <row r="2" spans="1:32" ht="33.6" customHeight="1" x14ac:dyDescent="0.2">
      <c r="A2" s="9" t="s">
        <v>17</v>
      </c>
      <c r="B2" s="10" t="s">
        <v>4</v>
      </c>
      <c r="C2" s="11" t="s">
        <v>18</v>
      </c>
      <c r="D2" s="11" t="s">
        <v>19</v>
      </c>
      <c r="E2" s="11" t="s">
        <v>20</v>
      </c>
      <c r="F2" s="11" t="s">
        <v>21</v>
      </c>
      <c r="G2" s="11" t="s">
        <v>22</v>
      </c>
      <c r="H2" s="11" t="s">
        <v>23</v>
      </c>
      <c r="I2" s="11" t="s">
        <v>24</v>
      </c>
      <c r="J2" s="11" t="s">
        <v>25</v>
      </c>
      <c r="K2" s="11" t="s">
        <v>26</v>
      </c>
      <c r="L2" s="11" t="s">
        <v>27</v>
      </c>
      <c r="M2" s="11" t="s">
        <v>28</v>
      </c>
      <c r="N2" s="11" t="s">
        <v>29</v>
      </c>
      <c r="O2" s="11" t="s">
        <v>30</v>
      </c>
      <c r="P2" s="11" t="s">
        <v>31</v>
      </c>
      <c r="Q2" s="11" t="s">
        <v>32</v>
      </c>
      <c r="R2" s="11" t="s">
        <v>33</v>
      </c>
      <c r="S2" s="11" t="s">
        <v>34</v>
      </c>
      <c r="T2" s="11" t="s">
        <v>35</v>
      </c>
      <c r="U2" s="11" t="s">
        <v>36</v>
      </c>
      <c r="V2" s="11" t="s">
        <v>33</v>
      </c>
      <c r="W2" s="11" t="s">
        <v>37</v>
      </c>
      <c r="X2" s="11" t="s">
        <v>38</v>
      </c>
      <c r="Y2" s="11" t="s">
        <v>39</v>
      </c>
      <c r="Z2" s="11" t="s">
        <v>40</v>
      </c>
      <c r="AA2" s="11" t="s">
        <v>41</v>
      </c>
      <c r="AB2" s="11" t="s">
        <v>42</v>
      </c>
      <c r="AC2" s="11"/>
      <c r="AD2" s="8"/>
      <c r="AE2" s="12"/>
    </row>
    <row r="3" spans="1:32" ht="14.25" customHeight="1" x14ac:dyDescent="0.2">
      <c r="A3" s="9" t="s">
        <v>43</v>
      </c>
      <c r="B3" s="13"/>
      <c r="C3" s="14" t="s">
        <v>44</v>
      </c>
      <c r="D3" s="14"/>
      <c r="E3" s="15" t="str">
        <f>"#"</f>
        <v>#</v>
      </c>
      <c r="F3" s="15" t="s">
        <v>45</v>
      </c>
      <c r="G3" s="15" t="s">
        <v>46</v>
      </c>
      <c r="H3" s="15"/>
      <c r="I3" s="15"/>
      <c r="J3" s="15"/>
      <c r="K3" s="15"/>
      <c r="L3" s="15"/>
      <c r="M3" s="15"/>
      <c r="N3" s="15" t="s">
        <v>47</v>
      </c>
      <c r="O3" s="15"/>
      <c r="P3" s="15"/>
      <c r="Q3" s="15"/>
      <c r="R3" s="15"/>
      <c r="S3" s="15" t="s">
        <v>48</v>
      </c>
      <c r="T3" s="15" t="s">
        <v>49</v>
      </c>
      <c r="U3" s="15"/>
      <c r="V3" s="15"/>
      <c r="W3" s="15"/>
      <c r="X3" s="15"/>
      <c r="Y3" s="15"/>
      <c r="Z3" s="15"/>
      <c r="AA3" s="15"/>
      <c r="AB3" s="15"/>
      <c r="AC3" s="15"/>
      <c r="AD3" s="8"/>
      <c r="AE3" s="12"/>
    </row>
    <row r="4" spans="1:32" s="22" customFormat="1" ht="45.75" customHeight="1" x14ac:dyDescent="0.2">
      <c r="A4" s="16" t="s">
        <v>50</v>
      </c>
      <c r="B4" s="17" t="s">
        <v>4</v>
      </c>
      <c r="C4" s="18" t="str">
        <f>$F$64&amp;"-"&amp;C2</f>
        <v>Floor #-Unique ID</v>
      </c>
      <c r="D4" s="18" t="str">
        <f>D2</f>
        <v>Rev.Date</v>
      </c>
      <c r="E4" s="19" t="str">
        <f>$F$64</f>
        <v>Floor #</v>
      </c>
      <c r="F4" s="19" t="str">
        <f t="shared" ref="F4:R4" si="0">E2</f>
        <v>Zone #</v>
      </c>
      <c r="G4" s="19" t="str">
        <f t="shared" si="0"/>
        <v>Space Name</v>
      </c>
      <c r="H4" s="19" t="str">
        <f t="shared" si="0"/>
        <v>Zone Type</v>
      </c>
      <c r="I4" s="19" t="str">
        <f t="shared" si="0"/>
        <v>Ceiling Indicator</v>
      </c>
      <c r="J4" s="19" t="str">
        <f t="shared" si="0"/>
        <v>Area</v>
      </c>
      <c r="K4" s="19" t="str">
        <f t="shared" si="0"/>
        <v>Origin-X</v>
      </c>
      <c r="L4" s="19" t="str">
        <f t="shared" si="0"/>
        <v>Origin Y</v>
      </c>
      <c r="M4" s="19" t="str">
        <f t="shared" si="0"/>
        <v>Origin Z</v>
      </c>
      <c r="N4" s="19" t="str">
        <f t="shared" si="0"/>
        <v>Room #</v>
      </c>
      <c r="O4" s="19" t="str">
        <f t="shared" si="0"/>
        <v>Room Name</v>
      </c>
      <c r="P4" s="19" t="str">
        <f t="shared" si="0"/>
        <v>Room Template #</v>
      </c>
      <c r="Q4" s="19" t="str">
        <f t="shared" si="0"/>
        <v>System#</v>
      </c>
      <c r="R4" s="19" t="str">
        <f t="shared" si="0"/>
        <v>Ceiling Height</v>
      </c>
      <c r="S4" s="19" t="s">
        <v>51</v>
      </c>
      <c r="T4" s="19" t="str">
        <f>S2</f>
        <v>Location</v>
      </c>
      <c r="U4" s="19" t="str">
        <f>T2</f>
        <v>Exposure</v>
      </c>
      <c r="V4" s="19" t="str">
        <f>U2</f>
        <v>Zone Dept</v>
      </c>
      <c r="W4" s="19" t="s">
        <v>52</v>
      </c>
      <c r="X4" s="19" t="s">
        <v>52</v>
      </c>
      <c r="Y4" s="19" t="s">
        <v>52</v>
      </c>
      <c r="Z4" s="19" t="s">
        <v>52</v>
      </c>
      <c r="AA4" s="19" t="s">
        <v>52</v>
      </c>
      <c r="AB4" s="19" t="s">
        <v>52</v>
      </c>
      <c r="AC4" s="19"/>
      <c r="AD4" s="20"/>
      <c r="AE4" s="21"/>
    </row>
    <row r="5" spans="1:32" s="30" customFormat="1" ht="36" customHeight="1" x14ac:dyDescent="0.2">
      <c r="A5" s="23" t="s">
        <v>138</v>
      </c>
      <c r="B5" s="24" t="s">
        <v>144</v>
      </c>
      <c r="C5" s="25" t="s">
        <v>53</v>
      </c>
      <c r="D5" s="25" t="s">
        <v>54</v>
      </c>
      <c r="E5" s="25" t="s">
        <v>55</v>
      </c>
      <c r="F5" s="25" t="s">
        <v>56</v>
      </c>
      <c r="G5" s="25" t="s">
        <v>57</v>
      </c>
      <c r="H5" s="25" t="s">
        <v>58</v>
      </c>
      <c r="I5" s="25" t="s">
        <v>59</v>
      </c>
      <c r="J5" s="25" t="s">
        <v>60</v>
      </c>
      <c r="K5" s="25" t="s">
        <v>61</v>
      </c>
      <c r="L5" s="25" t="s">
        <v>62</v>
      </c>
      <c r="M5" s="25" t="s">
        <v>63</v>
      </c>
      <c r="N5" s="25" t="s">
        <v>64</v>
      </c>
      <c r="O5" s="25" t="s">
        <v>65</v>
      </c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7"/>
      <c r="AB5" s="27"/>
      <c r="AC5" s="27"/>
      <c r="AD5" s="28"/>
      <c r="AE5" s="29"/>
    </row>
    <row r="6" spans="1:32" s="36" customFormat="1" ht="51" x14ac:dyDescent="0.2">
      <c r="A6" s="31" t="s">
        <v>66</v>
      </c>
      <c r="B6" s="32"/>
      <c r="C6" s="34" t="str">
        <f>E4&amp;"-"&amp;F4</f>
        <v>Floor #-Zone #</v>
      </c>
      <c r="D6" s="34" t="s">
        <v>143</v>
      </c>
      <c r="E6" s="34" t="str">
        <f>K4&amp;"/1000"</f>
        <v>Origin-X/1000</v>
      </c>
      <c r="F6" s="34" t="str">
        <f>L4&amp;"/1000"</f>
        <v>Origin Y/1000</v>
      </c>
      <c r="G6" s="34" t="str">
        <f>M4&amp;"/1000"</f>
        <v>Origin Z/1000</v>
      </c>
      <c r="H6" s="34" t="str">
        <f>""</f>
        <v/>
      </c>
      <c r="I6" s="34">
        <v>1</v>
      </c>
      <c r="J6" s="34" t="str">
        <f>R4&amp;"/1000"</f>
        <v>Ceiling Height/1000</v>
      </c>
      <c r="K6" s="34" t="str">
        <f>"("&amp;R4&amp;" * "&amp;J4&amp;")/1000000000"</f>
        <v>(Ceiling Height * Area)/1000000000</v>
      </c>
      <c r="L6" s="34" t="str">
        <f>J4&amp;"/1000000"</f>
        <v>Area/1000000</v>
      </c>
      <c r="M6" s="34"/>
      <c r="N6" s="34"/>
      <c r="O6" s="34" t="str">
        <f>"Yes"</f>
        <v>Yes</v>
      </c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5"/>
    </row>
    <row r="7" spans="1:32" ht="21.6" customHeight="1" x14ac:dyDescent="0.2">
      <c r="A7" s="5" t="str">
        <f>A$1</f>
        <v>OBJECT</v>
      </c>
      <c r="B7" s="6"/>
      <c r="C7" s="6" t="str">
        <f t="shared" ref="C7:AC7" si="1">C1</f>
        <v>Field-1</v>
      </c>
      <c r="D7" s="6">
        <f t="shared" si="1"/>
        <v>2</v>
      </c>
      <c r="E7" s="6">
        <f t="shared" si="1"/>
        <v>3</v>
      </c>
      <c r="F7" s="6">
        <f t="shared" si="1"/>
        <v>4</v>
      </c>
      <c r="G7" s="6">
        <f t="shared" si="1"/>
        <v>5</v>
      </c>
      <c r="H7" s="6">
        <f t="shared" si="1"/>
        <v>6</v>
      </c>
      <c r="I7" s="6">
        <f t="shared" si="1"/>
        <v>7</v>
      </c>
      <c r="J7" s="6">
        <f t="shared" si="1"/>
        <v>8</v>
      </c>
      <c r="K7" s="6">
        <f t="shared" si="1"/>
        <v>9</v>
      </c>
      <c r="L7" s="6">
        <f t="shared" si="1"/>
        <v>10</v>
      </c>
      <c r="M7" s="6">
        <f t="shared" si="1"/>
        <v>11</v>
      </c>
      <c r="N7" s="6">
        <f t="shared" si="1"/>
        <v>12</v>
      </c>
      <c r="O7" s="6">
        <f t="shared" si="1"/>
        <v>13</v>
      </c>
      <c r="P7" s="6">
        <f t="shared" si="1"/>
        <v>14</v>
      </c>
      <c r="Q7" s="6">
        <f t="shared" si="1"/>
        <v>15</v>
      </c>
      <c r="R7" s="6">
        <f t="shared" si="1"/>
        <v>16</v>
      </c>
      <c r="S7" s="6">
        <f t="shared" si="1"/>
        <v>17</v>
      </c>
      <c r="T7" s="6">
        <f t="shared" si="1"/>
        <v>18</v>
      </c>
      <c r="U7" s="6">
        <f t="shared" si="1"/>
        <v>19</v>
      </c>
      <c r="V7" s="6">
        <f t="shared" si="1"/>
        <v>20</v>
      </c>
      <c r="W7" s="6">
        <f t="shared" si="1"/>
        <v>21</v>
      </c>
      <c r="X7" s="6">
        <f t="shared" si="1"/>
        <v>22</v>
      </c>
      <c r="Y7" s="6">
        <f t="shared" si="1"/>
        <v>23</v>
      </c>
      <c r="Z7" s="6">
        <f t="shared" si="1"/>
        <v>24</v>
      </c>
      <c r="AA7" s="6">
        <f t="shared" si="1"/>
        <v>25</v>
      </c>
      <c r="AB7" s="6">
        <f t="shared" si="1"/>
        <v>26</v>
      </c>
      <c r="AC7" s="6">
        <f t="shared" si="1"/>
        <v>27</v>
      </c>
      <c r="AD7" s="28"/>
      <c r="AE7" s="12"/>
    </row>
    <row r="8" spans="1:32" ht="33.6" customHeight="1" x14ac:dyDescent="0.2">
      <c r="A8" s="9" t="str">
        <f>A$2</f>
        <v>CAD Object</v>
      </c>
      <c r="B8" s="10" t="s">
        <v>67</v>
      </c>
      <c r="C8" s="11" t="str">
        <f>C$2</f>
        <v>Unique ID</v>
      </c>
      <c r="D8" s="11" t="str">
        <f>D$2</f>
        <v>Rev.Date</v>
      </c>
      <c r="E8" s="11" t="str">
        <f>E2</f>
        <v>Zone #</v>
      </c>
      <c r="F8" s="11" t="s">
        <v>68</v>
      </c>
      <c r="G8" s="11" t="s">
        <v>22</v>
      </c>
      <c r="H8" s="11" t="s">
        <v>69</v>
      </c>
      <c r="I8" s="11" t="s">
        <v>24</v>
      </c>
      <c r="J8" s="11" t="s">
        <v>25</v>
      </c>
      <c r="K8" s="11" t="s">
        <v>70</v>
      </c>
      <c r="L8" s="11" t="s">
        <v>71</v>
      </c>
      <c r="M8" s="11" t="s">
        <v>33</v>
      </c>
      <c r="N8" s="11"/>
      <c r="O8" s="11" t="s">
        <v>72</v>
      </c>
      <c r="P8" s="11" t="s">
        <v>31</v>
      </c>
      <c r="Q8" s="11" t="s">
        <v>33</v>
      </c>
      <c r="R8" s="11" t="s">
        <v>33</v>
      </c>
      <c r="S8" s="11" t="s">
        <v>34</v>
      </c>
      <c r="T8" s="11" t="s">
        <v>35</v>
      </c>
      <c r="U8" s="11" t="s">
        <v>28</v>
      </c>
      <c r="V8" s="11"/>
      <c r="W8" s="11"/>
      <c r="X8" s="11"/>
      <c r="Y8" s="11"/>
      <c r="Z8" s="11"/>
      <c r="AA8" s="11"/>
      <c r="AB8" s="11"/>
      <c r="AC8" s="11"/>
      <c r="AD8" s="28"/>
      <c r="AE8" s="12"/>
    </row>
    <row r="9" spans="1:32" ht="33.6" customHeight="1" x14ac:dyDescent="0.2">
      <c r="A9" s="9" t="str">
        <f>A$3</f>
        <v>Data source / spec:</v>
      </c>
      <c r="B9" s="13" t="s">
        <v>73</v>
      </c>
      <c r="C9" s="14"/>
      <c r="D9" s="14"/>
      <c r="E9" s="15" t="str">
        <f>"#"</f>
        <v>#</v>
      </c>
      <c r="F9" s="15"/>
      <c r="G9" s="15" t="s">
        <v>74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 t="s">
        <v>48</v>
      </c>
      <c r="T9" s="15" t="s">
        <v>75</v>
      </c>
      <c r="U9" s="15"/>
      <c r="V9" s="15"/>
      <c r="W9" s="15"/>
      <c r="X9" s="15"/>
      <c r="Y9" s="15"/>
      <c r="Z9" s="15"/>
      <c r="AA9" s="15"/>
      <c r="AB9" s="15"/>
      <c r="AC9" s="15"/>
      <c r="AD9" s="28"/>
      <c r="AE9" s="12"/>
    </row>
    <row r="10" spans="1:32" ht="45.75" customHeight="1" x14ac:dyDescent="0.2">
      <c r="A10" s="16" t="str">
        <f>""&amp;A4</f>
        <v>HHA DB Table/Object</v>
      </c>
      <c r="B10" s="17" t="s">
        <v>4</v>
      </c>
      <c r="C10" s="18" t="str">
        <f>$F$64&amp;"-"&amp;C8</f>
        <v>Floor #-Unique ID</v>
      </c>
      <c r="D10" s="18" t="str">
        <f>D$4</f>
        <v>Rev.Date</v>
      </c>
      <c r="E10" s="18" t="str">
        <f>E$4</f>
        <v>Floor #</v>
      </c>
      <c r="F10" s="19" t="str">
        <f>E8</f>
        <v>Zone #</v>
      </c>
      <c r="G10" s="19" t="str">
        <f t="shared" ref="G10:M10" si="2">F8</f>
        <v>Plenum Name</v>
      </c>
      <c r="H10" s="19" t="str">
        <f t="shared" si="2"/>
        <v>Zone Type</v>
      </c>
      <c r="I10" s="19" t="str">
        <f t="shared" si="2"/>
        <v>Ceiling Depth</v>
      </c>
      <c r="J10" s="19" t="str">
        <f t="shared" si="2"/>
        <v>Area</v>
      </c>
      <c r="K10" s="19" t="str">
        <f t="shared" si="2"/>
        <v>Origin-X</v>
      </c>
      <c r="L10" s="19" t="str">
        <f t="shared" si="2"/>
        <v>Origin-Y</v>
      </c>
      <c r="M10" s="19" t="str">
        <f t="shared" si="2"/>
        <v>Origin-Z</v>
      </c>
      <c r="N10" s="19"/>
      <c r="O10" s="19"/>
      <c r="P10" s="19" t="s">
        <v>33</v>
      </c>
      <c r="Q10" s="19" t="s">
        <v>33</v>
      </c>
      <c r="R10" s="19" t="s">
        <v>33</v>
      </c>
      <c r="S10" s="19" t="s">
        <v>33</v>
      </c>
      <c r="T10" s="19" t="s">
        <v>33</v>
      </c>
      <c r="U10" s="19" t="s">
        <v>33</v>
      </c>
      <c r="V10" s="19" t="s">
        <v>33</v>
      </c>
      <c r="W10" s="19"/>
      <c r="X10" s="19"/>
      <c r="Y10" s="19"/>
      <c r="Z10" s="19"/>
      <c r="AA10" s="19"/>
      <c r="AB10" s="19"/>
      <c r="AC10" s="19"/>
      <c r="AD10" s="37"/>
      <c r="AE10" s="3"/>
      <c r="AF10" s="12"/>
    </row>
    <row r="11" spans="1:32" ht="30.75" customHeight="1" thickBot="1" x14ac:dyDescent="0.25">
      <c r="A11" s="23" t="s">
        <v>138</v>
      </c>
      <c r="B11" s="24" t="s">
        <v>144</v>
      </c>
      <c r="C11" s="25" t="s">
        <v>53</v>
      </c>
      <c r="D11" s="25" t="s">
        <v>54</v>
      </c>
      <c r="E11" s="25" t="s">
        <v>55</v>
      </c>
      <c r="F11" s="25" t="s">
        <v>56</v>
      </c>
      <c r="G11" s="25" t="s">
        <v>57</v>
      </c>
      <c r="H11" s="25" t="s">
        <v>58</v>
      </c>
      <c r="I11" s="25" t="s">
        <v>59</v>
      </c>
      <c r="J11" s="25" t="s">
        <v>60</v>
      </c>
      <c r="K11" s="25" t="s">
        <v>61</v>
      </c>
      <c r="L11" s="25" t="s">
        <v>62</v>
      </c>
      <c r="M11" s="25" t="s">
        <v>63</v>
      </c>
      <c r="N11" s="25" t="s">
        <v>64</v>
      </c>
      <c r="O11" s="25" t="s">
        <v>65</v>
      </c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7"/>
      <c r="AB11" s="27"/>
      <c r="AC11" s="27"/>
      <c r="AD11" s="28"/>
      <c r="AE11" s="12"/>
    </row>
    <row r="12" spans="1:32" s="12" customFormat="1" ht="39" thickBot="1" x14ac:dyDescent="0.25">
      <c r="A12" s="31" t="str">
        <f>""&amp;A$6</f>
        <v>Data:</v>
      </c>
      <c r="B12" s="32"/>
      <c r="C12" s="34" t="str">
        <f>E10&amp;"-"&amp;E8</f>
        <v>Floor #-Zone #</v>
      </c>
      <c r="D12" s="34" t="s">
        <v>143</v>
      </c>
      <c r="E12" s="34" t="str">
        <f>K10</f>
        <v>Origin-X</v>
      </c>
      <c r="F12" s="34" t="str">
        <f>L10</f>
        <v>Origin-Y</v>
      </c>
      <c r="G12" s="34" t="str">
        <f>M10&amp;" + getBuildingElev()"</f>
        <v>Origin-Z + getBuildingElev()</v>
      </c>
      <c r="H12" s="34">
        <v>1</v>
      </c>
      <c r="I12" s="34">
        <v>1</v>
      </c>
      <c r="J12" s="34" t="s">
        <v>113</v>
      </c>
      <c r="K12" s="34" t="s">
        <v>113</v>
      </c>
      <c r="L12" s="34" t="str">
        <f>J10&amp;"/1000000"</f>
        <v>Area/1000000</v>
      </c>
      <c r="M12" s="34"/>
      <c r="N12" s="34"/>
      <c r="O12" s="34" t="str">
        <f>"No"</f>
        <v>No</v>
      </c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28"/>
    </row>
    <row r="13" spans="1:32" ht="21.6" customHeight="1" thickTop="1" thickBot="1" x14ac:dyDescent="0.25">
      <c r="A13" s="5" t="str">
        <f>A$1</f>
        <v>OBJECT</v>
      </c>
      <c r="B13" s="6"/>
      <c r="C13" s="6" t="str">
        <f t="shared" ref="C13:AC13" si="3">C7</f>
        <v>Field-1</v>
      </c>
      <c r="D13" s="6">
        <f t="shared" si="3"/>
        <v>2</v>
      </c>
      <c r="E13" s="6">
        <f t="shared" si="3"/>
        <v>3</v>
      </c>
      <c r="F13" s="6">
        <f t="shared" si="3"/>
        <v>4</v>
      </c>
      <c r="G13" s="6">
        <f t="shared" si="3"/>
        <v>5</v>
      </c>
      <c r="H13" s="6">
        <f t="shared" si="3"/>
        <v>6</v>
      </c>
      <c r="I13" s="6">
        <f t="shared" si="3"/>
        <v>7</v>
      </c>
      <c r="J13" s="6">
        <f t="shared" si="3"/>
        <v>8</v>
      </c>
      <c r="K13" s="6">
        <f t="shared" si="3"/>
        <v>9</v>
      </c>
      <c r="L13" s="6">
        <f t="shared" si="3"/>
        <v>10</v>
      </c>
      <c r="M13" s="6">
        <f t="shared" si="3"/>
        <v>11</v>
      </c>
      <c r="N13" s="6">
        <f t="shared" si="3"/>
        <v>12</v>
      </c>
      <c r="O13" s="6">
        <f t="shared" si="3"/>
        <v>13</v>
      </c>
      <c r="P13" s="6">
        <f t="shared" si="3"/>
        <v>14</v>
      </c>
      <c r="Q13" s="6">
        <f t="shared" si="3"/>
        <v>15</v>
      </c>
      <c r="R13" s="6">
        <f t="shared" si="3"/>
        <v>16</v>
      </c>
      <c r="S13" s="6">
        <f t="shared" si="3"/>
        <v>17</v>
      </c>
      <c r="T13" s="6">
        <f t="shared" si="3"/>
        <v>18</v>
      </c>
      <c r="U13" s="6">
        <f t="shared" si="3"/>
        <v>19</v>
      </c>
      <c r="V13" s="6">
        <f t="shared" si="3"/>
        <v>20</v>
      </c>
      <c r="W13" s="6">
        <f t="shared" si="3"/>
        <v>21</v>
      </c>
      <c r="X13" s="6">
        <f t="shared" si="3"/>
        <v>22</v>
      </c>
      <c r="Y13" s="6">
        <f t="shared" si="3"/>
        <v>23</v>
      </c>
      <c r="Z13" s="6">
        <f t="shared" si="3"/>
        <v>24</v>
      </c>
      <c r="AA13" s="6">
        <f t="shared" si="3"/>
        <v>25</v>
      </c>
      <c r="AB13" s="6">
        <f t="shared" si="3"/>
        <v>26</v>
      </c>
      <c r="AC13" s="6">
        <f t="shared" si="3"/>
        <v>27</v>
      </c>
      <c r="AD13" s="28"/>
      <c r="AE13" s="12"/>
    </row>
    <row r="14" spans="1:32" ht="39.6" customHeight="1" x14ac:dyDescent="0.2">
      <c r="A14" s="9" t="str">
        <f>A$2</f>
        <v>CAD Object</v>
      </c>
      <c r="B14" s="10" t="s">
        <v>11</v>
      </c>
      <c r="C14" s="11" t="str">
        <f>C$2</f>
        <v>Unique ID</v>
      </c>
      <c r="D14" s="11" t="str">
        <f>D$2</f>
        <v>Rev.Date</v>
      </c>
      <c r="E14" s="11" t="str">
        <f>E8</f>
        <v>Zone #</v>
      </c>
      <c r="F14" s="11" t="s">
        <v>76</v>
      </c>
      <c r="G14" s="11" t="s">
        <v>77</v>
      </c>
      <c r="H14" s="11" t="s">
        <v>78</v>
      </c>
      <c r="I14" s="11" t="s">
        <v>79</v>
      </c>
      <c r="J14" s="11" t="s">
        <v>80</v>
      </c>
      <c r="K14" s="11" t="s">
        <v>81</v>
      </c>
      <c r="L14" s="11" t="s">
        <v>82</v>
      </c>
      <c r="M14" s="11" t="s">
        <v>83</v>
      </c>
      <c r="N14" s="11" t="s">
        <v>84</v>
      </c>
      <c r="O14" s="11" t="s">
        <v>85</v>
      </c>
      <c r="P14" s="11" t="s">
        <v>86</v>
      </c>
      <c r="Q14" s="11" t="s">
        <v>87</v>
      </c>
      <c r="R14" s="11" t="s">
        <v>88</v>
      </c>
      <c r="S14" s="11" t="s">
        <v>89</v>
      </c>
      <c r="T14" s="11" t="s">
        <v>90</v>
      </c>
      <c r="U14" s="11" t="s">
        <v>91</v>
      </c>
      <c r="V14" s="11" t="s">
        <v>92</v>
      </c>
      <c r="W14" s="11" t="s">
        <v>93</v>
      </c>
      <c r="X14" s="11"/>
      <c r="Y14" s="11"/>
      <c r="Z14" s="11"/>
      <c r="AA14" s="11"/>
      <c r="AB14" s="11"/>
      <c r="AC14" s="11"/>
      <c r="AD14" s="28"/>
      <c r="AE14" s="12"/>
    </row>
    <row r="15" spans="1:32" ht="26.85" customHeight="1" x14ac:dyDescent="0.2">
      <c r="A15" s="9" t="str">
        <f>A$3</f>
        <v>Data source / spec:</v>
      </c>
      <c r="B15" s="13"/>
      <c r="C15" s="14"/>
      <c r="D15" s="14"/>
      <c r="E15" s="15" t="str">
        <f>"#"</f>
        <v>#</v>
      </c>
      <c r="F15" s="15"/>
      <c r="G15" s="15"/>
      <c r="H15" s="15"/>
      <c r="I15" s="15"/>
      <c r="J15" s="15" t="s">
        <v>94</v>
      </c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28"/>
      <c r="AE15" s="12"/>
    </row>
    <row r="16" spans="1:32" ht="34.35" customHeight="1" x14ac:dyDescent="0.2">
      <c r="A16" s="16" t="str">
        <f>""&amp;A10</f>
        <v>HHA DB Table/Object</v>
      </c>
      <c r="B16" s="17" t="str">
        <f>B14</f>
        <v>ADIABATIC WALL</v>
      </c>
      <c r="C16" s="18" t="str">
        <f>$F$62&amp;"-"&amp;C14</f>
        <v>Floor #-Unique ID</v>
      </c>
      <c r="D16" s="18" t="str">
        <f>D$4</f>
        <v>Rev.Date</v>
      </c>
      <c r="E16" s="18" t="str">
        <f>E$4</f>
        <v>Floor #</v>
      </c>
      <c r="F16" s="19" t="str">
        <f t="shared" ref="F16:X16" si="4">E14</f>
        <v>Zone #</v>
      </c>
      <c r="G16" s="18" t="str">
        <f t="shared" si="4"/>
        <v>Wall Name</v>
      </c>
      <c r="H16" s="19" t="str">
        <f t="shared" si="4"/>
        <v>Construction Type</v>
      </c>
      <c r="I16" s="19" t="str">
        <f t="shared" si="4"/>
        <v>Other Zone Name</v>
      </c>
      <c r="J16" s="19" t="str">
        <f t="shared" si="4"/>
        <v>Other Surface Name</v>
      </c>
      <c r="K16" s="19" t="str">
        <f t="shared" si="4"/>
        <v>Plnm Surface</v>
      </c>
      <c r="L16" s="19" t="str">
        <f t="shared" si="4"/>
        <v># vertices</v>
      </c>
      <c r="M16" s="19" t="str">
        <f t="shared" si="4"/>
        <v>Vertex-1-x</v>
      </c>
      <c r="N16" s="19" t="str">
        <f t="shared" si="4"/>
        <v>Vertex-1-y</v>
      </c>
      <c r="O16" s="19" t="str">
        <f t="shared" si="4"/>
        <v>Vertex-1-z</v>
      </c>
      <c r="P16" s="19" t="str">
        <f t="shared" si="4"/>
        <v>Vertex-2-x</v>
      </c>
      <c r="Q16" s="19" t="str">
        <f t="shared" si="4"/>
        <v>Vertex-2-y</v>
      </c>
      <c r="R16" s="19" t="str">
        <f t="shared" si="4"/>
        <v>Vertex-2-z</v>
      </c>
      <c r="S16" s="19" t="str">
        <f t="shared" si="4"/>
        <v>Vertex-3-x</v>
      </c>
      <c r="T16" s="19" t="str">
        <f t="shared" si="4"/>
        <v>Vertex-3-y</v>
      </c>
      <c r="U16" s="19" t="str">
        <f t="shared" si="4"/>
        <v>Vertex-3-z</v>
      </c>
      <c r="V16" s="19" t="str">
        <f t="shared" si="4"/>
        <v>Vertex-4-x</v>
      </c>
      <c r="W16" s="19" t="str">
        <f t="shared" si="4"/>
        <v>Vertex-4-y</v>
      </c>
      <c r="X16" s="19" t="str">
        <f t="shared" si="4"/>
        <v>Vertex-4-z</v>
      </c>
      <c r="Y16" s="19"/>
      <c r="Z16" s="19"/>
      <c r="AA16" s="19"/>
      <c r="AB16" s="19"/>
      <c r="AC16" s="19"/>
      <c r="AD16" s="37"/>
      <c r="AE16" s="3"/>
      <c r="AF16" s="12"/>
    </row>
    <row r="17" spans="1:31" ht="23.85" customHeight="1" x14ac:dyDescent="0.2">
      <c r="A17" s="23" t="str">
        <f>""&amp;A$5</f>
        <v>V7.2 E+ object Field:</v>
      </c>
      <c r="B17" s="24" t="s">
        <v>95</v>
      </c>
      <c r="C17" s="25" t="s">
        <v>53</v>
      </c>
      <c r="D17" s="25" t="s">
        <v>63</v>
      </c>
      <c r="E17" s="25" t="s">
        <v>64</v>
      </c>
      <c r="F17" s="25" t="s">
        <v>65</v>
      </c>
      <c r="G17" s="25" t="s">
        <v>96</v>
      </c>
      <c r="H17" s="25" t="s">
        <v>97</v>
      </c>
      <c r="I17" s="25" t="s">
        <v>98</v>
      </c>
      <c r="J17" s="25" t="s">
        <v>54</v>
      </c>
      <c r="K17" s="25" t="s">
        <v>55</v>
      </c>
      <c r="L17" s="25" t="s">
        <v>56</v>
      </c>
      <c r="M17" s="25" t="s">
        <v>57</v>
      </c>
      <c r="N17" s="25" t="s">
        <v>58</v>
      </c>
      <c r="O17" s="25" t="s">
        <v>59</v>
      </c>
      <c r="P17" s="38" t="s">
        <v>60</v>
      </c>
      <c r="Q17" s="38" t="s">
        <v>61</v>
      </c>
      <c r="R17" s="38" t="s">
        <v>62</v>
      </c>
      <c r="S17" s="38" t="s">
        <v>99</v>
      </c>
      <c r="T17" s="38" t="s">
        <v>100</v>
      </c>
      <c r="U17" s="38" t="s">
        <v>101</v>
      </c>
      <c r="V17" s="38" t="s">
        <v>102</v>
      </c>
      <c r="W17" s="38" t="s">
        <v>103</v>
      </c>
      <c r="X17" s="38"/>
      <c r="Y17" s="38"/>
      <c r="Z17" s="38"/>
      <c r="AA17" s="38"/>
      <c r="AB17" s="27"/>
      <c r="AC17" s="27"/>
      <c r="AD17" s="28"/>
      <c r="AE17" s="12"/>
    </row>
    <row r="18" spans="1:31" s="12" customFormat="1" ht="51" x14ac:dyDescent="0.2">
      <c r="A18" s="31" t="str">
        <f>""&amp;A$6</f>
        <v>Data:</v>
      </c>
      <c r="B18" s="32"/>
      <c r="C18" s="34" t="str">
        <f>E16&amp;"-"&amp;G16</f>
        <v>Floor #-Wall Name</v>
      </c>
      <c r="D18" s="34" t="str">
        <f>"Adb. Wal Constr. "&amp;H16</f>
        <v>Adb. Wal Constr. Construction Type</v>
      </c>
      <c r="E18" s="34" t="str">
        <f>E16&amp;"-"&amp;F16&amp;" +getPlnm()"</f>
        <v>Floor #-Zone # +getPlnm()</v>
      </c>
      <c r="F18" s="34" t="str">
        <f>"Adiabatic"</f>
        <v>Adiabatic</v>
      </c>
      <c r="G18" s="34" t="str">
        <f>""</f>
        <v/>
      </c>
      <c r="H18" s="34" t="str">
        <f>"NoSun"</f>
        <v>NoSun</v>
      </c>
      <c r="I18" s="34" t="str">
        <f>"NoWind"</f>
        <v>NoWind</v>
      </c>
      <c r="J18" s="34" t="str">
        <f>"0"</f>
        <v>0</v>
      </c>
      <c r="K18" s="34" t="str">
        <f>L16</f>
        <v># vertices</v>
      </c>
      <c r="L18" s="34" t="str">
        <f t="shared" ref="L18:W18" si="5">M16&amp;"/1000"</f>
        <v>Vertex-1-x/1000</v>
      </c>
      <c r="M18" s="34" t="str">
        <f t="shared" si="5"/>
        <v>Vertex-1-y/1000</v>
      </c>
      <c r="N18" s="34" t="str">
        <f t="shared" si="5"/>
        <v>Vertex-1-z/1000</v>
      </c>
      <c r="O18" s="34" t="str">
        <f>S16&amp;"/1000"</f>
        <v>Vertex-3-x/1000</v>
      </c>
      <c r="P18" s="34" t="str">
        <f>T16&amp;"/1000"</f>
        <v>Vertex-3-y/1000</v>
      </c>
      <c r="Q18" s="34" t="str">
        <f>U16&amp;"/1000"</f>
        <v>Vertex-3-z/1000</v>
      </c>
      <c r="R18" s="34" t="str">
        <f>V16&amp;"/1000"</f>
        <v>Vertex-4-x/1000</v>
      </c>
      <c r="S18" s="34" t="str">
        <f>W16&amp;"/1000"</f>
        <v>Vertex-4-y/1000</v>
      </c>
      <c r="T18" s="34" t="str">
        <f>X16&amp;"/1000"</f>
        <v>Vertex-4-z/1000</v>
      </c>
      <c r="U18" s="34" t="str">
        <f>P16&amp;"/1000"</f>
        <v>Vertex-2-x/1000</v>
      </c>
      <c r="V18" s="34" t="str">
        <f>Q16&amp;"/1000"</f>
        <v>Vertex-2-y/1000</v>
      </c>
      <c r="W18" s="34" t="str">
        <f>R16&amp;"/1000"</f>
        <v>Vertex-2-z/1000</v>
      </c>
      <c r="X18" s="34"/>
      <c r="Y18" s="34"/>
      <c r="Z18" s="34"/>
      <c r="AA18" s="34"/>
      <c r="AB18" s="34"/>
      <c r="AC18" s="34"/>
      <c r="AD18" s="28"/>
    </row>
    <row r="19" spans="1:31" ht="25.35" customHeight="1" x14ac:dyDescent="0.2">
      <c r="A19" s="5" t="str">
        <f>A$1</f>
        <v>OBJECT</v>
      </c>
      <c r="B19" s="6"/>
      <c r="C19" s="6" t="str">
        <f t="shared" ref="C19:W19" si="6">C13</f>
        <v>Field-1</v>
      </c>
      <c r="D19" s="6">
        <f t="shared" si="6"/>
        <v>2</v>
      </c>
      <c r="E19" s="6">
        <f t="shared" si="6"/>
        <v>3</v>
      </c>
      <c r="F19" s="6">
        <f t="shared" si="6"/>
        <v>4</v>
      </c>
      <c r="G19" s="6">
        <f t="shared" si="6"/>
        <v>5</v>
      </c>
      <c r="H19" s="6">
        <f t="shared" si="6"/>
        <v>6</v>
      </c>
      <c r="I19" s="6">
        <f t="shared" si="6"/>
        <v>7</v>
      </c>
      <c r="J19" s="6">
        <f t="shared" si="6"/>
        <v>8</v>
      </c>
      <c r="K19" s="6">
        <f t="shared" si="6"/>
        <v>9</v>
      </c>
      <c r="L19" s="6">
        <f t="shared" si="6"/>
        <v>10</v>
      </c>
      <c r="M19" s="6">
        <f t="shared" si="6"/>
        <v>11</v>
      </c>
      <c r="N19" s="6">
        <f t="shared" si="6"/>
        <v>12</v>
      </c>
      <c r="O19" s="6">
        <f t="shared" si="6"/>
        <v>13</v>
      </c>
      <c r="P19" s="6">
        <f t="shared" si="6"/>
        <v>14</v>
      </c>
      <c r="Q19" s="6">
        <f t="shared" si="6"/>
        <v>15</v>
      </c>
      <c r="R19" s="6">
        <f t="shared" si="6"/>
        <v>16</v>
      </c>
      <c r="S19" s="6">
        <f t="shared" si="6"/>
        <v>17</v>
      </c>
      <c r="T19" s="6">
        <f t="shared" si="6"/>
        <v>18</v>
      </c>
      <c r="U19" s="6">
        <f t="shared" si="6"/>
        <v>19</v>
      </c>
      <c r="V19" s="6">
        <f t="shared" si="6"/>
        <v>20</v>
      </c>
      <c r="W19" s="6">
        <f t="shared" si="6"/>
        <v>21</v>
      </c>
      <c r="X19" s="6"/>
      <c r="Y19" s="6"/>
      <c r="Z19" s="6"/>
      <c r="AA19" s="6"/>
      <c r="AB19" s="6"/>
      <c r="AC19" s="6"/>
      <c r="AD19" s="28"/>
      <c r="AE19" s="12"/>
    </row>
    <row r="20" spans="1:31" ht="29.1" customHeight="1" x14ac:dyDescent="0.2">
      <c r="A20" s="9" t="str">
        <f>A$2</f>
        <v>CAD Object</v>
      </c>
      <c r="B20" s="10" t="s">
        <v>12</v>
      </c>
      <c r="C20" s="11" t="str">
        <f>C$2</f>
        <v>Unique ID</v>
      </c>
      <c r="D20" s="11" t="str">
        <f>D$2</f>
        <v>Rev.Date</v>
      </c>
      <c r="E20" s="11" t="str">
        <f>E14</f>
        <v>Zone #</v>
      </c>
      <c r="F20" s="11" t="s">
        <v>76</v>
      </c>
      <c r="G20" s="11" t="s">
        <v>77</v>
      </c>
      <c r="H20" s="11" t="str">
        <f>H$14</f>
        <v>Other Zone Name</v>
      </c>
      <c r="I20" s="11" t="str">
        <f>I$14</f>
        <v>Other Surface Name</v>
      </c>
      <c r="J20" s="11" t="s">
        <v>80</v>
      </c>
      <c r="K20" s="11" t="s">
        <v>81</v>
      </c>
      <c r="L20" s="11" t="s">
        <v>82</v>
      </c>
      <c r="M20" s="11" t="s">
        <v>83</v>
      </c>
      <c r="N20" s="11" t="s">
        <v>84</v>
      </c>
      <c r="O20" s="11" t="s">
        <v>85</v>
      </c>
      <c r="P20" s="11" t="s">
        <v>86</v>
      </c>
      <c r="Q20" s="11" t="s">
        <v>87</v>
      </c>
      <c r="R20" s="11" t="s">
        <v>88</v>
      </c>
      <c r="S20" s="11" t="s">
        <v>89</v>
      </c>
      <c r="T20" s="11" t="s">
        <v>90</v>
      </c>
      <c r="U20" s="11" t="s">
        <v>91</v>
      </c>
      <c r="V20" s="11" t="s">
        <v>92</v>
      </c>
      <c r="W20" s="11" t="s">
        <v>93</v>
      </c>
      <c r="X20" s="11"/>
      <c r="Y20" s="11"/>
      <c r="Z20" s="11"/>
      <c r="AA20" s="11"/>
      <c r="AB20" s="11"/>
      <c r="AC20" s="11"/>
      <c r="AD20" s="28"/>
      <c r="AE20" s="12"/>
    </row>
    <row r="21" spans="1:31" ht="24.6" customHeight="1" x14ac:dyDescent="0.2">
      <c r="A21" s="9" t="str">
        <f>A$3</f>
        <v>Data source / spec:</v>
      </c>
      <c r="B21" s="13"/>
      <c r="C21" s="14" t="str">
        <f>C16</f>
        <v>Floor #-Unique ID</v>
      </c>
      <c r="D21" s="14"/>
      <c r="E21" s="15" t="str">
        <f>"#"</f>
        <v>#</v>
      </c>
      <c r="F21" s="15"/>
      <c r="G21" s="15"/>
      <c r="H21" s="15"/>
      <c r="I21" s="15"/>
      <c r="J21" s="15" t="s">
        <v>94</v>
      </c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28"/>
      <c r="AE21" s="12"/>
    </row>
    <row r="22" spans="1:31" ht="33.6" customHeight="1" x14ac:dyDescent="0.2">
      <c r="A22" s="16" t="str">
        <f>""&amp;A16</f>
        <v>HHA DB Table/Object</v>
      </c>
      <c r="B22" s="17" t="str">
        <f>B20</f>
        <v>INTERZONE WALL</v>
      </c>
      <c r="C22" s="18" t="str">
        <f>$F$62&amp;"-"&amp;C20</f>
        <v>Floor #-Unique ID</v>
      </c>
      <c r="D22" s="18" t="str">
        <f>D$4</f>
        <v>Rev.Date</v>
      </c>
      <c r="E22" s="18" t="str">
        <f>E$4</f>
        <v>Floor #</v>
      </c>
      <c r="F22" s="19" t="str">
        <f t="shared" ref="F22:X22" si="7">E20</f>
        <v>Zone #</v>
      </c>
      <c r="G22" s="18" t="str">
        <f t="shared" si="7"/>
        <v>Wall Name</v>
      </c>
      <c r="H22" s="19" t="str">
        <f t="shared" si="7"/>
        <v>Construction Type</v>
      </c>
      <c r="I22" s="19" t="str">
        <f t="shared" si="7"/>
        <v>Other Zone Name</v>
      </c>
      <c r="J22" s="19" t="str">
        <f t="shared" si="7"/>
        <v>Other Surface Name</v>
      </c>
      <c r="K22" s="19" t="str">
        <f t="shared" si="7"/>
        <v>Plnm Surface</v>
      </c>
      <c r="L22" s="19" t="str">
        <f t="shared" si="7"/>
        <v># vertices</v>
      </c>
      <c r="M22" s="19" t="str">
        <f t="shared" si="7"/>
        <v>Vertex-1-x</v>
      </c>
      <c r="N22" s="19" t="str">
        <f t="shared" si="7"/>
        <v>Vertex-1-y</v>
      </c>
      <c r="O22" s="19" t="str">
        <f t="shared" si="7"/>
        <v>Vertex-1-z</v>
      </c>
      <c r="P22" s="19" t="str">
        <f t="shared" si="7"/>
        <v>Vertex-2-x</v>
      </c>
      <c r="Q22" s="19" t="str">
        <f t="shared" si="7"/>
        <v>Vertex-2-y</v>
      </c>
      <c r="R22" s="19" t="str">
        <f t="shared" si="7"/>
        <v>Vertex-2-z</v>
      </c>
      <c r="S22" s="19" t="str">
        <f t="shared" si="7"/>
        <v>Vertex-3-x</v>
      </c>
      <c r="T22" s="19" t="str">
        <f t="shared" si="7"/>
        <v>Vertex-3-y</v>
      </c>
      <c r="U22" s="19" t="str">
        <f t="shared" si="7"/>
        <v>Vertex-3-z</v>
      </c>
      <c r="V22" s="19" t="str">
        <f t="shared" si="7"/>
        <v>Vertex-4-x</v>
      </c>
      <c r="W22" s="19" t="str">
        <f t="shared" si="7"/>
        <v>Vertex-4-y</v>
      </c>
      <c r="X22" s="19" t="str">
        <f t="shared" si="7"/>
        <v>Vertex-4-z</v>
      </c>
      <c r="Y22" s="19"/>
      <c r="Z22" s="19"/>
      <c r="AA22" s="19"/>
      <c r="AB22" s="19"/>
      <c r="AC22" s="19"/>
      <c r="AD22" s="28"/>
      <c r="AE22" s="12"/>
    </row>
    <row r="23" spans="1:31" ht="33.6" customHeight="1" x14ac:dyDescent="0.2">
      <c r="A23" s="23" t="str">
        <f>""&amp;A$5</f>
        <v>V7.2 E+ object Field:</v>
      </c>
      <c r="B23" s="24" t="s">
        <v>95</v>
      </c>
      <c r="C23" s="25" t="s">
        <v>53</v>
      </c>
      <c r="D23" s="25" t="s">
        <v>63</v>
      </c>
      <c r="E23" s="25" t="s">
        <v>64</v>
      </c>
      <c r="F23" s="25" t="s">
        <v>65</v>
      </c>
      <c r="G23" s="25" t="s">
        <v>96</v>
      </c>
      <c r="H23" s="25" t="s">
        <v>97</v>
      </c>
      <c r="I23" s="25" t="s">
        <v>98</v>
      </c>
      <c r="J23" s="25" t="s">
        <v>54</v>
      </c>
      <c r="K23" s="25" t="s">
        <v>55</v>
      </c>
      <c r="L23" s="25" t="s">
        <v>56</v>
      </c>
      <c r="M23" s="25" t="s">
        <v>57</v>
      </c>
      <c r="N23" s="25" t="s">
        <v>58</v>
      </c>
      <c r="O23" s="25" t="s">
        <v>59</v>
      </c>
      <c r="P23" s="38" t="s">
        <v>60</v>
      </c>
      <c r="Q23" s="38" t="s">
        <v>61</v>
      </c>
      <c r="R23" s="38" t="s">
        <v>62</v>
      </c>
      <c r="S23" s="38" t="s">
        <v>99</v>
      </c>
      <c r="T23" s="38" t="s">
        <v>100</v>
      </c>
      <c r="U23" s="38" t="s">
        <v>101</v>
      </c>
      <c r="V23" s="38" t="s">
        <v>102</v>
      </c>
      <c r="W23" s="38" t="s">
        <v>103</v>
      </c>
      <c r="X23" s="26"/>
      <c r="Y23" s="26"/>
      <c r="Z23" s="26"/>
      <c r="AA23" s="27"/>
      <c r="AB23" s="27"/>
      <c r="AC23" s="27"/>
      <c r="AD23" s="28"/>
      <c r="AE23" s="12"/>
    </row>
    <row r="24" spans="1:31" s="12" customFormat="1" ht="51" x14ac:dyDescent="0.2">
      <c r="A24" s="31" t="str">
        <f>""&amp;A$6</f>
        <v>Data:</v>
      </c>
      <c r="B24" s="32"/>
      <c r="C24" s="34" t="str">
        <f>E22&amp;"-"&amp;G22</f>
        <v>Floor #-Wall Name</v>
      </c>
      <c r="D24" s="34" t="str">
        <f>"Interzone Wall Constr. "&amp;H22</f>
        <v>Interzone Wall Constr. Construction Type</v>
      </c>
      <c r="E24" s="34" t="str">
        <f>E22&amp;"-"&amp;F22&amp;" +getPlnm()"</f>
        <v>Floor #-Zone # +getPlnm()</v>
      </c>
      <c r="F24" s="34" t="str">
        <f>"Surface"</f>
        <v>Surface</v>
      </c>
      <c r="G24" s="34" t="str">
        <f>J22</f>
        <v>Other Surface Name</v>
      </c>
      <c r="H24" s="34" t="str">
        <f>"NoSun"</f>
        <v>NoSun</v>
      </c>
      <c r="I24" s="34" t="str">
        <f>"NoWind"</f>
        <v>NoWind</v>
      </c>
      <c r="J24" s="34" t="str">
        <f>"0"</f>
        <v>0</v>
      </c>
      <c r="K24" s="34" t="str">
        <f>L22</f>
        <v># vertices</v>
      </c>
      <c r="L24" s="34" t="str">
        <f t="shared" ref="L24:W24" si="8">M22&amp;"/1000"</f>
        <v>Vertex-1-x/1000</v>
      </c>
      <c r="M24" s="34" t="str">
        <f t="shared" si="8"/>
        <v>Vertex-1-y/1000</v>
      </c>
      <c r="N24" s="34" t="str">
        <f t="shared" si="8"/>
        <v>Vertex-1-z/1000</v>
      </c>
      <c r="O24" s="34" t="str">
        <f>S22&amp;"/1000"</f>
        <v>Vertex-3-x/1000</v>
      </c>
      <c r="P24" s="34" t="str">
        <f>T22&amp;"/1000"</f>
        <v>Vertex-3-y/1000</v>
      </c>
      <c r="Q24" s="34" t="str">
        <f>U22&amp;"/1000"</f>
        <v>Vertex-3-z/1000</v>
      </c>
      <c r="R24" s="34" t="str">
        <f>V22&amp;"/1000"</f>
        <v>Vertex-4-x/1000</v>
      </c>
      <c r="S24" s="34" t="str">
        <f>W22&amp;"/1000"</f>
        <v>Vertex-4-y/1000</v>
      </c>
      <c r="T24" s="34" t="str">
        <f>X22&amp;"/1000"</f>
        <v>Vertex-4-z/1000</v>
      </c>
      <c r="U24" s="34" t="str">
        <f>P22&amp;"/1000"</f>
        <v>Vertex-2-x/1000</v>
      </c>
      <c r="V24" s="34" t="str">
        <f>Q22&amp;"/1000"</f>
        <v>Vertex-2-y/1000</v>
      </c>
      <c r="W24" s="34" t="str">
        <f>R22&amp;"/1000"</f>
        <v>Vertex-2-z/1000</v>
      </c>
      <c r="X24" s="34"/>
      <c r="Y24" s="34"/>
      <c r="Z24" s="34"/>
      <c r="AA24" s="34"/>
      <c r="AB24" s="34"/>
      <c r="AC24" s="34"/>
      <c r="AD24" s="28"/>
    </row>
    <row r="25" spans="1:31" ht="20.85" customHeight="1" x14ac:dyDescent="0.2">
      <c r="A25" s="5" t="str">
        <f>A$1</f>
        <v>OBJECT</v>
      </c>
      <c r="B25" s="6"/>
      <c r="C25" s="6" t="str">
        <f t="shared" ref="C25:W25" si="9">C19</f>
        <v>Field-1</v>
      </c>
      <c r="D25" s="6">
        <f t="shared" si="9"/>
        <v>2</v>
      </c>
      <c r="E25" s="6">
        <f t="shared" si="9"/>
        <v>3</v>
      </c>
      <c r="F25" s="6">
        <f t="shared" si="9"/>
        <v>4</v>
      </c>
      <c r="G25" s="6">
        <f t="shared" si="9"/>
        <v>5</v>
      </c>
      <c r="H25" s="6">
        <f t="shared" si="9"/>
        <v>6</v>
      </c>
      <c r="I25" s="6">
        <f t="shared" si="9"/>
        <v>7</v>
      </c>
      <c r="J25" s="6">
        <f t="shared" si="9"/>
        <v>8</v>
      </c>
      <c r="K25" s="6">
        <f t="shared" si="9"/>
        <v>9</v>
      </c>
      <c r="L25" s="6">
        <f t="shared" si="9"/>
        <v>10</v>
      </c>
      <c r="M25" s="6">
        <f t="shared" si="9"/>
        <v>11</v>
      </c>
      <c r="N25" s="6">
        <f t="shared" si="9"/>
        <v>12</v>
      </c>
      <c r="O25" s="6">
        <f t="shared" si="9"/>
        <v>13</v>
      </c>
      <c r="P25" s="6">
        <f t="shared" si="9"/>
        <v>14</v>
      </c>
      <c r="Q25" s="6">
        <f t="shared" si="9"/>
        <v>15</v>
      </c>
      <c r="R25" s="6">
        <f t="shared" si="9"/>
        <v>16</v>
      </c>
      <c r="S25" s="6">
        <f t="shared" si="9"/>
        <v>17</v>
      </c>
      <c r="T25" s="6">
        <f t="shared" si="9"/>
        <v>18</v>
      </c>
      <c r="U25" s="6">
        <f t="shared" si="9"/>
        <v>19</v>
      </c>
      <c r="V25" s="6">
        <f t="shared" si="9"/>
        <v>20</v>
      </c>
      <c r="W25" s="6">
        <f t="shared" si="9"/>
        <v>21</v>
      </c>
      <c r="X25" s="6"/>
      <c r="Y25" s="6"/>
      <c r="Z25" s="6"/>
      <c r="AA25" s="6"/>
      <c r="AB25" s="6"/>
      <c r="AC25" s="6"/>
      <c r="AD25" s="28"/>
      <c r="AE25" s="12"/>
    </row>
    <row r="26" spans="1:31" ht="29.1" customHeight="1" x14ac:dyDescent="0.2">
      <c r="A26" s="9" t="str">
        <f>A$2</f>
        <v>CAD Object</v>
      </c>
      <c r="B26" s="10" t="s">
        <v>104</v>
      </c>
      <c r="C26" s="11" t="str">
        <f>C$2</f>
        <v>Unique ID</v>
      </c>
      <c r="D26" s="11" t="str">
        <f>D$2</f>
        <v>Rev.Date</v>
      </c>
      <c r="E26" s="11" t="str">
        <f>E20</f>
        <v>Zone #</v>
      </c>
      <c r="F26" s="11" t="s">
        <v>105</v>
      </c>
      <c r="G26" s="11" t="s">
        <v>77</v>
      </c>
      <c r="H26" s="11" t="str">
        <f>H$14</f>
        <v>Other Zone Name</v>
      </c>
      <c r="I26" s="11" t="s">
        <v>33</v>
      </c>
      <c r="J26" s="11" t="str">
        <f>J$14</f>
        <v>Plnm Surface</v>
      </c>
      <c r="K26" s="11" t="s">
        <v>81</v>
      </c>
      <c r="L26" s="11" t="s">
        <v>82</v>
      </c>
      <c r="M26" s="11" t="s">
        <v>83</v>
      </c>
      <c r="N26" s="11" t="s">
        <v>84</v>
      </c>
      <c r="O26" s="11" t="s">
        <v>85</v>
      </c>
      <c r="P26" s="11" t="s">
        <v>86</v>
      </c>
      <c r="Q26" s="11" t="s">
        <v>87</v>
      </c>
      <c r="R26" s="11" t="s">
        <v>88</v>
      </c>
      <c r="S26" s="11" t="s">
        <v>89</v>
      </c>
      <c r="T26" s="11" t="s">
        <v>90</v>
      </c>
      <c r="U26" s="11" t="s">
        <v>91</v>
      </c>
      <c r="V26" s="11" t="s">
        <v>92</v>
      </c>
      <c r="W26" s="11" t="s">
        <v>93</v>
      </c>
      <c r="X26" s="39" t="s">
        <v>106</v>
      </c>
      <c r="Y26" s="11"/>
      <c r="Z26" s="11"/>
      <c r="AA26" s="11"/>
      <c r="AB26" s="11"/>
      <c r="AC26" s="11"/>
      <c r="AD26" s="28"/>
      <c r="AE26" s="12"/>
    </row>
    <row r="27" spans="1:31" ht="33.6" customHeight="1" x14ac:dyDescent="0.2">
      <c r="A27" s="9" t="str">
        <f>A$3</f>
        <v>Data source / spec:</v>
      </c>
      <c r="B27" s="13"/>
      <c r="C27" s="14" t="str">
        <f>C21</f>
        <v>Floor #-Unique ID</v>
      </c>
      <c r="D27" s="14"/>
      <c r="E27" s="15" t="str">
        <f>"#"</f>
        <v>#</v>
      </c>
      <c r="F27" s="15"/>
      <c r="G27" s="15"/>
      <c r="H27" s="15"/>
      <c r="I27" s="15"/>
      <c r="J27" s="15" t="str">
        <f>J$15</f>
        <v>YES/NO</v>
      </c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28"/>
      <c r="AE27" s="12"/>
    </row>
    <row r="28" spans="1:31" ht="33.6" customHeight="1" x14ac:dyDescent="0.2">
      <c r="A28" s="16" t="str">
        <f>""&amp;A22</f>
        <v>HHA DB Table/Object</v>
      </c>
      <c r="B28" s="17" t="s">
        <v>104</v>
      </c>
      <c r="C28" s="18" t="str">
        <f>C$4</f>
        <v>Floor #-Unique ID</v>
      </c>
      <c r="D28" s="18" t="str">
        <f>D$4</f>
        <v>Rev.Date</v>
      </c>
      <c r="E28" s="18" t="str">
        <f>E$4</f>
        <v>Floor #</v>
      </c>
      <c r="F28" s="18" t="str">
        <f>F$4</f>
        <v>Zone #</v>
      </c>
      <c r="G28" s="19" t="str">
        <f t="shared" ref="G28:X28" si="10">F26</f>
        <v>Ceiling Name</v>
      </c>
      <c r="H28" s="19" t="str">
        <f t="shared" si="10"/>
        <v>Construction Type</v>
      </c>
      <c r="I28" s="19" t="str">
        <f t="shared" si="10"/>
        <v>Other Zone Name</v>
      </c>
      <c r="J28" s="19" t="str">
        <f t="shared" si="10"/>
        <v>Blank</v>
      </c>
      <c r="K28" s="19" t="str">
        <f t="shared" si="10"/>
        <v>Plnm Surface</v>
      </c>
      <c r="L28" s="19" t="str">
        <f t="shared" si="10"/>
        <v># vertices</v>
      </c>
      <c r="M28" s="19" t="str">
        <f t="shared" si="10"/>
        <v>Vertex-1-x</v>
      </c>
      <c r="N28" s="19" t="str">
        <f t="shared" si="10"/>
        <v>Vertex-1-y</v>
      </c>
      <c r="O28" s="19" t="str">
        <f t="shared" si="10"/>
        <v>Vertex-1-z</v>
      </c>
      <c r="P28" s="19" t="str">
        <f t="shared" si="10"/>
        <v>Vertex-2-x</v>
      </c>
      <c r="Q28" s="19" t="str">
        <f t="shared" si="10"/>
        <v>Vertex-2-y</v>
      </c>
      <c r="R28" s="19" t="str">
        <f t="shared" si="10"/>
        <v>Vertex-2-z</v>
      </c>
      <c r="S28" s="19" t="str">
        <f t="shared" si="10"/>
        <v>Vertex-3-x</v>
      </c>
      <c r="T28" s="19" t="str">
        <f t="shared" si="10"/>
        <v>Vertex-3-y</v>
      </c>
      <c r="U28" s="19" t="str">
        <f t="shared" si="10"/>
        <v>Vertex-3-z</v>
      </c>
      <c r="V28" s="19" t="str">
        <f t="shared" si="10"/>
        <v>Vertex-4-x</v>
      </c>
      <c r="W28" s="19" t="str">
        <f t="shared" si="10"/>
        <v>Vertex-4-y</v>
      </c>
      <c r="X28" s="19" t="str">
        <f t="shared" si="10"/>
        <v>Vertex-4-z</v>
      </c>
      <c r="Y28" s="19"/>
      <c r="Z28" s="19"/>
      <c r="AA28" s="19"/>
      <c r="AB28" s="19"/>
      <c r="AC28" s="19"/>
      <c r="AD28" s="28"/>
      <c r="AE28" s="12"/>
    </row>
    <row r="29" spans="1:31" ht="33.6" customHeight="1" x14ac:dyDescent="0.2">
      <c r="A29" s="23" t="str">
        <f>""&amp;A$5</f>
        <v>V7.2 E+ object Field:</v>
      </c>
      <c r="B29" s="24" t="s">
        <v>107</v>
      </c>
      <c r="C29" s="25" t="s">
        <v>53</v>
      </c>
      <c r="D29" s="25" t="s">
        <v>63</v>
      </c>
      <c r="E29" s="25" t="s">
        <v>64</v>
      </c>
      <c r="F29" s="25" t="s">
        <v>65</v>
      </c>
      <c r="G29" s="25" t="s">
        <v>96</v>
      </c>
      <c r="H29" s="25" t="s">
        <v>97</v>
      </c>
      <c r="I29" s="25" t="s">
        <v>98</v>
      </c>
      <c r="J29" s="25" t="s">
        <v>54</v>
      </c>
      <c r="K29" s="25" t="s">
        <v>55</v>
      </c>
      <c r="L29" s="25" t="s">
        <v>56</v>
      </c>
      <c r="M29" s="25" t="s">
        <v>57</v>
      </c>
      <c r="N29" s="25" t="s">
        <v>58</v>
      </c>
      <c r="O29" s="25" t="s">
        <v>59</v>
      </c>
      <c r="P29" s="38" t="s">
        <v>60</v>
      </c>
      <c r="Q29" s="38" t="s">
        <v>61</v>
      </c>
      <c r="R29" s="38" t="s">
        <v>62</v>
      </c>
      <c r="S29" s="38" t="s">
        <v>99</v>
      </c>
      <c r="T29" s="38" t="s">
        <v>100</v>
      </c>
      <c r="U29" s="38" t="s">
        <v>101</v>
      </c>
      <c r="V29" s="38" t="s">
        <v>102</v>
      </c>
      <c r="W29" s="38" t="s">
        <v>103</v>
      </c>
      <c r="X29" s="26"/>
      <c r="Y29" s="26"/>
      <c r="Z29" s="26"/>
      <c r="AA29" s="27"/>
      <c r="AB29" s="27"/>
      <c r="AC29" s="27"/>
      <c r="AD29" s="28"/>
      <c r="AE29" s="12"/>
    </row>
    <row r="30" spans="1:31" s="12" customFormat="1" ht="38.25" x14ac:dyDescent="0.2">
      <c r="A30" s="31" t="str">
        <f>""&amp;A$6</f>
        <v>Data:</v>
      </c>
      <c r="B30" s="32"/>
      <c r="C30" s="34" t="str">
        <f>E28&amp;"-"&amp;G28</f>
        <v>Floor #-Ceiling Name</v>
      </c>
      <c r="D30" s="34" t="str">
        <f>"Ceiling Constr. "&amp;H28</f>
        <v>Ceiling Constr. Construction Type</v>
      </c>
      <c r="E30" s="34" t="str">
        <f>E28&amp;"-"&amp;F28</f>
        <v>Floor #-Zone #</v>
      </c>
      <c r="F30" s="34" t="str">
        <f>"Zone"</f>
        <v>Zone</v>
      </c>
      <c r="G30" s="34" t="str">
        <f>E28&amp;"-"&amp;"getOtherZonePlnm()"</f>
        <v>Floor #-getOtherZonePlnm()</v>
      </c>
      <c r="H30" s="34" t="str">
        <f>"NoSun"</f>
        <v>NoSun</v>
      </c>
      <c r="I30" s="34" t="str">
        <f>"NoWind"</f>
        <v>NoWind</v>
      </c>
      <c r="J30" s="34" t="str">
        <f>"0"</f>
        <v>0</v>
      </c>
      <c r="K30" s="34" t="str">
        <f>L28</f>
        <v># vertices</v>
      </c>
      <c r="L30" s="34" t="str">
        <f t="shared" ref="L30:W30" si="11">M28&amp;"/1000"</f>
        <v>Vertex-1-x/1000</v>
      </c>
      <c r="M30" s="34" t="str">
        <f t="shared" si="11"/>
        <v>Vertex-1-y/1000</v>
      </c>
      <c r="N30" s="34" t="str">
        <f t="shared" si="11"/>
        <v>Vertex-1-z/1000</v>
      </c>
      <c r="O30" s="34" t="str">
        <f t="shared" si="11"/>
        <v>Vertex-2-x/1000</v>
      </c>
      <c r="P30" s="34" t="str">
        <f t="shared" si="11"/>
        <v>Vertex-2-y/1000</v>
      </c>
      <c r="Q30" s="34" t="str">
        <f t="shared" si="11"/>
        <v>Vertex-2-z/1000</v>
      </c>
      <c r="R30" s="34" t="str">
        <f t="shared" si="11"/>
        <v>Vertex-3-x/1000</v>
      </c>
      <c r="S30" s="34" t="str">
        <f t="shared" si="11"/>
        <v>Vertex-3-y/1000</v>
      </c>
      <c r="T30" s="34" t="str">
        <f t="shared" si="11"/>
        <v>Vertex-3-z/1000</v>
      </c>
      <c r="U30" s="34" t="str">
        <f t="shared" si="11"/>
        <v>Vertex-4-x/1000</v>
      </c>
      <c r="V30" s="34" t="str">
        <f t="shared" si="11"/>
        <v>Vertex-4-y/1000</v>
      </c>
      <c r="W30" s="34" t="str">
        <f t="shared" si="11"/>
        <v>Vertex-4-z/1000</v>
      </c>
      <c r="X30" s="34"/>
      <c r="Y30" s="34"/>
      <c r="Z30" s="34"/>
      <c r="AA30" s="34"/>
      <c r="AB30" s="34"/>
      <c r="AC30" s="34"/>
      <c r="AD30" s="28"/>
    </row>
    <row r="31" spans="1:31" ht="18.600000000000001" customHeight="1" x14ac:dyDescent="0.2">
      <c r="A31" s="5" t="str">
        <f>A$1</f>
        <v>OBJECT</v>
      </c>
      <c r="B31" s="6"/>
      <c r="C31" s="6" t="str">
        <f t="shared" ref="C31:W31" si="12">C25</f>
        <v>Field-1</v>
      </c>
      <c r="D31" s="6">
        <f t="shared" si="12"/>
        <v>2</v>
      </c>
      <c r="E31" s="6">
        <f t="shared" si="12"/>
        <v>3</v>
      </c>
      <c r="F31" s="6">
        <f t="shared" si="12"/>
        <v>4</v>
      </c>
      <c r="G31" s="6">
        <f t="shared" si="12"/>
        <v>5</v>
      </c>
      <c r="H31" s="6">
        <f t="shared" si="12"/>
        <v>6</v>
      </c>
      <c r="I31" s="6">
        <f t="shared" si="12"/>
        <v>7</v>
      </c>
      <c r="J31" s="6">
        <f t="shared" si="12"/>
        <v>8</v>
      </c>
      <c r="K31" s="6">
        <f t="shared" si="12"/>
        <v>9</v>
      </c>
      <c r="L31" s="6">
        <f t="shared" si="12"/>
        <v>10</v>
      </c>
      <c r="M31" s="6">
        <f t="shared" si="12"/>
        <v>11</v>
      </c>
      <c r="N31" s="6">
        <f t="shared" si="12"/>
        <v>12</v>
      </c>
      <c r="O31" s="6">
        <f t="shared" si="12"/>
        <v>13</v>
      </c>
      <c r="P31" s="6">
        <f t="shared" si="12"/>
        <v>14</v>
      </c>
      <c r="Q31" s="6">
        <f t="shared" si="12"/>
        <v>15</v>
      </c>
      <c r="R31" s="6">
        <f t="shared" si="12"/>
        <v>16</v>
      </c>
      <c r="S31" s="6">
        <f t="shared" si="12"/>
        <v>17</v>
      </c>
      <c r="T31" s="6">
        <f t="shared" si="12"/>
        <v>18</v>
      </c>
      <c r="U31" s="6">
        <f t="shared" si="12"/>
        <v>19</v>
      </c>
      <c r="V31" s="6">
        <f t="shared" si="12"/>
        <v>20</v>
      </c>
      <c r="W31" s="6">
        <f t="shared" si="12"/>
        <v>21</v>
      </c>
      <c r="X31" s="6"/>
      <c r="Y31" s="6"/>
      <c r="Z31" s="6"/>
      <c r="AA31" s="6"/>
      <c r="AB31" s="6"/>
      <c r="AC31" s="6"/>
      <c r="AD31" s="28"/>
      <c r="AE31" s="12"/>
    </row>
    <row r="32" spans="1:31" ht="30" customHeight="1" x14ac:dyDescent="0.2">
      <c r="A32" s="9" t="str">
        <f>A$2</f>
        <v>CAD Object</v>
      </c>
      <c r="B32" s="10" t="s">
        <v>13</v>
      </c>
      <c r="C32" s="11" t="str">
        <f>C$2</f>
        <v>Unique ID</v>
      </c>
      <c r="D32" s="11" t="str">
        <f>D$2</f>
        <v>Rev.Date</v>
      </c>
      <c r="E32" s="11" t="str">
        <f>E26</f>
        <v>Zone #</v>
      </c>
      <c r="F32" s="11" t="s">
        <v>108</v>
      </c>
      <c r="G32" s="11" t="s">
        <v>77</v>
      </c>
      <c r="H32" s="11" t="str">
        <f>H$14</f>
        <v>Other Zone Name</v>
      </c>
      <c r="I32" s="11" t="str">
        <f>I$14</f>
        <v>Other Surface Name</v>
      </c>
      <c r="J32" s="11" t="str">
        <f>J$14</f>
        <v>Plnm Surface</v>
      </c>
      <c r="K32" s="11" t="s">
        <v>81</v>
      </c>
      <c r="L32" s="11" t="s">
        <v>82</v>
      </c>
      <c r="M32" s="11" t="s">
        <v>83</v>
      </c>
      <c r="N32" s="11" t="s">
        <v>84</v>
      </c>
      <c r="O32" s="11" t="s">
        <v>85</v>
      </c>
      <c r="P32" s="11" t="s">
        <v>86</v>
      </c>
      <c r="Q32" s="11" t="s">
        <v>87</v>
      </c>
      <c r="R32" s="11" t="s">
        <v>88</v>
      </c>
      <c r="S32" s="11" t="s">
        <v>89</v>
      </c>
      <c r="T32" s="11" t="s">
        <v>90</v>
      </c>
      <c r="U32" s="11" t="s">
        <v>91</v>
      </c>
      <c r="V32" s="11" t="s">
        <v>92</v>
      </c>
      <c r="W32" s="11" t="s">
        <v>93</v>
      </c>
      <c r="X32" s="39" t="s">
        <v>106</v>
      </c>
      <c r="Y32" s="11"/>
      <c r="Z32" s="11"/>
      <c r="AA32" s="11"/>
      <c r="AB32" s="11"/>
      <c r="AC32" s="11"/>
      <c r="AD32" s="28"/>
      <c r="AE32" s="12"/>
    </row>
    <row r="33" spans="1:31" ht="33.6" customHeight="1" x14ac:dyDescent="0.2">
      <c r="A33" s="9" t="str">
        <f>A$3</f>
        <v>Data source / spec:</v>
      </c>
      <c r="B33" s="13"/>
      <c r="C33" s="14" t="str">
        <f>C27</f>
        <v>Floor #-Unique ID</v>
      </c>
      <c r="D33" s="14"/>
      <c r="E33" s="15" t="str">
        <f>"#"</f>
        <v>#</v>
      </c>
      <c r="F33" s="15"/>
      <c r="G33" s="15"/>
      <c r="H33" s="15"/>
      <c r="I33" s="15"/>
      <c r="J33" s="15" t="str">
        <f>J$15</f>
        <v>YES/NO</v>
      </c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28"/>
      <c r="AE33" s="12"/>
    </row>
    <row r="34" spans="1:31" ht="33.6" customHeight="1" x14ac:dyDescent="0.2">
      <c r="A34" s="16" t="str">
        <f>""&amp;A28</f>
        <v>HHA DB Table/Object</v>
      </c>
      <c r="B34" s="17" t="str">
        <f>B32</f>
        <v>ADIABATIC FLOOR</v>
      </c>
      <c r="C34" s="18" t="str">
        <f>C$4</f>
        <v>Floor #-Unique ID</v>
      </c>
      <c r="D34" s="18" t="str">
        <f>D$4</f>
        <v>Rev.Date</v>
      </c>
      <c r="E34" s="18" t="str">
        <f>E$4</f>
        <v>Floor #</v>
      </c>
      <c r="F34" s="18" t="str">
        <f>F$4</f>
        <v>Zone #</v>
      </c>
      <c r="G34" s="19" t="str">
        <f t="shared" ref="G34:X34" si="13">F32</f>
        <v>Floor Name</v>
      </c>
      <c r="H34" s="19" t="str">
        <f t="shared" si="13"/>
        <v>Construction Type</v>
      </c>
      <c r="I34" s="19" t="str">
        <f t="shared" si="13"/>
        <v>Other Zone Name</v>
      </c>
      <c r="J34" s="19" t="str">
        <f t="shared" si="13"/>
        <v>Other Surface Name</v>
      </c>
      <c r="K34" s="19" t="str">
        <f t="shared" si="13"/>
        <v>Plnm Surface</v>
      </c>
      <c r="L34" s="19" t="str">
        <f t="shared" si="13"/>
        <v># vertices</v>
      </c>
      <c r="M34" s="19" t="str">
        <f t="shared" si="13"/>
        <v>Vertex-1-x</v>
      </c>
      <c r="N34" s="19" t="str">
        <f t="shared" si="13"/>
        <v>Vertex-1-y</v>
      </c>
      <c r="O34" s="19" t="str">
        <f t="shared" si="13"/>
        <v>Vertex-1-z</v>
      </c>
      <c r="P34" s="19" t="str">
        <f t="shared" si="13"/>
        <v>Vertex-2-x</v>
      </c>
      <c r="Q34" s="19" t="str">
        <f t="shared" si="13"/>
        <v>Vertex-2-y</v>
      </c>
      <c r="R34" s="19" t="str">
        <f t="shared" si="13"/>
        <v>Vertex-2-z</v>
      </c>
      <c r="S34" s="19" t="str">
        <f t="shared" si="13"/>
        <v>Vertex-3-x</v>
      </c>
      <c r="T34" s="19" t="str">
        <f t="shared" si="13"/>
        <v>Vertex-3-y</v>
      </c>
      <c r="U34" s="19" t="str">
        <f t="shared" si="13"/>
        <v>Vertex-3-z</v>
      </c>
      <c r="V34" s="19" t="str">
        <f t="shared" si="13"/>
        <v>Vertex-4-x</v>
      </c>
      <c r="W34" s="19" t="str">
        <f t="shared" si="13"/>
        <v>Vertex-4-y</v>
      </c>
      <c r="X34" s="19" t="str">
        <f t="shared" si="13"/>
        <v>Vertex-4-z</v>
      </c>
      <c r="Y34" s="19"/>
      <c r="Z34" s="19"/>
      <c r="AA34" s="19"/>
      <c r="AB34" s="19"/>
      <c r="AC34" s="19"/>
      <c r="AD34" s="28"/>
      <c r="AE34" s="12"/>
    </row>
    <row r="35" spans="1:31" ht="29.1" customHeight="1" x14ac:dyDescent="0.2">
      <c r="A35" s="23" t="str">
        <f>""&amp;A$5</f>
        <v>V7.2 E+ object Field:</v>
      </c>
      <c r="B35" s="24" t="s">
        <v>146</v>
      </c>
      <c r="C35" s="25" t="s">
        <v>53</v>
      </c>
      <c r="D35" s="25" t="s">
        <v>63</v>
      </c>
      <c r="E35" s="25" t="s">
        <v>64</v>
      </c>
      <c r="F35" s="25" t="s">
        <v>65</v>
      </c>
      <c r="G35" s="25" t="s">
        <v>96</v>
      </c>
      <c r="H35" s="25" t="s">
        <v>97</v>
      </c>
      <c r="I35" s="25" t="s">
        <v>98</v>
      </c>
      <c r="J35" s="25" t="s">
        <v>54</v>
      </c>
      <c r="K35" s="25" t="s">
        <v>55</v>
      </c>
      <c r="L35" s="25" t="s">
        <v>56</v>
      </c>
      <c r="M35" s="25" t="s">
        <v>57</v>
      </c>
      <c r="N35" s="25" t="s">
        <v>58</v>
      </c>
      <c r="O35" s="25" t="s">
        <v>59</v>
      </c>
      <c r="P35" s="38" t="s">
        <v>60</v>
      </c>
      <c r="Q35" s="38" t="s">
        <v>61</v>
      </c>
      <c r="R35" s="38" t="s">
        <v>62</v>
      </c>
      <c r="S35" s="38" t="s">
        <v>99</v>
      </c>
      <c r="T35" s="38" t="s">
        <v>100</v>
      </c>
      <c r="U35" s="38" t="s">
        <v>101</v>
      </c>
      <c r="V35" s="38" t="s">
        <v>102</v>
      </c>
      <c r="W35" s="38" t="s">
        <v>103</v>
      </c>
      <c r="X35" s="26"/>
      <c r="Y35" s="26"/>
      <c r="Z35" s="26"/>
      <c r="AA35" s="27"/>
      <c r="AB35" s="27"/>
      <c r="AC35" s="27"/>
      <c r="AD35" s="28"/>
      <c r="AE35" s="12"/>
    </row>
    <row r="36" spans="1:31" s="12" customFormat="1" ht="51" x14ac:dyDescent="0.2">
      <c r="A36" s="31" t="str">
        <f>""&amp;A$6</f>
        <v>Data:</v>
      </c>
      <c r="B36" s="32"/>
      <c r="C36" s="34" t="str">
        <f>E34&amp;"-"&amp;G34</f>
        <v>Floor #-Floor Name</v>
      </c>
      <c r="D36" s="34" t="str">
        <f>"Adiabatic Floor Constr. "&amp;H34</f>
        <v>Adiabatic Floor Constr. Construction Type</v>
      </c>
      <c r="E36" s="34" t="str">
        <f>E34&amp;"-"&amp;F34</f>
        <v>Floor #-Zone #</v>
      </c>
      <c r="F36" s="34" t="str">
        <f>"Adiabatic"</f>
        <v>Adiabatic</v>
      </c>
      <c r="G36" s="34" t="str">
        <f>I34</f>
        <v>Other Zone Name</v>
      </c>
      <c r="H36" s="34" t="str">
        <f>"NoSun"</f>
        <v>NoSun</v>
      </c>
      <c r="I36" s="34" t="str">
        <f>"NoWind"</f>
        <v>NoWind</v>
      </c>
      <c r="J36" s="34" t="str">
        <f>"0"</f>
        <v>0</v>
      </c>
      <c r="K36" s="34" t="str">
        <f>L34</f>
        <v># vertices</v>
      </c>
      <c r="L36" s="34" t="str">
        <f t="shared" ref="L36:W36" si="14">M34&amp;"/1000"</f>
        <v>Vertex-1-x/1000</v>
      </c>
      <c r="M36" s="34" t="str">
        <f t="shared" si="14"/>
        <v>Vertex-1-y/1000</v>
      </c>
      <c r="N36" s="34" t="str">
        <f t="shared" si="14"/>
        <v>Vertex-1-z/1000</v>
      </c>
      <c r="O36" s="34" t="str">
        <f t="shared" si="14"/>
        <v>Vertex-2-x/1000</v>
      </c>
      <c r="P36" s="34" t="str">
        <f t="shared" si="14"/>
        <v>Vertex-2-y/1000</v>
      </c>
      <c r="Q36" s="34" t="str">
        <f t="shared" si="14"/>
        <v>Vertex-2-z/1000</v>
      </c>
      <c r="R36" s="34" t="str">
        <f t="shared" si="14"/>
        <v>Vertex-3-x/1000</v>
      </c>
      <c r="S36" s="34" t="str">
        <f t="shared" si="14"/>
        <v>Vertex-3-y/1000</v>
      </c>
      <c r="T36" s="34" t="str">
        <f t="shared" si="14"/>
        <v>Vertex-3-z/1000</v>
      </c>
      <c r="U36" s="34" t="str">
        <f t="shared" si="14"/>
        <v>Vertex-4-x/1000</v>
      </c>
      <c r="V36" s="34" t="str">
        <f t="shared" si="14"/>
        <v>Vertex-4-y/1000</v>
      </c>
      <c r="W36" s="34" t="str">
        <f t="shared" si="14"/>
        <v>Vertex-4-z/1000</v>
      </c>
      <c r="X36" s="34"/>
      <c r="Y36" s="34"/>
      <c r="Z36" s="34"/>
      <c r="AA36" s="34"/>
      <c r="AB36" s="34"/>
      <c r="AC36" s="34"/>
      <c r="AD36" s="28"/>
    </row>
    <row r="37" spans="1:31" ht="21.6" customHeight="1" x14ac:dyDescent="0.2">
      <c r="A37" s="5" t="str">
        <f>A$1</f>
        <v>OBJECT</v>
      </c>
      <c r="B37" s="6"/>
      <c r="C37" s="6" t="str">
        <f t="shared" ref="C37:W37" si="15">C31</f>
        <v>Field-1</v>
      </c>
      <c r="D37" s="6">
        <f t="shared" si="15"/>
        <v>2</v>
      </c>
      <c r="E37" s="6">
        <f t="shared" si="15"/>
        <v>3</v>
      </c>
      <c r="F37" s="6">
        <f t="shared" si="15"/>
        <v>4</v>
      </c>
      <c r="G37" s="6">
        <f t="shared" si="15"/>
        <v>5</v>
      </c>
      <c r="H37" s="6">
        <f t="shared" si="15"/>
        <v>6</v>
      </c>
      <c r="I37" s="6">
        <f t="shared" si="15"/>
        <v>7</v>
      </c>
      <c r="J37" s="6">
        <f t="shared" si="15"/>
        <v>8</v>
      </c>
      <c r="K37" s="6">
        <f t="shared" si="15"/>
        <v>9</v>
      </c>
      <c r="L37" s="6">
        <f t="shared" si="15"/>
        <v>10</v>
      </c>
      <c r="M37" s="6">
        <f t="shared" si="15"/>
        <v>11</v>
      </c>
      <c r="N37" s="6">
        <f t="shared" si="15"/>
        <v>12</v>
      </c>
      <c r="O37" s="6">
        <f t="shared" si="15"/>
        <v>13</v>
      </c>
      <c r="P37" s="6">
        <f t="shared" si="15"/>
        <v>14</v>
      </c>
      <c r="Q37" s="6">
        <f t="shared" si="15"/>
        <v>15</v>
      </c>
      <c r="R37" s="6">
        <f t="shared" si="15"/>
        <v>16</v>
      </c>
      <c r="S37" s="6">
        <f t="shared" si="15"/>
        <v>17</v>
      </c>
      <c r="T37" s="6">
        <f t="shared" si="15"/>
        <v>18</v>
      </c>
      <c r="U37" s="6">
        <f t="shared" si="15"/>
        <v>19</v>
      </c>
      <c r="V37" s="6">
        <f t="shared" si="15"/>
        <v>20</v>
      </c>
      <c r="W37" s="6">
        <f t="shared" si="15"/>
        <v>21</v>
      </c>
      <c r="X37" s="6"/>
      <c r="Y37" s="6"/>
      <c r="Z37" s="6"/>
      <c r="AA37" s="6"/>
      <c r="AB37" s="6"/>
      <c r="AC37" s="6"/>
      <c r="AD37" s="28"/>
      <c r="AE37" s="12"/>
    </row>
    <row r="38" spans="1:31" ht="33.6" customHeight="1" x14ac:dyDescent="0.2">
      <c r="A38" s="9" t="str">
        <f>A$2</f>
        <v>CAD Object</v>
      </c>
      <c r="B38" s="10" t="s">
        <v>110</v>
      </c>
      <c r="C38" s="11" t="s">
        <v>18</v>
      </c>
      <c r="D38" s="11" t="str">
        <f>D$2</f>
        <v>Rev.Date</v>
      </c>
      <c r="E38" s="11" t="str">
        <f>E32</f>
        <v>Zone #</v>
      </c>
      <c r="F38" s="11" t="s">
        <v>108</v>
      </c>
      <c r="G38" s="11" t="s">
        <v>77</v>
      </c>
      <c r="H38" s="11" t="str">
        <f>H$14</f>
        <v>Other Zone Name</v>
      </c>
      <c r="I38" s="11" t="str">
        <f>I$14</f>
        <v>Other Surface Name</v>
      </c>
      <c r="J38" s="11" t="str">
        <f>J$14</f>
        <v>Plnm Surface</v>
      </c>
      <c r="K38" s="11" t="s">
        <v>81</v>
      </c>
      <c r="L38" s="11" t="s">
        <v>82</v>
      </c>
      <c r="M38" s="11" t="s">
        <v>83</v>
      </c>
      <c r="N38" s="11" t="s">
        <v>84</v>
      </c>
      <c r="O38" s="11" t="s">
        <v>85</v>
      </c>
      <c r="P38" s="11" t="s">
        <v>86</v>
      </c>
      <c r="Q38" s="11" t="s">
        <v>87</v>
      </c>
      <c r="R38" s="11" t="s">
        <v>88</v>
      </c>
      <c r="S38" s="11" t="s">
        <v>89</v>
      </c>
      <c r="T38" s="11" t="s">
        <v>90</v>
      </c>
      <c r="U38" s="11" t="s">
        <v>91</v>
      </c>
      <c r="V38" s="11" t="s">
        <v>92</v>
      </c>
      <c r="W38" s="11" t="s">
        <v>93</v>
      </c>
      <c r="X38" s="39" t="s">
        <v>106</v>
      </c>
      <c r="Y38" s="11"/>
      <c r="Z38" s="11"/>
      <c r="AA38" s="11"/>
      <c r="AB38" s="11"/>
      <c r="AC38" s="11"/>
      <c r="AD38" s="28"/>
      <c r="AE38" s="12"/>
    </row>
    <row r="39" spans="1:31" ht="28.35" customHeight="1" x14ac:dyDescent="0.2">
      <c r="A39" s="9" t="str">
        <f>A$3</f>
        <v>Data source / spec:</v>
      </c>
      <c r="B39" s="13"/>
      <c r="C39" s="14" t="str">
        <f>C33</f>
        <v>Floor #-Unique ID</v>
      </c>
      <c r="D39" s="14"/>
      <c r="E39" s="15" t="str">
        <f>"#"</f>
        <v>#</v>
      </c>
      <c r="F39" s="15"/>
      <c r="G39" s="15"/>
      <c r="H39" s="15" t="s">
        <v>111</v>
      </c>
      <c r="I39" s="15">
        <f>I$15</f>
        <v>0</v>
      </c>
      <c r="J39" s="15" t="str">
        <f>J$15</f>
        <v>YES/NO</v>
      </c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28"/>
      <c r="AE39" s="12"/>
    </row>
    <row r="40" spans="1:31" ht="28.35" customHeight="1" thickBot="1" x14ac:dyDescent="0.25">
      <c r="A40" s="16" t="str">
        <f>""&amp;A34</f>
        <v>HHA DB Table/Object</v>
      </c>
      <c r="B40" s="17" t="str">
        <f>B38</f>
        <v>INTERZONE FLOOR</v>
      </c>
      <c r="C40" s="18" t="str">
        <f>C$4</f>
        <v>Floor #-Unique ID</v>
      </c>
      <c r="D40" s="18" t="str">
        <f>D$4</f>
        <v>Rev.Date</v>
      </c>
      <c r="E40" s="18" t="str">
        <f>E$4</f>
        <v>Floor #</v>
      </c>
      <c r="F40" s="18" t="str">
        <f>F$4</f>
        <v>Zone #</v>
      </c>
      <c r="G40" s="19" t="str">
        <f t="shared" ref="G40:X40" si="16">F38</f>
        <v>Floor Name</v>
      </c>
      <c r="H40" s="19" t="str">
        <f t="shared" si="16"/>
        <v>Construction Type</v>
      </c>
      <c r="I40" s="19" t="str">
        <f t="shared" si="16"/>
        <v>Other Zone Name</v>
      </c>
      <c r="J40" s="19" t="str">
        <f t="shared" si="16"/>
        <v>Other Surface Name</v>
      </c>
      <c r="K40" s="19" t="str">
        <f t="shared" si="16"/>
        <v>Plnm Surface</v>
      </c>
      <c r="L40" s="19" t="str">
        <f t="shared" si="16"/>
        <v># vertices</v>
      </c>
      <c r="M40" s="19" t="str">
        <f t="shared" si="16"/>
        <v>Vertex-1-x</v>
      </c>
      <c r="N40" s="19" t="str">
        <f t="shared" si="16"/>
        <v>Vertex-1-y</v>
      </c>
      <c r="O40" s="19" t="str">
        <f t="shared" si="16"/>
        <v>Vertex-1-z</v>
      </c>
      <c r="P40" s="19" t="str">
        <f t="shared" si="16"/>
        <v>Vertex-2-x</v>
      </c>
      <c r="Q40" s="19" t="str">
        <f t="shared" si="16"/>
        <v>Vertex-2-y</v>
      </c>
      <c r="R40" s="19" t="str">
        <f t="shared" si="16"/>
        <v>Vertex-2-z</v>
      </c>
      <c r="S40" s="19" t="str">
        <f t="shared" si="16"/>
        <v>Vertex-3-x</v>
      </c>
      <c r="T40" s="19" t="str">
        <f t="shared" si="16"/>
        <v>Vertex-3-y</v>
      </c>
      <c r="U40" s="19" t="str">
        <f t="shared" si="16"/>
        <v>Vertex-3-z</v>
      </c>
      <c r="V40" s="19" t="str">
        <f t="shared" si="16"/>
        <v>Vertex-4-x</v>
      </c>
      <c r="W40" s="19" t="str">
        <f t="shared" si="16"/>
        <v>Vertex-4-y</v>
      </c>
      <c r="X40" s="19" t="str">
        <f t="shared" si="16"/>
        <v>Vertex-4-z</v>
      </c>
      <c r="Y40" s="19"/>
      <c r="Z40" s="19"/>
      <c r="AA40" s="19"/>
      <c r="AB40" s="19"/>
      <c r="AC40" s="19"/>
      <c r="AD40" s="28"/>
      <c r="AE40" s="12"/>
    </row>
    <row r="41" spans="1:31" ht="28.35" customHeight="1" thickBot="1" x14ac:dyDescent="0.25">
      <c r="A41" s="23" t="str">
        <f>""&amp;A$5</f>
        <v>V7.2 E+ object Field:</v>
      </c>
      <c r="B41" s="24" t="s">
        <v>109</v>
      </c>
      <c r="C41" s="25" t="s">
        <v>53</v>
      </c>
      <c r="D41" s="25" t="s">
        <v>63</v>
      </c>
      <c r="E41" s="25" t="s">
        <v>64</v>
      </c>
      <c r="F41" s="25" t="s">
        <v>65</v>
      </c>
      <c r="G41" s="25" t="s">
        <v>96</v>
      </c>
      <c r="H41" s="25" t="s">
        <v>97</v>
      </c>
      <c r="I41" s="25" t="s">
        <v>98</v>
      </c>
      <c r="J41" s="25" t="s">
        <v>54</v>
      </c>
      <c r="K41" s="25" t="s">
        <v>55</v>
      </c>
      <c r="L41" s="25" t="s">
        <v>56</v>
      </c>
      <c r="M41" s="25" t="s">
        <v>57</v>
      </c>
      <c r="N41" s="25" t="s">
        <v>58</v>
      </c>
      <c r="O41" s="25" t="s">
        <v>59</v>
      </c>
      <c r="P41" s="38" t="s">
        <v>60</v>
      </c>
      <c r="Q41" s="38" t="s">
        <v>61</v>
      </c>
      <c r="R41" s="38" t="s">
        <v>62</v>
      </c>
      <c r="S41" s="38" t="s">
        <v>99</v>
      </c>
      <c r="T41" s="38" t="s">
        <v>100</v>
      </c>
      <c r="U41" s="38" t="s">
        <v>101</v>
      </c>
      <c r="V41" s="38" t="s">
        <v>102</v>
      </c>
      <c r="W41" s="38" t="s">
        <v>103</v>
      </c>
      <c r="X41" s="26"/>
      <c r="Y41" s="26"/>
      <c r="Z41" s="26"/>
      <c r="AA41" s="27"/>
      <c r="AB41" s="27"/>
      <c r="AC41" s="27"/>
      <c r="AD41" s="28"/>
      <c r="AE41" s="12"/>
    </row>
    <row r="42" spans="1:31" s="12" customFormat="1" ht="51.75" thickBot="1" x14ac:dyDescent="0.25">
      <c r="A42" s="31" t="str">
        <f>""&amp;A$6</f>
        <v>Data:</v>
      </c>
      <c r="B42" s="32"/>
      <c r="C42" s="34" t="str">
        <f>E40&amp;"-"&amp;G40</f>
        <v>Floor #-Floor Name</v>
      </c>
      <c r="D42" s="34" t="str">
        <f>"Interzone Floor Constr. "&amp;H40</f>
        <v>Interzone Floor Constr. Construction Type</v>
      </c>
      <c r="E42" s="34" t="str">
        <f>E40&amp;"-"&amp;F40</f>
        <v>Floor #-Zone #</v>
      </c>
      <c r="F42" s="34" t="str">
        <f>"Zone"</f>
        <v>Zone</v>
      </c>
      <c r="G42" s="34" t="str">
        <f>I40</f>
        <v>Other Zone Name</v>
      </c>
      <c r="H42" s="34" t="str">
        <f>"NoSun"</f>
        <v>NoSun</v>
      </c>
      <c r="I42" s="34" t="str">
        <f>"NoWind"</f>
        <v>NoWind</v>
      </c>
      <c r="J42" s="34" t="str">
        <f>"0"</f>
        <v>0</v>
      </c>
      <c r="K42" s="34" t="str">
        <f>L40</f>
        <v># vertices</v>
      </c>
      <c r="L42" s="34" t="str">
        <f t="shared" ref="L42:W42" si="17">M40&amp;"/1000"</f>
        <v>Vertex-1-x/1000</v>
      </c>
      <c r="M42" s="34" t="str">
        <f t="shared" si="17"/>
        <v>Vertex-1-y/1000</v>
      </c>
      <c r="N42" s="34" t="str">
        <f t="shared" si="17"/>
        <v>Vertex-1-z/1000</v>
      </c>
      <c r="O42" s="34" t="str">
        <f t="shared" si="17"/>
        <v>Vertex-2-x/1000</v>
      </c>
      <c r="P42" s="34" t="str">
        <f t="shared" si="17"/>
        <v>Vertex-2-y/1000</v>
      </c>
      <c r="Q42" s="34" t="str">
        <f t="shared" si="17"/>
        <v>Vertex-2-z/1000</v>
      </c>
      <c r="R42" s="34" t="str">
        <f t="shared" si="17"/>
        <v>Vertex-3-x/1000</v>
      </c>
      <c r="S42" s="34" t="str">
        <f t="shared" si="17"/>
        <v>Vertex-3-y/1000</v>
      </c>
      <c r="T42" s="34" t="str">
        <f t="shared" si="17"/>
        <v>Vertex-3-z/1000</v>
      </c>
      <c r="U42" s="34" t="str">
        <f t="shared" si="17"/>
        <v>Vertex-4-x/1000</v>
      </c>
      <c r="V42" s="34" t="str">
        <f t="shared" si="17"/>
        <v>Vertex-4-y/1000</v>
      </c>
      <c r="W42" s="34" t="str">
        <f t="shared" si="17"/>
        <v>Vertex-4-z/1000</v>
      </c>
      <c r="X42" s="34"/>
      <c r="Y42" s="34"/>
      <c r="Z42" s="34"/>
      <c r="AA42" s="34"/>
      <c r="AB42" s="34"/>
      <c r="AC42" s="34"/>
      <c r="AD42" s="28"/>
    </row>
    <row r="43" spans="1:31" ht="19.350000000000001" customHeight="1" x14ac:dyDescent="0.2">
      <c r="A43" s="5" t="str">
        <f>A$1</f>
        <v>OBJECT</v>
      </c>
      <c r="B43" s="6"/>
      <c r="C43" s="6" t="str">
        <f t="shared" ref="C43:W43" si="18">C37</f>
        <v>Field-1</v>
      </c>
      <c r="D43" s="6">
        <f t="shared" si="18"/>
        <v>2</v>
      </c>
      <c r="E43" s="6">
        <f t="shared" si="18"/>
        <v>3</v>
      </c>
      <c r="F43" s="6">
        <f t="shared" si="18"/>
        <v>4</v>
      </c>
      <c r="G43" s="6">
        <f t="shared" si="18"/>
        <v>5</v>
      </c>
      <c r="H43" s="6">
        <f t="shared" si="18"/>
        <v>6</v>
      </c>
      <c r="I43" s="6">
        <f t="shared" si="18"/>
        <v>7</v>
      </c>
      <c r="J43" s="6">
        <f t="shared" si="18"/>
        <v>8</v>
      </c>
      <c r="K43" s="6">
        <f t="shared" si="18"/>
        <v>9</v>
      </c>
      <c r="L43" s="6">
        <f t="shared" si="18"/>
        <v>10</v>
      </c>
      <c r="M43" s="6">
        <f t="shared" si="18"/>
        <v>11</v>
      </c>
      <c r="N43" s="6">
        <f t="shared" si="18"/>
        <v>12</v>
      </c>
      <c r="O43" s="6">
        <f t="shared" si="18"/>
        <v>13</v>
      </c>
      <c r="P43" s="6">
        <f t="shared" si="18"/>
        <v>14</v>
      </c>
      <c r="Q43" s="6">
        <f t="shared" si="18"/>
        <v>15</v>
      </c>
      <c r="R43" s="6">
        <f t="shared" si="18"/>
        <v>16</v>
      </c>
      <c r="S43" s="6">
        <f t="shared" si="18"/>
        <v>17</v>
      </c>
      <c r="T43" s="6">
        <f t="shared" si="18"/>
        <v>18</v>
      </c>
      <c r="U43" s="6">
        <f t="shared" si="18"/>
        <v>19</v>
      </c>
      <c r="V43" s="6">
        <f t="shared" si="18"/>
        <v>20</v>
      </c>
      <c r="W43" s="6">
        <f t="shared" si="18"/>
        <v>21</v>
      </c>
      <c r="X43" s="6"/>
      <c r="Y43" s="6"/>
      <c r="Z43" s="6"/>
      <c r="AA43" s="6"/>
      <c r="AB43" s="6"/>
      <c r="AC43" s="6"/>
      <c r="AD43" s="28"/>
      <c r="AE43" s="12"/>
    </row>
    <row r="44" spans="1:31" ht="28.35" customHeight="1" x14ac:dyDescent="0.2">
      <c r="A44" s="9" t="s">
        <v>17</v>
      </c>
      <c r="B44" s="10" t="s">
        <v>112</v>
      </c>
      <c r="C44" s="11" t="str">
        <f>C$2</f>
        <v>Unique ID</v>
      </c>
      <c r="D44" s="11" t="str">
        <f>D$2</f>
        <v>Rev.Date</v>
      </c>
      <c r="E44" s="11" t="str">
        <f>E38</f>
        <v>Zone #</v>
      </c>
      <c r="F44" s="11" t="s">
        <v>108</v>
      </c>
      <c r="G44" s="11" t="s">
        <v>77</v>
      </c>
      <c r="H44" s="11" t="s">
        <v>33</v>
      </c>
      <c r="I44" s="11" t="s">
        <v>33</v>
      </c>
      <c r="J44" s="11"/>
      <c r="K44" s="11" t="s">
        <v>81</v>
      </c>
      <c r="L44" s="11" t="s">
        <v>82</v>
      </c>
      <c r="M44" s="11" t="s">
        <v>83</v>
      </c>
      <c r="N44" s="11" t="s">
        <v>84</v>
      </c>
      <c r="O44" s="11" t="s">
        <v>85</v>
      </c>
      <c r="P44" s="11" t="s">
        <v>86</v>
      </c>
      <c r="Q44" s="11" t="s">
        <v>87</v>
      </c>
      <c r="R44" s="11" t="s">
        <v>88</v>
      </c>
      <c r="S44" s="11" t="s">
        <v>89</v>
      </c>
      <c r="T44" s="11" t="s">
        <v>90</v>
      </c>
      <c r="U44" s="11" t="s">
        <v>91</v>
      </c>
      <c r="V44" s="11" t="s">
        <v>92</v>
      </c>
      <c r="W44" s="11" t="s">
        <v>93</v>
      </c>
      <c r="X44" s="39" t="s">
        <v>106</v>
      </c>
      <c r="Y44" s="11"/>
      <c r="Z44" s="11"/>
      <c r="AA44" s="11"/>
      <c r="AB44" s="11"/>
      <c r="AC44" s="11"/>
      <c r="AD44" s="28"/>
      <c r="AE44" s="12"/>
    </row>
    <row r="45" spans="1:31" ht="55.9" customHeight="1" x14ac:dyDescent="0.2">
      <c r="A45" s="9" t="str">
        <f>A$3</f>
        <v>Data source / spec:</v>
      </c>
      <c r="B45" s="13"/>
      <c r="C45" s="14" t="str">
        <f>C39</f>
        <v>Floor #-Unique ID</v>
      </c>
      <c r="D45" s="14"/>
      <c r="E45" s="15" t="str">
        <f>"#"</f>
        <v>#</v>
      </c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28"/>
      <c r="AE45" s="12"/>
    </row>
    <row r="46" spans="1:31" ht="28.35" customHeight="1" thickBot="1" x14ac:dyDescent="0.25">
      <c r="A46" s="16" t="str">
        <f>""&amp;A40</f>
        <v>HHA DB Table/Object</v>
      </c>
      <c r="B46" s="17" t="str">
        <f>B44</f>
        <v>GROUND FLOOR</v>
      </c>
      <c r="C46" s="18" t="str">
        <f>C$4</f>
        <v>Floor #-Unique ID</v>
      </c>
      <c r="D46" s="18" t="str">
        <f>D$4</f>
        <v>Rev.Date</v>
      </c>
      <c r="E46" s="18" t="str">
        <f>E$4</f>
        <v>Floor #</v>
      </c>
      <c r="F46" s="18" t="str">
        <f>F$4</f>
        <v>Zone #</v>
      </c>
      <c r="G46" s="19" t="str">
        <f t="shared" ref="G46:X46" si="19">F44</f>
        <v>Floor Name</v>
      </c>
      <c r="H46" s="19" t="str">
        <f t="shared" si="19"/>
        <v>Construction Type</v>
      </c>
      <c r="I46" s="19" t="str">
        <f t="shared" si="19"/>
        <v>Blank</v>
      </c>
      <c r="J46" s="19" t="str">
        <f t="shared" si="19"/>
        <v>Blank</v>
      </c>
      <c r="K46" s="19">
        <f t="shared" si="19"/>
        <v>0</v>
      </c>
      <c r="L46" s="19" t="str">
        <f t="shared" si="19"/>
        <v># vertices</v>
      </c>
      <c r="M46" s="19" t="str">
        <f t="shared" si="19"/>
        <v>Vertex-1-x</v>
      </c>
      <c r="N46" s="19" t="str">
        <f t="shared" si="19"/>
        <v>Vertex-1-y</v>
      </c>
      <c r="O46" s="19" t="str">
        <f t="shared" si="19"/>
        <v>Vertex-1-z</v>
      </c>
      <c r="P46" s="19" t="str">
        <f t="shared" si="19"/>
        <v>Vertex-2-x</v>
      </c>
      <c r="Q46" s="19" t="str">
        <f t="shared" si="19"/>
        <v>Vertex-2-y</v>
      </c>
      <c r="R46" s="19" t="str">
        <f t="shared" si="19"/>
        <v>Vertex-2-z</v>
      </c>
      <c r="S46" s="19" t="str">
        <f t="shared" si="19"/>
        <v>Vertex-3-x</v>
      </c>
      <c r="T46" s="19" t="str">
        <f t="shared" si="19"/>
        <v>Vertex-3-y</v>
      </c>
      <c r="U46" s="19" t="str">
        <f t="shared" si="19"/>
        <v>Vertex-3-z</v>
      </c>
      <c r="V46" s="19" t="str">
        <f t="shared" si="19"/>
        <v>Vertex-4-x</v>
      </c>
      <c r="W46" s="19" t="str">
        <f t="shared" si="19"/>
        <v>Vertex-4-y</v>
      </c>
      <c r="X46" s="19" t="str">
        <f t="shared" si="19"/>
        <v>Vertex-4-z</v>
      </c>
      <c r="Y46" s="19"/>
      <c r="Z46" s="19"/>
      <c r="AA46" s="19"/>
      <c r="AB46" s="19"/>
      <c r="AC46" s="19"/>
      <c r="AD46" s="28"/>
      <c r="AE46" s="12"/>
    </row>
    <row r="47" spans="1:31" ht="28.35" customHeight="1" thickBot="1" x14ac:dyDescent="0.25">
      <c r="A47" s="23" t="str">
        <f>""&amp;A$5</f>
        <v>V7.2 E+ object Field:</v>
      </c>
      <c r="B47" s="24" t="s">
        <v>109</v>
      </c>
      <c r="C47" s="25" t="s">
        <v>53</v>
      </c>
      <c r="D47" s="25" t="s">
        <v>63</v>
      </c>
      <c r="E47" s="25" t="s">
        <v>64</v>
      </c>
      <c r="F47" s="25" t="s">
        <v>65</v>
      </c>
      <c r="G47" s="25" t="s">
        <v>96</v>
      </c>
      <c r="H47" s="25" t="s">
        <v>97</v>
      </c>
      <c r="I47" s="25" t="s">
        <v>98</v>
      </c>
      <c r="J47" s="25" t="s">
        <v>54</v>
      </c>
      <c r="K47" s="25" t="s">
        <v>55</v>
      </c>
      <c r="L47" s="25" t="s">
        <v>56</v>
      </c>
      <c r="M47" s="25" t="s">
        <v>57</v>
      </c>
      <c r="N47" s="25" t="s">
        <v>58</v>
      </c>
      <c r="O47" s="25" t="s">
        <v>59</v>
      </c>
      <c r="P47" s="38" t="s">
        <v>60</v>
      </c>
      <c r="Q47" s="38" t="s">
        <v>61</v>
      </c>
      <c r="R47" s="38" t="s">
        <v>62</v>
      </c>
      <c r="S47" s="38" t="s">
        <v>99</v>
      </c>
      <c r="T47" s="38" t="s">
        <v>100</v>
      </c>
      <c r="U47" s="38" t="s">
        <v>101</v>
      </c>
      <c r="V47" s="38" t="s">
        <v>102</v>
      </c>
      <c r="W47" s="38" t="s">
        <v>103</v>
      </c>
      <c r="X47" s="26"/>
      <c r="Y47" s="26"/>
      <c r="Z47" s="26"/>
      <c r="AA47" s="27"/>
      <c r="AB47" s="27"/>
      <c r="AC47" s="27"/>
      <c r="AD47" s="28"/>
      <c r="AE47" s="12"/>
    </row>
    <row r="48" spans="1:31" s="12" customFormat="1" ht="51.75" thickBot="1" x14ac:dyDescent="0.25">
      <c r="A48" s="31" t="str">
        <f>""&amp;A$6</f>
        <v>Data:</v>
      </c>
      <c r="B48" s="32"/>
      <c r="C48" s="34" t="str">
        <f>E46&amp;"-"&amp;G46</f>
        <v>Floor #-Floor Name</v>
      </c>
      <c r="D48" s="34" t="str">
        <f>"On-grade Floor Constr. "&amp;H46</f>
        <v>On-grade Floor Constr. Construction Type</v>
      </c>
      <c r="E48" s="34" t="str">
        <f>E46&amp;"-"&amp;F46</f>
        <v>Floor #-Zone #</v>
      </c>
      <c r="F48" s="34" t="str">
        <f>"GroundFCfactorMethod"</f>
        <v>GroundFCfactorMethod</v>
      </c>
      <c r="G48" s="34" t="str">
        <f>""</f>
        <v/>
      </c>
      <c r="H48" s="34" t="str">
        <f>"NoSun"</f>
        <v>NoSun</v>
      </c>
      <c r="I48" s="34" t="str">
        <f>"NoWind"</f>
        <v>NoWind</v>
      </c>
      <c r="J48" s="34" t="str">
        <f>"0"</f>
        <v>0</v>
      </c>
      <c r="K48" s="34" t="str">
        <f>L46</f>
        <v># vertices</v>
      </c>
      <c r="L48" s="34" t="str">
        <f t="shared" ref="L48:W48" si="20">M46&amp;"/1000"</f>
        <v>Vertex-1-x/1000</v>
      </c>
      <c r="M48" s="34" t="str">
        <f t="shared" si="20"/>
        <v>Vertex-1-y/1000</v>
      </c>
      <c r="N48" s="34" t="str">
        <f t="shared" si="20"/>
        <v>Vertex-1-z/1000</v>
      </c>
      <c r="O48" s="34" t="str">
        <f t="shared" si="20"/>
        <v>Vertex-2-x/1000</v>
      </c>
      <c r="P48" s="34" t="str">
        <f t="shared" si="20"/>
        <v>Vertex-2-y/1000</v>
      </c>
      <c r="Q48" s="34" t="str">
        <f t="shared" si="20"/>
        <v>Vertex-2-z/1000</v>
      </c>
      <c r="R48" s="34" t="str">
        <f t="shared" si="20"/>
        <v>Vertex-3-x/1000</v>
      </c>
      <c r="S48" s="34" t="str">
        <f t="shared" si="20"/>
        <v>Vertex-3-y/1000</v>
      </c>
      <c r="T48" s="34" t="str">
        <f t="shared" si="20"/>
        <v>Vertex-3-z/1000</v>
      </c>
      <c r="U48" s="34" t="str">
        <f t="shared" si="20"/>
        <v>Vertex-4-x/1000</v>
      </c>
      <c r="V48" s="34" t="str">
        <f t="shared" si="20"/>
        <v>Vertex-4-y/1000</v>
      </c>
      <c r="W48" s="34" t="str">
        <f t="shared" si="20"/>
        <v>Vertex-4-z/1000</v>
      </c>
      <c r="X48" s="34"/>
      <c r="Y48" s="34"/>
      <c r="Z48" s="34"/>
      <c r="AA48" s="34"/>
      <c r="AB48" s="34"/>
      <c r="AC48" s="34"/>
      <c r="AD48" s="28"/>
    </row>
    <row r="49" spans="1:31" ht="23.85" customHeight="1" x14ac:dyDescent="0.2">
      <c r="A49" s="5" t="str">
        <f>A$1</f>
        <v>OBJECT</v>
      </c>
      <c r="B49" s="6"/>
      <c r="C49" s="6" t="str">
        <f t="shared" ref="C49:W49" si="21">C43</f>
        <v>Field-1</v>
      </c>
      <c r="D49" s="6">
        <f t="shared" si="21"/>
        <v>2</v>
      </c>
      <c r="E49" s="6">
        <f t="shared" si="21"/>
        <v>3</v>
      </c>
      <c r="F49" s="6">
        <f t="shared" si="21"/>
        <v>4</v>
      </c>
      <c r="G49" s="6">
        <f t="shared" si="21"/>
        <v>5</v>
      </c>
      <c r="H49" s="6">
        <f t="shared" si="21"/>
        <v>6</v>
      </c>
      <c r="I49" s="6">
        <f t="shared" si="21"/>
        <v>7</v>
      </c>
      <c r="J49" s="6">
        <f t="shared" si="21"/>
        <v>8</v>
      </c>
      <c r="K49" s="6">
        <f t="shared" si="21"/>
        <v>9</v>
      </c>
      <c r="L49" s="6">
        <f t="shared" si="21"/>
        <v>10</v>
      </c>
      <c r="M49" s="6">
        <f t="shared" si="21"/>
        <v>11</v>
      </c>
      <c r="N49" s="6">
        <f t="shared" si="21"/>
        <v>12</v>
      </c>
      <c r="O49" s="6">
        <f t="shared" si="21"/>
        <v>13</v>
      </c>
      <c r="P49" s="6">
        <f t="shared" si="21"/>
        <v>14</v>
      </c>
      <c r="Q49" s="6">
        <f t="shared" si="21"/>
        <v>15</v>
      </c>
      <c r="R49" s="6">
        <f t="shared" si="21"/>
        <v>16</v>
      </c>
      <c r="S49" s="6">
        <f t="shared" si="21"/>
        <v>17</v>
      </c>
      <c r="T49" s="6">
        <f t="shared" si="21"/>
        <v>18</v>
      </c>
      <c r="U49" s="6">
        <f t="shared" si="21"/>
        <v>19</v>
      </c>
      <c r="V49" s="6">
        <f t="shared" si="21"/>
        <v>20</v>
      </c>
      <c r="W49" s="6">
        <f t="shared" si="21"/>
        <v>21</v>
      </c>
      <c r="X49" s="6"/>
      <c r="Y49" s="6"/>
      <c r="Z49" s="6"/>
      <c r="AA49" s="6"/>
      <c r="AB49" s="6"/>
      <c r="AC49" s="6"/>
      <c r="AD49" s="28"/>
      <c r="AE49" s="12"/>
    </row>
    <row r="50" spans="1:31" ht="28.35" customHeight="1" x14ac:dyDescent="0.2">
      <c r="A50" s="9" t="str">
        <f>A$2</f>
        <v>CAD Object</v>
      </c>
      <c r="B50" s="10" t="s">
        <v>10</v>
      </c>
      <c r="C50" s="11" t="str">
        <f>C$2</f>
        <v>Unique ID</v>
      </c>
      <c r="D50" s="11" t="str">
        <f>D$2</f>
        <v>Rev.Date</v>
      </c>
      <c r="E50" s="11" t="s">
        <v>20</v>
      </c>
      <c r="F50" s="11" t="s">
        <v>76</v>
      </c>
      <c r="G50" s="11" t="s">
        <v>77</v>
      </c>
      <c r="H50" s="11" t="s">
        <v>33</v>
      </c>
      <c r="I50" s="11" t="s">
        <v>33</v>
      </c>
      <c r="J50" s="11" t="str">
        <f>J$14</f>
        <v>Plnm Surface</v>
      </c>
      <c r="K50" s="11" t="s">
        <v>81</v>
      </c>
      <c r="L50" s="11" t="s">
        <v>82</v>
      </c>
      <c r="M50" s="11" t="s">
        <v>83</v>
      </c>
      <c r="N50" s="11" t="s">
        <v>84</v>
      </c>
      <c r="O50" s="11" t="s">
        <v>85</v>
      </c>
      <c r="P50" s="11" t="s">
        <v>86</v>
      </c>
      <c r="Q50" s="11" t="s">
        <v>87</v>
      </c>
      <c r="R50" s="11" t="s">
        <v>88</v>
      </c>
      <c r="S50" s="11" t="s">
        <v>89</v>
      </c>
      <c r="T50" s="11" t="s">
        <v>90</v>
      </c>
      <c r="U50" s="11" t="s">
        <v>91</v>
      </c>
      <c r="V50" s="11" t="s">
        <v>92</v>
      </c>
      <c r="W50" s="11" t="s">
        <v>93</v>
      </c>
      <c r="X50" s="39"/>
      <c r="Y50" s="11"/>
      <c r="Z50" s="11"/>
      <c r="AA50" s="11"/>
      <c r="AB50" s="11"/>
      <c r="AC50" s="11"/>
      <c r="AD50" s="28"/>
      <c r="AE50" s="12"/>
    </row>
    <row r="51" spans="1:31" ht="42.6" customHeight="1" x14ac:dyDescent="0.2">
      <c r="A51" s="9" t="str">
        <f>A$3</f>
        <v>Data source / spec:</v>
      </c>
      <c r="B51" s="13"/>
      <c r="C51" s="14"/>
      <c r="D51" s="14"/>
      <c r="E51" s="15"/>
      <c r="F51" s="15"/>
      <c r="G51" s="15"/>
      <c r="H51" s="15"/>
      <c r="I51" s="15">
        <f>I$39</f>
        <v>0</v>
      </c>
      <c r="J51" s="15" t="str">
        <f>J$15</f>
        <v>YES/NO</v>
      </c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28"/>
      <c r="AE51" s="12"/>
    </row>
    <row r="52" spans="1:31" ht="27.6" customHeight="1" x14ac:dyDescent="0.2">
      <c r="A52" s="16" t="str">
        <f>""&amp;A46</f>
        <v>HHA DB Table/Object</v>
      </c>
      <c r="B52" s="17"/>
      <c r="C52" s="18" t="str">
        <f>$F$62&amp;"-"&amp;C50</f>
        <v>Floor #-Unique ID</v>
      </c>
      <c r="D52" s="18" t="str">
        <f>D$4</f>
        <v>Rev.Date</v>
      </c>
      <c r="E52" s="18" t="str">
        <f>E$4</f>
        <v>Floor #</v>
      </c>
      <c r="F52" s="19" t="str">
        <f>E50</f>
        <v>Zone #</v>
      </c>
      <c r="G52" s="18" t="str">
        <f t="shared" ref="G52:X52" si="22">F50</f>
        <v>Wall Name</v>
      </c>
      <c r="H52" s="19" t="str">
        <f t="shared" si="22"/>
        <v>Construction Type</v>
      </c>
      <c r="I52" s="19" t="str">
        <f t="shared" si="22"/>
        <v>Blank</v>
      </c>
      <c r="J52" s="19" t="str">
        <f t="shared" si="22"/>
        <v>Blank</v>
      </c>
      <c r="K52" s="19" t="str">
        <f t="shared" si="22"/>
        <v>Plnm Surface</v>
      </c>
      <c r="L52" s="19" t="str">
        <f t="shared" si="22"/>
        <v># vertices</v>
      </c>
      <c r="M52" s="19" t="str">
        <f t="shared" si="22"/>
        <v>Vertex-1-x</v>
      </c>
      <c r="N52" s="19" t="str">
        <f t="shared" si="22"/>
        <v>Vertex-1-y</v>
      </c>
      <c r="O52" s="19" t="str">
        <f t="shared" si="22"/>
        <v>Vertex-1-z</v>
      </c>
      <c r="P52" s="19" t="str">
        <f t="shared" si="22"/>
        <v>Vertex-2-x</v>
      </c>
      <c r="Q52" s="19" t="str">
        <f t="shared" si="22"/>
        <v>Vertex-2-y</v>
      </c>
      <c r="R52" s="19" t="str">
        <f t="shared" si="22"/>
        <v>Vertex-2-z</v>
      </c>
      <c r="S52" s="19" t="str">
        <f t="shared" si="22"/>
        <v>Vertex-3-x</v>
      </c>
      <c r="T52" s="19" t="str">
        <f t="shared" si="22"/>
        <v>Vertex-3-y</v>
      </c>
      <c r="U52" s="19" t="str">
        <f t="shared" si="22"/>
        <v>Vertex-3-z</v>
      </c>
      <c r="V52" s="19" t="str">
        <f t="shared" si="22"/>
        <v>Vertex-4-x</v>
      </c>
      <c r="W52" s="19" t="str">
        <f t="shared" si="22"/>
        <v>Vertex-4-y</v>
      </c>
      <c r="X52" s="19" t="str">
        <f t="shared" si="22"/>
        <v>Vertex-4-z</v>
      </c>
      <c r="Y52" s="19"/>
      <c r="Z52" s="19"/>
      <c r="AA52" s="19"/>
      <c r="AB52" s="19"/>
      <c r="AC52" s="19"/>
      <c r="AD52" s="28"/>
      <c r="AE52" s="12"/>
    </row>
    <row r="53" spans="1:31" ht="28.35" customHeight="1" x14ac:dyDescent="0.2">
      <c r="A53" s="23" t="str">
        <f>""&amp;A$5</f>
        <v>V7.2 E+ object Field:</v>
      </c>
      <c r="B53" s="24" t="s">
        <v>95</v>
      </c>
      <c r="C53" s="25" t="s">
        <v>53</v>
      </c>
      <c r="D53" s="25" t="s">
        <v>63</v>
      </c>
      <c r="E53" s="25" t="s">
        <v>64</v>
      </c>
      <c r="F53" s="25" t="s">
        <v>65</v>
      </c>
      <c r="G53" s="25" t="s">
        <v>96</v>
      </c>
      <c r="H53" s="25" t="s">
        <v>97</v>
      </c>
      <c r="I53" s="25" t="s">
        <v>98</v>
      </c>
      <c r="J53" s="25" t="s">
        <v>54</v>
      </c>
      <c r="K53" s="25" t="s">
        <v>55</v>
      </c>
      <c r="L53" s="25" t="s">
        <v>56</v>
      </c>
      <c r="M53" s="25" t="s">
        <v>57</v>
      </c>
      <c r="N53" s="25" t="s">
        <v>58</v>
      </c>
      <c r="O53" s="25" t="s">
        <v>59</v>
      </c>
      <c r="P53" s="38" t="s">
        <v>60</v>
      </c>
      <c r="Q53" s="38" t="s">
        <v>61</v>
      </c>
      <c r="R53" s="38" t="s">
        <v>62</v>
      </c>
      <c r="S53" s="38" t="s">
        <v>99</v>
      </c>
      <c r="T53" s="38" t="s">
        <v>100</v>
      </c>
      <c r="U53" s="38" t="s">
        <v>101</v>
      </c>
      <c r="V53" s="38" t="s">
        <v>102</v>
      </c>
      <c r="W53" s="38" t="s">
        <v>103</v>
      </c>
      <c r="X53" s="26"/>
      <c r="Y53" s="26"/>
      <c r="Z53" s="26"/>
      <c r="AA53" s="27"/>
      <c r="AB53" s="27"/>
      <c r="AC53" s="27"/>
      <c r="AD53" s="28"/>
      <c r="AE53" s="12"/>
    </row>
    <row r="54" spans="1:31" s="12" customFormat="1" ht="51" x14ac:dyDescent="0.2">
      <c r="A54" s="31" t="str">
        <f>""&amp;A$6</f>
        <v>Data:</v>
      </c>
      <c r="B54" s="32"/>
      <c r="C54" s="34" t="str">
        <f>E52&amp;"-"&amp;G52</f>
        <v>Floor #-Wall Name</v>
      </c>
      <c r="D54" s="34" t="str">
        <f>"Ext. Wall Constr. "&amp;H52</f>
        <v>Ext. Wall Constr. Construction Type</v>
      </c>
      <c r="E54" s="34" t="str">
        <f>E52&amp;"-"&amp;F52&amp;" +getPlnm()"</f>
        <v>Floor #-Zone # +getPlnm()</v>
      </c>
      <c r="F54" s="34" t="str">
        <f>"Outdoors"</f>
        <v>Outdoors</v>
      </c>
      <c r="G54" s="34" t="str">
        <f>""</f>
        <v/>
      </c>
      <c r="H54" s="34" t="str">
        <f>"SunExposed"</f>
        <v>SunExposed</v>
      </c>
      <c r="I54" s="34" t="str">
        <f>"WindExposed"</f>
        <v>WindExposed</v>
      </c>
      <c r="J54" s="34" t="s">
        <v>113</v>
      </c>
      <c r="K54" s="34" t="str">
        <f>L52</f>
        <v># vertices</v>
      </c>
      <c r="L54" s="34" t="str">
        <f>M52&amp;"/1000"</f>
        <v>Vertex-1-x/1000</v>
      </c>
      <c r="M54" s="34" t="str">
        <f>N52&amp;"/1000"</f>
        <v>Vertex-1-y/1000</v>
      </c>
      <c r="N54" s="34" t="str">
        <f>O52&amp;"/1000"</f>
        <v>Vertex-1-z/1000</v>
      </c>
      <c r="O54" s="34" t="str">
        <f>S52&amp;"/1000"</f>
        <v>Vertex-3-x/1000</v>
      </c>
      <c r="P54" s="34" t="str">
        <f>T52&amp;"/1000"</f>
        <v>Vertex-3-y/1000</v>
      </c>
      <c r="Q54" s="34" t="str">
        <f>U52&amp;"/1000"</f>
        <v>Vertex-3-z/1000</v>
      </c>
      <c r="R54" s="34" t="str">
        <f>V52&amp;"/1000"</f>
        <v>Vertex-4-x/1000</v>
      </c>
      <c r="S54" s="34" t="str">
        <f>W52&amp;"/1000"</f>
        <v>Vertex-4-y/1000</v>
      </c>
      <c r="T54" s="34" t="str">
        <f>X52&amp;"/1000"</f>
        <v>Vertex-4-z/1000</v>
      </c>
      <c r="U54" s="34" t="str">
        <f>P52&amp;"/1000"</f>
        <v>Vertex-2-x/1000</v>
      </c>
      <c r="V54" s="34" t="str">
        <f>Q52&amp;"/1000"</f>
        <v>Vertex-2-y/1000</v>
      </c>
      <c r="W54" s="34" t="str">
        <f>R52&amp;"/1000"</f>
        <v>Vertex-2-z/1000</v>
      </c>
      <c r="X54" s="34"/>
      <c r="Y54" s="34"/>
      <c r="Z54" s="34"/>
      <c r="AA54" s="34"/>
      <c r="AB54" s="34"/>
      <c r="AC54" s="34"/>
      <c r="AD54" s="28"/>
    </row>
    <row r="55" spans="1:31" ht="28.35" customHeight="1" x14ac:dyDescent="0.2">
      <c r="A55" s="5" t="str">
        <f>A$1</f>
        <v>OBJECT</v>
      </c>
      <c r="B55" s="6"/>
      <c r="C55" s="6" t="str">
        <f t="shared" ref="C55:W55" si="23">C49</f>
        <v>Field-1</v>
      </c>
      <c r="D55" s="6">
        <f t="shared" si="23"/>
        <v>2</v>
      </c>
      <c r="E55" s="6">
        <f t="shared" si="23"/>
        <v>3</v>
      </c>
      <c r="F55" s="6">
        <f t="shared" si="23"/>
        <v>4</v>
      </c>
      <c r="G55" s="6">
        <f t="shared" si="23"/>
        <v>5</v>
      </c>
      <c r="H55" s="6">
        <f t="shared" si="23"/>
        <v>6</v>
      </c>
      <c r="I55" s="6">
        <f t="shared" si="23"/>
        <v>7</v>
      </c>
      <c r="J55" s="6">
        <f t="shared" si="23"/>
        <v>8</v>
      </c>
      <c r="K55" s="6">
        <f t="shared" si="23"/>
        <v>9</v>
      </c>
      <c r="L55" s="6">
        <f t="shared" si="23"/>
        <v>10</v>
      </c>
      <c r="M55" s="6">
        <f t="shared" si="23"/>
        <v>11</v>
      </c>
      <c r="N55" s="6">
        <f t="shared" si="23"/>
        <v>12</v>
      </c>
      <c r="O55" s="6">
        <f t="shared" si="23"/>
        <v>13</v>
      </c>
      <c r="P55" s="6">
        <f t="shared" si="23"/>
        <v>14</v>
      </c>
      <c r="Q55" s="6">
        <f t="shared" si="23"/>
        <v>15</v>
      </c>
      <c r="R55" s="6">
        <f t="shared" si="23"/>
        <v>16</v>
      </c>
      <c r="S55" s="6">
        <f t="shared" si="23"/>
        <v>17</v>
      </c>
      <c r="T55" s="6">
        <f t="shared" si="23"/>
        <v>18</v>
      </c>
      <c r="U55" s="6">
        <f t="shared" si="23"/>
        <v>19</v>
      </c>
      <c r="V55" s="6">
        <f t="shared" si="23"/>
        <v>20</v>
      </c>
      <c r="W55" s="6">
        <f t="shared" si="23"/>
        <v>21</v>
      </c>
      <c r="X55" s="6"/>
      <c r="Y55" s="6"/>
      <c r="Z55" s="6"/>
      <c r="AA55" s="6"/>
      <c r="AB55" s="6"/>
      <c r="AC55" s="6"/>
      <c r="AD55" s="28"/>
      <c r="AE55" s="12"/>
    </row>
    <row r="56" spans="1:31" ht="32.85" customHeight="1" x14ac:dyDescent="0.2">
      <c r="A56" s="9" t="str">
        <f>A$2</f>
        <v>CAD Object</v>
      </c>
      <c r="B56" s="10" t="s">
        <v>114</v>
      </c>
      <c r="C56" s="11" t="str">
        <f>C$2</f>
        <v>Unique ID</v>
      </c>
      <c r="D56" s="11" t="str">
        <f>D$2</f>
        <v>Rev.Date</v>
      </c>
      <c r="E56" s="11" t="str">
        <f>E50</f>
        <v>Zone #</v>
      </c>
      <c r="F56" s="11" t="s">
        <v>76</v>
      </c>
      <c r="G56" s="11" t="s">
        <v>77</v>
      </c>
      <c r="H56" s="11" t="s">
        <v>33</v>
      </c>
      <c r="I56" s="11" t="s">
        <v>33</v>
      </c>
      <c r="J56" s="11" t="str">
        <f>J$14</f>
        <v>Plnm Surface</v>
      </c>
      <c r="K56" s="11" t="s">
        <v>81</v>
      </c>
      <c r="L56" s="11" t="s">
        <v>82</v>
      </c>
      <c r="M56" s="11" t="s">
        <v>83</v>
      </c>
      <c r="N56" s="11" t="s">
        <v>84</v>
      </c>
      <c r="O56" s="11" t="s">
        <v>85</v>
      </c>
      <c r="P56" s="11" t="s">
        <v>86</v>
      </c>
      <c r="Q56" s="11" t="s">
        <v>87</v>
      </c>
      <c r="R56" s="11" t="s">
        <v>88</v>
      </c>
      <c r="S56" s="11" t="s">
        <v>89</v>
      </c>
      <c r="T56" s="11" t="s">
        <v>90</v>
      </c>
      <c r="U56" s="11" t="s">
        <v>91</v>
      </c>
      <c r="V56" s="11" t="s">
        <v>92</v>
      </c>
      <c r="W56" s="11" t="s">
        <v>93</v>
      </c>
      <c r="X56" s="11"/>
      <c r="Y56" s="11"/>
      <c r="Z56" s="11"/>
      <c r="AA56" s="11"/>
      <c r="AB56" s="11"/>
      <c r="AC56" s="11"/>
      <c r="AD56" s="28"/>
      <c r="AE56" s="12"/>
    </row>
    <row r="57" spans="1:31" ht="24.6" customHeight="1" x14ac:dyDescent="0.2">
      <c r="A57" s="9" t="str">
        <f>A$3</f>
        <v>Data source / spec:</v>
      </c>
      <c r="B57" s="13"/>
      <c r="C57" s="14">
        <f>C51</f>
        <v>0</v>
      </c>
      <c r="D57" s="14"/>
      <c r="E57" s="15" t="str">
        <f>"#"</f>
        <v>#</v>
      </c>
      <c r="F57" s="15"/>
      <c r="G57" s="15"/>
      <c r="H57" s="15"/>
      <c r="I57" s="15">
        <f>I$39</f>
        <v>0</v>
      </c>
      <c r="J57" s="15" t="str">
        <f>J$15</f>
        <v>YES/NO</v>
      </c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28"/>
      <c r="AE57" s="12"/>
    </row>
    <row r="58" spans="1:31" ht="28.35" customHeight="1" x14ac:dyDescent="0.2">
      <c r="A58" s="16" t="str">
        <f>""&amp;A52</f>
        <v>HHA DB Table/Object</v>
      </c>
      <c r="B58" s="17"/>
      <c r="C58" s="18" t="str">
        <f>$F$62&amp;"-"&amp;C56</f>
        <v>Floor #-Unique ID</v>
      </c>
      <c r="D58" s="18" t="str">
        <f>D$4</f>
        <v>Rev.Date</v>
      </c>
      <c r="E58" s="18" t="str">
        <f>E$4</f>
        <v>Floor #</v>
      </c>
      <c r="F58" s="19" t="str">
        <f>E56</f>
        <v>Zone #</v>
      </c>
      <c r="G58" s="18" t="str">
        <f t="shared" ref="G58:X58" si="24">F56</f>
        <v>Wall Name</v>
      </c>
      <c r="H58" s="19" t="str">
        <f t="shared" si="24"/>
        <v>Construction Type</v>
      </c>
      <c r="I58" s="19" t="str">
        <f t="shared" si="24"/>
        <v>Blank</v>
      </c>
      <c r="J58" s="19" t="str">
        <f t="shared" si="24"/>
        <v>Blank</v>
      </c>
      <c r="K58" s="19" t="str">
        <f t="shared" si="24"/>
        <v>Plnm Surface</v>
      </c>
      <c r="L58" s="19" t="str">
        <f t="shared" si="24"/>
        <v># vertices</v>
      </c>
      <c r="M58" s="19" t="str">
        <f t="shared" si="24"/>
        <v>Vertex-1-x</v>
      </c>
      <c r="N58" s="19" t="str">
        <f t="shared" si="24"/>
        <v>Vertex-1-y</v>
      </c>
      <c r="O58" s="19" t="str">
        <f t="shared" si="24"/>
        <v>Vertex-1-z</v>
      </c>
      <c r="P58" s="19" t="str">
        <f t="shared" si="24"/>
        <v>Vertex-2-x</v>
      </c>
      <c r="Q58" s="19" t="str">
        <f t="shared" si="24"/>
        <v>Vertex-2-y</v>
      </c>
      <c r="R58" s="19" t="str">
        <f t="shared" si="24"/>
        <v>Vertex-2-z</v>
      </c>
      <c r="S58" s="19" t="str">
        <f t="shared" si="24"/>
        <v>Vertex-3-x</v>
      </c>
      <c r="T58" s="19" t="str">
        <f t="shared" si="24"/>
        <v>Vertex-3-y</v>
      </c>
      <c r="U58" s="19" t="str">
        <f t="shared" si="24"/>
        <v>Vertex-3-z</v>
      </c>
      <c r="V58" s="19" t="str">
        <f t="shared" si="24"/>
        <v>Vertex-4-x</v>
      </c>
      <c r="W58" s="19" t="str">
        <f t="shared" si="24"/>
        <v>Vertex-4-y</v>
      </c>
      <c r="X58" s="19" t="str">
        <f t="shared" si="24"/>
        <v>Vertex-4-z</v>
      </c>
      <c r="Y58" s="19"/>
      <c r="Z58" s="19"/>
      <c r="AA58" s="19"/>
      <c r="AB58" s="19"/>
      <c r="AC58" s="19"/>
      <c r="AD58" s="28"/>
      <c r="AE58" s="12"/>
    </row>
    <row r="59" spans="1:31" ht="28.35" customHeight="1" x14ac:dyDescent="0.2">
      <c r="A59" s="23" t="str">
        <f>""&amp;A$5</f>
        <v>V7.2 E+ object Field:</v>
      </c>
      <c r="B59" s="24" t="s">
        <v>95</v>
      </c>
      <c r="C59" s="25" t="s">
        <v>53</v>
      </c>
      <c r="D59" s="25" t="s">
        <v>63</v>
      </c>
      <c r="E59" s="25" t="s">
        <v>64</v>
      </c>
      <c r="F59" s="25" t="s">
        <v>65</v>
      </c>
      <c r="G59" s="25" t="s">
        <v>96</v>
      </c>
      <c r="H59" s="25" t="s">
        <v>97</v>
      </c>
      <c r="I59" s="25" t="s">
        <v>98</v>
      </c>
      <c r="J59" s="25" t="s">
        <v>54</v>
      </c>
      <c r="K59" s="25" t="s">
        <v>55</v>
      </c>
      <c r="L59" s="25" t="s">
        <v>56</v>
      </c>
      <c r="M59" s="25" t="s">
        <v>57</v>
      </c>
      <c r="N59" s="25" t="s">
        <v>58</v>
      </c>
      <c r="O59" s="25" t="s">
        <v>59</v>
      </c>
      <c r="P59" s="38" t="s">
        <v>60</v>
      </c>
      <c r="Q59" s="38" t="s">
        <v>61</v>
      </c>
      <c r="R59" s="38" t="s">
        <v>62</v>
      </c>
      <c r="S59" s="38" t="s">
        <v>99</v>
      </c>
      <c r="T59" s="38" t="s">
        <v>100</v>
      </c>
      <c r="U59" s="38" t="s">
        <v>101</v>
      </c>
      <c r="V59" s="38" t="s">
        <v>102</v>
      </c>
      <c r="W59" s="38" t="s">
        <v>103</v>
      </c>
      <c r="X59" s="26"/>
      <c r="Y59" s="26"/>
      <c r="Z59" s="26"/>
      <c r="AA59" s="27"/>
      <c r="AB59" s="27"/>
      <c r="AC59" s="27"/>
      <c r="AD59" s="28"/>
      <c r="AE59" s="12"/>
    </row>
    <row r="60" spans="1:31" s="12" customFormat="1" ht="51" x14ac:dyDescent="0.2">
      <c r="A60" s="31" t="str">
        <f>""&amp;A$6</f>
        <v>Data:</v>
      </c>
      <c r="B60" s="32"/>
      <c r="C60" s="34" t="str">
        <f>E58&amp;"-"&amp;G58</f>
        <v>Floor #-Wall Name</v>
      </c>
      <c r="D60" s="34" t="str">
        <f>"Und. Gnd. Wall Constr. "&amp;H58</f>
        <v>Und. Gnd. Wall Constr. Construction Type</v>
      </c>
      <c r="E60" s="34" t="str">
        <f>E58&amp;"-"&amp;F58&amp;" +getPlnm()"</f>
        <v>Floor #-Zone # +getPlnm()</v>
      </c>
      <c r="F60" s="34" t="str">
        <f>"Ground"</f>
        <v>Ground</v>
      </c>
      <c r="G60" s="34" t="str">
        <f>""</f>
        <v/>
      </c>
      <c r="H60" s="34" t="str">
        <f>"NoSun"</f>
        <v>NoSun</v>
      </c>
      <c r="I60" s="34" t="str">
        <f>"NoWind"</f>
        <v>NoWind</v>
      </c>
      <c r="J60" s="34">
        <v>0</v>
      </c>
      <c r="K60" s="34" t="str">
        <f>L58</f>
        <v># vertices</v>
      </c>
      <c r="L60" s="34" t="str">
        <f>M58&amp;"/1000"</f>
        <v>Vertex-1-x/1000</v>
      </c>
      <c r="M60" s="34" t="str">
        <f t="shared" ref="M60:W60" si="25">N58&amp;"/1000"</f>
        <v>Vertex-1-y/1000</v>
      </c>
      <c r="N60" s="34" t="str">
        <f t="shared" si="25"/>
        <v>Vertex-1-z/1000</v>
      </c>
      <c r="O60" s="34" t="str">
        <f>S58&amp;"/1000"</f>
        <v>Vertex-3-x/1000</v>
      </c>
      <c r="P60" s="34" t="str">
        <f>T58&amp;"/1000"</f>
        <v>Vertex-3-y/1000</v>
      </c>
      <c r="Q60" s="34" t="str">
        <f>U58&amp;"/1000"</f>
        <v>Vertex-3-z/1000</v>
      </c>
      <c r="R60" s="34" t="str">
        <f>V58&amp;"/1000"</f>
        <v>Vertex-4-x/1000</v>
      </c>
      <c r="S60" s="34" t="str">
        <f>W58&amp;"/1000"</f>
        <v>Vertex-4-y/1000</v>
      </c>
      <c r="T60" s="34" t="str">
        <f>X58&amp;"/1000"</f>
        <v>Vertex-4-z/1000</v>
      </c>
      <c r="U60" s="34" t="str">
        <f>P58&amp;"/1000"</f>
        <v>Vertex-2-x/1000</v>
      </c>
      <c r="V60" s="34" t="str">
        <f>Q58&amp;"/1000"</f>
        <v>Vertex-2-y/1000</v>
      </c>
      <c r="W60" s="34" t="str">
        <f>R58&amp;"/1000"</f>
        <v>Vertex-2-z/1000</v>
      </c>
      <c r="X60" s="34"/>
      <c r="Y60" s="34"/>
      <c r="Z60" s="34"/>
      <c r="AA60" s="34"/>
      <c r="AB60" s="34"/>
      <c r="AC60" s="34"/>
      <c r="AD60" s="28"/>
    </row>
    <row r="61" spans="1:31" ht="21.6" customHeight="1" thickTop="1" thickBot="1" x14ac:dyDescent="0.25">
      <c r="A61" s="5" t="str">
        <f>A$1</f>
        <v>OBJECT</v>
      </c>
      <c r="B61" s="6"/>
      <c r="C61" s="6" t="str">
        <f t="shared" ref="C61:W61" si="26">C55</f>
        <v>Field-1</v>
      </c>
      <c r="D61" s="6">
        <f t="shared" si="26"/>
        <v>2</v>
      </c>
      <c r="E61" s="6">
        <f t="shared" si="26"/>
        <v>3</v>
      </c>
      <c r="F61" s="6">
        <f t="shared" si="26"/>
        <v>4</v>
      </c>
      <c r="G61" s="6">
        <f t="shared" si="26"/>
        <v>5</v>
      </c>
      <c r="H61" s="6">
        <f t="shared" si="26"/>
        <v>6</v>
      </c>
      <c r="I61" s="6">
        <f t="shared" si="26"/>
        <v>7</v>
      </c>
      <c r="J61" s="6">
        <f t="shared" si="26"/>
        <v>8</v>
      </c>
      <c r="K61" s="6">
        <f t="shared" si="26"/>
        <v>9</v>
      </c>
      <c r="L61" s="6">
        <f t="shared" si="26"/>
        <v>10</v>
      </c>
      <c r="M61" s="6">
        <f t="shared" si="26"/>
        <v>11</v>
      </c>
      <c r="N61" s="6">
        <f t="shared" si="26"/>
        <v>12</v>
      </c>
      <c r="O61" s="6">
        <f t="shared" si="26"/>
        <v>13</v>
      </c>
      <c r="P61" s="6">
        <f t="shared" si="26"/>
        <v>14</v>
      </c>
      <c r="Q61" s="6">
        <f t="shared" si="26"/>
        <v>15</v>
      </c>
      <c r="R61" s="6">
        <f t="shared" si="26"/>
        <v>16</v>
      </c>
      <c r="S61" s="6">
        <f t="shared" si="26"/>
        <v>17</v>
      </c>
      <c r="T61" s="6">
        <f t="shared" si="26"/>
        <v>18</v>
      </c>
      <c r="U61" s="6">
        <f t="shared" si="26"/>
        <v>19</v>
      </c>
      <c r="V61" s="6">
        <f t="shared" si="26"/>
        <v>20</v>
      </c>
      <c r="W61" s="6">
        <f t="shared" si="26"/>
        <v>21</v>
      </c>
      <c r="X61" s="6"/>
      <c r="Y61" s="6"/>
      <c r="Z61" s="6"/>
      <c r="AA61" s="6"/>
      <c r="AB61" s="6"/>
      <c r="AC61" s="6"/>
      <c r="AD61" s="28"/>
      <c r="AE61" s="12"/>
    </row>
    <row r="62" spans="1:31" ht="28.35" customHeight="1" thickBot="1" x14ac:dyDescent="0.25">
      <c r="A62" s="9" t="str">
        <f>A$2</f>
        <v>CAD Object</v>
      </c>
      <c r="B62" s="10" t="s">
        <v>115</v>
      </c>
      <c r="C62" s="11" t="str">
        <f>C$2</f>
        <v>Unique ID</v>
      </c>
      <c r="D62" s="11" t="str">
        <f>D$2</f>
        <v>Rev.Date</v>
      </c>
      <c r="E62" s="11" t="s">
        <v>142</v>
      </c>
      <c r="F62" s="11" t="s">
        <v>116</v>
      </c>
      <c r="G62" s="11" t="s">
        <v>117</v>
      </c>
      <c r="H62" s="11" t="s">
        <v>118</v>
      </c>
      <c r="I62" s="11"/>
      <c r="J62" s="11"/>
      <c r="K62" s="11" t="s">
        <v>119</v>
      </c>
      <c r="L62" s="11" t="s">
        <v>120</v>
      </c>
      <c r="M62" s="11" t="s">
        <v>121</v>
      </c>
      <c r="N62" s="11" t="s">
        <v>122</v>
      </c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28"/>
      <c r="AE62" s="12"/>
    </row>
    <row r="63" spans="1:31" ht="28.35" customHeight="1" thickBot="1" x14ac:dyDescent="0.25">
      <c r="A63" s="9" t="str">
        <f>A$3</f>
        <v>Data source / spec:</v>
      </c>
      <c r="B63" s="13"/>
      <c r="C63" s="14"/>
      <c r="D63" s="14"/>
      <c r="E63" s="15"/>
      <c r="F63" s="15" t="s">
        <v>123</v>
      </c>
      <c r="G63" s="15"/>
      <c r="H63" s="15" t="s">
        <v>124</v>
      </c>
      <c r="I63" s="15"/>
      <c r="J63" s="15"/>
      <c r="K63" s="15"/>
      <c r="L63" s="15" t="s">
        <v>125</v>
      </c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28"/>
      <c r="AE63" s="12"/>
    </row>
    <row r="64" spans="1:31" ht="28.35" customHeight="1" thickBot="1" x14ac:dyDescent="0.25">
      <c r="A64" s="16" t="str">
        <f>""&amp;A58</f>
        <v>HHA DB Table/Object</v>
      </c>
      <c r="B64" s="17"/>
      <c r="C64" s="18" t="str">
        <f>F63&amp;"-"&amp;C62</f>
        <v>Flr#-Unique ID</v>
      </c>
      <c r="D64" s="18" t="str">
        <f>D$4</f>
        <v>Rev.Date</v>
      </c>
      <c r="E64" s="18"/>
      <c r="F64" s="18" t="str">
        <f>F62</f>
        <v>Floor #</v>
      </c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28"/>
      <c r="AE64" s="12"/>
    </row>
    <row r="65" spans="1:31" ht="28.35" customHeight="1" thickBot="1" x14ac:dyDescent="0.25">
      <c r="A65" s="23" t="str">
        <f>""&amp;A$5</f>
        <v>V7.2 E+ object Field:</v>
      </c>
      <c r="B65" s="24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7"/>
      <c r="AB65" s="27"/>
      <c r="AC65" s="27"/>
      <c r="AD65" s="28"/>
      <c r="AE65" s="12"/>
    </row>
    <row r="66" spans="1:31" ht="28.35" customHeight="1" x14ac:dyDescent="0.2">
      <c r="A66" s="31" t="str">
        <f>""&amp;A$6</f>
        <v>Data:</v>
      </c>
      <c r="B66" s="32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4"/>
      <c r="Y66" s="34"/>
      <c r="Z66" s="34"/>
      <c r="AA66" s="34"/>
      <c r="AB66" s="34"/>
      <c r="AC66" s="34"/>
      <c r="AD66" s="28"/>
      <c r="AE66" s="12"/>
    </row>
    <row r="67" spans="1:31" ht="20.100000000000001" customHeight="1" x14ac:dyDescent="0.2">
      <c r="A67" s="5" t="str">
        <f>A$1</f>
        <v>OBJECT</v>
      </c>
      <c r="B67" s="6"/>
      <c r="C67" s="6" t="str">
        <f t="shared" ref="C67:W67" si="27">C61</f>
        <v>Field-1</v>
      </c>
      <c r="D67" s="6">
        <f t="shared" si="27"/>
        <v>2</v>
      </c>
      <c r="E67" s="6">
        <f t="shared" si="27"/>
        <v>3</v>
      </c>
      <c r="F67" s="6">
        <f t="shared" si="27"/>
        <v>4</v>
      </c>
      <c r="G67" s="6">
        <f t="shared" si="27"/>
        <v>5</v>
      </c>
      <c r="H67" s="6">
        <f t="shared" si="27"/>
        <v>6</v>
      </c>
      <c r="I67" s="6">
        <f t="shared" si="27"/>
        <v>7</v>
      </c>
      <c r="J67" s="6">
        <f t="shared" si="27"/>
        <v>8</v>
      </c>
      <c r="K67" s="6">
        <f t="shared" si="27"/>
        <v>9</v>
      </c>
      <c r="L67" s="6">
        <f t="shared" si="27"/>
        <v>10</v>
      </c>
      <c r="M67" s="6">
        <f t="shared" si="27"/>
        <v>11</v>
      </c>
      <c r="N67" s="6">
        <f t="shared" si="27"/>
        <v>12</v>
      </c>
      <c r="O67" s="6">
        <f t="shared" si="27"/>
        <v>13</v>
      </c>
      <c r="P67" s="6">
        <f t="shared" si="27"/>
        <v>14</v>
      </c>
      <c r="Q67" s="6">
        <f t="shared" si="27"/>
        <v>15</v>
      </c>
      <c r="R67" s="6">
        <f t="shared" si="27"/>
        <v>16</v>
      </c>
      <c r="S67" s="6">
        <f t="shared" si="27"/>
        <v>17</v>
      </c>
      <c r="T67" s="6">
        <f t="shared" si="27"/>
        <v>18</v>
      </c>
      <c r="U67" s="6">
        <f t="shared" si="27"/>
        <v>19</v>
      </c>
      <c r="V67" s="6">
        <f t="shared" si="27"/>
        <v>20</v>
      </c>
      <c r="W67" s="6">
        <f t="shared" si="27"/>
        <v>21</v>
      </c>
      <c r="X67" s="6"/>
      <c r="Y67" s="6"/>
      <c r="Z67" s="6"/>
      <c r="AA67" s="6"/>
      <c r="AB67" s="6"/>
      <c r="AC67" s="6"/>
      <c r="AD67" s="28"/>
      <c r="AE67" s="12"/>
    </row>
    <row r="68" spans="1:31" ht="38.1" customHeight="1" x14ac:dyDescent="0.2">
      <c r="A68" s="9" t="str">
        <f>A$2</f>
        <v>CAD Object</v>
      </c>
      <c r="B68" s="10" t="s">
        <v>126</v>
      </c>
      <c r="C68" s="11" t="str">
        <f>C$2</f>
        <v>Unique ID</v>
      </c>
      <c r="D68" s="11" t="str">
        <f>D$2</f>
        <v>Rev.Date</v>
      </c>
      <c r="E68" s="11" t="s">
        <v>33</v>
      </c>
      <c r="F68" s="11" t="s">
        <v>127</v>
      </c>
      <c r="G68" s="11" t="s">
        <v>77</v>
      </c>
      <c r="H68" s="11" t="s">
        <v>128</v>
      </c>
      <c r="I68" s="11" t="s">
        <v>33</v>
      </c>
      <c r="J68" s="11" t="s">
        <v>33</v>
      </c>
      <c r="K68" s="11" t="s">
        <v>81</v>
      </c>
      <c r="L68" s="11" t="s">
        <v>82</v>
      </c>
      <c r="M68" s="11" t="s">
        <v>83</v>
      </c>
      <c r="N68" s="11" t="s">
        <v>84</v>
      </c>
      <c r="O68" s="11" t="s">
        <v>85</v>
      </c>
      <c r="P68" s="11" t="s">
        <v>86</v>
      </c>
      <c r="Q68" s="11" t="s">
        <v>87</v>
      </c>
      <c r="R68" s="11" t="s">
        <v>88</v>
      </c>
      <c r="S68" s="11" t="s">
        <v>89</v>
      </c>
      <c r="T68" s="11" t="s">
        <v>90</v>
      </c>
      <c r="U68" s="11" t="s">
        <v>91</v>
      </c>
      <c r="V68" s="11" t="s">
        <v>92</v>
      </c>
      <c r="W68" s="11" t="s">
        <v>93</v>
      </c>
      <c r="X68" s="11"/>
      <c r="Y68" s="11"/>
      <c r="Z68" s="11"/>
      <c r="AA68" s="11"/>
      <c r="AB68" s="11"/>
      <c r="AC68" s="11"/>
      <c r="AD68" s="28"/>
      <c r="AE68" s="12"/>
    </row>
    <row r="69" spans="1:31" ht="27" customHeight="1" x14ac:dyDescent="0.2">
      <c r="A69" s="9" t="str">
        <f>A$3</f>
        <v>Data source / spec:</v>
      </c>
      <c r="B69" s="13"/>
      <c r="C69" s="14"/>
      <c r="D69" s="14"/>
      <c r="E69" s="15"/>
      <c r="F69" s="15"/>
      <c r="G69" s="15"/>
      <c r="H69" s="15">
        <v>0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28"/>
      <c r="AE69" s="12"/>
    </row>
    <row r="70" spans="1:31" ht="37.5" customHeight="1" x14ac:dyDescent="0.2">
      <c r="A70" s="16" t="str">
        <f>""&amp;A64</f>
        <v>HHA DB Table/Object</v>
      </c>
      <c r="B70" s="17"/>
      <c r="C70" s="18" t="str">
        <f>C$4</f>
        <v>Floor #-Unique ID</v>
      </c>
      <c r="D70" s="18" t="str">
        <f>D$4</f>
        <v>Rev.Date</v>
      </c>
      <c r="E70" s="18" t="str">
        <f>E$4</f>
        <v>Floor #</v>
      </c>
      <c r="F70" s="19" t="str">
        <f t="shared" ref="F70:W70" si="28">F68</f>
        <v>Surface Name</v>
      </c>
      <c r="G70" s="19" t="str">
        <f t="shared" si="28"/>
        <v>Construction Type</v>
      </c>
      <c r="H70" s="19" t="str">
        <f t="shared" si="28"/>
        <v>Transparency</v>
      </c>
      <c r="I70" s="19" t="str">
        <f t="shared" si="28"/>
        <v>Blank</v>
      </c>
      <c r="J70" s="19" t="str">
        <f t="shared" si="28"/>
        <v>Blank</v>
      </c>
      <c r="K70" s="19" t="str">
        <f t="shared" si="28"/>
        <v># vertices</v>
      </c>
      <c r="L70" s="19" t="str">
        <f t="shared" si="28"/>
        <v>Vertex-1-x</v>
      </c>
      <c r="M70" s="19" t="str">
        <f t="shared" si="28"/>
        <v>Vertex-1-y</v>
      </c>
      <c r="N70" s="19" t="str">
        <f t="shared" si="28"/>
        <v>Vertex-1-z</v>
      </c>
      <c r="O70" s="19" t="str">
        <f t="shared" si="28"/>
        <v>Vertex-2-x</v>
      </c>
      <c r="P70" s="19" t="str">
        <f t="shared" si="28"/>
        <v>Vertex-2-y</v>
      </c>
      <c r="Q70" s="19" t="str">
        <f t="shared" si="28"/>
        <v>Vertex-2-z</v>
      </c>
      <c r="R70" s="19" t="str">
        <f t="shared" si="28"/>
        <v>Vertex-3-x</v>
      </c>
      <c r="S70" s="19" t="str">
        <f t="shared" si="28"/>
        <v>Vertex-3-y</v>
      </c>
      <c r="T70" s="19" t="str">
        <f t="shared" si="28"/>
        <v>Vertex-3-z</v>
      </c>
      <c r="U70" s="19" t="str">
        <f t="shared" si="28"/>
        <v>Vertex-4-x</v>
      </c>
      <c r="V70" s="19" t="str">
        <f t="shared" si="28"/>
        <v>Vertex-4-y</v>
      </c>
      <c r="W70" s="19" t="str">
        <f t="shared" si="28"/>
        <v>Vertex-4-z</v>
      </c>
      <c r="X70" s="19"/>
      <c r="Y70" s="19"/>
      <c r="Z70" s="19"/>
      <c r="AA70" s="19"/>
      <c r="AB70" s="19"/>
      <c r="AC70" s="19"/>
      <c r="AD70" s="28"/>
      <c r="AE70" s="12"/>
    </row>
    <row r="71" spans="1:31" ht="25.5" customHeight="1" x14ac:dyDescent="0.2">
      <c r="A71" s="23" t="str">
        <f>""&amp;A$5</f>
        <v>V7.2 E+ object Field:</v>
      </c>
      <c r="B71" s="24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7"/>
      <c r="AB71" s="27"/>
      <c r="AC71" s="27"/>
      <c r="AD71" s="28"/>
      <c r="AE71" s="12"/>
    </row>
    <row r="72" spans="1:31" s="12" customFormat="1" ht="25.5" customHeight="1" x14ac:dyDescent="0.2">
      <c r="A72" s="31" t="str">
        <f>""&amp;A$6</f>
        <v>Data:</v>
      </c>
      <c r="B72" s="32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28"/>
    </row>
    <row r="73" spans="1:31" ht="23.1" customHeight="1" x14ac:dyDescent="0.2">
      <c r="A73" s="5" t="str">
        <f>A$1</f>
        <v>OBJECT</v>
      </c>
      <c r="B73" s="6"/>
      <c r="C73" s="6" t="str">
        <f t="shared" ref="C73:W73" si="29">C67</f>
        <v>Field-1</v>
      </c>
      <c r="D73" s="6">
        <f t="shared" si="29"/>
        <v>2</v>
      </c>
      <c r="E73" s="6">
        <f t="shared" si="29"/>
        <v>3</v>
      </c>
      <c r="F73" s="6">
        <f t="shared" si="29"/>
        <v>4</v>
      </c>
      <c r="G73" s="6">
        <f t="shared" si="29"/>
        <v>5</v>
      </c>
      <c r="H73" s="6">
        <f t="shared" si="29"/>
        <v>6</v>
      </c>
      <c r="I73" s="6">
        <f t="shared" si="29"/>
        <v>7</v>
      </c>
      <c r="J73" s="6">
        <f t="shared" si="29"/>
        <v>8</v>
      </c>
      <c r="K73" s="6">
        <f t="shared" si="29"/>
        <v>9</v>
      </c>
      <c r="L73" s="6">
        <f t="shared" si="29"/>
        <v>10</v>
      </c>
      <c r="M73" s="6">
        <f t="shared" si="29"/>
        <v>11</v>
      </c>
      <c r="N73" s="6">
        <f t="shared" si="29"/>
        <v>12</v>
      </c>
      <c r="O73" s="6">
        <f t="shared" si="29"/>
        <v>13</v>
      </c>
      <c r="P73" s="6">
        <f t="shared" si="29"/>
        <v>14</v>
      </c>
      <c r="Q73" s="6">
        <f t="shared" si="29"/>
        <v>15</v>
      </c>
      <c r="R73" s="6">
        <f t="shared" si="29"/>
        <v>16</v>
      </c>
      <c r="S73" s="6">
        <f t="shared" si="29"/>
        <v>17</v>
      </c>
      <c r="T73" s="6">
        <f t="shared" si="29"/>
        <v>18</v>
      </c>
      <c r="U73" s="6">
        <f t="shared" si="29"/>
        <v>19</v>
      </c>
      <c r="V73" s="6">
        <f t="shared" si="29"/>
        <v>20</v>
      </c>
      <c r="W73" s="6">
        <f t="shared" si="29"/>
        <v>21</v>
      </c>
      <c r="X73" s="6"/>
      <c r="Y73" s="6"/>
      <c r="Z73" s="6"/>
      <c r="AA73" s="6"/>
      <c r="AB73" s="6"/>
      <c r="AC73" s="6"/>
      <c r="AD73" s="28"/>
      <c r="AE73" s="12"/>
    </row>
    <row r="74" spans="1:31" ht="40.35" customHeight="1" x14ac:dyDescent="0.2">
      <c r="A74" s="9" t="str">
        <f>A$2</f>
        <v>CAD Object</v>
      </c>
      <c r="B74" s="10" t="s">
        <v>129</v>
      </c>
      <c r="C74" s="11" t="str">
        <f>C$2</f>
        <v>Unique ID</v>
      </c>
      <c r="D74" s="11" t="str">
        <f>D$2</f>
        <v>Rev.Date</v>
      </c>
      <c r="E74" s="11" t="str">
        <f>E2</f>
        <v>Zone #</v>
      </c>
      <c r="F74" s="11" t="s">
        <v>130</v>
      </c>
      <c r="G74" s="11" t="s">
        <v>77</v>
      </c>
      <c r="H74" s="11" t="s">
        <v>33</v>
      </c>
      <c r="I74" s="11" t="str">
        <f>I$14</f>
        <v>Other Surface Name</v>
      </c>
      <c r="J74" s="11" t="str">
        <f>J$14</f>
        <v>Plnm Surface</v>
      </c>
      <c r="K74" s="11" t="s">
        <v>81</v>
      </c>
      <c r="L74" s="11" t="s">
        <v>82</v>
      </c>
      <c r="M74" s="11" t="s">
        <v>83</v>
      </c>
      <c r="N74" s="11" t="s">
        <v>84</v>
      </c>
      <c r="O74" s="11" t="s">
        <v>85</v>
      </c>
      <c r="P74" s="11" t="s">
        <v>86</v>
      </c>
      <c r="Q74" s="11" t="s">
        <v>87</v>
      </c>
      <c r="R74" s="11" t="s">
        <v>88</v>
      </c>
      <c r="S74" s="11" t="s">
        <v>89</v>
      </c>
      <c r="T74" s="11" t="s">
        <v>90</v>
      </c>
      <c r="U74" s="11" t="s">
        <v>91</v>
      </c>
      <c r="V74" s="11" t="s">
        <v>92</v>
      </c>
      <c r="W74" s="11" t="s">
        <v>93</v>
      </c>
      <c r="X74" s="39" t="s">
        <v>106</v>
      </c>
      <c r="Y74" s="11"/>
      <c r="Z74" s="11"/>
      <c r="AA74" s="11"/>
      <c r="AB74" s="11"/>
      <c r="AC74" s="11"/>
      <c r="AD74" s="28"/>
      <c r="AE74" s="12"/>
    </row>
    <row r="75" spans="1:31" ht="26.1" customHeight="1" x14ac:dyDescent="0.2">
      <c r="A75" s="9" t="str">
        <f>A$3</f>
        <v>Data source / spec:</v>
      </c>
      <c r="B75" s="13"/>
      <c r="C75" s="14">
        <f>C69</f>
        <v>0</v>
      </c>
      <c r="D75" s="14"/>
      <c r="E75" s="15" t="str">
        <f>"#"</f>
        <v>#</v>
      </c>
      <c r="F75" s="15"/>
      <c r="G75" s="15"/>
      <c r="H75" s="15"/>
      <c r="I75" s="15">
        <f>I$39</f>
        <v>0</v>
      </c>
      <c r="J75" s="15" t="str">
        <f>J$15</f>
        <v>YES/NO</v>
      </c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28"/>
      <c r="AE75" s="12"/>
    </row>
    <row r="76" spans="1:31" ht="33.6" customHeight="1" x14ac:dyDescent="0.2">
      <c r="A76" s="16" t="str">
        <f>""&amp;A70</f>
        <v>HHA DB Table/Object</v>
      </c>
      <c r="B76" s="17" t="str">
        <f>B74</f>
        <v>ROOF</v>
      </c>
      <c r="C76" s="18" t="str">
        <f>C$4</f>
        <v>Floor #-Unique ID</v>
      </c>
      <c r="D76" s="18" t="str">
        <f>D$4</f>
        <v>Rev.Date</v>
      </c>
      <c r="E76" s="18" t="str">
        <f>E$4</f>
        <v>Floor #</v>
      </c>
      <c r="F76" s="18" t="str">
        <f>F$4</f>
        <v>Zone #</v>
      </c>
      <c r="G76" s="19" t="str">
        <f t="shared" ref="G76:X76" si="30">F74</f>
        <v>Roof Name</v>
      </c>
      <c r="H76" s="19" t="str">
        <f t="shared" si="30"/>
        <v>Construction Type</v>
      </c>
      <c r="I76" s="19" t="str">
        <f t="shared" si="30"/>
        <v>Blank</v>
      </c>
      <c r="J76" s="19" t="str">
        <f t="shared" si="30"/>
        <v>Other Surface Name</v>
      </c>
      <c r="K76" s="19" t="str">
        <f t="shared" si="30"/>
        <v>Plnm Surface</v>
      </c>
      <c r="L76" s="19" t="str">
        <f t="shared" si="30"/>
        <v># vertices</v>
      </c>
      <c r="M76" s="19" t="str">
        <f t="shared" si="30"/>
        <v>Vertex-1-x</v>
      </c>
      <c r="N76" s="19" t="str">
        <f t="shared" si="30"/>
        <v>Vertex-1-y</v>
      </c>
      <c r="O76" s="19" t="str">
        <f t="shared" si="30"/>
        <v>Vertex-1-z</v>
      </c>
      <c r="P76" s="19" t="str">
        <f t="shared" si="30"/>
        <v>Vertex-2-x</v>
      </c>
      <c r="Q76" s="19" t="str">
        <f t="shared" si="30"/>
        <v>Vertex-2-y</v>
      </c>
      <c r="R76" s="19" t="str">
        <f t="shared" si="30"/>
        <v>Vertex-2-z</v>
      </c>
      <c r="S76" s="19" t="str">
        <f t="shared" si="30"/>
        <v>Vertex-3-x</v>
      </c>
      <c r="T76" s="19" t="str">
        <f t="shared" si="30"/>
        <v>Vertex-3-y</v>
      </c>
      <c r="U76" s="19" t="str">
        <f t="shared" si="30"/>
        <v>Vertex-3-z</v>
      </c>
      <c r="V76" s="19" t="str">
        <f t="shared" si="30"/>
        <v>Vertex-4-x</v>
      </c>
      <c r="W76" s="19" t="str">
        <f t="shared" si="30"/>
        <v>Vertex-4-y</v>
      </c>
      <c r="X76" s="19" t="str">
        <f t="shared" si="30"/>
        <v>Vertex-4-z</v>
      </c>
      <c r="Y76" s="19"/>
      <c r="Z76" s="19"/>
      <c r="AA76" s="19"/>
      <c r="AB76" s="19"/>
      <c r="AC76" s="19"/>
      <c r="AD76" s="28"/>
      <c r="AE76" s="12"/>
    </row>
    <row r="77" spans="1:31" ht="24" customHeight="1" x14ac:dyDescent="0.2">
      <c r="A77" s="23" t="str">
        <f>""&amp;A$5</f>
        <v>V7.2 E+ object Field:</v>
      </c>
      <c r="B77" s="24" t="s">
        <v>107</v>
      </c>
      <c r="C77" s="25" t="s">
        <v>53</v>
      </c>
      <c r="D77" s="25" t="s">
        <v>63</v>
      </c>
      <c r="E77" s="25" t="s">
        <v>64</v>
      </c>
      <c r="F77" s="25" t="s">
        <v>65</v>
      </c>
      <c r="G77" s="25" t="s">
        <v>96</v>
      </c>
      <c r="H77" s="25" t="s">
        <v>97</v>
      </c>
      <c r="I77" s="25" t="s">
        <v>98</v>
      </c>
      <c r="J77" s="25" t="s">
        <v>54</v>
      </c>
      <c r="K77" s="25" t="s">
        <v>55</v>
      </c>
      <c r="L77" s="25" t="s">
        <v>56</v>
      </c>
      <c r="M77" s="25" t="s">
        <v>57</v>
      </c>
      <c r="N77" s="25" t="s">
        <v>58</v>
      </c>
      <c r="O77" s="25" t="s">
        <v>59</v>
      </c>
      <c r="P77" s="38" t="s">
        <v>60</v>
      </c>
      <c r="Q77" s="38" t="s">
        <v>61</v>
      </c>
      <c r="R77" s="38" t="s">
        <v>62</v>
      </c>
      <c r="S77" s="38" t="s">
        <v>99</v>
      </c>
      <c r="T77" s="38" t="s">
        <v>100</v>
      </c>
      <c r="U77" s="38" t="s">
        <v>101</v>
      </c>
      <c r="V77" s="38" t="s">
        <v>102</v>
      </c>
      <c r="W77" s="38" t="s">
        <v>103</v>
      </c>
      <c r="X77" s="26"/>
      <c r="Y77" s="26"/>
      <c r="Z77" s="26"/>
      <c r="AA77" s="27"/>
      <c r="AB77" s="27"/>
      <c r="AC77" s="27"/>
      <c r="AD77" s="28"/>
      <c r="AE77" s="12"/>
    </row>
    <row r="78" spans="1:31" s="12" customFormat="1" ht="38.25" x14ac:dyDescent="0.2">
      <c r="A78" s="31" t="str">
        <f>""&amp;A$6</f>
        <v>Data:</v>
      </c>
      <c r="B78" s="32"/>
      <c r="C78" s="34" t="str">
        <f>E76&amp;"-"&amp;G76</f>
        <v>Floor #-Roof Name</v>
      </c>
      <c r="D78" s="34" t="str">
        <f>"Roof Constr. "&amp;H76</f>
        <v>Roof Constr. Construction Type</v>
      </c>
      <c r="E78" s="34" t="str">
        <f>E76&amp;"-"&amp;F76</f>
        <v>Floor #-Zone #</v>
      </c>
      <c r="F78" s="34" t="str">
        <f>"Outdoors"</f>
        <v>Outdoors</v>
      </c>
      <c r="G78" s="34" t="str">
        <f>""</f>
        <v/>
      </c>
      <c r="H78" s="34" t="str">
        <f>"SunExposed"</f>
        <v>SunExposed</v>
      </c>
      <c r="I78" s="34" t="str">
        <f>"WindExposed"</f>
        <v>WindExposed</v>
      </c>
      <c r="J78" s="34" t="str">
        <f>"0"</f>
        <v>0</v>
      </c>
      <c r="K78" s="34" t="str">
        <f>L76</f>
        <v># vertices</v>
      </c>
      <c r="L78" s="34" t="str">
        <f t="shared" ref="L78:W78" si="31">M76&amp;"/1000"</f>
        <v>Vertex-1-x/1000</v>
      </c>
      <c r="M78" s="34" t="str">
        <f t="shared" si="31"/>
        <v>Vertex-1-y/1000</v>
      </c>
      <c r="N78" s="34" t="str">
        <f t="shared" si="31"/>
        <v>Vertex-1-z/1000</v>
      </c>
      <c r="O78" s="34" t="str">
        <f t="shared" si="31"/>
        <v>Vertex-2-x/1000</v>
      </c>
      <c r="P78" s="34" t="str">
        <f t="shared" si="31"/>
        <v>Vertex-2-y/1000</v>
      </c>
      <c r="Q78" s="34" t="str">
        <f t="shared" si="31"/>
        <v>Vertex-2-z/1000</v>
      </c>
      <c r="R78" s="34" t="str">
        <f t="shared" si="31"/>
        <v>Vertex-3-x/1000</v>
      </c>
      <c r="S78" s="34" t="str">
        <f t="shared" si="31"/>
        <v>Vertex-3-y/1000</v>
      </c>
      <c r="T78" s="34" t="str">
        <f t="shared" si="31"/>
        <v>Vertex-3-z/1000</v>
      </c>
      <c r="U78" s="34" t="str">
        <f t="shared" si="31"/>
        <v>Vertex-4-x/1000</v>
      </c>
      <c r="V78" s="34" t="str">
        <f t="shared" si="31"/>
        <v>Vertex-4-y/1000</v>
      </c>
      <c r="W78" s="34" t="str">
        <f t="shared" si="31"/>
        <v>Vertex-4-z/1000</v>
      </c>
      <c r="X78" s="34"/>
      <c r="Y78" s="34"/>
      <c r="Z78" s="34"/>
      <c r="AA78" s="34"/>
      <c r="AB78" s="34"/>
      <c r="AC78" s="34"/>
      <c r="AD78" s="28"/>
    </row>
    <row r="79" spans="1:31" ht="22.35" customHeight="1" x14ac:dyDescent="0.2">
      <c r="A79" s="5" t="str">
        <f>A$1</f>
        <v>OBJECT</v>
      </c>
      <c r="B79" s="6"/>
      <c r="C79" s="6" t="str">
        <f t="shared" ref="C79:W79" si="32">C73</f>
        <v>Field-1</v>
      </c>
      <c r="D79" s="6">
        <f t="shared" si="32"/>
        <v>2</v>
      </c>
      <c r="E79" s="6">
        <f t="shared" si="32"/>
        <v>3</v>
      </c>
      <c r="F79" s="6">
        <f t="shared" si="32"/>
        <v>4</v>
      </c>
      <c r="G79" s="6">
        <f t="shared" si="32"/>
        <v>5</v>
      </c>
      <c r="H79" s="6">
        <f t="shared" si="32"/>
        <v>6</v>
      </c>
      <c r="I79" s="6">
        <f t="shared" si="32"/>
        <v>7</v>
      </c>
      <c r="J79" s="6">
        <f t="shared" si="32"/>
        <v>8</v>
      </c>
      <c r="K79" s="6">
        <f t="shared" si="32"/>
        <v>9</v>
      </c>
      <c r="L79" s="6">
        <f t="shared" si="32"/>
        <v>10</v>
      </c>
      <c r="M79" s="6">
        <f t="shared" si="32"/>
        <v>11</v>
      </c>
      <c r="N79" s="6">
        <f t="shared" si="32"/>
        <v>12</v>
      </c>
      <c r="O79" s="6">
        <f t="shared" si="32"/>
        <v>13</v>
      </c>
      <c r="P79" s="6">
        <f t="shared" si="32"/>
        <v>14</v>
      </c>
      <c r="Q79" s="6">
        <f t="shared" si="32"/>
        <v>15</v>
      </c>
      <c r="R79" s="6">
        <f t="shared" si="32"/>
        <v>16</v>
      </c>
      <c r="S79" s="6">
        <f t="shared" si="32"/>
        <v>17</v>
      </c>
      <c r="T79" s="6">
        <f t="shared" si="32"/>
        <v>18</v>
      </c>
      <c r="U79" s="6">
        <f t="shared" si="32"/>
        <v>19</v>
      </c>
      <c r="V79" s="6">
        <f t="shared" si="32"/>
        <v>20</v>
      </c>
      <c r="W79" s="6">
        <f t="shared" si="32"/>
        <v>21</v>
      </c>
      <c r="X79" s="6"/>
      <c r="Y79" s="6"/>
      <c r="Z79" s="6"/>
      <c r="AA79" s="6"/>
      <c r="AB79" s="6"/>
      <c r="AC79" s="6"/>
      <c r="AD79" s="40"/>
      <c r="AE79" s="12"/>
    </row>
    <row r="80" spans="1:31" ht="33.6" customHeight="1" x14ac:dyDescent="0.2">
      <c r="A80" s="9" t="str">
        <f>A$2</f>
        <v>CAD Object</v>
      </c>
      <c r="B80" s="10" t="s">
        <v>14</v>
      </c>
      <c r="C80" s="11" t="str">
        <f>C$2</f>
        <v>Unique ID</v>
      </c>
      <c r="D80" s="11" t="str">
        <f>D$2</f>
        <v>Rev.Date</v>
      </c>
      <c r="E80" s="11" t="str">
        <f>E74</f>
        <v>Zone #</v>
      </c>
      <c r="F80" s="11" t="s">
        <v>131</v>
      </c>
      <c r="G80" s="11" t="s">
        <v>132</v>
      </c>
      <c r="H80" s="11" t="s">
        <v>76</v>
      </c>
      <c r="I80" s="11" t="s">
        <v>133</v>
      </c>
      <c r="J80" s="11" t="s">
        <v>33</v>
      </c>
      <c r="K80" s="11" t="s">
        <v>81</v>
      </c>
      <c r="L80" s="11" t="s">
        <v>82</v>
      </c>
      <c r="M80" s="11" t="s">
        <v>83</v>
      </c>
      <c r="N80" s="11" t="s">
        <v>84</v>
      </c>
      <c r="O80" s="11" t="s">
        <v>85</v>
      </c>
      <c r="P80" s="11" t="s">
        <v>86</v>
      </c>
      <c r="Q80" s="11" t="s">
        <v>87</v>
      </c>
      <c r="R80" s="11" t="s">
        <v>88</v>
      </c>
      <c r="S80" s="11" t="s">
        <v>89</v>
      </c>
      <c r="T80" s="11" t="s">
        <v>90</v>
      </c>
      <c r="U80" s="11" t="s">
        <v>91</v>
      </c>
      <c r="V80" s="11" t="s">
        <v>92</v>
      </c>
      <c r="W80" s="11" t="s">
        <v>93</v>
      </c>
      <c r="X80" s="11"/>
      <c r="Y80" s="11"/>
      <c r="Z80" s="11"/>
      <c r="AA80" s="11"/>
      <c r="AB80" s="11"/>
      <c r="AC80" s="11"/>
      <c r="AD80" s="40"/>
      <c r="AE80" s="12"/>
    </row>
    <row r="81" spans="1:31" ht="23.1" customHeight="1" x14ac:dyDescent="0.2">
      <c r="A81" s="9" t="str">
        <f>A$3</f>
        <v>Data source / spec:</v>
      </c>
      <c r="B81" s="13"/>
      <c r="C81" s="14"/>
      <c r="D81" s="14"/>
      <c r="E81" s="15" t="str">
        <f>"#"</f>
        <v>#</v>
      </c>
      <c r="F81" s="15"/>
      <c r="G81" s="15" t="s">
        <v>134</v>
      </c>
      <c r="H81" s="15" t="s">
        <v>135</v>
      </c>
      <c r="I81" s="15" t="str">
        <f>I80</f>
        <v>Window Template #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40"/>
      <c r="AE81" s="12"/>
    </row>
    <row r="82" spans="1:31" ht="33.6" customHeight="1" x14ac:dyDescent="0.2">
      <c r="A82" s="16" t="str">
        <f>""&amp;A76</f>
        <v>HHA DB Table/Object</v>
      </c>
      <c r="B82" s="17" t="s">
        <v>14</v>
      </c>
      <c r="C82" s="18" t="str">
        <f>C$4</f>
        <v>Floor #-Unique ID</v>
      </c>
      <c r="D82" s="18" t="str">
        <f>D$4</f>
        <v>Rev.Date</v>
      </c>
      <c r="E82" s="18" t="str">
        <f>E$4</f>
        <v>Floor #</v>
      </c>
      <c r="F82" s="18" t="str">
        <f>F$4</f>
        <v>Zone #</v>
      </c>
      <c r="G82" s="19" t="str">
        <f t="shared" ref="G82:X82" si="33">F80</f>
        <v>Window Name</v>
      </c>
      <c r="H82" s="19" t="str">
        <f t="shared" si="33"/>
        <v>Window Construction Type</v>
      </c>
      <c r="I82" s="19" t="str">
        <f t="shared" si="33"/>
        <v>Wall Name</v>
      </c>
      <c r="J82" s="19" t="str">
        <f t="shared" si="33"/>
        <v>Window Template #</v>
      </c>
      <c r="K82" s="19" t="str">
        <f t="shared" si="33"/>
        <v>Blank</v>
      </c>
      <c r="L82" s="19" t="str">
        <f t="shared" si="33"/>
        <v># vertices</v>
      </c>
      <c r="M82" s="19" t="str">
        <f t="shared" si="33"/>
        <v>Vertex-1-x</v>
      </c>
      <c r="N82" s="19" t="str">
        <f t="shared" si="33"/>
        <v>Vertex-1-y</v>
      </c>
      <c r="O82" s="19" t="str">
        <f t="shared" si="33"/>
        <v>Vertex-1-z</v>
      </c>
      <c r="P82" s="19" t="str">
        <f t="shared" si="33"/>
        <v>Vertex-2-x</v>
      </c>
      <c r="Q82" s="19" t="str">
        <f t="shared" si="33"/>
        <v>Vertex-2-y</v>
      </c>
      <c r="R82" s="19" t="str">
        <f t="shared" si="33"/>
        <v>Vertex-2-z</v>
      </c>
      <c r="S82" s="19" t="str">
        <f t="shared" si="33"/>
        <v>Vertex-3-x</v>
      </c>
      <c r="T82" s="19" t="str">
        <f t="shared" si="33"/>
        <v>Vertex-3-y</v>
      </c>
      <c r="U82" s="19" t="str">
        <f t="shared" si="33"/>
        <v>Vertex-3-z</v>
      </c>
      <c r="V82" s="19" t="str">
        <f t="shared" si="33"/>
        <v>Vertex-4-x</v>
      </c>
      <c r="W82" s="19" t="str">
        <f t="shared" si="33"/>
        <v>Vertex-4-y</v>
      </c>
      <c r="X82" s="19" t="str">
        <f t="shared" si="33"/>
        <v>Vertex-4-z</v>
      </c>
      <c r="Y82" s="19"/>
      <c r="Z82" s="19"/>
      <c r="AA82" s="19"/>
      <c r="AB82" s="19"/>
      <c r="AC82" s="19"/>
      <c r="AD82" s="40"/>
      <c r="AE82" s="12"/>
    </row>
    <row r="83" spans="1:31" ht="25.5" x14ac:dyDescent="0.2">
      <c r="A83" s="23" t="str">
        <f>""&amp;A$5</f>
        <v>V7.2 E+ object Field:</v>
      </c>
      <c r="B83" s="24" t="s">
        <v>145</v>
      </c>
      <c r="C83" s="25" t="s">
        <v>53</v>
      </c>
      <c r="D83" s="25" t="s">
        <v>63</v>
      </c>
      <c r="E83" s="25" t="s">
        <v>64</v>
      </c>
      <c r="F83" s="25" t="s">
        <v>65</v>
      </c>
      <c r="G83" s="25" t="s">
        <v>96</v>
      </c>
      <c r="H83" s="25" t="s">
        <v>54</v>
      </c>
      <c r="I83" s="25" t="s">
        <v>97</v>
      </c>
      <c r="J83" s="25" t="s">
        <v>98</v>
      </c>
      <c r="K83" s="25" t="s">
        <v>55</v>
      </c>
      <c r="L83" s="25" t="s">
        <v>56</v>
      </c>
      <c r="M83" s="25" t="s">
        <v>57</v>
      </c>
      <c r="N83" s="25" t="s">
        <v>58</v>
      </c>
      <c r="O83" s="25" t="s">
        <v>59</v>
      </c>
      <c r="P83" s="38" t="s">
        <v>60</v>
      </c>
      <c r="Q83" s="38" t="s">
        <v>61</v>
      </c>
      <c r="R83" s="38" t="s">
        <v>62</v>
      </c>
      <c r="S83" s="38" t="s">
        <v>99</v>
      </c>
      <c r="T83" s="38" t="s">
        <v>100</v>
      </c>
      <c r="U83" s="38" t="s">
        <v>101</v>
      </c>
      <c r="V83" s="38" t="s">
        <v>102</v>
      </c>
      <c r="W83" s="38" t="s">
        <v>103</v>
      </c>
      <c r="X83" s="38" t="s">
        <v>136</v>
      </c>
      <c r="Y83" s="26"/>
      <c r="Z83" s="26"/>
      <c r="AA83" s="27"/>
      <c r="AB83" s="27"/>
      <c r="AC83" s="27"/>
      <c r="AD83" s="40"/>
      <c r="AE83" s="12"/>
    </row>
    <row r="84" spans="1:31" s="12" customFormat="1" ht="64.5" thickBot="1" x14ac:dyDescent="0.25">
      <c r="A84" s="31" t="str">
        <f>""&amp;A$6</f>
        <v>Data:</v>
      </c>
      <c r="B84" s="32"/>
      <c r="C84" s="34" t="str">
        <f>E82&amp;"-"&amp;G82</f>
        <v>Floor #-Window Name</v>
      </c>
      <c r="D84" s="34" t="str">
        <f>"Window"</f>
        <v>Window</v>
      </c>
      <c r="E84" s="34" t="str">
        <f>"Window Construction"&amp;H82</f>
        <v>Window ConstructionWindow Construction Type</v>
      </c>
      <c r="F84" s="34" t="str">
        <f>E82&amp;"-"&amp;I82</f>
        <v>Floor #-Wall Name</v>
      </c>
      <c r="G84" s="34" t="str">
        <f>""</f>
        <v/>
      </c>
      <c r="H84" s="34" t="str">
        <f>"autocalculate"</f>
        <v>autocalculate</v>
      </c>
      <c r="I84" s="34" t="str">
        <f>G81</f>
        <v>Shading Control</v>
      </c>
      <c r="J84" s="34" t="str">
        <f>H81</f>
        <v>Frame &amp; Divider</v>
      </c>
      <c r="K84" s="34" t="str">
        <f>"1"</f>
        <v>1</v>
      </c>
      <c r="L84" s="34" t="str">
        <f>L82</f>
        <v># vertices</v>
      </c>
      <c r="M84" s="34" t="str">
        <f t="shared" ref="M84:X84" si="34">M82&amp;"/1000"</f>
        <v>Vertex-1-x/1000</v>
      </c>
      <c r="N84" s="34" t="str">
        <f t="shared" si="34"/>
        <v>Vertex-1-y/1000</v>
      </c>
      <c r="O84" s="34" t="str">
        <f t="shared" si="34"/>
        <v>Vertex-1-z/1000</v>
      </c>
      <c r="P84" s="34" t="str">
        <f t="shared" si="34"/>
        <v>Vertex-2-x/1000</v>
      </c>
      <c r="Q84" s="34" t="str">
        <f t="shared" si="34"/>
        <v>Vertex-2-y/1000</v>
      </c>
      <c r="R84" s="34" t="str">
        <f t="shared" si="34"/>
        <v>Vertex-2-z/1000</v>
      </c>
      <c r="S84" s="34" t="str">
        <f t="shared" si="34"/>
        <v>Vertex-3-x/1000</v>
      </c>
      <c r="T84" s="34" t="str">
        <f t="shared" si="34"/>
        <v>Vertex-3-y/1000</v>
      </c>
      <c r="U84" s="34" t="str">
        <f t="shared" si="34"/>
        <v>Vertex-3-z/1000</v>
      </c>
      <c r="V84" s="34" t="str">
        <f t="shared" si="34"/>
        <v>Vertex-4-x/1000</v>
      </c>
      <c r="W84" s="34" t="str">
        <f t="shared" si="34"/>
        <v>Vertex-4-y/1000</v>
      </c>
      <c r="X84" s="34" t="str">
        <f t="shared" si="34"/>
        <v>Vertex-4-z/1000</v>
      </c>
      <c r="Y84" s="34"/>
      <c r="Z84" s="34"/>
      <c r="AA84" s="34"/>
      <c r="AB84" s="34"/>
      <c r="AC84" s="34"/>
      <c r="AD84" s="40"/>
    </row>
    <row r="85" spans="1:31" ht="22.35" customHeight="1" thickTop="1" thickBot="1" x14ac:dyDescent="0.25">
      <c r="A85" s="5" t="str">
        <f>A$1</f>
        <v>OBJECT</v>
      </c>
      <c r="B85" s="6"/>
      <c r="C85" s="6" t="str">
        <f t="shared" ref="C85:W85" si="35">C79</f>
        <v>Field-1</v>
      </c>
      <c r="D85" s="6">
        <f t="shared" si="35"/>
        <v>2</v>
      </c>
      <c r="E85" s="6">
        <f t="shared" si="35"/>
        <v>3</v>
      </c>
      <c r="F85" s="6">
        <f t="shared" si="35"/>
        <v>4</v>
      </c>
      <c r="G85" s="6">
        <f t="shared" si="35"/>
        <v>5</v>
      </c>
      <c r="H85" s="6">
        <f t="shared" si="35"/>
        <v>6</v>
      </c>
      <c r="I85" s="6">
        <f t="shared" si="35"/>
        <v>7</v>
      </c>
      <c r="J85" s="6">
        <f t="shared" si="35"/>
        <v>8</v>
      </c>
      <c r="K85" s="6">
        <f t="shared" si="35"/>
        <v>9</v>
      </c>
      <c r="L85" s="6">
        <f t="shared" si="35"/>
        <v>10</v>
      </c>
      <c r="M85" s="6">
        <f t="shared" si="35"/>
        <v>11</v>
      </c>
      <c r="N85" s="6">
        <f t="shared" si="35"/>
        <v>12</v>
      </c>
      <c r="O85" s="6">
        <f t="shared" si="35"/>
        <v>13</v>
      </c>
      <c r="P85" s="6">
        <f t="shared" si="35"/>
        <v>14</v>
      </c>
      <c r="Q85" s="6">
        <f t="shared" si="35"/>
        <v>15</v>
      </c>
      <c r="R85" s="6">
        <f t="shared" si="35"/>
        <v>16</v>
      </c>
      <c r="S85" s="6">
        <f t="shared" si="35"/>
        <v>17</v>
      </c>
      <c r="T85" s="6">
        <f t="shared" si="35"/>
        <v>18</v>
      </c>
      <c r="U85" s="6">
        <f t="shared" si="35"/>
        <v>19</v>
      </c>
      <c r="V85" s="6">
        <f t="shared" si="35"/>
        <v>20</v>
      </c>
      <c r="W85" s="6">
        <f t="shared" si="35"/>
        <v>21</v>
      </c>
      <c r="X85" s="6"/>
      <c r="Y85" s="6"/>
      <c r="Z85" s="6"/>
      <c r="AA85" s="6"/>
      <c r="AB85" s="6"/>
      <c r="AC85" s="6"/>
      <c r="AD85" s="40"/>
      <c r="AE85" s="12"/>
    </row>
    <row r="86" spans="1:31" ht="33.6" customHeight="1" thickBot="1" x14ac:dyDescent="0.25">
      <c r="A86" s="9" t="str">
        <f>A$2</f>
        <v>CAD Object</v>
      </c>
      <c r="B86" s="10" t="s">
        <v>137</v>
      </c>
      <c r="C86" s="11" t="str">
        <f>C$2</f>
        <v>Unique ID</v>
      </c>
      <c r="D86" s="11" t="str">
        <f>D$2</f>
        <v>Rev.Date</v>
      </c>
      <c r="E86" s="11" t="str">
        <f>E80</f>
        <v>Zone #</v>
      </c>
      <c r="F86" s="11" t="s">
        <v>139</v>
      </c>
      <c r="G86" s="11" t="s">
        <v>140</v>
      </c>
      <c r="H86" s="11" t="s">
        <v>76</v>
      </c>
      <c r="I86" s="11" t="s">
        <v>141</v>
      </c>
      <c r="J86" s="11" t="s">
        <v>33</v>
      </c>
      <c r="K86" s="11" t="s">
        <v>81</v>
      </c>
      <c r="L86" s="11" t="s">
        <v>82</v>
      </c>
      <c r="M86" s="11" t="s">
        <v>83</v>
      </c>
      <c r="N86" s="11" t="s">
        <v>84</v>
      </c>
      <c r="O86" s="11" t="s">
        <v>85</v>
      </c>
      <c r="P86" s="11" t="s">
        <v>86</v>
      </c>
      <c r="Q86" s="11" t="s">
        <v>87</v>
      </c>
      <c r="R86" s="11" t="s">
        <v>88</v>
      </c>
      <c r="S86" s="11" t="s">
        <v>89</v>
      </c>
      <c r="T86" s="11" t="s">
        <v>90</v>
      </c>
      <c r="U86" s="11" t="s">
        <v>91</v>
      </c>
      <c r="V86" s="11" t="s">
        <v>92</v>
      </c>
      <c r="W86" s="11" t="s">
        <v>93</v>
      </c>
      <c r="X86" s="11"/>
      <c r="Y86" s="11"/>
      <c r="Z86" s="11"/>
      <c r="AA86" s="11"/>
      <c r="AB86" s="11"/>
      <c r="AC86" s="11"/>
      <c r="AD86" s="40"/>
      <c r="AE86" s="12"/>
    </row>
    <row r="87" spans="1:31" ht="23.1" customHeight="1" thickBot="1" x14ac:dyDescent="0.25">
      <c r="A87" s="9" t="str">
        <f>A$3</f>
        <v>Data source / spec:</v>
      </c>
      <c r="B87" s="13"/>
      <c r="C87" s="14"/>
      <c r="D87" s="14"/>
      <c r="E87" s="15" t="str">
        <f>"#"</f>
        <v>#</v>
      </c>
      <c r="F87" s="15"/>
      <c r="G87" s="15" t="s">
        <v>134</v>
      </c>
      <c r="H87" s="15" t="s">
        <v>135</v>
      </c>
      <c r="I87" s="15" t="str">
        <f>I86</f>
        <v>Door Template #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40"/>
      <c r="AE87" s="12"/>
    </row>
    <row r="88" spans="1:31" ht="33.6" customHeight="1" thickBot="1" x14ac:dyDescent="0.25">
      <c r="A88" s="16" t="str">
        <f>""&amp;A82</f>
        <v>HHA DB Table/Object</v>
      </c>
      <c r="B88" s="17" t="s">
        <v>137</v>
      </c>
      <c r="C88" s="18" t="str">
        <f>C$4</f>
        <v>Floor #-Unique ID</v>
      </c>
      <c r="D88" s="18" t="str">
        <f>D$4</f>
        <v>Rev.Date</v>
      </c>
      <c r="E88" s="18" t="str">
        <f>E$4</f>
        <v>Floor #</v>
      </c>
      <c r="F88" s="18" t="str">
        <f>F$4</f>
        <v>Zone #</v>
      </c>
      <c r="G88" s="19" t="str">
        <f t="shared" ref="G88:X88" si="36">F86</f>
        <v>Door Name</v>
      </c>
      <c r="H88" s="19" t="str">
        <f t="shared" si="36"/>
        <v>Door Construction Type</v>
      </c>
      <c r="I88" s="19" t="str">
        <f t="shared" si="36"/>
        <v>Wall Name</v>
      </c>
      <c r="J88" s="19" t="str">
        <f t="shared" si="36"/>
        <v>Door Template #</v>
      </c>
      <c r="K88" s="19" t="str">
        <f t="shared" si="36"/>
        <v>Blank</v>
      </c>
      <c r="L88" s="19" t="str">
        <f t="shared" si="36"/>
        <v># vertices</v>
      </c>
      <c r="M88" s="19" t="str">
        <f t="shared" si="36"/>
        <v>Vertex-1-x</v>
      </c>
      <c r="N88" s="19" t="str">
        <f t="shared" si="36"/>
        <v>Vertex-1-y</v>
      </c>
      <c r="O88" s="19" t="str">
        <f t="shared" si="36"/>
        <v>Vertex-1-z</v>
      </c>
      <c r="P88" s="19" t="str">
        <f t="shared" si="36"/>
        <v>Vertex-2-x</v>
      </c>
      <c r="Q88" s="19" t="str">
        <f t="shared" si="36"/>
        <v>Vertex-2-y</v>
      </c>
      <c r="R88" s="19" t="str">
        <f t="shared" si="36"/>
        <v>Vertex-2-z</v>
      </c>
      <c r="S88" s="19" t="str">
        <f t="shared" si="36"/>
        <v>Vertex-3-x</v>
      </c>
      <c r="T88" s="19" t="str">
        <f t="shared" si="36"/>
        <v>Vertex-3-y</v>
      </c>
      <c r="U88" s="19" t="str">
        <f t="shared" si="36"/>
        <v>Vertex-3-z</v>
      </c>
      <c r="V88" s="19" t="str">
        <f t="shared" si="36"/>
        <v>Vertex-4-x</v>
      </c>
      <c r="W88" s="19" t="str">
        <f t="shared" si="36"/>
        <v>Vertex-4-y</v>
      </c>
      <c r="X88" s="19" t="str">
        <f t="shared" si="36"/>
        <v>Vertex-4-z</v>
      </c>
      <c r="Y88" s="19"/>
      <c r="Z88" s="19"/>
      <c r="AA88" s="19"/>
      <c r="AB88" s="19"/>
      <c r="AC88" s="19"/>
      <c r="AD88" s="40"/>
      <c r="AE88" s="12"/>
    </row>
    <row r="89" spans="1:31" ht="26.25" thickBot="1" x14ac:dyDescent="0.25">
      <c r="A89" s="23" t="str">
        <f>""&amp;A$5</f>
        <v>V7.2 E+ object Field:</v>
      </c>
      <c r="B89" s="24" t="s">
        <v>145</v>
      </c>
      <c r="C89" s="25" t="s">
        <v>53</v>
      </c>
      <c r="D89" s="25" t="s">
        <v>63</v>
      </c>
      <c r="E89" s="25" t="s">
        <v>64</v>
      </c>
      <c r="F89" s="25" t="s">
        <v>65</v>
      </c>
      <c r="G89" s="25" t="s">
        <v>96</v>
      </c>
      <c r="H89" s="25" t="s">
        <v>54</v>
      </c>
      <c r="I89" s="25" t="s">
        <v>97</v>
      </c>
      <c r="J89" s="25" t="s">
        <v>98</v>
      </c>
      <c r="K89" s="25" t="s">
        <v>55</v>
      </c>
      <c r="L89" s="25" t="s">
        <v>56</v>
      </c>
      <c r="M89" s="25" t="s">
        <v>57</v>
      </c>
      <c r="N89" s="25" t="s">
        <v>58</v>
      </c>
      <c r="O89" s="25" t="s">
        <v>59</v>
      </c>
      <c r="P89" s="38" t="s">
        <v>60</v>
      </c>
      <c r="Q89" s="38" t="s">
        <v>61</v>
      </c>
      <c r="R89" s="38" t="s">
        <v>62</v>
      </c>
      <c r="S89" s="38" t="s">
        <v>99</v>
      </c>
      <c r="T89" s="38" t="s">
        <v>100</v>
      </c>
      <c r="U89" s="38" t="s">
        <v>101</v>
      </c>
      <c r="V89" s="38" t="s">
        <v>102</v>
      </c>
      <c r="W89" s="38" t="s">
        <v>103</v>
      </c>
      <c r="X89" s="38" t="s">
        <v>136</v>
      </c>
      <c r="Y89" s="26"/>
      <c r="Z89" s="26"/>
      <c r="AA89" s="27"/>
      <c r="AB89" s="27"/>
      <c r="AC89" s="27"/>
      <c r="AD89" s="40"/>
      <c r="AE89" s="12"/>
    </row>
    <row r="90" spans="1:31" s="12" customFormat="1" ht="64.5" thickBot="1" x14ac:dyDescent="0.25">
      <c r="A90" s="31" t="str">
        <f>""&amp;A$6</f>
        <v>Data:</v>
      </c>
      <c r="B90" s="32"/>
      <c r="C90" s="34" t="str">
        <f>E88&amp;"-"&amp;G88</f>
        <v>Floor #-Door Name</v>
      </c>
      <c r="D90" s="34" t="str">
        <f>"Door"</f>
        <v>Door</v>
      </c>
      <c r="E90" s="34" t="str">
        <f>"Door Construction"&amp;H88</f>
        <v>Door ConstructionDoor Construction Type</v>
      </c>
      <c r="F90" s="34" t="str">
        <f>E88&amp;"-"&amp;I88</f>
        <v>Floor #-Wall Name</v>
      </c>
      <c r="G90" s="34" t="str">
        <f>""</f>
        <v/>
      </c>
      <c r="H90" s="34" t="str">
        <f>"autocalculate"</f>
        <v>autocalculate</v>
      </c>
      <c r="I90" s="34" t="str">
        <f>G87</f>
        <v>Shading Control</v>
      </c>
      <c r="J90" s="34" t="str">
        <f>H87</f>
        <v>Frame &amp; Divider</v>
      </c>
      <c r="K90" s="34" t="str">
        <f>"1"</f>
        <v>1</v>
      </c>
      <c r="L90" s="34" t="str">
        <f>L88</f>
        <v># vertices</v>
      </c>
      <c r="M90" s="34" t="str">
        <f t="shared" ref="M90:X90" si="37">M88&amp;"/1000"</f>
        <v>Vertex-1-x/1000</v>
      </c>
      <c r="N90" s="34" t="str">
        <f t="shared" si="37"/>
        <v>Vertex-1-y/1000</v>
      </c>
      <c r="O90" s="34" t="str">
        <f t="shared" si="37"/>
        <v>Vertex-1-z/1000</v>
      </c>
      <c r="P90" s="34" t="str">
        <f t="shared" si="37"/>
        <v>Vertex-2-x/1000</v>
      </c>
      <c r="Q90" s="34" t="str">
        <f t="shared" si="37"/>
        <v>Vertex-2-y/1000</v>
      </c>
      <c r="R90" s="34" t="str">
        <f t="shared" si="37"/>
        <v>Vertex-2-z/1000</v>
      </c>
      <c r="S90" s="34" t="str">
        <f t="shared" si="37"/>
        <v>Vertex-3-x/1000</v>
      </c>
      <c r="T90" s="34" t="str">
        <f t="shared" si="37"/>
        <v>Vertex-3-y/1000</v>
      </c>
      <c r="U90" s="34" t="str">
        <f t="shared" si="37"/>
        <v>Vertex-3-z/1000</v>
      </c>
      <c r="V90" s="34" t="str">
        <f t="shared" si="37"/>
        <v>Vertex-4-x/1000</v>
      </c>
      <c r="W90" s="34" t="str">
        <f t="shared" si="37"/>
        <v>Vertex-4-y/1000</v>
      </c>
      <c r="X90" s="34" t="str">
        <f t="shared" si="37"/>
        <v>Vertex-4-z/1000</v>
      </c>
      <c r="Y90" s="34"/>
      <c r="Z90" s="34"/>
      <c r="AA90" s="34"/>
      <c r="AB90" s="34"/>
      <c r="AC90" s="34"/>
      <c r="AD90" s="40"/>
    </row>
    <row r="91" spans="1:31" ht="33.6" customHeight="1" thickTop="1" x14ac:dyDescent="0.2"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29"/>
      <c r="AE91" s="12"/>
    </row>
    <row r="92" spans="1:31" ht="33.6" customHeight="1" x14ac:dyDescent="0.2"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29"/>
      <c r="AE92" s="12"/>
    </row>
    <row r="93" spans="1:31" ht="33.6" customHeight="1" x14ac:dyDescent="0.2"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29"/>
      <c r="AE93" s="12"/>
    </row>
    <row r="94" spans="1:31" ht="33.6" customHeight="1" x14ac:dyDescent="0.2"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29"/>
      <c r="AE94" s="12"/>
    </row>
    <row r="95" spans="1:31" ht="33.6" customHeight="1" x14ac:dyDescent="0.2"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29"/>
      <c r="AE95" s="12"/>
    </row>
    <row r="96" spans="1:31" ht="33.6" customHeight="1" x14ac:dyDescent="0.2"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29"/>
      <c r="AE96" s="12"/>
    </row>
    <row r="97" spans="2:31" ht="33.6" customHeight="1" x14ac:dyDescent="0.2"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29"/>
      <c r="AE97" s="12"/>
    </row>
    <row r="98" spans="2:31" ht="33.6" customHeight="1" x14ac:dyDescent="0.2"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29"/>
      <c r="AE98" s="12"/>
    </row>
    <row r="99" spans="2:31" ht="33.6" customHeight="1" x14ac:dyDescent="0.2">
      <c r="B99" s="12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12"/>
    </row>
    <row r="100" spans="2:31" ht="33.6" customHeight="1" x14ac:dyDescent="0.2">
      <c r="B100" s="12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12"/>
    </row>
    <row r="101" spans="2:31" ht="33.6" customHeight="1" x14ac:dyDescent="0.2">
      <c r="B101" s="12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12"/>
    </row>
    <row r="102" spans="2:31" ht="33.6" customHeight="1" x14ac:dyDescent="0.2">
      <c r="B102" s="12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12"/>
    </row>
    <row r="103" spans="2:31" ht="33.6" customHeight="1" x14ac:dyDescent="0.2">
      <c r="B103" s="12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12"/>
    </row>
    <row r="104" spans="2:31" ht="33.6" customHeight="1" x14ac:dyDescent="0.2">
      <c r="B104" s="12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12"/>
    </row>
    <row r="105" spans="2:31" ht="33.6" customHeight="1" x14ac:dyDescent="0.2">
      <c r="B105" s="12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12"/>
    </row>
    <row r="106" spans="2:31" ht="33.6" customHeight="1" x14ac:dyDescent="0.2">
      <c r="B106" s="12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12"/>
    </row>
    <row r="107" spans="2:31" ht="33.6" customHeight="1" x14ac:dyDescent="0.2">
      <c r="B107" s="12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12"/>
    </row>
    <row r="108" spans="2:31" ht="33.6" customHeight="1" x14ac:dyDescent="0.2">
      <c r="B108" s="12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12"/>
    </row>
    <row r="109" spans="2:31" ht="33.6" customHeight="1" x14ac:dyDescent="0.2">
      <c r="B109" s="12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12"/>
    </row>
    <row r="110" spans="2:31" ht="33.6" customHeight="1" x14ac:dyDescent="0.2">
      <c r="B110" s="12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12"/>
    </row>
    <row r="111" spans="2:31" ht="33.6" customHeight="1" x14ac:dyDescent="0.2">
      <c r="B111" s="12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12"/>
    </row>
    <row r="112" spans="2:31" ht="33.6" customHeight="1" x14ac:dyDescent="0.2">
      <c r="B112" s="12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12"/>
    </row>
    <row r="113" spans="2:31" ht="33.6" customHeight="1" x14ac:dyDescent="0.2">
      <c r="B113" s="12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12"/>
    </row>
    <row r="114" spans="2:31" ht="33.6" customHeight="1" x14ac:dyDescent="0.2">
      <c r="B114" s="12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12"/>
    </row>
    <row r="115" spans="2:31" ht="33.6" customHeight="1" x14ac:dyDescent="0.2">
      <c r="B115" s="12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12"/>
    </row>
    <row r="116" spans="2:31" ht="33.6" customHeight="1" x14ac:dyDescent="0.2">
      <c r="B116" s="12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12"/>
    </row>
    <row r="117" spans="2:31" ht="33.6" customHeight="1" x14ac:dyDescent="0.2">
      <c r="B117" s="12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12"/>
    </row>
    <row r="118" spans="2:31" ht="33.6" customHeight="1" x14ac:dyDescent="0.2">
      <c r="B118" s="12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12"/>
    </row>
    <row r="119" spans="2:31" ht="33.6" customHeight="1" x14ac:dyDescent="0.2">
      <c r="B119" s="12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12"/>
    </row>
    <row r="120" spans="2:31" ht="33.6" customHeight="1" x14ac:dyDescent="0.2">
      <c r="B120" s="12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12"/>
    </row>
    <row r="121" spans="2:31" ht="33.6" customHeight="1" x14ac:dyDescent="0.2">
      <c r="B121" s="12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12"/>
    </row>
    <row r="122" spans="2:31" ht="33.6" customHeight="1" x14ac:dyDescent="0.2">
      <c r="B122" s="12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12"/>
    </row>
    <row r="123" spans="2:31" ht="33.6" customHeight="1" x14ac:dyDescent="0.2">
      <c r="B123" s="12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12"/>
    </row>
    <row r="124" spans="2:31" ht="33.6" customHeight="1" x14ac:dyDescent="0.2">
      <c r="B124" s="12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12"/>
    </row>
    <row r="125" spans="2:31" ht="33.6" customHeight="1" x14ac:dyDescent="0.2">
      <c r="B125" s="12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12"/>
    </row>
    <row r="126" spans="2:31" ht="33.6" customHeight="1" x14ac:dyDescent="0.2">
      <c r="B126" s="12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12"/>
    </row>
    <row r="127" spans="2:31" ht="33.6" customHeight="1" x14ac:dyDescent="0.2">
      <c r="B127" s="12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12"/>
    </row>
    <row r="128" spans="2:31" ht="33.6" customHeight="1" x14ac:dyDescent="0.2">
      <c r="B128" s="12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12"/>
    </row>
    <row r="129" spans="2:31" ht="33.6" customHeight="1" x14ac:dyDescent="0.2">
      <c r="B129" s="12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12"/>
      <c r="Z129" s="12"/>
      <c r="AA129" s="12"/>
      <c r="AB129" s="12"/>
      <c r="AC129" s="12"/>
      <c r="AD129" s="12"/>
      <c r="AE129" s="12"/>
    </row>
    <row r="130" spans="2:31" ht="33.6" customHeight="1" x14ac:dyDescent="0.2">
      <c r="B130" s="12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12"/>
      <c r="Z130" s="12"/>
      <c r="AA130" s="12"/>
      <c r="AB130" s="12"/>
      <c r="AC130" s="12"/>
      <c r="AD130" s="12"/>
      <c r="AE130" s="12"/>
    </row>
    <row r="131" spans="2:31" ht="33.6" customHeight="1" x14ac:dyDescent="0.2">
      <c r="B131" s="12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12"/>
      <c r="Z131" s="12"/>
      <c r="AA131" s="12"/>
      <c r="AB131" s="12"/>
      <c r="AC131" s="12"/>
      <c r="AD131" s="12"/>
      <c r="AE131" s="12"/>
    </row>
    <row r="132" spans="2:31" ht="33.6" customHeight="1" x14ac:dyDescent="0.2">
      <c r="B132" s="12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12"/>
      <c r="Z132" s="12"/>
      <c r="AA132" s="12"/>
      <c r="AB132" s="12"/>
      <c r="AC132" s="12"/>
      <c r="AD132" s="12"/>
      <c r="AE132" s="12"/>
    </row>
    <row r="133" spans="2:31" ht="33.6" customHeight="1" x14ac:dyDescent="0.2">
      <c r="B133" s="12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12"/>
      <c r="Y133" s="12"/>
      <c r="Z133" s="12"/>
      <c r="AA133" s="12"/>
      <c r="AB133" s="12"/>
      <c r="AC133" s="12"/>
      <c r="AD133" s="12"/>
      <c r="AE133" s="12"/>
    </row>
    <row r="134" spans="2:31" ht="33.6" customHeight="1" x14ac:dyDescent="0.2"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</row>
    <row r="135" spans="2:31" ht="33.6" customHeight="1" x14ac:dyDescent="0.2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</row>
    <row r="136" spans="2:31" ht="33.6" customHeight="1" x14ac:dyDescent="0.2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</row>
    <row r="137" spans="2:31" ht="33.6" customHeight="1" x14ac:dyDescent="0.2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</row>
    <row r="138" spans="2:31" ht="33.6" customHeight="1" x14ac:dyDescent="0.2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</row>
    <row r="139" spans="2:31" ht="33.6" customHeight="1" x14ac:dyDescent="0.2"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</row>
    <row r="140" spans="2:31" ht="33.6" customHeight="1" x14ac:dyDescent="0.2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</row>
    <row r="141" spans="2:31" ht="33.6" customHeight="1" x14ac:dyDescent="0.2"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</row>
    <row r="142" spans="2:31" ht="33.6" customHeight="1" x14ac:dyDescent="0.2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</row>
    <row r="143" spans="2:31" x14ac:dyDescent="0.2"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</row>
    <row r="144" spans="2:31" x14ac:dyDescent="0.2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</row>
    <row r="145" spans="2:24" x14ac:dyDescent="0.2"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</row>
    <row r="146" spans="2:24" x14ac:dyDescent="0.2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</row>
    <row r="147" spans="2:24" x14ac:dyDescent="0.2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</row>
    <row r="148" spans="2:24" x14ac:dyDescent="0.2"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SYNTAX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Lee</dc:creator>
  <cp:lastModifiedBy>luk</cp:lastModifiedBy>
  <dcterms:created xsi:type="dcterms:W3CDTF">2013-03-13T16:47:06Z</dcterms:created>
  <dcterms:modified xsi:type="dcterms:W3CDTF">2013-04-26T21:56:15Z</dcterms:modified>
</cp:coreProperties>
</file>