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Fall 21\CSE 570\A3\"/>
    </mc:Choice>
  </mc:AlternateContent>
  <xr:revisionPtr revIDLastSave="0" documentId="13_ncr:1_{C0E103D1-880C-40EE-A9E8-7534AC6C235A}" xr6:coauthVersionLast="47" xr6:coauthVersionMax="47" xr10:uidLastSave="{00000000-0000-0000-0000-000000000000}"/>
  <bookViews>
    <workbookView xWindow="12285" yWindow="4305" windowWidth="15375" windowHeight="7875" firstSheet="3" activeTab="5" xr2:uid="{ACAD9C87-1C17-439D-8B33-295D35442421}"/>
  </bookViews>
  <sheets>
    <sheet name="Sheet1" sheetId="1" r:id="rId1"/>
    <sheet name="Sheet3" sheetId="3" r:id="rId2"/>
    <sheet name="Sheet6" sheetId="6" r:id="rId3"/>
    <sheet name="Sheet5" sheetId="5" r:id="rId4"/>
    <sheet name="Sheet4" sheetId="4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J23" i="2"/>
  <c r="J24" i="2"/>
  <c r="J21" i="2"/>
  <c r="I22" i="2"/>
  <c r="I23" i="2"/>
  <c r="I24" i="2"/>
  <c r="I21" i="2"/>
  <c r="H22" i="2"/>
  <c r="H23" i="2"/>
  <c r="H24" i="2"/>
  <c r="H21" i="2"/>
  <c r="G22" i="2"/>
  <c r="G23" i="2"/>
  <c r="G24" i="2"/>
  <c r="G21" i="2"/>
  <c r="F22" i="2"/>
  <c r="F23" i="2"/>
  <c r="F24" i="2"/>
  <c r="F21" i="2"/>
  <c r="E22" i="2"/>
  <c r="E23" i="2"/>
  <c r="E24" i="2"/>
  <c r="E21" i="2"/>
  <c r="L16" i="1"/>
  <c r="H16" i="1"/>
  <c r="G16" i="1"/>
  <c r="Q11" i="1"/>
  <c r="Q12" i="1"/>
  <c r="Q13" i="1"/>
  <c r="Q10" i="1"/>
  <c r="P11" i="1"/>
  <c r="P12" i="1"/>
  <c r="P13" i="1"/>
  <c r="P10" i="1"/>
  <c r="O11" i="1"/>
  <c r="O12" i="1"/>
  <c r="O13" i="1"/>
  <c r="O10" i="1"/>
  <c r="N11" i="1"/>
  <c r="N12" i="1"/>
  <c r="N13" i="1"/>
  <c r="N10" i="1"/>
  <c r="M11" i="1"/>
  <c r="M12" i="1"/>
  <c r="M13" i="1"/>
  <c r="M10" i="1"/>
  <c r="L11" i="1"/>
  <c r="L12" i="1"/>
  <c r="L13" i="1"/>
  <c r="L10" i="1"/>
</calcChain>
</file>

<file path=xl/sharedStrings.xml><?xml version="1.0" encoding="utf-8"?>
<sst xmlns="http://schemas.openxmlformats.org/spreadsheetml/2006/main" count="81" uniqueCount="42">
  <si>
    <t>100M</t>
  </si>
  <si>
    <t>1B</t>
  </si>
  <si>
    <t>10B</t>
  </si>
  <si>
    <t>100B</t>
  </si>
  <si>
    <t>10M</t>
  </si>
  <si>
    <t>Google Colab</t>
  </si>
  <si>
    <t>original</t>
  </si>
  <si>
    <t>modified</t>
  </si>
  <si>
    <t>30.8907s</t>
  </si>
  <si>
    <t>28.7716s</t>
  </si>
  <si>
    <t>29.5933s</t>
  </si>
  <si>
    <t>0.173879s</t>
  </si>
  <si>
    <t>0.178277s</t>
  </si>
  <si>
    <t>0.185516s</t>
  </si>
  <si>
    <t>29.3688s</t>
  </si>
  <si>
    <t>29.5225s</t>
  </si>
  <si>
    <t>29.6506s</t>
  </si>
  <si>
    <t>28.9138s</t>
  </si>
  <si>
    <t>29.2074s</t>
  </si>
  <si>
    <t>28.796s</t>
  </si>
  <si>
    <t>2*1024</t>
  </si>
  <si>
    <t>1N/1T</t>
  </si>
  <si>
    <t>1N/64T</t>
  </si>
  <si>
    <t>1N/128T</t>
  </si>
  <si>
    <t>1N/256T</t>
  </si>
  <si>
    <t>1N/512T</t>
  </si>
  <si>
    <t>1N/1024T 1 V100 GPU</t>
  </si>
  <si>
    <t>2N/1024T 2 V100 GPU</t>
  </si>
  <si>
    <t>Nodes/Threads and GPU</t>
  </si>
  <si>
    <t>100 Million</t>
  </si>
  <si>
    <t>1 Billion</t>
  </si>
  <si>
    <t>10 Billion</t>
  </si>
  <si>
    <t>100 Billion</t>
  </si>
  <si>
    <t>1 Node / 64 Threads</t>
  </si>
  <si>
    <t>1 Node / 128 Threads</t>
  </si>
  <si>
    <t>1 Node / 256 Threads</t>
  </si>
  <si>
    <t>1 Node / 512 Threads</t>
  </si>
  <si>
    <t>1 Node / 1024 Threads / 1 V100 GPU</t>
  </si>
  <si>
    <t>2 Node / 1024 Threads / 2 V100 GPU</t>
  </si>
  <si>
    <t>Nodes/Threads</t>
  </si>
  <si>
    <t>2 Node / 1024 Threads / 1 V100 GPU</t>
  </si>
  <si>
    <t>Average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</si>
</sst>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rgb="FF444444"/>
      <name val="Georg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4" fillId="0" borderId="0" xfId="0" applyFont="1"/>
    <xf numFmtId="0" fontId="3" fillId="0" borderId="1" xfId="0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Billion data</a:t>
            </a:r>
            <a:r>
              <a:rPr lang="en-US" baseline="0"/>
              <a:t> size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4225721784777"/>
          <c:y val="0.19486111111111112"/>
          <c:w val="0.81107174103237101"/>
          <c:h val="0.605146908719743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100B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Sheet1!$C$9:$I$9</c:f>
              <c:strCache>
                <c:ptCount val="7"/>
                <c:pt idx="0">
                  <c:v>1N/1T</c:v>
                </c:pt>
                <c:pt idx="1">
                  <c:v>1N/64T</c:v>
                </c:pt>
                <c:pt idx="2">
                  <c:v>1N/128T</c:v>
                </c:pt>
                <c:pt idx="3">
                  <c:v>1N/256T</c:v>
                </c:pt>
                <c:pt idx="4">
                  <c:v>1N/512T</c:v>
                </c:pt>
                <c:pt idx="5">
                  <c:v>1N/1024T 1 V100 GPU</c:v>
                </c:pt>
                <c:pt idx="6">
                  <c:v>2N/1024T 2 V100 GPU</c:v>
                </c:pt>
              </c:strCache>
            </c:strRef>
          </c:cat>
          <c:val>
            <c:numRef>
              <c:f>Sheet1!$C$10:$I$10</c:f>
              <c:numCache>
                <c:formatCode>General</c:formatCode>
                <c:ptCount val="7"/>
                <c:pt idx="0">
                  <c:v>9.8516200000000005</c:v>
                </c:pt>
                <c:pt idx="1">
                  <c:v>5.2219899999999999</c:v>
                </c:pt>
                <c:pt idx="2">
                  <c:v>5.2534400000000003</c:v>
                </c:pt>
                <c:pt idx="3">
                  <c:v>5.2104600000000003</c:v>
                </c:pt>
                <c:pt idx="4">
                  <c:v>5.2422399999999998</c:v>
                </c:pt>
                <c:pt idx="5">
                  <c:v>5.2573800000000004</c:v>
                </c:pt>
                <c:pt idx="6">
                  <c:v>5.1158700000000001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B-4E48-831D-E31F228D5A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02851664"/>
        <c:axId val="602857904"/>
      </c:barChart>
      <c:catAx>
        <c:axId val="60285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layout>
            <c:manualLayout>
              <c:xMode val="edge"/>
              <c:yMode val="edge"/>
              <c:x val="1.9224980817172006E-2"/>
              <c:y val="0.46311752697579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7904"/>
        <c:crosses val="autoZero"/>
        <c:auto val="1"/>
        <c:lblAlgn val="ctr"/>
        <c:lblOffset val="100"/>
        <c:noMultiLvlLbl val="0"/>
      </c:catAx>
      <c:valAx>
        <c:axId val="60285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0.42357588772477822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42</xdr:row>
      <xdr:rowOff>119062</xdr:rowOff>
    </xdr:from>
    <xdr:to>
      <xdr:col>12</xdr:col>
      <xdr:colOff>19049</xdr:colOff>
      <xdr:row>57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6B79A-775B-4DF5-A622-23151BEA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DF4E-25A5-4626-8F85-CCB83CEE9AD9}">
  <dimension ref="A1:Q16"/>
  <sheetViews>
    <sheetView topLeftCell="B1" workbookViewId="0">
      <selection activeCell="L16" sqref="L16"/>
    </sheetView>
  </sheetViews>
  <sheetFormatPr defaultRowHeight="15"/>
  <cols>
    <col min="1" max="1" width="12.7109375" bestFit="1" customWidth="1"/>
    <col min="8" max="9" width="22.85546875" customWidth="1"/>
  </cols>
  <sheetData>
    <row r="1" spans="1:17">
      <c r="A1" t="s">
        <v>5</v>
      </c>
      <c r="C1">
        <v>1</v>
      </c>
      <c r="D1">
        <v>64</v>
      </c>
      <c r="E1">
        <v>128</v>
      </c>
      <c r="F1">
        <v>256</v>
      </c>
      <c r="G1">
        <v>512</v>
      </c>
      <c r="H1">
        <v>1024</v>
      </c>
      <c r="I1" t="s">
        <v>20</v>
      </c>
      <c r="L1" t="s">
        <v>4</v>
      </c>
      <c r="M1">
        <v>0.76571999999999996</v>
      </c>
      <c r="N1">
        <v>0.76827400000000001</v>
      </c>
      <c r="O1">
        <v>0.71495200000000003</v>
      </c>
    </row>
    <row r="2" spans="1:17">
      <c r="L2">
        <v>3.9941300000000002</v>
      </c>
      <c r="M2">
        <v>3.9022000000000001</v>
      </c>
      <c r="N2">
        <v>3.81412</v>
      </c>
    </row>
    <row r="4" spans="1:17">
      <c r="A4" t="s">
        <v>6</v>
      </c>
      <c r="B4" t="s">
        <v>0</v>
      </c>
      <c r="D4">
        <v>1.7554399999999999</v>
      </c>
      <c r="E4">
        <v>1.7225699999999999</v>
      </c>
      <c r="F4">
        <v>1.7543200000000001</v>
      </c>
    </row>
    <row r="5" spans="1:17">
      <c r="B5" t="s">
        <v>1</v>
      </c>
      <c r="D5">
        <v>0.15856100000000001</v>
      </c>
      <c r="E5">
        <v>0.16785</v>
      </c>
      <c r="F5">
        <v>0.15792500000000001</v>
      </c>
    </row>
    <row r="6" spans="1:17">
      <c r="B6" t="s">
        <v>2</v>
      </c>
      <c r="D6">
        <v>4.43811</v>
      </c>
      <c r="E6">
        <v>4.4276600000000004</v>
      </c>
      <c r="F6">
        <v>4.4318099999999996</v>
      </c>
    </row>
    <row r="7" spans="1:17">
      <c r="B7" t="s">
        <v>3</v>
      </c>
      <c r="D7">
        <v>2.2219899999999999</v>
      </c>
      <c r="E7">
        <v>2.2534399999999999</v>
      </c>
      <c r="F7">
        <v>2.2104599999999999</v>
      </c>
    </row>
    <row r="9" spans="1:17"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</row>
    <row r="10" spans="1:17">
      <c r="A10" t="s">
        <v>7</v>
      </c>
      <c r="B10" t="s">
        <v>3</v>
      </c>
      <c r="C10">
        <v>9.8516200000000005</v>
      </c>
      <c r="D10">
        <v>5.2219899999999999</v>
      </c>
      <c r="E10">
        <v>5.2534400000000003</v>
      </c>
      <c r="F10">
        <v>5.2104600000000003</v>
      </c>
      <c r="G10">
        <v>5.2422399999999998</v>
      </c>
      <c r="H10">
        <v>5.2573800000000004</v>
      </c>
      <c r="I10">
        <v>5.1158700000000001</v>
      </c>
      <c r="L10">
        <f>C10/D10</f>
        <v>1.8865643174345414</v>
      </c>
      <c r="M10">
        <f>C10/E10</f>
        <v>1.8752702990802217</v>
      </c>
      <c r="N10">
        <f>C10/F10</f>
        <v>1.8907390134460298</v>
      </c>
      <c r="O10">
        <f>C10/G10</f>
        <v>1.8792767977047982</v>
      </c>
      <c r="P10">
        <f>C10/H10</f>
        <v>1.8738649289189673</v>
      </c>
      <c r="Q10">
        <f>C10/I10</f>
        <v>1.9256978773893785</v>
      </c>
    </row>
    <row r="11" spans="1:17">
      <c r="B11" t="s">
        <v>1</v>
      </c>
      <c r="C11">
        <v>7.4359099999999998</v>
      </c>
      <c r="D11">
        <v>3.9941300000000002</v>
      </c>
      <c r="E11">
        <v>3.9022000000000001</v>
      </c>
      <c r="F11">
        <v>3.81412</v>
      </c>
      <c r="G11">
        <v>3.7792500000000002</v>
      </c>
      <c r="H11">
        <v>3.8561200000000002</v>
      </c>
      <c r="I11">
        <v>3.5758299999999998</v>
      </c>
      <c r="L11">
        <f t="shared" ref="L11:L13" si="0">C11/D11</f>
        <v>1.8617095587775059</v>
      </c>
      <c r="M11">
        <f t="shared" ref="M11:M13" si="1">C11/E11</f>
        <v>1.9055686535800316</v>
      </c>
      <c r="N11">
        <f t="shared" ref="N11:N13" si="2">C11/F11</f>
        <v>1.9495742137111574</v>
      </c>
      <c r="O11">
        <f t="shared" ref="O11:O13" si="3">C11/G11</f>
        <v>1.9675623470265262</v>
      </c>
      <c r="P11">
        <f t="shared" ref="P11:P13" si="4">C11/H11</f>
        <v>1.9283398856882046</v>
      </c>
      <c r="Q11">
        <f t="shared" ref="Q11:Q13" si="5">C11/I11</f>
        <v>2.0794920340172771</v>
      </c>
    </row>
    <row r="12" spans="1:17">
      <c r="B12" t="s">
        <v>2</v>
      </c>
      <c r="C12">
        <v>8.3257399999999997</v>
      </c>
      <c r="D12">
        <v>4.43811</v>
      </c>
      <c r="E12">
        <v>4.4276600000000004</v>
      </c>
      <c r="F12">
        <v>4.4318099999999996</v>
      </c>
      <c r="G12">
        <v>4.4262100000000002</v>
      </c>
      <c r="H12">
        <v>4.4116299999999997</v>
      </c>
      <c r="I12">
        <v>4.1585599999999996</v>
      </c>
      <c r="L12">
        <f t="shared" si="0"/>
        <v>1.8759652194289911</v>
      </c>
      <c r="M12">
        <f t="shared" si="1"/>
        <v>1.8803928034221233</v>
      </c>
      <c r="N12">
        <f t="shared" si="2"/>
        <v>1.8786319810641703</v>
      </c>
      <c r="O12">
        <f t="shared" si="3"/>
        <v>1.881008808890676</v>
      </c>
      <c r="P12">
        <f t="shared" si="4"/>
        <v>1.8872253566142221</v>
      </c>
      <c r="Q12">
        <f t="shared" si="5"/>
        <v>2.0020728329036976</v>
      </c>
    </row>
    <row r="13" spans="1:17">
      <c r="B13" t="s">
        <v>3</v>
      </c>
      <c r="C13">
        <v>9.8516200000000005</v>
      </c>
      <c r="D13">
        <v>5.2219899999999999</v>
      </c>
      <c r="E13">
        <v>5.2534400000000003</v>
      </c>
      <c r="F13">
        <v>5.2104600000000003</v>
      </c>
      <c r="G13">
        <v>5.2422399999999998</v>
      </c>
      <c r="H13">
        <v>5.2573800000000004</v>
      </c>
      <c r="I13">
        <v>5.1158700000000001</v>
      </c>
      <c r="L13">
        <f t="shared" si="0"/>
        <v>1.8865643174345414</v>
      </c>
      <c r="M13">
        <f t="shared" si="1"/>
        <v>1.8752702990802217</v>
      </c>
      <c r="N13">
        <f t="shared" si="2"/>
        <v>1.8907390134460298</v>
      </c>
      <c r="O13">
        <f t="shared" si="3"/>
        <v>1.8792767977047982</v>
      </c>
      <c r="P13">
        <f t="shared" si="4"/>
        <v>1.8738649289189673</v>
      </c>
      <c r="Q13">
        <f t="shared" si="5"/>
        <v>1.9256978773893785</v>
      </c>
    </row>
    <row r="16" spans="1:17">
      <c r="G16">
        <f>(C13/I13)*100</f>
        <v>192.56978773893786</v>
      </c>
      <c r="H16">
        <f>(C12/I12)*100</f>
        <v>200.20728329036976</v>
      </c>
      <c r="L16">
        <f>((C10/64*D10)*1000)</f>
        <v>803.82908005937509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2C80-8DFE-493E-9216-0669FB1FFACE}">
  <dimension ref="D5:H12"/>
  <sheetViews>
    <sheetView workbookViewId="0">
      <selection activeCell="M14" sqref="M14"/>
    </sheetView>
  </sheetViews>
  <sheetFormatPr defaultRowHeight="15"/>
  <cols>
    <col min="4" max="4" width="26.5703125" customWidth="1"/>
    <col min="5" max="5" width="13.85546875" customWidth="1"/>
    <col min="6" max="6" width="14.42578125" customWidth="1"/>
    <col min="7" max="7" width="16.5703125" customWidth="1"/>
    <col min="8" max="8" width="16.85546875" customWidth="1"/>
  </cols>
  <sheetData>
    <row r="5" spans="4:8" ht="15.75" thickBot="1"/>
    <row r="6" spans="4:8" ht="17.25" thickBot="1">
      <c r="D6" s="2" t="s">
        <v>28</v>
      </c>
      <c r="E6" s="3" t="s">
        <v>29</v>
      </c>
      <c r="F6" s="3" t="s">
        <v>30</v>
      </c>
      <c r="G6" s="3" t="s">
        <v>31</v>
      </c>
      <c r="H6" s="3" t="s">
        <v>32</v>
      </c>
    </row>
    <row r="7" spans="4:8" ht="17.25" thickBot="1">
      <c r="D7" s="4" t="s">
        <v>33</v>
      </c>
      <c r="E7" s="5">
        <v>0.88</v>
      </c>
      <c r="F7" s="5">
        <v>0.86</v>
      </c>
      <c r="G7" s="5">
        <v>0.87</v>
      </c>
      <c r="H7" s="5">
        <v>0.88</v>
      </c>
    </row>
    <row r="8" spans="4:8" ht="17.25" thickBot="1">
      <c r="D8" s="4" t="s">
        <v>34</v>
      </c>
      <c r="E8" s="5">
        <v>0.87</v>
      </c>
      <c r="F8" s="5">
        <v>0.91</v>
      </c>
      <c r="G8" s="5">
        <v>0.89</v>
      </c>
      <c r="H8" s="5">
        <v>0.87</v>
      </c>
    </row>
    <row r="9" spans="4:8" ht="17.25" thickBot="1">
      <c r="D9" s="4" t="s">
        <v>35</v>
      </c>
      <c r="E9" s="5">
        <v>0.89</v>
      </c>
      <c r="F9" s="5">
        <v>0.95</v>
      </c>
      <c r="G9" s="5">
        <v>0.88</v>
      </c>
      <c r="H9" s="5">
        <v>0.89</v>
      </c>
    </row>
    <row r="10" spans="4:8" ht="17.25" thickBot="1">
      <c r="D10" s="4" t="s">
        <v>36</v>
      </c>
      <c r="E10" s="5">
        <v>0.88</v>
      </c>
      <c r="F10" s="5">
        <v>0.97</v>
      </c>
      <c r="G10" s="5">
        <v>0.88</v>
      </c>
      <c r="H10" s="5">
        <v>0.88</v>
      </c>
    </row>
    <row r="11" spans="4:8" ht="33.75" thickBot="1">
      <c r="D11" s="4" t="s">
        <v>37</v>
      </c>
      <c r="E11" s="5">
        <v>0.87</v>
      </c>
      <c r="F11" s="5">
        <v>0.92</v>
      </c>
      <c r="G11" s="5">
        <v>0.89</v>
      </c>
      <c r="H11" s="5">
        <v>0.87</v>
      </c>
    </row>
    <row r="12" spans="4:8" ht="33.75" thickBot="1">
      <c r="D12" s="4" t="s">
        <v>38</v>
      </c>
      <c r="E12" s="5">
        <v>0.92</v>
      </c>
      <c r="F12" s="5">
        <v>1.07</v>
      </c>
      <c r="G12" s="5">
        <v>1</v>
      </c>
      <c r="H12" s="5">
        <v>0.92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44E2-C69A-49AC-89DB-FFFC04F6AD48}">
  <dimension ref="D6:H14"/>
  <sheetViews>
    <sheetView topLeftCell="A2" workbookViewId="0">
      <selection activeCell="O10" sqref="O10"/>
    </sheetView>
  </sheetViews>
  <sheetFormatPr defaultRowHeight="15"/>
  <cols>
    <col min="4" max="4" width="27" customWidth="1"/>
    <col min="5" max="5" width="12.85546875" customWidth="1"/>
    <col min="6" max="6" width="13.42578125" customWidth="1"/>
    <col min="7" max="7" width="11.7109375" customWidth="1"/>
    <col min="8" max="8" width="15.7109375" customWidth="1"/>
  </cols>
  <sheetData>
    <row r="6" spans="4:8" ht="15.75" thickBot="1"/>
    <row r="7" spans="4:8" ht="33.75" thickBot="1">
      <c r="D7" s="7" t="s">
        <v>39</v>
      </c>
      <c r="E7" s="3" t="s">
        <v>29</v>
      </c>
      <c r="F7" s="3" t="s">
        <v>30</v>
      </c>
      <c r="G7" s="3" t="s">
        <v>31</v>
      </c>
      <c r="H7" s="3" t="s">
        <v>32</v>
      </c>
    </row>
    <row r="8" spans="4:8" ht="17.25" thickBot="1">
      <c r="D8" s="4" t="s">
        <v>33</v>
      </c>
      <c r="E8" s="8">
        <v>0.27789999999999998</v>
      </c>
      <c r="F8" s="8">
        <v>0.29089999999999999</v>
      </c>
      <c r="G8" s="8">
        <v>2.3099999999999999E-2</v>
      </c>
      <c r="H8" s="8">
        <v>2.477E-2</v>
      </c>
    </row>
    <row r="9" spans="4:8" ht="17.25" thickBot="1">
      <c r="D9" s="4" t="s">
        <v>34</v>
      </c>
      <c r="E9" s="8">
        <v>0.1416</v>
      </c>
      <c r="F9" s="8">
        <v>0.14879999999999999</v>
      </c>
      <c r="G9" s="8">
        <v>0.1469</v>
      </c>
      <c r="H9" s="8">
        <v>0.14649999999999999</v>
      </c>
    </row>
    <row r="10" spans="4:8" ht="33.75" thickBot="1">
      <c r="D10" s="4" t="s">
        <v>35</v>
      </c>
      <c r="E10" s="8">
        <v>6.9500000000000006E-2</v>
      </c>
      <c r="F10" s="8">
        <v>7.6100000000000001E-2</v>
      </c>
      <c r="G10" s="8">
        <v>7.3300000000000004E-2</v>
      </c>
      <c r="H10" s="8">
        <v>7.3800000000000004E-2</v>
      </c>
    </row>
    <row r="11" spans="4:8" ht="17.25" thickBot="1">
      <c r="D11" s="4" t="s">
        <v>36</v>
      </c>
      <c r="E11" s="8">
        <v>3.7499999999999999E-2</v>
      </c>
      <c r="F11" s="8">
        <v>3.8399999999999997E-2</v>
      </c>
      <c r="G11" s="8">
        <v>3.6700000000000003E-2</v>
      </c>
      <c r="H11" s="8">
        <v>3.6700000000000003E-2</v>
      </c>
    </row>
    <row r="12" spans="4:8" ht="33.75" thickBot="1">
      <c r="D12" s="4" t="s">
        <v>40</v>
      </c>
      <c r="E12" s="8">
        <v>1.7600000000000001E-2</v>
      </c>
      <c r="F12" s="8">
        <v>1.89E-2</v>
      </c>
      <c r="G12" s="8">
        <v>1.84E-2</v>
      </c>
      <c r="H12" s="8">
        <v>1.8200000000000001E-2</v>
      </c>
    </row>
    <row r="13" spans="4:8" ht="33.75" thickBot="1">
      <c r="D13" s="4" t="s">
        <v>38</v>
      </c>
      <c r="E13" s="5">
        <v>0.02</v>
      </c>
      <c r="F13" s="8">
        <v>2.0299999999999999E-2</v>
      </c>
      <c r="G13" s="8">
        <v>1.8200000000000001E-2</v>
      </c>
      <c r="H13" s="8">
        <v>1.89E-2</v>
      </c>
    </row>
    <row r="14" spans="4:8" ht="17.25" thickBot="1">
      <c r="D14" s="4" t="s">
        <v>41</v>
      </c>
      <c r="E14" s="8">
        <v>9.0679999999999997E-2</v>
      </c>
      <c r="F14" s="8">
        <v>9.8900000000000002E-2</v>
      </c>
      <c r="G14" s="8">
        <v>5.2699999999999997E-2</v>
      </c>
      <c r="H14" s="8">
        <v>5.3100000000000001E-2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860A-39A7-4E75-8FEB-BA8354516FD2}">
  <dimension ref="F13:J20"/>
  <sheetViews>
    <sheetView workbookViewId="0">
      <selection activeCell="F14" sqref="F14:J20"/>
    </sheetView>
  </sheetViews>
  <sheetFormatPr defaultRowHeight="15"/>
  <sheetData>
    <row r="13" spans="6:10" ht="15.75" thickBot="1"/>
    <row r="14" spans="6:10" ht="48" thickBot="1">
      <c r="F14" s="2" t="s">
        <v>28</v>
      </c>
      <c r="G14" s="3" t="s">
        <v>29</v>
      </c>
      <c r="H14" s="3" t="s">
        <v>30</v>
      </c>
      <c r="I14" s="3" t="s">
        <v>31</v>
      </c>
      <c r="J14" s="3" t="s">
        <v>32</v>
      </c>
    </row>
    <row r="15" spans="6:10" ht="50.25" thickBot="1">
      <c r="F15" s="4" t="s">
        <v>33</v>
      </c>
      <c r="G15" s="5">
        <v>0.88</v>
      </c>
      <c r="H15" s="5">
        <v>0.86</v>
      </c>
      <c r="I15" s="5">
        <v>0.87</v>
      </c>
      <c r="J15" s="5">
        <v>0.88</v>
      </c>
    </row>
    <row r="16" spans="6:10" ht="50.25" thickBot="1">
      <c r="F16" s="4" t="s">
        <v>34</v>
      </c>
      <c r="G16" s="5">
        <v>0.87</v>
      </c>
      <c r="H16" s="5">
        <v>0.91</v>
      </c>
      <c r="I16" s="5">
        <v>0.89</v>
      </c>
      <c r="J16" s="5">
        <v>0.87</v>
      </c>
    </row>
    <row r="17" spans="6:10" ht="50.25" thickBot="1">
      <c r="F17" s="4" t="s">
        <v>35</v>
      </c>
      <c r="G17" s="5">
        <v>0.89</v>
      </c>
      <c r="H17" s="5">
        <v>0.95</v>
      </c>
      <c r="I17" s="5">
        <v>0.88</v>
      </c>
      <c r="J17" s="5">
        <v>0.89</v>
      </c>
    </row>
    <row r="18" spans="6:10" ht="50.25" thickBot="1">
      <c r="F18" s="4" t="s">
        <v>36</v>
      </c>
      <c r="G18" s="5">
        <v>0.88</v>
      </c>
      <c r="H18" s="5">
        <v>0.97</v>
      </c>
      <c r="I18" s="5">
        <v>0.88</v>
      </c>
      <c r="J18" s="5">
        <v>0.88</v>
      </c>
    </row>
    <row r="19" spans="6:10" ht="99.75" thickBot="1">
      <c r="F19" s="4" t="s">
        <v>37</v>
      </c>
      <c r="G19" s="5">
        <v>0.87</v>
      </c>
      <c r="H19" s="5">
        <v>0.92</v>
      </c>
      <c r="I19" s="5">
        <v>0.89</v>
      </c>
      <c r="J19" s="5">
        <v>0.87</v>
      </c>
    </row>
    <row r="20" spans="6:10" ht="99.75" thickBot="1">
      <c r="F20" s="4" t="s">
        <v>38</v>
      </c>
      <c r="G20" s="5">
        <v>0.92</v>
      </c>
      <c r="H20" s="5">
        <v>1.07</v>
      </c>
      <c r="I20" s="5">
        <v>1</v>
      </c>
      <c r="J20" s="5">
        <v>0.92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EABD-67B7-4949-B129-F31BE70881F5}">
  <dimension ref="A1"/>
  <sheetViews>
    <sheetView workbookViewId="0">
      <selection activeCell="D6" sqref="D6:H1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AE0B-8809-46F1-9CC7-379991D6258A}">
  <dimension ref="C7:J29"/>
  <sheetViews>
    <sheetView tabSelected="1" topLeftCell="E9" workbookViewId="0">
      <selection activeCell="J14" sqref="J14"/>
    </sheetView>
  </sheetViews>
  <sheetFormatPr defaultRowHeight="15"/>
  <cols>
    <col min="2" max="2" width="12.7109375" bestFit="1" customWidth="1"/>
    <col min="4" max="6" width="12.7109375" bestFit="1" customWidth="1"/>
    <col min="9" max="10" width="19.85546875" bestFit="1" customWidth="1"/>
  </cols>
  <sheetData>
    <row r="7" spans="3:10">
      <c r="C7" t="s">
        <v>0</v>
      </c>
      <c r="D7" s="1" t="s">
        <v>8</v>
      </c>
      <c r="E7" s="1" t="s">
        <v>9</v>
      </c>
      <c r="F7" s="1" t="s">
        <v>10</v>
      </c>
    </row>
    <row r="8" spans="3:10">
      <c r="C8" t="s">
        <v>1</v>
      </c>
      <c r="D8" s="1" t="s">
        <v>11</v>
      </c>
      <c r="E8" s="1" t="s">
        <v>12</v>
      </c>
      <c r="F8" s="1" t="s">
        <v>13</v>
      </c>
    </row>
    <row r="9" spans="3:10">
      <c r="C9" t="s">
        <v>2</v>
      </c>
      <c r="D9" s="1" t="s">
        <v>14</v>
      </c>
      <c r="E9" s="1" t="s">
        <v>15</v>
      </c>
      <c r="F9" s="1" t="s">
        <v>16</v>
      </c>
    </row>
    <row r="10" spans="3:10">
      <c r="C10" t="s">
        <v>3</v>
      </c>
      <c r="D10" s="1" t="s">
        <v>17</v>
      </c>
      <c r="E10" s="1" t="s">
        <v>18</v>
      </c>
      <c r="F10" s="1" t="s">
        <v>19</v>
      </c>
    </row>
    <row r="13" spans="3:10">
      <c r="D13" t="s">
        <v>21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  <c r="J13" t="s">
        <v>27</v>
      </c>
    </row>
    <row r="14" spans="3:10">
      <c r="C14" t="s">
        <v>0</v>
      </c>
      <c r="D14">
        <v>3.1225399999999999</v>
      </c>
      <c r="E14">
        <v>1.7554399999999999</v>
      </c>
      <c r="F14">
        <v>1.7225699999999999</v>
      </c>
      <c r="G14">
        <v>1.7543200000000001</v>
      </c>
      <c r="H14">
        <v>1.62477</v>
      </c>
      <c r="I14">
        <v>1.73245</v>
      </c>
      <c r="J14">
        <v>1.5227299999999999</v>
      </c>
    </row>
    <row r="15" spans="3:10">
      <c r="C15" t="s">
        <v>1</v>
      </c>
      <c r="D15">
        <v>7.4359099999999998</v>
      </c>
      <c r="E15">
        <v>3.9941300000000002</v>
      </c>
      <c r="F15">
        <v>3.9022000000000001</v>
      </c>
      <c r="G15">
        <v>3.81412</v>
      </c>
      <c r="H15">
        <v>3.7792500000000002</v>
      </c>
      <c r="I15">
        <v>3.8561200000000002</v>
      </c>
      <c r="J15">
        <v>3.5758299999999998</v>
      </c>
    </row>
    <row r="16" spans="3:10">
      <c r="C16" t="s">
        <v>2</v>
      </c>
      <c r="D16">
        <v>8.3257399999999997</v>
      </c>
      <c r="E16">
        <v>4.43811</v>
      </c>
      <c r="F16">
        <v>4.4276600000000004</v>
      </c>
      <c r="G16">
        <v>4.4318099999999996</v>
      </c>
      <c r="H16">
        <v>4.4262100000000002</v>
      </c>
      <c r="I16">
        <v>4.4116299999999997</v>
      </c>
      <c r="J16">
        <v>4.1585599999999996</v>
      </c>
    </row>
    <row r="17" spans="3:10">
      <c r="C17" t="s">
        <v>3</v>
      </c>
      <c r="D17">
        <v>9.8516200000000005</v>
      </c>
      <c r="E17">
        <v>5.2219899999999999</v>
      </c>
      <c r="F17">
        <v>5.2534400000000003</v>
      </c>
      <c r="G17">
        <v>5.2104600000000003</v>
      </c>
      <c r="H17">
        <v>5.2422399999999998</v>
      </c>
      <c r="I17">
        <v>5.2573800000000004</v>
      </c>
      <c r="J17">
        <v>5.1158700000000001</v>
      </c>
    </row>
    <row r="21" spans="3:10">
      <c r="E21">
        <f>((D14/(64*E14))*1000)</f>
        <v>27.793423586109469</v>
      </c>
      <c r="F21">
        <f>((D14/(128*F14))*1000)</f>
        <v>14.161888196125556</v>
      </c>
      <c r="G21">
        <f>((D14/(256*G14))*1000)</f>
        <v>6.9527918937252027</v>
      </c>
      <c r="H21">
        <f>((D14/(512*H14))*1000)</f>
        <v>3.7535841611428076</v>
      </c>
      <c r="I21">
        <f>((D14/(1024*I14))*1000)</f>
        <v>1.7601405343588559</v>
      </c>
      <c r="J21">
        <f>((D14/(1024*J14))*1000)</f>
        <v>2.0025582137017066</v>
      </c>
    </row>
    <row r="22" spans="3:10">
      <c r="E22">
        <f t="shared" ref="E22:E24" si="0">((D15/(64*E15))*1000)</f>
        <v>29.08921185589853</v>
      </c>
      <c r="F22">
        <f t="shared" ref="F22:F24" si="1">((D15/(128*F15))*1000)</f>
        <v>14.887255106093997</v>
      </c>
      <c r="G22">
        <f t="shared" ref="G22:G24" si="2">((D15/(256*G15))*1000)</f>
        <v>7.6155242723092087</v>
      </c>
      <c r="H22">
        <f t="shared" ref="H22:H24" si="3">((D15/(512*H15))*1000)</f>
        <v>3.8428952090361839</v>
      </c>
      <c r="I22">
        <f t="shared" ref="I22:I24" si="4">((D15/(1024*I15))*1000)</f>
        <v>1.8831444196173872</v>
      </c>
      <c r="J22">
        <f>((D15/(1024*J15))*1000)</f>
        <v>2.0307539394699972</v>
      </c>
    </row>
    <row r="23" spans="3:10">
      <c r="E23">
        <f t="shared" si="0"/>
        <v>29.311956553577986</v>
      </c>
      <c r="F23">
        <f t="shared" si="1"/>
        <v>14.690568776735338</v>
      </c>
      <c r="G23">
        <f t="shared" si="2"/>
        <v>7.3384061760319153</v>
      </c>
      <c r="H23">
        <f t="shared" si="3"/>
        <v>3.6738453298646014</v>
      </c>
      <c r="I23">
        <f t="shared" si="4"/>
        <v>1.8429935123185763</v>
      </c>
      <c r="J23">
        <f>((D16/(1024*J16))*1000)</f>
        <v>1.9551492508825172</v>
      </c>
    </row>
    <row r="24" spans="3:10">
      <c r="E24">
        <f t="shared" si="0"/>
        <v>29.47756745991471</v>
      </c>
      <c r="F24">
        <f t="shared" si="1"/>
        <v>14.650549211564233</v>
      </c>
      <c r="G24">
        <f t="shared" si="2"/>
        <v>7.3856992712735536</v>
      </c>
      <c r="H24">
        <f t="shared" si="3"/>
        <v>3.6704624955171838</v>
      </c>
      <c r="I24">
        <f t="shared" si="4"/>
        <v>1.829946219647429</v>
      </c>
      <c r="J24">
        <f>((D17/(1024*J17))*1000)</f>
        <v>1.8805643333880648</v>
      </c>
    </row>
    <row r="29" spans="3:10" ht="15.75">
      <c r="E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Sheet6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Jadhav</dc:creator>
  <cp:lastModifiedBy>Ashwin Jadhav</cp:lastModifiedBy>
  <dcterms:created xsi:type="dcterms:W3CDTF">2021-12-16T07:04:50Z</dcterms:created>
  <dcterms:modified xsi:type="dcterms:W3CDTF">2021-12-17T00:41:42Z</dcterms:modified>
</cp:coreProperties>
</file>