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1B7DA204-6760-436E-B6AA-19BE4EB660A4}" xr6:coauthVersionLast="47" xr6:coauthVersionMax="47" xr10:uidLastSave="{00000000-0000-0000-0000-000000000000}"/>
  <bookViews>
    <workbookView xWindow="-108" yWindow="-108" windowWidth="23256" windowHeight="12576" xr2:uid="{00000000-000D-0000-FFFF-FFFF00000000}"/>
  </bookViews>
  <sheets>
    <sheet name="Sheet1" sheetId="11" r:id="rId1"/>
  </sheets>
  <definedNames>
    <definedName name="Aujourd’hui" localSheetId="0">TODAY()</definedName>
    <definedName name="avancement_tâche" localSheetId="0">Sheet1!$D1</definedName>
    <definedName name="Début_Projet">Sheet1!$E$3</definedName>
    <definedName name="début_tâche" localSheetId="0">Sheet1!$E1</definedName>
    <definedName name="fin_tâche" localSheetId="0">Sheet1!$F1</definedName>
    <definedName name="_xlnm.Print_Titles" localSheetId="0">Sheet1!$4:$6</definedName>
    <definedName name="Semaine_Affichage">Sheet1!$E$4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 i="11" l="1"/>
  <c r="F23" i="11"/>
  <c r="E23" i="11"/>
  <c r="F16" i="11"/>
  <c r="E10" i="11"/>
  <c r="E11" i="11" s="1"/>
  <c r="F9" i="11"/>
  <c r="H7" i="11"/>
  <c r="F10" i="11" l="1"/>
  <c r="F11" i="11" s="1"/>
  <c r="I5" i="11" l="1"/>
  <c r="I6" i="11" s="1"/>
  <c r="H39" i="11"/>
  <c r="H38" i="11"/>
  <c r="H37" i="11"/>
  <c r="H36" i="11"/>
  <c r="H35" i="11"/>
  <c r="H34" i="11"/>
  <c r="H32" i="11"/>
  <c r="H21" i="11"/>
  <c r="H14" i="11"/>
  <c r="H8" i="11"/>
  <c r="H9" i="11" l="1"/>
  <c r="H33" i="11" l="1"/>
  <c r="H10" i="11"/>
  <c r="E12" i="11"/>
  <c r="J5" i="11"/>
  <c r="I4" i="11"/>
  <c r="E13" i="11" l="1"/>
  <c r="F12" i="11"/>
  <c r="H12" i="11" s="1"/>
  <c r="K5" i="11"/>
  <c r="J6" i="11"/>
  <c r="H11" i="11"/>
  <c r="F13" i="11" l="1"/>
  <c r="E15" i="11" s="1"/>
  <c r="H13" i="11"/>
  <c r="L5" i="11"/>
  <c r="K6" i="11"/>
  <c r="F22" i="11" l="1"/>
  <c r="H22" i="11"/>
  <c r="H15" i="11"/>
  <c r="M5" i="11"/>
  <c r="L6" i="11"/>
  <c r="H25" i="11" l="1"/>
  <c r="N5" i="11"/>
  <c r="M6" i="11"/>
  <c r="H31" i="11" l="1"/>
  <c r="H17" i="11"/>
  <c r="H18" i="11"/>
  <c r="O5" i="11"/>
  <c r="N6" i="11"/>
  <c r="H26" i="11" l="1"/>
  <c r="H20" i="11"/>
  <c r="H19" i="11"/>
  <c r="P5" i="11"/>
  <c r="O6" i="11"/>
  <c r="H27" i="11" l="1"/>
  <c r="P6" i="11"/>
  <c r="P4" i="11"/>
  <c r="Q5"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<sst xmlns="http://schemas.openxmlformats.org/spreadsheetml/2006/main" count="69" uniqueCount="64">
  <si>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</si>
  <si>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</si>
  <si>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</si>
  <si>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</si>
  <si>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</si>
  <si>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</si>
  <si>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</si>
  <si>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</si>
  <si>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</si>
  <si>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</si>
  <si>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</si>
  <si>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</si>
  <si>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</si>
  <si>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</si>
  <si>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Insérez les nouvelle lignes au-dessus de celle-ci.</t>
  </si>
  <si>
    <t>JOURS</t>
  </si>
  <si>
    <t>This Gantt chart template was created by Vertex42 LLC and offered for free.</t>
  </si>
  <si>
    <t>Source:    https://www.vertex42.com/ExcelTemplates/simple-gantt-chart.html</t>
  </si>
  <si>
    <t>TASKS</t>
  </si>
  <si>
    <t>MEMBERS RESPONSIBLE</t>
  </si>
  <si>
    <t>PROGRESS</t>
  </si>
  <si>
    <t>START</t>
  </si>
  <si>
    <t>END</t>
  </si>
  <si>
    <t>ENGR 290 - Autonomous Hovercraft Project</t>
  </si>
  <si>
    <t>Group 11</t>
  </si>
  <si>
    <t>First Meeting</t>
  </si>
  <si>
    <t>Everyone</t>
  </si>
  <si>
    <t>Jamie, Eddy, Aminata</t>
  </si>
  <si>
    <t>Asha, Pavithra, Kamar</t>
  </si>
  <si>
    <t>Group Meeting</t>
  </si>
  <si>
    <t>Performance Critera</t>
  </si>
  <si>
    <t>Code/Controller Review</t>
  </si>
  <si>
    <t>Phase Two: Initial Builds</t>
  </si>
  <si>
    <t>Phase 1: Groundwork</t>
  </si>
  <si>
    <t>Project Start :</t>
  </si>
  <si>
    <t>Display Week (1 is beginning) :</t>
  </si>
  <si>
    <t>SUPERTASK: P.D.R.</t>
  </si>
  <si>
    <t>Everyone (see Phase 2B)</t>
  </si>
  <si>
    <t>Phase 2B: Preliminary Design Report</t>
  </si>
  <si>
    <t>Code - Controller/Sensors</t>
  </si>
  <si>
    <t>Jamie, Kamar</t>
  </si>
  <si>
    <t>Progress as of March 6</t>
  </si>
  <si>
    <t>Eddy</t>
  </si>
  <si>
    <t>Indiv. Design Analysis</t>
  </si>
  <si>
    <t>Report Framework</t>
  </si>
  <si>
    <t>Jamie; Asha/Aminata; Kamar/Pavithra</t>
  </si>
  <si>
    <t>Retrieve Kit 1</t>
  </si>
  <si>
    <t>Jamie, Kamar, Pavithra</t>
  </si>
  <si>
    <t>Rough Designs</t>
  </si>
  <si>
    <t>Final Format</t>
  </si>
  <si>
    <t>Jamie</t>
  </si>
  <si>
    <t>References</t>
  </si>
  <si>
    <t>Summary</t>
  </si>
  <si>
    <t>Kamar</t>
  </si>
  <si>
    <t>Asha</t>
  </si>
  <si>
    <t>Intro, Requirements</t>
  </si>
  <si>
    <t>Ideas/Research</t>
  </si>
  <si>
    <t>Pavithra</t>
  </si>
  <si>
    <t>Mission Objectives</t>
  </si>
  <si>
    <t>?</t>
  </si>
  <si>
    <t>Phase 3: Beyond….</t>
  </si>
  <si>
    <t>Last Edited:</t>
  </si>
  <si>
    <t>March 6, 3:30 PM</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</si>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</sst>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m/d/yy;@"/>
    <numFmt numFmtId="169" formatCode="ddd\,\ m/d/yyyy"/>
    <numFmt numFmtId="170" formatCode="mmm\ d\,\ yyyy"/>
    <numFmt numFmtId="171" formatCode="d"/>
    <numFmt numFmtId="172" formatCode="dd/mm/yy;@"/>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4"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9" fontId="9" fillId="0" borderId="3">
      <alignment horizontal="center" vertical="center"/>
    </xf>
    <xf numFmtId="172"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5" fillId="0" borderId="0" applyNumberFormat="0" applyFill="0" applyBorder="0" applyAlignment="0" applyProtection="0"/>
    <xf numFmtId="165" fontId="9" fillId="0" borderId="0" applyFont="0" applyFill="0" applyBorder="0" applyAlignment="0" applyProtection="0"/>
    <xf numFmtId="166" fontId="9" fillId="0" borderId="0" applyFont="0" applyFill="0" applyBorder="0" applyAlignment="0" applyProtection="0"/>
    <xf numFmtId="164" fontId="9" fillId="0" borderId="0" applyFont="0" applyFill="0" applyBorder="0" applyAlignment="0" applyProtection="0"/>
    <xf numFmtId="0" fontId="16" fillId="0" borderId="0" applyNumberFormat="0" applyFill="0" applyBorder="0" applyAlignment="0" applyProtection="0"/>
    <xf numFmtId="0" fontId="17"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20" fillId="17" borderId="11" applyNumberFormat="0" applyAlignment="0" applyProtection="0"/>
    <xf numFmtId="0" fontId="21" fillId="18" borderId="12" applyNumberFormat="0" applyAlignment="0" applyProtection="0"/>
    <xf numFmtId="0" fontId="22" fillId="18" borderId="11" applyNumberFormat="0" applyAlignment="0" applyProtection="0"/>
    <xf numFmtId="0" fontId="23" fillId="0" borderId="13" applyNumberFormat="0" applyFill="0" applyAlignment="0" applyProtection="0"/>
    <xf numFmtId="0" fontId="24" fillId="19" borderId="14" applyNumberFormat="0" applyAlignment="0" applyProtection="0"/>
    <xf numFmtId="0" fontId="25" fillId="0" borderId="0" applyNumberFormat="0" applyFill="0" applyBorder="0" applyAlignment="0" applyProtection="0"/>
    <xf numFmtId="0" fontId="9" fillId="20" borderId="15" applyNumberFormat="0" applyFont="0" applyAlignment="0" applyProtection="0"/>
    <xf numFmtId="0" fontId="26" fillId="0" borderId="0" applyNumberFormat="0" applyFill="0" applyBorder="0" applyAlignment="0" applyProtection="0"/>
    <xf numFmtId="0" fontId="6" fillId="0" borderId="16" applyNumberFormat="0" applyFill="0" applyAlignment="0" applyProtection="0"/>
    <xf numFmtId="0" fontId="14"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4"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4"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4"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4"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4"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2" fontId="0" fillId="8" borderId="2" xfId="0" applyNumberFormat="1" applyFill="1" applyBorder="1" applyAlignment="1">
      <alignment horizontal="center" vertical="center"/>
    </xf>
    <xf numFmtId="172" fontId="9" fillId="3" borderId="2" xfId="10" applyNumberFormat="1" applyFill="1">
      <alignment horizontal="center" vertical="center"/>
    </xf>
    <xf numFmtId="172" fontId="0" fillId="9" borderId="2" xfId="0" applyNumberFormat="1" applyFill="1" applyBorder="1" applyAlignment="1">
      <alignment horizontal="center" vertical="center"/>
    </xf>
    <xf numFmtId="172" fontId="9" fillId="4" borderId="2" xfId="10" applyNumberFormat="1" applyFill="1">
      <alignment horizontal="center" vertical="center"/>
    </xf>
    <xf numFmtId="172" fontId="0" fillId="6" borderId="2" xfId="0" applyNumberFormat="1" applyFill="1" applyBorder="1" applyAlignment="1">
      <alignment horizontal="center" vertical="center"/>
    </xf>
    <xf numFmtId="172" fontId="9" fillId="11" borderId="2" xfId="10" applyNumberFormat="1" applyFill="1">
      <alignment horizontal="center" vertical="center"/>
    </xf>
    <xf numFmtId="172" fontId="0" fillId="5" borderId="2" xfId="0" applyNumberFormat="1" applyFill="1" applyBorder="1" applyAlignment="1">
      <alignment horizontal="center" vertical="center"/>
    </xf>
    <xf numFmtId="172" fontId="9" fillId="10" borderId="2" xfId="10" applyNumberFormat="1" applyFill="1">
      <alignment horizontal="center" vertical="center"/>
    </xf>
    <xf numFmtId="172" fontId="9" fillId="0" borderId="2" xfId="10" applyNumberFormat="1">
      <alignment horizontal="center" vertical="center"/>
    </xf>
    <xf numFmtId="172" fontId="5" fillId="8" borderId="2" xfId="0" applyNumberFormat="1" applyFont="1" applyFill="1" applyBorder="1" applyAlignment="1">
      <alignment horizontal="center" vertical="center"/>
    </xf>
    <xf numFmtId="172" fontId="5" fillId="9" borderId="2" xfId="0" applyNumberFormat="1" applyFont="1" applyFill="1" applyBorder="1" applyAlignment="1">
      <alignment horizontal="center" vertical="center"/>
    </xf>
    <xf numFmtId="172" fontId="5" fillId="6" borderId="2" xfId="0" applyNumberFormat="1" applyFont="1" applyFill="1" applyBorder="1" applyAlignment="1">
      <alignment horizontal="center" vertical="center"/>
    </xf>
    <xf numFmtId="172" fontId="5" fillId="5" borderId="2" xfId="0" applyNumberFormat="1" applyFont="1" applyFill="1" applyBorder="1" applyAlignment="1">
      <alignment horizontal="center" vertical="center"/>
    </xf>
    <xf numFmtId="0" fontId="0" fillId="0" borderId="0" xfId="0" applyFill="1"/>
    <xf numFmtId="0" fontId="9" fillId="3" borderId="2" xfId="12" applyFill="1" applyAlignment="1">
      <alignment horizontal="left" vertical="center" indent="2"/>
    </xf>
    <xf numFmtId="0" fontId="9" fillId="3" borderId="2" xfId="12" applyFont="1" applyFill="1" applyAlignment="1">
      <alignment horizontal="left" vertical="center"/>
    </xf>
    <xf numFmtId="0" fontId="27" fillId="3" borderId="2" xfId="12" applyFont="1" applyFill="1" applyAlignment="1">
      <alignment horizontal="left" vertical="center" indent="2"/>
    </xf>
    <xf numFmtId="0" fontId="9" fillId="11" borderId="2" xfId="12" applyFill="1" applyAlignment="1">
      <alignment horizontal="right" vertical="center" indent="2"/>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9" fontId="9" fillId="0" borderId="3" xfId="9" applyNumberFormat="1">
      <alignment horizontal="center" vertical="center"/>
    </xf>
    <xf numFmtId="0" fontId="9" fillId="0" borderId="0" xfId="8">
      <alignment horizontal="right" indent="1"/>
    </xf>
    <xf numFmtId="0" fontId="9" fillId="0" borderId="7" xfId="8" applyBorder="1">
      <alignment horizontal="right" inden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Début du projet" xfId="9" xr:uid="{8EB8A09A-C31C-40A3-B2C1-9449520178B8}"/>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eutral" xfId="20" builtinId="28" customBuiltin="1"/>
    <cellStyle name="Nom" xfId="11" xr:uid="{B2D3C1EE-6B41-4801-AAFC-C2274E49E503}"/>
    <cellStyle name="Normal" xfId="0" builtinId="0" customBuiltin="1"/>
    <cellStyle name="Note" xfId="27" builtinId="10" customBuiltin="1"/>
    <cellStyle name="Output" xfId="22" builtinId="21" customBuiltin="1"/>
    <cellStyle name="Percent" xfId="2" builtinId="5" customBuiltin="1"/>
    <cellStyle name="Tâche" xfId="12" xr:uid="{6391D789-272B-4DD2-9BF3-2CDCF610FA41}"/>
    <cellStyle name="Title" xfId="5" builtinId="15" customBuiltin="1"/>
    <cellStyle name="Total" xfId="29" builtinId="25" customBuiltin="1"/>
    <cellStyle name="Warning Text" xfId="26" builtinId="11" customBuiltin="1"/>
    <cellStyle name="zTexteMasqué"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2"/>
  <sheetViews>
    <sheetView showGridLines="0" tabSelected="1" showRuler="0" zoomScaleNormal="100" zoomScalePageLayoutView="70" workbookViewId="0">
      <pane ySplit="6" topLeftCell="A13" activePane="bottomLeft" state="frozen"/>
      <selection pane="bottomLeft" activeCell="AC2" sqref="AC2"/>
    </sheetView>
  </sheetViews>
  <sheetFormatPr defaultColWidth="9.109375" defaultRowHeight="30" customHeight="1" x14ac:dyDescent="0.3"/>
  <cols>
    <col min="1" max="1" width="2.6640625" style="35" customWidth="1"/>
    <col min="2" max="2" width="19.88671875" customWidth="1"/>
    <col min="3" max="3" width="30.6640625" customWidth="1"/>
    <col min="4" max="4" width="13.554687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36" t="s">
        <v>0</v>
      </c>
      <c r="B1" s="39" t="s">
        <v>23</v>
      </c>
      <c r="C1" s="1"/>
      <c r="D1" s="2"/>
      <c r="E1" s="4"/>
      <c r="F1" s="34"/>
      <c r="G1" s="41" t="s">
        <v>41</v>
      </c>
      <c r="H1" s="2"/>
    </row>
    <row r="2" spans="1:64" ht="30" customHeight="1" x14ac:dyDescent="0.35">
      <c r="A2" s="35" t="s">
        <v>1</v>
      </c>
      <c r="B2" s="40" t="s">
        <v>24</v>
      </c>
      <c r="G2" t="s">
        <v>61</v>
      </c>
      <c r="M2" t="s">
        <v>62</v>
      </c>
      <c r="V2" t="s">
        <v>63</v>
      </c>
      <c r="Z2" t="s">
        <v>50</v>
      </c>
    </row>
    <row r="3" spans="1:64" ht="30" customHeight="1" x14ac:dyDescent="0.3">
      <c r="A3" s="35" t="s">
        <v>2</v>
      </c>
      <c r="C3" s="81" t="s">
        <v>34</v>
      </c>
      <c r="D3" s="82"/>
      <c r="E3" s="80">
        <v>44583</v>
      </c>
      <c r="F3" s="80"/>
    </row>
    <row r="4" spans="1:64" ht="30" customHeight="1" x14ac:dyDescent="0.3">
      <c r="A4" s="36" t="s">
        <v>3</v>
      </c>
      <c r="C4" s="81" t="s">
        <v>35</v>
      </c>
      <c r="D4" s="82"/>
      <c r="E4" s="7">
        <v>1</v>
      </c>
      <c r="I4" s="77">
        <f>I5</f>
        <v>44578</v>
      </c>
      <c r="J4" s="78"/>
      <c r="K4" s="78"/>
      <c r="L4" s="78"/>
      <c r="M4" s="78"/>
      <c r="N4" s="78"/>
      <c r="O4" s="79"/>
      <c r="P4" s="77">
        <f>P5</f>
        <v>44585</v>
      </c>
      <c r="Q4" s="78"/>
      <c r="R4" s="78"/>
      <c r="S4" s="78"/>
      <c r="T4" s="78"/>
      <c r="U4" s="78"/>
      <c r="V4" s="79"/>
      <c r="W4" s="77">
        <f>W5</f>
        <v>44592</v>
      </c>
      <c r="X4" s="78"/>
      <c r="Y4" s="78"/>
      <c r="Z4" s="78"/>
      <c r="AA4" s="78"/>
      <c r="AB4" s="78"/>
      <c r="AC4" s="79"/>
      <c r="AD4" s="77">
        <f>AD5</f>
        <v>44599</v>
      </c>
      <c r="AE4" s="78"/>
      <c r="AF4" s="78"/>
      <c r="AG4" s="78"/>
      <c r="AH4" s="78"/>
      <c r="AI4" s="78"/>
      <c r="AJ4" s="79"/>
      <c r="AK4" s="77">
        <f>AK5</f>
        <v>44606</v>
      </c>
      <c r="AL4" s="78"/>
      <c r="AM4" s="78"/>
      <c r="AN4" s="78"/>
      <c r="AO4" s="78"/>
      <c r="AP4" s="78"/>
      <c r="AQ4" s="79"/>
      <c r="AR4" s="77">
        <f>AR5</f>
        <v>44613</v>
      </c>
      <c r="AS4" s="78"/>
      <c r="AT4" s="78"/>
      <c r="AU4" s="78"/>
      <c r="AV4" s="78"/>
      <c r="AW4" s="78"/>
      <c r="AX4" s="79"/>
      <c r="AY4" s="77">
        <f>AY5</f>
        <v>44620</v>
      </c>
      <c r="AZ4" s="78"/>
      <c r="BA4" s="78"/>
      <c r="BB4" s="78"/>
      <c r="BC4" s="78"/>
      <c r="BD4" s="78"/>
      <c r="BE4" s="79"/>
      <c r="BF4" s="77">
        <f>BF5</f>
        <v>44627</v>
      </c>
      <c r="BG4" s="78"/>
      <c r="BH4" s="78"/>
      <c r="BI4" s="78"/>
      <c r="BJ4" s="78"/>
      <c r="BK4" s="78"/>
      <c r="BL4" s="79"/>
    </row>
    <row r="5" spans="1:64" ht="15" customHeight="1" x14ac:dyDescent="0.3">
      <c r="A5" s="36" t="s">
        <v>4</v>
      </c>
      <c r="B5" s="55"/>
      <c r="C5" s="55"/>
      <c r="D5" s="55"/>
      <c r="E5" s="55"/>
      <c r="F5" s="55"/>
      <c r="G5" s="55"/>
      <c r="I5" s="56">
        <f>Début_Projet-WEEKDAY(Début_Projet,1)+2+7*(Semaine_Affichage-1)</f>
        <v>44578</v>
      </c>
      <c r="J5" s="57">
        <f>I5+1</f>
        <v>44579</v>
      </c>
      <c r="K5" s="57">
        <f t="shared" ref="K5:AX5" si="0">J5+1</f>
        <v>44580</v>
      </c>
      <c r="L5" s="57">
        <f t="shared" si="0"/>
        <v>44581</v>
      </c>
      <c r="M5" s="57">
        <f t="shared" si="0"/>
        <v>44582</v>
      </c>
      <c r="N5" s="57">
        <f t="shared" si="0"/>
        <v>44583</v>
      </c>
      <c r="O5" s="58">
        <f t="shared" si="0"/>
        <v>44584</v>
      </c>
      <c r="P5" s="56">
        <f>O5+1</f>
        <v>44585</v>
      </c>
      <c r="Q5" s="57">
        <f>P5+1</f>
        <v>44586</v>
      </c>
      <c r="R5" s="57">
        <f t="shared" si="0"/>
        <v>44587</v>
      </c>
      <c r="S5" s="57">
        <f t="shared" si="0"/>
        <v>44588</v>
      </c>
      <c r="T5" s="57">
        <f t="shared" si="0"/>
        <v>44589</v>
      </c>
      <c r="U5" s="57">
        <f t="shared" si="0"/>
        <v>44590</v>
      </c>
      <c r="V5" s="58">
        <f t="shared" si="0"/>
        <v>44591</v>
      </c>
      <c r="W5" s="56">
        <f>V5+1</f>
        <v>44592</v>
      </c>
      <c r="X5" s="57">
        <f>W5+1</f>
        <v>44593</v>
      </c>
      <c r="Y5" s="57">
        <f t="shared" si="0"/>
        <v>44594</v>
      </c>
      <c r="Z5" s="57">
        <f t="shared" si="0"/>
        <v>44595</v>
      </c>
      <c r="AA5" s="57">
        <f t="shared" si="0"/>
        <v>44596</v>
      </c>
      <c r="AB5" s="57">
        <f t="shared" si="0"/>
        <v>44597</v>
      </c>
      <c r="AC5" s="58">
        <f t="shared" si="0"/>
        <v>44598</v>
      </c>
      <c r="AD5" s="56">
        <f>AC5+1</f>
        <v>44599</v>
      </c>
      <c r="AE5" s="57">
        <f>AD5+1</f>
        <v>44600</v>
      </c>
      <c r="AF5" s="57">
        <f t="shared" si="0"/>
        <v>44601</v>
      </c>
      <c r="AG5" s="57">
        <f t="shared" si="0"/>
        <v>44602</v>
      </c>
      <c r="AH5" s="57">
        <f t="shared" si="0"/>
        <v>44603</v>
      </c>
      <c r="AI5" s="57">
        <f t="shared" si="0"/>
        <v>44604</v>
      </c>
      <c r="AJ5" s="58">
        <f t="shared" si="0"/>
        <v>44605</v>
      </c>
      <c r="AK5" s="56">
        <f>AJ5+1</f>
        <v>44606</v>
      </c>
      <c r="AL5" s="57">
        <f>AK5+1</f>
        <v>44607</v>
      </c>
      <c r="AM5" s="57">
        <f t="shared" si="0"/>
        <v>44608</v>
      </c>
      <c r="AN5" s="57">
        <f t="shared" si="0"/>
        <v>44609</v>
      </c>
      <c r="AO5" s="57">
        <f t="shared" si="0"/>
        <v>44610</v>
      </c>
      <c r="AP5" s="57">
        <f t="shared" si="0"/>
        <v>44611</v>
      </c>
      <c r="AQ5" s="58">
        <f t="shared" si="0"/>
        <v>44612</v>
      </c>
      <c r="AR5" s="56">
        <f>AQ5+1</f>
        <v>44613</v>
      </c>
      <c r="AS5" s="57">
        <f>AR5+1</f>
        <v>44614</v>
      </c>
      <c r="AT5" s="57">
        <f t="shared" si="0"/>
        <v>44615</v>
      </c>
      <c r="AU5" s="57">
        <f t="shared" si="0"/>
        <v>44616</v>
      </c>
      <c r="AV5" s="57">
        <f t="shared" si="0"/>
        <v>44617</v>
      </c>
      <c r="AW5" s="57">
        <f t="shared" si="0"/>
        <v>44618</v>
      </c>
      <c r="AX5" s="58">
        <f t="shared" si="0"/>
        <v>44619</v>
      </c>
      <c r="AY5" s="56">
        <f>AX5+1</f>
        <v>44620</v>
      </c>
      <c r="AZ5" s="57">
        <f>AY5+1</f>
        <v>44621</v>
      </c>
      <c r="BA5" s="57">
        <f t="shared" ref="BA5:BE5" si="1">AZ5+1</f>
        <v>44622</v>
      </c>
      <c r="BB5" s="57">
        <f t="shared" si="1"/>
        <v>44623</v>
      </c>
      <c r="BC5" s="57">
        <f t="shared" si="1"/>
        <v>44624</v>
      </c>
      <c r="BD5" s="57">
        <f t="shared" si="1"/>
        <v>44625</v>
      </c>
      <c r="BE5" s="58">
        <f t="shared" si="1"/>
        <v>44626</v>
      </c>
      <c r="BF5" s="56">
        <f>BE5+1</f>
        <v>44627</v>
      </c>
      <c r="BG5" s="57">
        <f>BF5+1</f>
        <v>44628</v>
      </c>
      <c r="BH5" s="57">
        <f t="shared" ref="BH5:BL5" si="2">BG5+1</f>
        <v>44629</v>
      </c>
      <c r="BI5" s="57">
        <f t="shared" si="2"/>
        <v>44630</v>
      </c>
      <c r="BJ5" s="57">
        <f t="shared" si="2"/>
        <v>44631</v>
      </c>
      <c r="BK5" s="57">
        <f t="shared" si="2"/>
        <v>44632</v>
      </c>
      <c r="BL5" s="58">
        <f t="shared" si="2"/>
        <v>44633</v>
      </c>
    </row>
    <row r="6" spans="1:64" ht="30" customHeight="1" thickBot="1" x14ac:dyDescent="0.35">
      <c r="A6" s="36" t="s">
        <v>5</v>
      </c>
      <c r="B6" s="8" t="s">
        <v>18</v>
      </c>
      <c r="C6" s="9" t="s">
        <v>19</v>
      </c>
      <c r="D6" s="9" t="s">
        <v>20</v>
      </c>
      <c r="E6" s="9" t="s">
        <v>21</v>
      </c>
      <c r="F6" s="9" t="s">
        <v>22</v>
      </c>
      <c r="G6" s="9"/>
      <c r="H6" s="9" t="s">
        <v>15</v>
      </c>
      <c r="I6" s="10" t="str">
        <f t="shared" ref="I6:AN6" si="3">LEFT(TEXT(I5,"jjj"),1)</f>
        <v>j</v>
      </c>
      <c r="J6" s="10" t="str">
        <f t="shared" si="3"/>
        <v>j</v>
      </c>
      <c r="K6" s="10" t="str">
        <f t="shared" si="3"/>
        <v>j</v>
      </c>
      <c r="L6" s="10" t="str">
        <f t="shared" si="3"/>
        <v>j</v>
      </c>
      <c r="M6" s="10" t="str">
        <f t="shared" si="3"/>
        <v>j</v>
      </c>
      <c r="N6" s="10" t="str">
        <f t="shared" si="3"/>
        <v>j</v>
      </c>
      <c r="O6" s="10" t="str">
        <f t="shared" si="3"/>
        <v>j</v>
      </c>
      <c r="P6" s="10" t="str">
        <f t="shared" si="3"/>
        <v>j</v>
      </c>
      <c r="Q6" s="10" t="str">
        <f t="shared" si="3"/>
        <v>j</v>
      </c>
      <c r="R6" s="10" t="str">
        <f t="shared" si="3"/>
        <v>j</v>
      </c>
      <c r="S6" s="10" t="str">
        <f t="shared" si="3"/>
        <v>j</v>
      </c>
      <c r="T6" s="10" t="str">
        <f t="shared" si="3"/>
        <v>j</v>
      </c>
      <c r="U6" s="10" t="str">
        <f t="shared" si="3"/>
        <v>j</v>
      </c>
      <c r="V6" s="10" t="str">
        <f t="shared" si="3"/>
        <v>j</v>
      </c>
      <c r="W6" s="10" t="str">
        <f t="shared" si="3"/>
        <v>j</v>
      </c>
      <c r="X6" s="10" t="str">
        <f t="shared" si="3"/>
        <v>j</v>
      </c>
      <c r="Y6" s="10" t="str">
        <f t="shared" si="3"/>
        <v>j</v>
      </c>
      <c r="Z6" s="10" t="str">
        <f t="shared" si="3"/>
        <v>j</v>
      </c>
      <c r="AA6" s="10" t="str">
        <f t="shared" si="3"/>
        <v>j</v>
      </c>
      <c r="AB6" s="10" t="str">
        <f t="shared" si="3"/>
        <v>j</v>
      </c>
      <c r="AC6" s="10" t="str">
        <f t="shared" si="3"/>
        <v>j</v>
      </c>
      <c r="AD6" s="10" t="str">
        <f t="shared" si="3"/>
        <v>j</v>
      </c>
      <c r="AE6" s="10" t="str">
        <f t="shared" si="3"/>
        <v>j</v>
      </c>
      <c r="AF6" s="10" t="str">
        <f t="shared" si="3"/>
        <v>j</v>
      </c>
      <c r="AG6" s="10" t="str">
        <f t="shared" si="3"/>
        <v>j</v>
      </c>
      <c r="AH6" s="10" t="str">
        <f t="shared" si="3"/>
        <v>j</v>
      </c>
      <c r="AI6" s="10" t="str">
        <f t="shared" si="3"/>
        <v>j</v>
      </c>
      <c r="AJ6" s="10" t="str">
        <f t="shared" si="3"/>
        <v>j</v>
      </c>
      <c r="AK6" s="10" t="str">
        <f t="shared" si="3"/>
        <v>j</v>
      </c>
      <c r="AL6" s="10" t="str">
        <f t="shared" si="3"/>
        <v>j</v>
      </c>
      <c r="AM6" s="10" t="str">
        <f t="shared" si="3"/>
        <v>j</v>
      </c>
      <c r="AN6" s="10" t="str">
        <f t="shared" si="3"/>
        <v>j</v>
      </c>
      <c r="AO6" s="10" t="str">
        <f t="shared" ref="AO6:BL6" si="4">LEFT(TEXT(AO5,"jjj"),1)</f>
        <v>j</v>
      </c>
      <c r="AP6" s="10" t="str">
        <f t="shared" si="4"/>
        <v>j</v>
      </c>
      <c r="AQ6" s="10" t="str">
        <f t="shared" si="4"/>
        <v>j</v>
      </c>
      <c r="AR6" s="10" t="str">
        <f t="shared" si="4"/>
        <v>j</v>
      </c>
      <c r="AS6" s="10" t="str">
        <f t="shared" si="4"/>
        <v>j</v>
      </c>
      <c r="AT6" s="10" t="str">
        <f t="shared" si="4"/>
        <v>j</v>
      </c>
      <c r="AU6" s="10" t="str">
        <f t="shared" si="4"/>
        <v>j</v>
      </c>
      <c r="AV6" s="10" t="str">
        <f t="shared" si="4"/>
        <v>j</v>
      </c>
      <c r="AW6" s="10" t="str">
        <f t="shared" si="4"/>
        <v>j</v>
      </c>
      <c r="AX6" s="10" t="str">
        <f t="shared" si="4"/>
        <v>j</v>
      </c>
      <c r="AY6" s="10" t="str">
        <f t="shared" si="4"/>
        <v>j</v>
      </c>
      <c r="AZ6" s="10" t="str">
        <f t="shared" si="4"/>
        <v>j</v>
      </c>
      <c r="BA6" s="10" t="str">
        <f t="shared" si="4"/>
        <v>j</v>
      </c>
      <c r="BB6" s="10" t="str">
        <f t="shared" si="4"/>
        <v>j</v>
      </c>
      <c r="BC6" s="10" t="str">
        <f t="shared" si="4"/>
        <v>j</v>
      </c>
      <c r="BD6" s="10" t="str">
        <f t="shared" si="4"/>
        <v>j</v>
      </c>
      <c r="BE6" s="10" t="str">
        <f t="shared" si="4"/>
        <v>j</v>
      </c>
      <c r="BF6" s="10" t="str">
        <f t="shared" si="4"/>
        <v>j</v>
      </c>
      <c r="BG6" s="10" t="str">
        <f t="shared" si="4"/>
        <v>j</v>
      </c>
      <c r="BH6" s="10" t="str">
        <f t="shared" si="4"/>
        <v>j</v>
      </c>
      <c r="BI6" s="10" t="str">
        <f t="shared" si="4"/>
        <v>j</v>
      </c>
      <c r="BJ6" s="10" t="str">
        <f t="shared" si="4"/>
        <v>j</v>
      </c>
      <c r="BK6" s="10" t="str">
        <f t="shared" si="4"/>
        <v>j</v>
      </c>
      <c r="BL6" s="10" t="str">
        <f t="shared" si="4"/>
        <v>j</v>
      </c>
    </row>
    <row r="7" spans="1:64" ht="30" hidden="1" customHeight="1" thickBot="1" x14ac:dyDescent="0.35">
      <c r="A7" s="35" t="s">
        <v>6</v>
      </c>
      <c r="C7" s="38"/>
      <c r="E7"/>
      <c r="H7" t="str">
        <f>IF(OR(ISBLANK(début_tâche),ISBLANK(fin_tâche)),"",fin_tâche-début_tâche+1)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5">
      <c r="A8" s="36" t="s">
        <v>7</v>
      </c>
      <c r="B8" s="13" t="s">
        <v>33</v>
      </c>
      <c r="C8" s="42"/>
      <c r="D8" s="14"/>
      <c r="E8" s="59"/>
      <c r="F8" s="68"/>
      <c r="G8" s="12"/>
      <c r="H8" s="12" t="str">
        <f t="shared" ref="H8:H39" si="5">IF(OR(ISBLANK(début_tâche),ISBLANK(fin_tâche)),"",fin_tâche-début_tâche+1)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5">
      <c r="A9" s="36" t="s">
        <v>8</v>
      </c>
      <c r="B9" s="73" t="s">
        <v>25</v>
      </c>
      <c r="C9" s="43" t="s">
        <v>26</v>
      </c>
      <c r="D9" s="15">
        <v>1</v>
      </c>
      <c r="E9" s="60">
        <v>44584</v>
      </c>
      <c r="F9" s="60">
        <f>E9</f>
        <v>44584</v>
      </c>
      <c r="G9" s="12"/>
      <c r="H9" s="12">
        <f t="shared" si="5"/>
        <v>1</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5">
      <c r="A10" s="36" t="s">
        <v>9</v>
      </c>
      <c r="B10" s="73" t="s">
        <v>48</v>
      </c>
      <c r="C10" s="43" t="s">
        <v>27</v>
      </c>
      <c r="D10" s="15">
        <v>1</v>
      </c>
      <c r="E10" s="60">
        <f>E9</f>
        <v>44584</v>
      </c>
      <c r="F10" s="60">
        <f>E10+7</f>
        <v>44591</v>
      </c>
      <c r="G10" s="12"/>
      <c r="H10" s="12">
        <f t="shared" si="5"/>
        <v>8</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57.6" customHeight="1" thickBot="1" x14ac:dyDescent="0.35">
      <c r="A11" s="35"/>
      <c r="B11" s="74" t="s">
        <v>31</v>
      </c>
      <c r="C11" s="43" t="s">
        <v>28</v>
      </c>
      <c r="D11" s="15">
        <v>1</v>
      </c>
      <c r="E11" s="60">
        <f>E10</f>
        <v>44584</v>
      </c>
      <c r="F11" s="60">
        <f>F10</f>
        <v>44591</v>
      </c>
      <c r="G11" s="12"/>
      <c r="H11" s="12">
        <f t="shared" si="5"/>
        <v>8</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5">
      <c r="A12" s="35"/>
      <c r="B12" s="73" t="s">
        <v>29</v>
      </c>
      <c r="C12" s="43" t="s">
        <v>26</v>
      </c>
      <c r="D12" s="15">
        <v>1</v>
      </c>
      <c r="E12" s="60">
        <f>F11</f>
        <v>44591</v>
      </c>
      <c r="F12" s="60">
        <f>E12</f>
        <v>44591</v>
      </c>
      <c r="G12" s="12"/>
      <c r="H12" s="12">
        <f t="shared" si="5"/>
        <v>1</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5">
      <c r="A13" s="35"/>
      <c r="B13" s="75" t="s">
        <v>30</v>
      </c>
      <c r="C13" s="43" t="s">
        <v>26</v>
      </c>
      <c r="D13" s="15">
        <v>1</v>
      </c>
      <c r="E13" s="60">
        <f>E12+2</f>
        <v>44593</v>
      </c>
      <c r="F13" s="60">
        <f>E13+4</f>
        <v>44597</v>
      </c>
      <c r="G13" s="12"/>
      <c r="H13" s="12">
        <f t="shared" si="5"/>
        <v>5</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5">
      <c r="A14" s="36" t="s">
        <v>10</v>
      </c>
      <c r="B14" s="16" t="s">
        <v>32</v>
      </c>
      <c r="C14" s="44"/>
      <c r="D14" s="17"/>
      <c r="E14" s="61"/>
      <c r="F14" s="69"/>
      <c r="G14" s="12"/>
      <c r="H14" s="12" t="str">
        <f t="shared" si="5"/>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5">
      <c r="A15" s="36"/>
      <c r="B15" s="51" t="s">
        <v>36</v>
      </c>
      <c r="C15" s="45" t="s">
        <v>37</v>
      </c>
      <c r="D15" s="18">
        <v>0.75</v>
      </c>
      <c r="E15" s="62">
        <f>F13+1</f>
        <v>44598</v>
      </c>
      <c r="F15" s="62">
        <v>44629</v>
      </c>
      <c r="G15" s="12"/>
      <c r="H15" s="12">
        <f t="shared" si="5"/>
        <v>32</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5">
      <c r="A16" s="36"/>
      <c r="B16" s="51" t="s">
        <v>46</v>
      </c>
      <c r="C16" s="45" t="s">
        <v>47</v>
      </c>
      <c r="D16" s="18">
        <v>1</v>
      </c>
      <c r="E16" s="62">
        <v>44613</v>
      </c>
      <c r="F16" s="62">
        <f>E16</f>
        <v>44613</v>
      </c>
      <c r="G16" s="12"/>
      <c r="H16" s="12"/>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5">
      <c r="A17" s="35"/>
      <c r="B17" s="51" t="s">
        <v>39</v>
      </c>
      <c r="C17" s="45" t="s">
        <v>40</v>
      </c>
      <c r="D17" s="18">
        <v>1</v>
      </c>
      <c r="E17" s="62">
        <v>44621</v>
      </c>
      <c r="F17" s="62">
        <v>44625</v>
      </c>
      <c r="G17" s="12"/>
      <c r="H17" s="12">
        <f t="shared" si="5"/>
        <v>5</v>
      </c>
      <c r="I17" s="31"/>
      <c r="J17" s="31"/>
      <c r="K17" s="31"/>
      <c r="L17" s="31"/>
      <c r="M17" s="31"/>
      <c r="N17" s="31"/>
      <c r="O17" s="31"/>
      <c r="P17" s="31"/>
      <c r="Q17" s="31"/>
      <c r="R17" s="31"/>
      <c r="S17" s="31"/>
      <c r="T17" s="31"/>
      <c r="U17" s="32"/>
      <c r="V17" s="32"/>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5">
      <c r="A18" s="35"/>
      <c r="B18" s="51"/>
      <c r="C18" s="45"/>
      <c r="D18" s="18"/>
      <c r="E18" s="62"/>
      <c r="F18" s="62"/>
      <c r="G18" s="12"/>
      <c r="H18" s="12" t="str">
        <f t="shared" si="5"/>
        <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5">
      <c r="A19" s="35"/>
      <c r="B19" s="51"/>
      <c r="C19" s="45"/>
      <c r="D19" s="18"/>
      <c r="E19" s="62"/>
      <c r="F19" s="62"/>
      <c r="G19" s="12"/>
      <c r="H19" s="12" t="str">
        <f t="shared" si="5"/>
        <v/>
      </c>
      <c r="I19" s="31"/>
      <c r="J19" s="31"/>
      <c r="K19" s="31"/>
      <c r="L19" s="31"/>
      <c r="M19" s="31"/>
      <c r="N19" s="31"/>
      <c r="O19" s="31"/>
      <c r="P19" s="31"/>
      <c r="Q19" s="31"/>
      <c r="R19" s="31"/>
      <c r="S19" s="31"/>
      <c r="T19" s="31"/>
      <c r="U19" s="31"/>
      <c r="V19" s="31"/>
      <c r="W19" s="31"/>
      <c r="X19" s="31"/>
      <c r="Y19" s="32"/>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5">
      <c r="A20" s="35"/>
      <c r="B20" s="51"/>
      <c r="C20" s="45"/>
      <c r="D20" s="18"/>
      <c r="E20" s="62"/>
      <c r="F20" s="62"/>
      <c r="G20" s="12"/>
      <c r="H20" s="12" t="str">
        <f t="shared" si="5"/>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5">
      <c r="A21" s="35" t="s">
        <v>11</v>
      </c>
      <c r="B21" s="19" t="s">
        <v>38</v>
      </c>
      <c r="C21" s="46"/>
      <c r="D21" s="20"/>
      <c r="E21" s="63"/>
      <c r="F21" s="70"/>
      <c r="G21" s="12"/>
      <c r="H21" s="12" t="str">
        <f t="shared" si="5"/>
        <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5">
      <c r="A22" s="35"/>
      <c r="B22" s="76" t="s">
        <v>44</v>
      </c>
      <c r="C22" s="47" t="s">
        <v>42</v>
      </c>
      <c r="D22" s="21">
        <v>1</v>
      </c>
      <c r="E22" s="64">
        <v>44617</v>
      </c>
      <c r="F22" s="64">
        <f>E22+5</f>
        <v>44622</v>
      </c>
      <c r="G22" s="12"/>
      <c r="H22" s="12">
        <f t="shared" si="5"/>
        <v>6</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5">
      <c r="A23" s="35"/>
      <c r="B23" s="76" t="s">
        <v>55</v>
      </c>
      <c r="C23" s="47" t="s">
        <v>42</v>
      </c>
      <c r="D23" s="21">
        <v>1</v>
      </c>
      <c r="E23" s="64">
        <f>E22+3</f>
        <v>44620</v>
      </c>
      <c r="F23" s="64">
        <f>E23+2</f>
        <v>44622</v>
      </c>
      <c r="G23" s="12"/>
      <c r="H23" s="12"/>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5">
      <c r="A24" s="35"/>
      <c r="B24" s="76" t="s">
        <v>56</v>
      </c>
      <c r="C24" s="47" t="s">
        <v>57</v>
      </c>
      <c r="D24" s="21">
        <v>0.9</v>
      </c>
      <c r="E24" s="64">
        <v>44621</v>
      </c>
      <c r="F24" s="64">
        <f>E24+5</f>
        <v>44626</v>
      </c>
      <c r="G24" s="12"/>
      <c r="H24" s="12"/>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5">
      <c r="A25" s="35"/>
      <c r="B25" s="76" t="s">
        <v>43</v>
      </c>
      <c r="C25" s="47" t="s">
        <v>45</v>
      </c>
      <c r="D25" s="21">
        <v>0.7</v>
      </c>
      <c r="E25" s="64">
        <v>44622</v>
      </c>
      <c r="F25" s="64">
        <v>44626</v>
      </c>
      <c r="G25" s="12"/>
      <c r="H25" s="12">
        <f t="shared" si="5"/>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5">
      <c r="A26" s="35"/>
      <c r="B26" s="52"/>
      <c r="C26" s="47"/>
      <c r="D26" s="21">
        <v>0</v>
      </c>
      <c r="E26" s="64"/>
      <c r="F26" s="64"/>
      <c r="G26" s="12"/>
      <c r="H26" s="12" t="str">
        <f t="shared" si="5"/>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5">
      <c r="A27" s="35"/>
      <c r="B27" s="52" t="s">
        <v>58</v>
      </c>
      <c r="C27" s="47" t="s">
        <v>59</v>
      </c>
      <c r="D27" s="21">
        <v>0</v>
      </c>
      <c r="E27" s="64"/>
      <c r="F27" s="64"/>
      <c r="G27" s="12"/>
      <c r="H27" s="12" t="str">
        <f t="shared" si="5"/>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5">
      <c r="A28" s="35"/>
      <c r="B28" s="52"/>
      <c r="C28" s="47"/>
      <c r="D28" s="21">
        <v>0</v>
      </c>
      <c r="E28" s="64"/>
      <c r="F28" s="64"/>
      <c r="G28" s="12"/>
      <c r="H28" s="12"/>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5">
      <c r="A29" s="35"/>
      <c r="B29" s="52" t="s">
        <v>52</v>
      </c>
      <c r="C29" s="47" t="s">
        <v>54</v>
      </c>
      <c r="D29" s="21">
        <v>0</v>
      </c>
      <c r="E29" s="64">
        <v>44625</v>
      </c>
      <c r="F29" s="64">
        <v>44628</v>
      </c>
      <c r="G29" s="12"/>
      <c r="H29" s="12"/>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5">
      <c r="A30" s="35"/>
      <c r="B30" s="52" t="s">
        <v>51</v>
      </c>
      <c r="C30" s="47" t="s">
        <v>53</v>
      </c>
      <c r="D30" s="21">
        <v>0</v>
      </c>
      <c r="E30" s="64">
        <v>44625</v>
      </c>
      <c r="F30" s="64">
        <v>44628</v>
      </c>
      <c r="G30" s="12"/>
      <c r="H30" s="12"/>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5">
      <c r="A31" s="35"/>
      <c r="B31" s="52" t="s">
        <v>49</v>
      </c>
      <c r="C31" s="47" t="s">
        <v>50</v>
      </c>
      <c r="D31" s="21">
        <v>0</v>
      </c>
      <c r="E31" s="64">
        <v>44627</v>
      </c>
      <c r="F31" s="64">
        <v>44628</v>
      </c>
      <c r="G31" s="12"/>
      <c r="H31" s="12">
        <f t="shared" si="5"/>
        <v>2</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5">
      <c r="A32" s="35" t="s">
        <v>11</v>
      </c>
      <c r="B32" s="22" t="s">
        <v>60</v>
      </c>
      <c r="C32" s="48"/>
      <c r="D32" s="23"/>
      <c r="E32" s="65"/>
      <c r="F32" s="71"/>
      <c r="G32" s="12"/>
      <c r="H32" s="12" t="str">
        <f t="shared" si="5"/>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5">
      <c r="A33" s="35"/>
      <c r="B33" s="53"/>
      <c r="C33" s="49"/>
      <c r="D33" s="24"/>
      <c r="E33" s="66"/>
      <c r="F33" s="66"/>
      <c r="G33" s="12"/>
      <c r="H33" s="12" t="str">
        <f t="shared" si="5"/>
        <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customHeight="1" thickBot="1" x14ac:dyDescent="0.35">
      <c r="A34" s="35"/>
      <c r="B34" s="53"/>
      <c r="C34" s="49"/>
      <c r="D34" s="24"/>
      <c r="E34" s="66"/>
      <c r="F34" s="66"/>
      <c r="G34" s="12"/>
      <c r="H34" s="12" t="str">
        <f t="shared" si="5"/>
        <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customHeight="1" thickBot="1" x14ac:dyDescent="0.35">
      <c r="A35" s="35"/>
      <c r="B35" s="53"/>
      <c r="C35" s="49"/>
      <c r="D35" s="24"/>
      <c r="E35" s="66"/>
      <c r="F35" s="66"/>
      <c r="G35" s="12"/>
      <c r="H35" s="12" t="str">
        <f t="shared" si="5"/>
        <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s="3" customFormat="1" ht="30" customHeight="1" thickBot="1" x14ac:dyDescent="0.35">
      <c r="A36" s="35"/>
      <c r="B36" s="53"/>
      <c r="C36" s="49"/>
      <c r="D36" s="24"/>
      <c r="E36" s="66"/>
      <c r="F36" s="66"/>
      <c r="G36" s="12"/>
      <c r="H36" s="12" t="str">
        <f t="shared" si="5"/>
        <v/>
      </c>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row>
    <row r="37" spans="1:64" s="3" customFormat="1" ht="30" customHeight="1" thickBot="1" x14ac:dyDescent="0.35">
      <c r="A37" s="35"/>
      <c r="B37" s="53"/>
      <c r="C37" s="49"/>
      <c r="D37" s="24"/>
      <c r="E37" s="66"/>
      <c r="F37" s="66"/>
      <c r="G37" s="12"/>
      <c r="H37" s="12" t="str">
        <f t="shared" si="5"/>
        <v/>
      </c>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row>
    <row r="38" spans="1:64" s="3" customFormat="1" ht="30" customHeight="1" thickBot="1" x14ac:dyDescent="0.35">
      <c r="A38" s="35" t="s">
        <v>12</v>
      </c>
      <c r="B38" s="54"/>
      <c r="C38" s="50"/>
      <c r="D38" s="11"/>
      <c r="E38" s="67"/>
      <c r="F38" s="67"/>
      <c r="G38" s="12"/>
      <c r="H38" s="12" t="str">
        <f t="shared" si="5"/>
        <v/>
      </c>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row>
    <row r="39" spans="1:64" s="3" customFormat="1" ht="30" customHeight="1" thickBot="1" x14ac:dyDescent="0.35">
      <c r="A39" s="36" t="s">
        <v>13</v>
      </c>
      <c r="B39" s="25" t="s">
        <v>14</v>
      </c>
      <c r="C39" s="26"/>
      <c r="D39" s="27"/>
      <c r="E39" s="28"/>
      <c r="F39" s="29"/>
      <c r="G39" s="30"/>
      <c r="H39" s="30" t="str">
        <f t="shared" si="5"/>
        <v/>
      </c>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row>
    <row r="40" spans="1:64" ht="30" customHeight="1" x14ac:dyDescent="0.3">
      <c r="G40" s="6"/>
    </row>
    <row r="41" spans="1:64" ht="30" customHeight="1" x14ac:dyDescent="0.3">
      <c r="B41" s="72" t="s">
        <v>16</v>
      </c>
      <c r="F41" s="37"/>
    </row>
    <row r="42" spans="1:64" ht="30" customHeight="1" x14ac:dyDescent="0.3">
      <c r="B42" s="72" t="s">
        <v>17</v>
      </c>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9">
    <cfRule type="expression" dxfId="2" priority="33">
      <formula>AND(TODAY()&gt;=I$5,TODAY()&lt;J$5)</formula>
    </cfRule>
  </conditionalFormatting>
  <conditionalFormatting sqref="I7:BL39">
    <cfRule type="expression" dxfId="1" priority="27">
      <formula>AND(début_tâche&lt;=I$5,ROUNDDOWN((fin_tâche-début_tâche+1)*avancement_tâche,0)+début_tâche-1&gt;=I$5)</formula>
    </cfRule>
    <cfRule type="expression" dxfId="0" priority="28" stopIfTrue="1">
      <formula>AND(fin_tâche&gt;=I$5,début_tâche&lt;J$5)</formula>
    </cfRule>
  </conditionalFormatting>
  <dataValidations count="1">
    <dataValidation type="whole" operator="greaterThanOrEqual" allowBlank="1" showInputMessage="1" promptTitle="Semaine d’affichage" prompt="La modification de ce nombre entraînera le défilement du diagramme de Gant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Sheet1</vt:lpstr>
      <vt:lpstr>Sheet1!avancement_tâche</vt:lpstr>
      <vt:lpstr>Début_Projet</vt:lpstr>
      <vt:lpstr>Sheet1!début_tâche</vt:lpstr>
      <vt:lpstr>Sheet1!fin_tâche</vt:lpstr>
      <vt:lpstr>Sheet1!Print_Titles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2022-03-06T20:30:35Z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