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9" sheetId="2" r:id="rId1"/>
  </sheets>
  <externalReferences>
    <externalReference r:id="rId2"/>
  </externalReferences>
  <definedNames>
    <definedName name="_xlnm.Print_Area" localSheetId="0">'Fig19'!$A$1:$O$114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2" l="1"/>
  <c r="G111" i="2" s="1"/>
  <c r="E111" i="2"/>
  <c r="D111" i="2"/>
  <c r="C111" i="2"/>
  <c r="F110" i="2"/>
  <c r="G110" i="2" s="1"/>
  <c r="E110" i="2"/>
  <c r="D110" i="2"/>
  <c r="C110" i="2"/>
  <c r="G109" i="2"/>
  <c r="F109" i="2"/>
  <c r="D109" i="2"/>
  <c r="E109" i="2" s="1"/>
  <c r="C109" i="2"/>
  <c r="G108" i="2"/>
  <c r="F108" i="2"/>
  <c r="D108" i="2"/>
  <c r="E108" i="2" s="1"/>
  <c r="C108" i="2"/>
  <c r="F107" i="2"/>
  <c r="G107" i="2" s="1"/>
  <c r="D107" i="2"/>
  <c r="E107" i="2" s="1"/>
  <c r="C107" i="2"/>
  <c r="F106" i="2"/>
  <c r="G106" i="2" s="1"/>
  <c r="D106" i="2"/>
  <c r="E106" i="2" s="1"/>
  <c r="C106" i="2"/>
  <c r="F105" i="2"/>
  <c r="G105" i="2" s="1"/>
  <c r="D105" i="2"/>
  <c r="E105" i="2" s="1"/>
  <c r="C105" i="2"/>
  <c r="F104" i="2"/>
  <c r="G104" i="2" s="1"/>
  <c r="D104" i="2"/>
  <c r="E104" i="2" s="1"/>
  <c r="C104" i="2"/>
  <c r="F103" i="2"/>
  <c r="G103" i="2" s="1"/>
  <c r="E103" i="2"/>
  <c r="D103" i="2"/>
  <c r="C103" i="2"/>
  <c r="F102" i="2"/>
  <c r="G102" i="2" s="1"/>
  <c r="E102" i="2"/>
  <c r="D102" i="2"/>
  <c r="C102" i="2"/>
  <c r="G101" i="2"/>
  <c r="F101" i="2"/>
  <c r="D101" i="2"/>
  <c r="E101" i="2" s="1"/>
  <c r="C101" i="2"/>
  <c r="G100" i="2"/>
  <c r="F100" i="2"/>
  <c r="D100" i="2"/>
  <c r="E100" i="2" s="1"/>
  <c r="C100" i="2"/>
  <c r="F99" i="2"/>
  <c r="G99" i="2" s="1"/>
  <c r="D99" i="2"/>
  <c r="E99" i="2" s="1"/>
  <c r="C99" i="2"/>
  <c r="F98" i="2"/>
  <c r="G98" i="2" s="1"/>
  <c r="D98" i="2"/>
  <c r="E98" i="2" s="1"/>
  <c r="C98" i="2"/>
  <c r="F97" i="2"/>
  <c r="G97" i="2" s="1"/>
  <c r="D97" i="2"/>
  <c r="E97" i="2" s="1"/>
  <c r="C97" i="2"/>
  <c r="F96" i="2"/>
  <c r="G96" i="2" s="1"/>
  <c r="D96" i="2"/>
  <c r="E96" i="2" s="1"/>
  <c r="C96" i="2"/>
  <c r="F95" i="2"/>
  <c r="G95" i="2" s="1"/>
  <c r="E95" i="2"/>
  <c r="D95" i="2"/>
  <c r="C95" i="2"/>
  <c r="F94" i="2"/>
  <c r="G94" i="2" s="1"/>
  <c r="E94" i="2"/>
  <c r="D94" i="2"/>
  <c r="C94" i="2"/>
  <c r="G93" i="2"/>
  <c r="F93" i="2"/>
  <c r="D93" i="2"/>
  <c r="E93" i="2" s="1"/>
  <c r="C93" i="2"/>
  <c r="G92" i="2"/>
  <c r="F92" i="2"/>
  <c r="D92" i="2"/>
  <c r="E92" i="2" s="1"/>
  <c r="C92" i="2"/>
  <c r="F91" i="2"/>
  <c r="G91" i="2" s="1"/>
  <c r="D91" i="2"/>
  <c r="E91" i="2" s="1"/>
  <c r="C91" i="2"/>
  <c r="F90" i="2"/>
  <c r="G90" i="2" s="1"/>
  <c r="D90" i="2"/>
  <c r="E90" i="2" s="1"/>
  <c r="C90" i="2"/>
  <c r="F89" i="2"/>
  <c r="G89" i="2" s="1"/>
  <c r="D89" i="2"/>
  <c r="E89" i="2" s="1"/>
  <c r="C89" i="2"/>
  <c r="F88" i="2"/>
  <c r="G88" i="2" s="1"/>
  <c r="D88" i="2"/>
  <c r="E88" i="2" s="1"/>
  <c r="C88" i="2"/>
  <c r="F87" i="2"/>
  <c r="G87" i="2" s="1"/>
  <c r="E87" i="2"/>
  <c r="D87" i="2"/>
  <c r="C87" i="2"/>
  <c r="F86" i="2"/>
  <c r="G86" i="2" s="1"/>
  <c r="E86" i="2"/>
  <c r="D86" i="2"/>
  <c r="C86" i="2"/>
  <c r="G85" i="2"/>
  <c r="F85" i="2"/>
  <c r="D85" i="2"/>
  <c r="E85" i="2" s="1"/>
  <c r="C85" i="2"/>
  <c r="G84" i="2"/>
  <c r="F84" i="2"/>
  <c r="D84" i="2"/>
  <c r="E84" i="2" s="1"/>
  <c r="C84" i="2"/>
  <c r="F83" i="2"/>
  <c r="G83" i="2" s="1"/>
  <c r="D83" i="2"/>
  <c r="E83" i="2" s="1"/>
  <c r="C83" i="2"/>
  <c r="F82" i="2"/>
  <c r="G82" i="2" s="1"/>
  <c r="D82" i="2"/>
  <c r="E82" i="2" s="1"/>
  <c r="C82" i="2"/>
  <c r="F81" i="2"/>
  <c r="G81" i="2" s="1"/>
  <c r="D81" i="2"/>
  <c r="E81" i="2" s="1"/>
  <c r="C81" i="2"/>
  <c r="F80" i="2"/>
  <c r="G80" i="2" s="1"/>
  <c r="D80" i="2"/>
  <c r="E80" i="2" s="1"/>
  <c r="C80" i="2"/>
  <c r="F79" i="2"/>
  <c r="G79" i="2" s="1"/>
  <c r="E79" i="2"/>
  <c r="D79" i="2"/>
  <c r="C79" i="2"/>
  <c r="F78" i="2"/>
  <c r="G78" i="2" s="1"/>
  <c r="E78" i="2"/>
  <c r="D78" i="2"/>
  <c r="C78" i="2"/>
  <c r="G77" i="2"/>
  <c r="F77" i="2"/>
  <c r="D77" i="2"/>
  <c r="E77" i="2" s="1"/>
  <c r="C77" i="2"/>
  <c r="G76" i="2"/>
  <c r="F76" i="2"/>
  <c r="D76" i="2"/>
  <c r="E76" i="2" s="1"/>
  <c r="C76" i="2"/>
  <c r="F75" i="2"/>
  <c r="G75" i="2" s="1"/>
  <c r="D75" i="2"/>
  <c r="E75" i="2" s="1"/>
  <c r="C75" i="2"/>
  <c r="F74" i="2"/>
  <c r="G74" i="2" s="1"/>
  <c r="D74" i="2"/>
  <c r="E74" i="2" s="1"/>
  <c r="C74" i="2"/>
  <c r="F73" i="2"/>
  <c r="G73" i="2" s="1"/>
  <c r="D73" i="2"/>
  <c r="E73" i="2" s="1"/>
  <c r="C73" i="2"/>
  <c r="F72" i="2"/>
  <c r="G72" i="2" s="1"/>
  <c r="D72" i="2"/>
  <c r="E72" i="2" s="1"/>
  <c r="C72" i="2"/>
  <c r="F71" i="2"/>
  <c r="G71" i="2" s="1"/>
  <c r="E71" i="2"/>
  <c r="D71" i="2"/>
  <c r="C71" i="2"/>
  <c r="F70" i="2"/>
  <c r="G70" i="2" s="1"/>
  <c r="E70" i="2"/>
  <c r="D70" i="2"/>
  <c r="C70" i="2"/>
  <c r="G69" i="2"/>
  <c r="F69" i="2"/>
  <c r="D69" i="2"/>
  <c r="E69" i="2" s="1"/>
  <c r="C69" i="2"/>
  <c r="G68" i="2"/>
  <c r="F68" i="2"/>
  <c r="D68" i="2"/>
  <c r="E68" i="2" s="1"/>
  <c r="C68" i="2"/>
  <c r="F67" i="2"/>
  <c r="G67" i="2" s="1"/>
  <c r="D67" i="2"/>
  <c r="E67" i="2" s="1"/>
  <c r="C67" i="2"/>
  <c r="F66" i="2"/>
  <c r="G66" i="2" s="1"/>
  <c r="D66" i="2"/>
  <c r="E66" i="2" s="1"/>
  <c r="C66" i="2"/>
  <c r="F65" i="2"/>
  <c r="G65" i="2" s="1"/>
  <c r="D65" i="2"/>
  <c r="E65" i="2" s="1"/>
  <c r="C65" i="2"/>
  <c r="F64" i="2"/>
  <c r="G64" i="2" s="1"/>
  <c r="D64" i="2"/>
  <c r="E64" i="2" s="1"/>
  <c r="C64" i="2"/>
  <c r="F63" i="2"/>
  <c r="G63" i="2" s="1"/>
  <c r="E63" i="2"/>
  <c r="D63" i="2"/>
  <c r="C63" i="2"/>
  <c r="F62" i="2"/>
  <c r="G62" i="2" s="1"/>
  <c r="E62" i="2"/>
  <c r="D62" i="2"/>
  <c r="C62" i="2"/>
  <c r="G61" i="2"/>
  <c r="F61" i="2"/>
  <c r="D61" i="2"/>
  <c r="E61" i="2" s="1"/>
  <c r="C61" i="2"/>
  <c r="G60" i="2"/>
  <c r="F60" i="2"/>
  <c r="D60" i="2"/>
  <c r="E60" i="2" s="1"/>
  <c r="C60" i="2"/>
  <c r="F59" i="2"/>
  <c r="G59" i="2" s="1"/>
  <c r="D59" i="2"/>
  <c r="E59" i="2" s="1"/>
  <c r="C59" i="2"/>
  <c r="F58" i="2"/>
  <c r="G58" i="2" s="1"/>
  <c r="D58" i="2"/>
  <c r="E58" i="2" s="1"/>
  <c r="C58" i="2"/>
  <c r="F57" i="2"/>
  <c r="G57" i="2" s="1"/>
  <c r="D57" i="2"/>
  <c r="E57" i="2" s="1"/>
  <c r="C57" i="2"/>
  <c r="F56" i="2"/>
  <c r="G56" i="2" s="1"/>
  <c r="D56" i="2"/>
  <c r="E56" i="2" s="1"/>
  <c r="C56" i="2"/>
  <c r="F55" i="2"/>
  <c r="G55" i="2" s="1"/>
  <c r="D55" i="2"/>
  <c r="C55" i="2"/>
  <c r="E55" i="2" s="1"/>
  <c r="F54" i="2"/>
  <c r="G54" i="2" s="1"/>
  <c r="E54" i="2"/>
  <c r="D54" i="2"/>
  <c r="C54" i="2"/>
  <c r="G53" i="2"/>
  <c r="F53" i="2"/>
  <c r="D53" i="2"/>
  <c r="E53" i="2" s="1"/>
  <c r="C53" i="2"/>
  <c r="G52" i="2"/>
  <c r="F52" i="2"/>
  <c r="D52" i="2"/>
  <c r="E52" i="2" s="1"/>
  <c r="C52" i="2"/>
  <c r="F51" i="2"/>
  <c r="G51" i="2" s="1"/>
  <c r="D51" i="2"/>
  <c r="E51" i="2" s="1"/>
  <c r="C51" i="2"/>
  <c r="F50" i="2"/>
  <c r="G50" i="2" s="1"/>
  <c r="D50" i="2"/>
  <c r="E50" i="2" s="1"/>
  <c r="C50" i="2"/>
  <c r="F49" i="2"/>
  <c r="G49" i="2" s="1"/>
  <c r="D49" i="2"/>
  <c r="E49" i="2" s="1"/>
  <c r="C49" i="2"/>
  <c r="F48" i="2"/>
  <c r="G48" i="2" s="1"/>
  <c r="D48" i="2"/>
  <c r="E48" i="2" s="1"/>
  <c r="C48" i="2"/>
  <c r="F47" i="2"/>
  <c r="G47" i="2" s="1"/>
  <c r="D47" i="2"/>
  <c r="C47" i="2"/>
  <c r="E47" i="2" s="1"/>
  <c r="F46" i="2"/>
  <c r="G46" i="2" s="1"/>
  <c r="E46" i="2"/>
  <c r="D46" i="2"/>
  <c r="C46" i="2"/>
  <c r="G45" i="2"/>
  <c r="F45" i="2"/>
  <c r="D45" i="2"/>
  <c r="E45" i="2" s="1"/>
  <c r="C45" i="2"/>
  <c r="G44" i="2"/>
  <c r="F44" i="2"/>
  <c r="D44" i="2"/>
  <c r="E44" i="2" s="1"/>
  <c r="C44" i="2"/>
  <c r="F43" i="2"/>
  <c r="G43" i="2" s="1"/>
  <c r="D43" i="2"/>
  <c r="E43" i="2" s="1"/>
  <c r="C43" i="2"/>
  <c r="F42" i="2"/>
  <c r="G42" i="2" s="1"/>
  <c r="D42" i="2"/>
  <c r="E42" i="2" s="1"/>
  <c r="C42" i="2"/>
  <c r="F41" i="2"/>
  <c r="G41" i="2" s="1"/>
  <c r="D41" i="2"/>
  <c r="E41" i="2" s="1"/>
  <c r="C41" i="2"/>
  <c r="F40" i="2"/>
  <c r="G40" i="2" s="1"/>
  <c r="D40" i="2"/>
  <c r="E40" i="2" s="1"/>
  <c r="C40" i="2"/>
  <c r="F39" i="2"/>
  <c r="G39" i="2" s="1"/>
  <c r="D39" i="2"/>
  <c r="C39" i="2"/>
  <c r="E39" i="2" s="1"/>
  <c r="F38" i="2"/>
  <c r="G38" i="2" s="1"/>
  <c r="E38" i="2"/>
  <c r="D38" i="2"/>
  <c r="C38" i="2"/>
  <c r="G37" i="2"/>
  <c r="F37" i="2"/>
  <c r="D37" i="2"/>
  <c r="E37" i="2" s="1"/>
  <c r="C37" i="2"/>
  <c r="G36" i="2"/>
  <c r="F36" i="2"/>
  <c r="D36" i="2"/>
  <c r="E36" i="2" s="1"/>
  <c r="C36" i="2"/>
  <c r="F35" i="2"/>
  <c r="G35" i="2" s="1"/>
  <c r="D35" i="2"/>
  <c r="E35" i="2" s="1"/>
  <c r="C35" i="2"/>
  <c r="F34" i="2"/>
  <c r="G34" i="2" s="1"/>
  <c r="D34" i="2"/>
  <c r="E34" i="2" s="1"/>
  <c r="C34" i="2"/>
  <c r="F33" i="2"/>
  <c r="G33" i="2" s="1"/>
  <c r="D33" i="2"/>
  <c r="E33" i="2" s="1"/>
  <c r="C33" i="2"/>
  <c r="F32" i="2"/>
  <c r="G32" i="2" s="1"/>
  <c r="D32" i="2"/>
  <c r="E32" i="2" s="1"/>
  <c r="C32" i="2"/>
  <c r="F31" i="2"/>
  <c r="G31" i="2" s="1"/>
  <c r="D31" i="2"/>
  <c r="C31" i="2"/>
  <c r="E31" i="2" s="1"/>
  <c r="F30" i="2"/>
  <c r="G30" i="2" s="1"/>
  <c r="E30" i="2"/>
  <c r="D30" i="2"/>
  <c r="C30" i="2"/>
  <c r="G29" i="2"/>
  <c r="F29" i="2"/>
  <c r="D29" i="2"/>
  <c r="E29" i="2" s="1"/>
  <c r="C29" i="2"/>
  <c r="G28" i="2"/>
  <c r="F28" i="2"/>
  <c r="D28" i="2"/>
  <c r="E28" i="2" s="1"/>
  <c r="C28" i="2"/>
</calcChain>
</file>

<file path=xl/sharedStrings.xml><?xml version="1.0" encoding="utf-8"?>
<sst xmlns="http://schemas.openxmlformats.org/spreadsheetml/2006/main" count="16" uniqueCount="16">
  <si>
    <t>Short-Term Energy Outlook, February 2017</t>
  </si>
  <si>
    <t>U.S. Working Natural Gas in Storage
(billion cubic feet)</t>
  </si>
  <si>
    <t>Storage</t>
  </si>
  <si>
    <t>2012 - 2016</t>
  </si>
  <si>
    <t>Level</t>
  </si>
  <si>
    <t>Low</t>
  </si>
  <si>
    <t>High</t>
  </si>
  <si>
    <t>Range</t>
  </si>
  <si>
    <t>Average</t>
  </si>
  <si>
    <t>Deviation*</t>
  </si>
  <si>
    <t xml:space="preserve">  </t>
  </si>
  <si>
    <t>Source: Short-Term Energy Outlook, February 2017.</t>
  </si>
  <si>
    <t>Note:  Colored band around storage levels represents the range between the minimum and maximum from Jan. 2012 - Dec. 2016.</t>
  </si>
  <si>
    <t>*</t>
  </si>
  <si>
    <t>Deviation from 2012 - 2016 average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</si>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</sst>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165" fontId="1" fillId="0" borderId="0" xfId="1" applyNumberFormat="1" applyAlignment="1">
      <alignment horizontal="right"/>
    </xf>
    <xf numFmtId="0" fontId="1" fillId="0" borderId="1" xfId="1" applyBorder="1" applyAlignment="1">
      <alignment horizontal="center" wrapText="1"/>
    </xf>
    <xf numFmtId="0" fontId="1" fillId="0" borderId="0" xfId="1" applyBorder="1" applyAlignment="1">
      <alignment horizontal="center"/>
    </xf>
    <xf numFmtId="0" fontId="1" fillId="0" borderId="2" xfId="1" applyBorder="1" applyAlignment="1">
      <alignment horizontal="center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1" xfId="1" applyFill="1" applyBorder="1" applyAlignment="1">
      <alignment horizontal="center" wrapText="1"/>
    </xf>
    <xf numFmtId="165" fontId="1" fillId="0" borderId="0" xfId="1" applyNumberFormat="1"/>
    <xf numFmtId="166" fontId="1" fillId="0" borderId="0" xfId="1" applyNumberFormat="1" applyAlignment="1">
      <alignment horizontal="center"/>
    </xf>
    <xf numFmtId="167" fontId="1" fillId="0" borderId="0" xfId="1" applyNumberFormat="1"/>
    <xf numFmtId="165" fontId="1" fillId="0" borderId="1" xfId="1" applyNumberFormat="1" applyBorder="1"/>
    <xf numFmtId="166" fontId="1" fillId="0" borderId="1" xfId="1" applyNumberFormat="1" applyBorder="1" applyAlignment="1">
      <alignment horizontal="center"/>
    </xf>
    <xf numFmtId="167" fontId="1" fillId="0" borderId="1" xfId="1" applyNumberFormat="1" applyBorder="1"/>
    <xf numFmtId="0" fontId="1" fillId="0" borderId="1" xfId="1" applyBorder="1" applyAlignment="1">
      <alignment horizontal="right"/>
    </xf>
    <xf numFmtId="0" fontId="1" fillId="0" borderId="0" xfId="1" applyNumberFormat="1"/>
    <xf numFmtId="9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working natural gas in storage</a:t>
            </a:r>
          </a:p>
          <a:p>
            <a:pPr algn="l">
              <a:defRPr sz="1400"/>
            </a:pPr>
            <a:r>
              <a:rPr lang="en-US" sz="1000" b="0"/>
              <a:t>billion cubic feet</a:t>
            </a:r>
          </a:p>
        </c:rich>
      </c:tx>
      <c:layout>
        <c:manualLayout>
          <c:xMode val="edge"/>
          <c:yMode val="edge"/>
          <c:x val="9.292385460364463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93908667399767E-2"/>
          <c:y val="0.17117395828480017"/>
          <c:w val="0.81314639088917362"/>
          <c:h val="0.59641553681529458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'Fig19'!$C$40:$C$111</c:f>
              <c:numCache>
                <c:formatCode>0.0</c:formatCode>
                <c:ptCount val="72"/>
                <c:pt idx="0">
                  <c:v>1924.922</c:v>
                </c:pt>
                <c:pt idx="1">
                  <c:v>1199.9870000000001</c:v>
                </c:pt>
                <c:pt idx="2">
                  <c:v>857.31</c:v>
                </c:pt>
                <c:pt idx="3">
                  <c:v>1066.3800000000001</c:v>
                </c:pt>
                <c:pt idx="4">
                  <c:v>1547.944</c:v>
                </c:pt>
                <c:pt idx="5">
                  <c:v>2005.4749999999999</c:v>
                </c:pt>
                <c:pt idx="6">
                  <c:v>2399.9740000000002</c:v>
                </c:pt>
                <c:pt idx="7">
                  <c:v>2768.3980000000001</c:v>
                </c:pt>
                <c:pt idx="8">
                  <c:v>3187.0160000000001</c:v>
                </c:pt>
                <c:pt idx="9">
                  <c:v>3587.27</c:v>
                </c:pt>
                <c:pt idx="10">
                  <c:v>3426.8679999999999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2889.8919999999998</c:v>
                </c:pt>
                <c:pt idx="24">
                  <c:v>1924.922</c:v>
                </c:pt>
                <c:pt idx="25">
                  <c:v>1199.9870000000001</c:v>
                </c:pt>
                <c:pt idx="26">
                  <c:v>857.31</c:v>
                </c:pt>
                <c:pt idx="27">
                  <c:v>1066.3800000000001</c:v>
                </c:pt>
                <c:pt idx="28">
                  <c:v>1547.944</c:v>
                </c:pt>
                <c:pt idx="29">
                  <c:v>2005.4749999999999</c:v>
                </c:pt>
                <c:pt idx="30">
                  <c:v>2399.9740000000002</c:v>
                </c:pt>
                <c:pt idx="31">
                  <c:v>2768.3980000000001</c:v>
                </c:pt>
                <c:pt idx="32">
                  <c:v>3187.0160000000001</c:v>
                </c:pt>
                <c:pt idx="33">
                  <c:v>3587.27</c:v>
                </c:pt>
                <c:pt idx="34">
                  <c:v>3426.8679999999999</c:v>
                </c:pt>
                <c:pt idx="35">
                  <c:v>2889.8919999999998</c:v>
                </c:pt>
                <c:pt idx="36">
                  <c:v>1924.922</c:v>
                </c:pt>
                <c:pt idx="37">
                  <c:v>1199.9870000000001</c:v>
                </c:pt>
                <c:pt idx="38">
                  <c:v>857.31</c:v>
                </c:pt>
                <c:pt idx="39">
                  <c:v>1066.3800000000001</c:v>
                </c:pt>
                <c:pt idx="40">
                  <c:v>1547.944</c:v>
                </c:pt>
                <c:pt idx="41">
                  <c:v>2005.4749999999999</c:v>
                </c:pt>
                <c:pt idx="42">
                  <c:v>2399.9740000000002</c:v>
                </c:pt>
                <c:pt idx="43">
                  <c:v>2768.3980000000001</c:v>
                </c:pt>
                <c:pt idx="44">
                  <c:v>3187.0160000000001</c:v>
                </c:pt>
                <c:pt idx="45">
                  <c:v>3587.27</c:v>
                </c:pt>
                <c:pt idx="46">
                  <c:v>3426.8679999999999</c:v>
                </c:pt>
                <c:pt idx="47">
                  <c:v>2889.8919999999998</c:v>
                </c:pt>
                <c:pt idx="48">
                  <c:v>1924.922</c:v>
                </c:pt>
                <c:pt idx="49">
                  <c:v>1199.9870000000001</c:v>
                </c:pt>
                <c:pt idx="50">
                  <c:v>857.31</c:v>
                </c:pt>
                <c:pt idx="51">
                  <c:v>1066.3800000000001</c:v>
                </c:pt>
                <c:pt idx="52">
                  <c:v>1547.944</c:v>
                </c:pt>
                <c:pt idx="53">
                  <c:v>2005.4749999999999</c:v>
                </c:pt>
                <c:pt idx="54">
                  <c:v>2399.9740000000002</c:v>
                </c:pt>
                <c:pt idx="55">
                  <c:v>2768.3980000000001</c:v>
                </c:pt>
                <c:pt idx="56">
                  <c:v>3187.0160000000001</c:v>
                </c:pt>
                <c:pt idx="57">
                  <c:v>3587.27</c:v>
                </c:pt>
                <c:pt idx="58">
                  <c:v>3426.8679999999999</c:v>
                </c:pt>
                <c:pt idx="59">
                  <c:v>2889.8919999999998</c:v>
                </c:pt>
                <c:pt idx="60">
                  <c:v>1924.922</c:v>
                </c:pt>
                <c:pt idx="61">
                  <c:v>1199.9870000000001</c:v>
                </c:pt>
                <c:pt idx="62">
                  <c:v>857.31</c:v>
                </c:pt>
                <c:pt idx="63">
                  <c:v>1066.3800000000001</c:v>
                </c:pt>
                <c:pt idx="64">
                  <c:v>1547.944</c:v>
                </c:pt>
                <c:pt idx="65">
                  <c:v>2005.4749999999999</c:v>
                </c:pt>
                <c:pt idx="66">
                  <c:v>2399.9740000000002</c:v>
                </c:pt>
                <c:pt idx="67">
                  <c:v>2768.3980000000001</c:v>
                </c:pt>
                <c:pt idx="68">
                  <c:v>3187.0160000000001</c:v>
                </c:pt>
                <c:pt idx="69">
                  <c:v>3587.27</c:v>
                </c:pt>
                <c:pt idx="70">
                  <c:v>3426.8679999999999</c:v>
                </c:pt>
                <c:pt idx="71">
                  <c:v>2889.8919999999998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'Fig19'!$E$40:$E$111</c:f>
              <c:numCache>
                <c:formatCode>0.0</c:formatCode>
                <c:ptCount val="72"/>
                <c:pt idx="0">
                  <c:v>1024.3829999999998</c:v>
                </c:pt>
                <c:pt idx="1">
                  <c:v>1345.6179999999999</c:v>
                </c:pt>
                <c:pt idx="2">
                  <c:v>1638.3830000000003</c:v>
                </c:pt>
                <c:pt idx="3">
                  <c:v>1588.0329999999999</c:v>
                </c:pt>
                <c:pt idx="4">
                  <c:v>1427.5459999999998</c:v>
                </c:pt>
                <c:pt idx="5">
                  <c:v>1191.1120000000001</c:v>
                </c:pt>
                <c:pt idx="6">
                  <c:v>929.06299999999965</c:v>
                </c:pt>
                <c:pt idx="7">
                  <c:v>684.48599999999988</c:v>
                </c:pt>
                <c:pt idx="8">
                  <c:v>529.76499999999987</c:v>
                </c:pt>
                <c:pt idx="9">
                  <c:v>437.23100000000022</c:v>
                </c:pt>
                <c:pt idx="10">
                  <c:v>560.01200000000017</c:v>
                </c:pt>
                <c:pt idx="11">
                  <c:v>785.08300000000008</c:v>
                </c:pt>
                <c:pt idx="12">
                  <c:v>1024.3829999999998</c:v>
                </c:pt>
                <c:pt idx="13">
                  <c:v>1345.6179999999999</c:v>
                </c:pt>
                <c:pt idx="14">
                  <c:v>1638.3830000000003</c:v>
                </c:pt>
                <c:pt idx="15">
                  <c:v>1588.0329999999999</c:v>
                </c:pt>
                <c:pt idx="16">
                  <c:v>1427.5459999999998</c:v>
                </c:pt>
                <c:pt idx="17">
                  <c:v>1191.1120000000001</c:v>
                </c:pt>
                <c:pt idx="18">
                  <c:v>929.06299999999965</c:v>
                </c:pt>
                <c:pt idx="19">
                  <c:v>684.48599999999988</c:v>
                </c:pt>
                <c:pt idx="20">
                  <c:v>529.76499999999987</c:v>
                </c:pt>
                <c:pt idx="21">
                  <c:v>437.23100000000022</c:v>
                </c:pt>
                <c:pt idx="22">
                  <c:v>560.01200000000017</c:v>
                </c:pt>
                <c:pt idx="23">
                  <c:v>785.08300000000008</c:v>
                </c:pt>
                <c:pt idx="24">
                  <c:v>1024.3829999999998</c:v>
                </c:pt>
                <c:pt idx="25">
                  <c:v>1345.6179999999999</c:v>
                </c:pt>
                <c:pt idx="26">
                  <c:v>1638.3830000000003</c:v>
                </c:pt>
                <c:pt idx="27">
                  <c:v>1588.0329999999999</c:v>
                </c:pt>
                <c:pt idx="28">
                  <c:v>1427.5459999999998</c:v>
                </c:pt>
                <c:pt idx="29">
                  <c:v>1191.1120000000001</c:v>
                </c:pt>
                <c:pt idx="30">
                  <c:v>929.06299999999965</c:v>
                </c:pt>
                <c:pt idx="31">
                  <c:v>684.48599999999988</c:v>
                </c:pt>
                <c:pt idx="32">
                  <c:v>529.76499999999987</c:v>
                </c:pt>
                <c:pt idx="33">
                  <c:v>437.23100000000022</c:v>
                </c:pt>
                <c:pt idx="34">
                  <c:v>560.01200000000017</c:v>
                </c:pt>
                <c:pt idx="35">
                  <c:v>785.08300000000008</c:v>
                </c:pt>
                <c:pt idx="36">
                  <c:v>1024.3829999999998</c:v>
                </c:pt>
                <c:pt idx="37">
                  <c:v>1345.6179999999999</c:v>
                </c:pt>
                <c:pt idx="38">
                  <c:v>1638.3830000000003</c:v>
                </c:pt>
                <c:pt idx="39">
                  <c:v>1588.0329999999999</c:v>
                </c:pt>
                <c:pt idx="40">
                  <c:v>1427.5459999999998</c:v>
                </c:pt>
                <c:pt idx="41">
                  <c:v>1191.1120000000001</c:v>
                </c:pt>
                <c:pt idx="42">
                  <c:v>929.06299999999965</c:v>
                </c:pt>
                <c:pt idx="43">
                  <c:v>684.48599999999988</c:v>
                </c:pt>
                <c:pt idx="44">
                  <c:v>529.76499999999987</c:v>
                </c:pt>
                <c:pt idx="45">
                  <c:v>437.23100000000022</c:v>
                </c:pt>
                <c:pt idx="46">
                  <c:v>560.01200000000017</c:v>
                </c:pt>
                <c:pt idx="47">
                  <c:v>785.08300000000008</c:v>
                </c:pt>
                <c:pt idx="48">
                  <c:v>1024.3829999999998</c:v>
                </c:pt>
                <c:pt idx="49">
                  <c:v>1345.6179999999999</c:v>
                </c:pt>
                <c:pt idx="50">
                  <c:v>1638.3830000000003</c:v>
                </c:pt>
                <c:pt idx="51">
                  <c:v>1588.0329999999999</c:v>
                </c:pt>
                <c:pt idx="52">
                  <c:v>1427.5459999999998</c:v>
                </c:pt>
                <c:pt idx="53">
                  <c:v>1191.1120000000001</c:v>
                </c:pt>
                <c:pt idx="54">
                  <c:v>929.06299999999965</c:v>
                </c:pt>
                <c:pt idx="55">
                  <c:v>684.48599999999988</c:v>
                </c:pt>
                <c:pt idx="56">
                  <c:v>529.76499999999987</c:v>
                </c:pt>
                <c:pt idx="57">
                  <c:v>437.23100000000022</c:v>
                </c:pt>
                <c:pt idx="58">
                  <c:v>560.01200000000017</c:v>
                </c:pt>
                <c:pt idx="59">
                  <c:v>785.08300000000008</c:v>
                </c:pt>
                <c:pt idx="60">
                  <c:v>1024.3829999999998</c:v>
                </c:pt>
                <c:pt idx="61">
                  <c:v>1345.6179999999999</c:v>
                </c:pt>
                <c:pt idx="62">
                  <c:v>1638.3830000000003</c:v>
                </c:pt>
                <c:pt idx="63">
                  <c:v>1588.0329999999999</c:v>
                </c:pt>
                <c:pt idx="64">
                  <c:v>1427.5459999999998</c:v>
                </c:pt>
                <c:pt idx="65">
                  <c:v>1191.1120000000001</c:v>
                </c:pt>
                <c:pt idx="66">
                  <c:v>929.06299999999965</c:v>
                </c:pt>
                <c:pt idx="67">
                  <c:v>684.48599999999988</c:v>
                </c:pt>
                <c:pt idx="68">
                  <c:v>529.76499999999987</c:v>
                </c:pt>
                <c:pt idx="69">
                  <c:v>437.23100000000022</c:v>
                </c:pt>
                <c:pt idx="70">
                  <c:v>560.01200000000017</c:v>
                </c:pt>
                <c:pt idx="71">
                  <c:v>785.08300000000008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25360"/>
        <c:axId val="592524240"/>
      </c:areaChart>
      <c:barChart>
        <c:barDir val="col"/>
        <c:grouping val="clustered"/>
        <c:varyColors val="0"/>
        <c:ser>
          <c:idx val="3"/>
          <c:order val="4"/>
          <c:tx>
            <c:v>Deviation from average</c:v>
          </c:tx>
          <c:spPr>
            <a:solidFill>
              <a:schemeClr val="accent3"/>
            </a:solidFill>
          </c:spPr>
          <c:invertIfNegative val="0"/>
          <c:val>
            <c:numRef>
              <c:f>'Fig19'!$G$40:$G$111</c:f>
              <c:numCache>
                <c:formatCode>0.0%</c:formatCode>
                <c:ptCount val="72"/>
                <c:pt idx="0">
                  <c:v>4.6341406686100539E-2</c:v>
                </c:pt>
                <c:pt idx="1">
                  <c:v>5.3065659987272973E-2</c:v>
                </c:pt>
                <c:pt idx="2">
                  <c:v>-4.7295119681111886E-2</c:v>
                </c:pt>
                <c:pt idx="3">
                  <c:v>-7.1399246762963831E-2</c:v>
                </c:pt>
                <c:pt idx="4">
                  <c:v>-5.2481032194627519E-2</c:v>
                </c:pt>
                <c:pt idx="5">
                  <c:v>-2.9577910412858954E-2</c:v>
                </c:pt>
                <c:pt idx="6">
                  <c:v>-1.0743227630177432E-2</c:v>
                </c:pt>
                <c:pt idx="7">
                  <c:v>-1.8205243092608292E-3</c:v>
                </c:pt>
                <c:pt idx="8">
                  <c:v>2.1807000203950544E-3</c:v>
                </c:pt>
                <c:pt idx="9">
                  <c:v>-1.1581217315068892E-2</c:v>
                </c:pt>
                <c:pt idx="10">
                  <c:v>-3.8754345998481932E-2</c:v>
                </c:pt>
                <c:pt idx="11">
                  <c:v>-0.12122220135648443</c:v>
                </c:pt>
                <c:pt idx="12">
                  <c:v>-0.25381365130558842</c:v>
                </c:pt>
                <c:pt idx="13">
                  <c:v>-0.39806954799850436</c:v>
                </c:pt>
                <c:pt idx="14">
                  <c:v>-0.52509447313466462</c:v>
                </c:pt>
                <c:pt idx="15">
                  <c:v>-0.46623102078824896</c:v>
                </c:pt>
                <c:pt idx="16">
                  <c:v>-0.35374946582204614</c:v>
                </c:pt>
                <c:pt idx="17">
                  <c:v>-0.26355790097100662</c:v>
                </c:pt>
                <c:pt idx="18">
                  <c:v>-0.19158879449088739</c:v>
                </c:pt>
                <c:pt idx="19">
                  <c:v>-0.13967842396829544</c:v>
                </c:pt>
                <c:pt idx="20">
                  <c:v>-0.10395221162433843</c:v>
                </c:pt>
                <c:pt idx="21">
                  <c:v>-7.1068983175987199E-2</c:v>
                </c:pt>
                <c:pt idx="22">
                  <c:v>-8.6337037148028872E-2</c:v>
                </c:pt>
                <c:pt idx="23">
                  <c:v>-4.479608434827953E-2</c:v>
                </c:pt>
                <c:pt idx="24">
                  <c:v>-6.3860246232090967E-2</c:v>
                </c:pt>
                <c:pt idx="25">
                  <c:v>-0.16026531776603936</c:v>
                </c:pt>
                <c:pt idx="26">
                  <c:v>-0.18008154342440508</c:v>
                </c:pt>
                <c:pt idx="27">
                  <c:v>-9.8048152831376245E-2</c:v>
                </c:pt>
                <c:pt idx="28">
                  <c:v>-4.1323204924106016E-2</c:v>
                </c:pt>
                <c:pt idx="29">
                  <c:v>-2.4742412807546743E-2</c:v>
                </c:pt>
                <c:pt idx="30">
                  <c:v>-1.2145162583359848E-2</c:v>
                </c:pt>
                <c:pt idx="31">
                  <c:v>9.9552989215641041E-3</c:v>
                </c:pt>
                <c:pt idx="32">
                  <c:v>1.8454274435764084E-2</c:v>
                </c:pt>
                <c:pt idx="33">
                  <c:v>2.300986006644079E-2</c:v>
                </c:pt>
                <c:pt idx="34">
                  <c:v>4.9182236150794312E-2</c:v>
                </c:pt>
                <c:pt idx="35">
                  <c:v>0.11751111825976679</c:v>
                </c:pt>
                <c:pt idx="36">
                  <c:v>0.14328327544501618</c:v>
                </c:pt>
                <c:pt idx="37">
                  <c:v>0.2769114734303515</c:v>
                </c:pt>
                <c:pt idx="38">
                  <c:v>0.38248521428553217</c:v>
                </c:pt>
                <c:pt idx="39">
                  <c:v>0.32864768414298995</c:v>
                </c:pt>
                <c:pt idx="40">
                  <c:v>0.24223615449987834</c:v>
                </c:pt>
                <c:pt idx="41">
                  <c:v>0.17383724055836813</c:v>
                </c:pt>
                <c:pt idx="42">
                  <c:v>0.12135832069615726</c:v>
                </c:pt>
                <c:pt idx="43">
                  <c:v>7.3035959690281427E-2</c:v>
                </c:pt>
                <c:pt idx="44">
                  <c:v>4.4994250084304577E-2</c:v>
                </c:pt>
                <c:pt idx="45">
                  <c:v>4.2152892349685667E-2</c:v>
                </c:pt>
                <c:pt idx="46">
                  <c:v>6.2971959624726459E-2</c:v>
                </c:pt>
                <c:pt idx="47">
                  <c:v>1.0686537203991264E-2</c:v>
                </c:pt>
                <c:pt idx="48">
                  <c:v>4.5555041167896659E-2</c:v>
                </c:pt>
                <c:pt idx="49">
                  <c:v>4.6272801247133177E-2</c:v>
                </c:pt>
                <c:pt idx="50">
                  <c:v>3.6860725510687642E-2</c:v>
                </c:pt>
                <c:pt idx="51">
                  <c:v>1.621328655192289E-2</c:v>
                </c:pt>
                <c:pt idx="52">
                  <c:v>-5.7130112974356217E-3</c:v>
                </c:pt>
                <c:pt idx="53">
                  <c:v>-2.0646487815926595E-2</c:v>
                </c:pt>
                <c:pt idx="54">
                  <c:v>-2.9032381935316987E-2</c:v>
                </c:pt>
                <c:pt idx="55">
                  <c:v>-3.4833726047233449E-2</c:v>
                </c:pt>
                <c:pt idx="56">
                  <c:v>-3.3797110945004372E-2</c:v>
                </c:pt>
                <c:pt idx="57">
                  <c:v>-3.4023040105669033E-2</c:v>
                </c:pt>
                <c:pt idx="58">
                  <c:v>-2.4982752514229545E-2</c:v>
                </c:pt>
                <c:pt idx="59">
                  <c:v>-4.4305288371471296E-2</c:v>
                </c:pt>
                <c:pt idx="60">
                  <c:v>-6.8483687899274392E-2</c:v>
                </c:pt>
                <c:pt idx="61">
                  <c:v>-7.3171057144786222E-2</c:v>
                </c:pt>
                <c:pt idx="62">
                  <c:v>-6.8751758093823723E-2</c:v>
                </c:pt>
                <c:pt idx="63">
                  <c:v>-6.2892018972980024E-2</c:v>
                </c:pt>
                <c:pt idx="64">
                  <c:v>-5.6645491037082385E-2</c:v>
                </c:pt>
                <c:pt idx="65">
                  <c:v>-4.9977482327372424E-2</c:v>
                </c:pt>
                <c:pt idx="66">
                  <c:v>-4.5337875755283141E-2</c:v>
                </c:pt>
                <c:pt idx="67">
                  <c:v>-5.0976420944053413E-2</c:v>
                </c:pt>
                <c:pt idx="68">
                  <c:v>-4.5732733706899342E-2</c:v>
                </c:pt>
                <c:pt idx="69">
                  <c:v>-4.4897214670028718E-2</c:v>
                </c:pt>
                <c:pt idx="70">
                  <c:v>-3.9409425184411262E-2</c:v>
                </c:pt>
                <c:pt idx="71">
                  <c:v>-6.3949594999597736E-2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92542720"/>
        <c:axId val="592533760"/>
      </c:barChart>
      <c:lineChart>
        <c:grouping val="standard"/>
        <c:varyColors val="0"/>
        <c:ser>
          <c:idx val="0"/>
          <c:order val="0"/>
          <c:tx>
            <c:v>Storage level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'Fig19'!$B$40:$B$111</c:f>
              <c:numCache>
                <c:formatCode>0.0</c:formatCode>
                <c:ptCount val="72"/>
                <c:pt idx="0">
                  <c:v>2699.2260000000001</c:v>
                </c:pt>
                <c:pt idx="1">
                  <c:v>2099.3539999999998</c:v>
                </c:pt>
                <c:pt idx="2">
                  <c:v>1719.8440000000001</c:v>
                </c:pt>
                <c:pt idx="3">
                  <c:v>1855.1869999999999</c:v>
                </c:pt>
                <c:pt idx="4">
                  <c:v>2269.5630000000001</c:v>
                </c:pt>
                <c:pt idx="5">
                  <c:v>2642.6480000000001</c:v>
                </c:pt>
                <c:pt idx="6">
                  <c:v>2936.86</c:v>
                </c:pt>
                <c:pt idx="7">
                  <c:v>3212.0059999999999</c:v>
                </c:pt>
                <c:pt idx="8">
                  <c:v>3564.5039999999999</c:v>
                </c:pt>
                <c:pt idx="9">
                  <c:v>3816.9949999999999</c:v>
                </c:pt>
                <c:pt idx="10">
                  <c:v>3605.3359999999998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3141.2220000000002</c:v>
                </c:pt>
                <c:pt idx="24">
                  <c:v>2414.9409999999998</c:v>
                </c:pt>
                <c:pt idx="25">
                  <c:v>1674.0650000000001</c:v>
                </c:pt>
                <c:pt idx="26">
                  <c:v>1480.135</c:v>
                </c:pt>
                <c:pt idx="27">
                  <c:v>1801.9469999999999</c:v>
                </c:pt>
                <c:pt idx="28">
                  <c:v>2296.2890000000002</c:v>
                </c:pt>
                <c:pt idx="29">
                  <c:v>2655.8159999999998</c:v>
                </c:pt>
                <c:pt idx="30">
                  <c:v>2932.6979999999999</c:v>
                </c:pt>
                <c:pt idx="31">
                  <c:v>3249.8989999999999</c:v>
                </c:pt>
                <c:pt idx="32">
                  <c:v>3622.3850000000002</c:v>
                </c:pt>
                <c:pt idx="33">
                  <c:v>3950.576</c:v>
                </c:pt>
                <c:pt idx="34">
                  <c:v>3935.1590000000001</c:v>
                </c:pt>
                <c:pt idx="35">
                  <c:v>3674.9749999999999</c:v>
                </c:pt>
                <c:pt idx="36">
                  <c:v>2949.3049999999998</c:v>
                </c:pt>
                <c:pt idx="37">
                  <c:v>2545.605</c:v>
                </c:pt>
                <c:pt idx="38">
                  <c:v>2495.6930000000002</c:v>
                </c:pt>
                <c:pt idx="39">
                  <c:v>2654.413</c:v>
                </c:pt>
                <c:pt idx="40">
                  <c:v>2975.49</c:v>
                </c:pt>
                <c:pt idx="41">
                  <c:v>3196.587</c:v>
                </c:pt>
                <c:pt idx="42">
                  <c:v>3329.0369999999998</c:v>
                </c:pt>
                <c:pt idx="43">
                  <c:v>3452.884</c:v>
                </c:pt>
                <c:pt idx="44">
                  <c:v>3716.7809999999999</c:v>
                </c:pt>
                <c:pt idx="45">
                  <c:v>4024.5010000000002</c:v>
                </c:pt>
                <c:pt idx="46">
                  <c:v>3986.88</c:v>
                </c:pt>
                <c:pt idx="47">
                  <c:v>3323.6785713999998</c:v>
                </c:pt>
                <c:pt idx="48">
                  <c:v>2697.1974286</c:v>
                </c:pt>
                <c:pt idx="49">
                  <c:v>2085.8119999999999</c:v>
                </c:pt>
                <c:pt idx="50">
                  <c:v>1871.7639999999999</c:v>
                </c:pt>
                <c:pt idx="51">
                  <c:v>2030.222</c:v>
                </c:pt>
                <c:pt idx="52">
                  <c:v>2381.585</c:v>
                </c:pt>
                <c:pt idx="53">
                  <c:v>2666.97</c:v>
                </c:pt>
                <c:pt idx="54">
                  <c:v>2882.5639999999999</c:v>
                </c:pt>
                <c:pt idx="55">
                  <c:v>3105.7739999999999</c:v>
                </c:pt>
                <c:pt idx="56">
                  <c:v>3436.54</c:v>
                </c:pt>
                <c:pt idx="57">
                  <c:v>3730.3310000000001</c:v>
                </c:pt>
                <c:pt idx="58">
                  <c:v>3656.989</c:v>
                </c:pt>
                <c:pt idx="59">
                  <c:v>3142.8359999999998</c:v>
                </c:pt>
                <c:pt idx="60">
                  <c:v>2403.0140000000001</c:v>
                </c:pt>
                <c:pt idx="61">
                  <c:v>1847.693</c:v>
                </c:pt>
                <c:pt idx="62">
                  <c:v>1681.11</c:v>
                </c:pt>
                <c:pt idx="63">
                  <c:v>1872.183</c:v>
                </c:pt>
                <c:pt idx="64">
                  <c:v>2259.5880000000002</c:v>
                </c:pt>
                <c:pt idx="65">
                  <c:v>2587.096</c:v>
                </c:pt>
                <c:pt idx="66">
                  <c:v>2834.1570000000002</c:v>
                </c:pt>
                <c:pt idx="67">
                  <c:v>3053.8290000000002</c:v>
                </c:pt>
                <c:pt idx="68">
                  <c:v>3394.0880000000002</c:v>
                </c:pt>
                <c:pt idx="69">
                  <c:v>3688.3380000000002</c:v>
                </c:pt>
                <c:pt idx="70">
                  <c:v>3602.8789999999999</c:v>
                </c:pt>
                <c:pt idx="71">
                  <c:v>3078.2350000000001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5360"/>
        <c:axId val="592524240"/>
      </c:lineChart>
      <c:scatterChart>
        <c:scatterStyle val="lineMarker"/>
        <c:varyColors val="0"/>
        <c:ser>
          <c:idx val="4"/>
          <c:order val="3"/>
          <c:tx>
            <c:strRef>
              <c:f>'Fig19'!$B$116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925503214537298E-2"/>
                  <c:y val="2.48508685158073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'Fig19'!$A$117:$A$118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'Fig19'!$B$117:$B$118</c:f>
              <c:numCache>
                <c:formatCode>0%</c:formatCode>
                <c:ptCount val="2"/>
                <c:pt idx="0">
                  <c:v>-0.6</c:v>
                </c:pt>
                <c:pt idx="1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2720"/>
        <c:axId val="592533760"/>
      </c:scatterChart>
      <c:dateAx>
        <c:axId val="59252536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low"/>
        <c:spPr>
          <a:ln w="9525">
            <a:solidFill>
              <a:schemeClr val="tx1"/>
            </a:solidFill>
          </a:ln>
        </c:spPr>
        <c:crossAx val="592524240"/>
        <c:crossesAt val="-4000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592524240"/>
        <c:scaling>
          <c:orientation val="minMax"/>
          <c:max val="5000"/>
          <c:min val="-4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92525360"/>
        <c:crosses val="autoZero"/>
        <c:crossBetween val="between"/>
      </c:valAx>
      <c:catAx>
        <c:axId val="592542720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ln>
            <a:solidFill>
              <a:srgbClr val="000000"/>
            </a:solidFill>
          </a:ln>
        </c:spPr>
        <c:crossAx val="592533760"/>
        <c:crossesAt val="0"/>
        <c:auto val="0"/>
        <c:lblAlgn val="ctr"/>
        <c:lblOffset val="100"/>
        <c:tickMarkSkip val="12"/>
        <c:noMultiLvlLbl val="0"/>
      </c:catAx>
      <c:valAx>
        <c:axId val="592533760"/>
        <c:scaling>
          <c:orientation val="minMax"/>
          <c:max val="1.2"/>
          <c:min val="-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92542720"/>
        <c:crosses val="max"/>
        <c:crossBetween val="between"/>
      </c:valAx>
      <c:spPr>
        <a:noFill/>
        <a:ln w="25400">
          <a:noFill/>
        </a:ln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3449477351916379"/>
          <c:y val="0.62929102203933052"/>
          <c:w val="0.30980255516842714"/>
          <c:h val="0.12673158458742953"/>
        </c:manualLayout>
      </c:layout>
      <c:overlay val="1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0.66028</cdr:x>
      <cdr:y>0.07384</cdr:y>
    </cdr:from>
    <cdr:ext cx="1857375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09975" y="237724"/>
          <a:ext cx="1857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deviation from average</a:t>
          </a:r>
        </a:p>
      </cdr:txBody>
    </cdr:sp>
  </cdr:absSizeAnchor>
  <cdr:absSizeAnchor xmlns:cdr="http://schemas.openxmlformats.org/drawingml/2006/chartDrawing">
    <cdr:from>
      <cdr:x>0.00712</cdr:x>
      <cdr:y>0.92616</cdr:y>
    </cdr:from>
    <cdr:ext cx="4210050" cy="209135"/>
    <cdr:sp macro="" textlink="'Fig19'!$A$11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A84FE8D-E011-4434-80C7-5034634BF26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0.02735</cdr:x>
      <cdr:y>0.83364</cdr:y>
    </cdr:from>
    <cdr:ext cx="5070147" cy="428625"/>
    <cdr:sp macro="" textlink="'Fig19'!$A$113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9553" y="2683876"/>
          <a:ext cx="5070147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95FE529B-B094-43D4-B910-DB1258ACF8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0.00591</cdr:y>
    </cdr:from>
    <cdr:ext cx="371429" cy="28571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">
          <cell r="A40">
            <v>41275</v>
          </cell>
          <cell r="B40">
            <v>2699.2260000000001</v>
          </cell>
          <cell r="C40">
            <v>1924.922</v>
          </cell>
          <cell r="E40">
            <v>1024.3829999999998</v>
          </cell>
          <cell r="G40">
            <v>4.6341406686100539E-2</v>
          </cell>
        </row>
        <row r="41">
          <cell r="A41">
            <v>41306</v>
          </cell>
          <cell r="B41">
            <v>2099.3539999999998</v>
          </cell>
          <cell r="C41">
            <v>1199.9870000000001</v>
          </cell>
          <cell r="E41">
            <v>1345.6179999999999</v>
          </cell>
          <cell r="G41">
            <v>5.3065659987272973E-2</v>
          </cell>
        </row>
        <row r="42">
          <cell r="A42">
            <v>41334</v>
          </cell>
          <cell r="B42">
            <v>1719.8440000000001</v>
          </cell>
          <cell r="C42">
            <v>857.31</v>
          </cell>
          <cell r="E42">
            <v>1638.3830000000003</v>
          </cell>
          <cell r="G42">
            <v>-4.7295119681111886E-2</v>
          </cell>
        </row>
        <row r="43">
          <cell r="A43">
            <v>41365</v>
          </cell>
          <cell r="B43">
            <v>1855.1869999999999</v>
          </cell>
          <cell r="C43">
            <v>1066.3800000000001</v>
          </cell>
          <cell r="E43">
            <v>1588.0329999999999</v>
          </cell>
          <cell r="G43">
            <v>-7.1399246762963831E-2</v>
          </cell>
        </row>
        <row r="44">
          <cell r="A44">
            <v>41395</v>
          </cell>
          <cell r="B44">
            <v>2269.5630000000001</v>
          </cell>
          <cell r="C44">
            <v>1547.944</v>
          </cell>
          <cell r="E44">
            <v>1427.5459999999998</v>
          </cell>
          <cell r="G44">
            <v>-5.2481032194627519E-2</v>
          </cell>
        </row>
        <row r="45">
          <cell r="A45">
            <v>41426</v>
          </cell>
          <cell r="B45">
            <v>2642.6480000000001</v>
          </cell>
          <cell r="C45">
            <v>2005.4749999999999</v>
          </cell>
          <cell r="E45">
            <v>1191.1120000000001</v>
          </cell>
          <cell r="G45">
            <v>-2.9577910412858954E-2</v>
          </cell>
        </row>
        <row r="46">
          <cell r="A46">
            <v>41456</v>
          </cell>
          <cell r="B46">
            <v>2936.86</v>
          </cell>
          <cell r="C46">
            <v>2399.9740000000002</v>
          </cell>
          <cell r="E46">
            <v>929.06299999999965</v>
          </cell>
          <cell r="G46">
            <v>-1.0743227630177432E-2</v>
          </cell>
        </row>
        <row r="47">
          <cell r="A47">
            <v>41487</v>
          </cell>
          <cell r="B47">
            <v>3212.0059999999999</v>
          </cell>
          <cell r="C47">
            <v>2768.3980000000001</v>
          </cell>
          <cell r="E47">
            <v>684.48599999999988</v>
          </cell>
          <cell r="G47">
            <v>-1.8205243092608292E-3</v>
          </cell>
        </row>
        <row r="48">
          <cell r="A48">
            <v>41518</v>
          </cell>
          <cell r="B48">
            <v>3564.5039999999999</v>
          </cell>
          <cell r="C48">
            <v>3187.0160000000001</v>
          </cell>
          <cell r="E48">
            <v>529.76499999999987</v>
          </cell>
          <cell r="G48">
            <v>2.1807000203950544E-3</v>
          </cell>
        </row>
        <row r="49">
          <cell r="A49">
            <v>41548</v>
          </cell>
          <cell r="B49">
            <v>3816.9949999999999</v>
          </cell>
          <cell r="C49">
            <v>3587.27</v>
          </cell>
          <cell r="E49">
            <v>437.23100000000022</v>
          </cell>
          <cell r="G49">
            <v>-1.1581217315068892E-2</v>
          </cell>
        </row>
        <row r="50">
          <cell r="A50">
            <v>41579</v>
          </cell>
          <cell r="B50">
            <v>3605.3359999999998</v>
          </cell>
          <cell r="C50">
            <v>3426.8679999999999</v>
          </cell>
          <cell r="E50">
            <v>560.01200000000017</v>
          </cell>
          <cell r="G50">
            <v>-3.8754345998481932E-2</v>
          </cell>
        </row>
        <row r="51">
          <cell r="A51">
            <v>41609</v>
          </cell>
          <cell r="B51">
            <v>2889.8919999999998</v>
          </cell>
          <cell r="C51">
            <v>2889.8919999999998</v>
          </cell>
          <cell r="E51">
            <v>785.08300000000008</v>
          </cell>
          <cell r="G51">
            <v>-0.12122220135648443</v>
          </cell>
        </row>
        <row r="52">
          <cell r="A52">
            <v>41640</v>
          </cell>
          <cell r="B52">
            <v>1924.922</v>
          </cell>
          <cell r="C52">
            <v>1924.922</v>
          </cell>
          <cell r="E52">
            <v>1024.3829999999998</v>
          </cell>
          <cell r="G52">
            <v>-0.25381365130558842</v>
          </cell>
        </row>
        <row r="53">
          <cell r="A53">
            <v>41671</v>
          </cell>
          <cell r="B53">
            <v>1199.9870000000001</v>
          </cell>
          <cell r="C53">
            <v>1199.9870000000001</v>
          </cell>
          <cell r="E53">
            <v>1345.6179999999999</v>
          </cell>
          <cell r="G53">
            <v>-0.39806954799850436</v>
          </cell>
        </row>
        <row r="54">
          <cell r="A54">
            <v>41699</v>
          </cell>
          <cell r="B54">
            <v>857.31</v>
          </cell>
          <cell r="C54">
            <v>857.31</v>
          </cell>
          <cell r="E54">
            <v>1638.3830000000003</v>
          </cell>
          <cell r="G54">
            <v>-0.52509447313466462</v>
          </cell>
        </row>
        <row r="55">
          <cell r="A55">
            <v>41730</v>
          </cell>
          <cell r="B55">
            <v>1066.3800000000001</v>
          </cell>
          <cell r="C55">
            <v>1066.3800000000001</v>
          </cell>
          <cell r="E55">
            <v>1588.0329999999999</v>
          </cell>
          <cell r="G55">
            <v>-0.46623102078824896</v>
          </cell>
        </row>
        <row r="56">
          <cell r="A56">
            <v>41760</v>
          </cell>
          <cell r="B56">
            <v>1547.944</v>
          </cell>
          <cell r="C56">
            <v>1547.944</v>
          </cell>
          <cell r="E56">
            <v>1427.5459999999998</v>
          </cell>
          <cell r="G56">
            <v>-0.35374946582204614</v>
          </cell>
        </row>
        <row r="57">
          <cell r="A57">
            <v>41791</v>
          </cell>
          <cell r="B57">
            <v>2005.4749999999999</v>
          </cell>
          <cell r="C57">
            <v>2005.4749999999999</v>
          </cell>
          <cell r="E57">
            <v>1191.1120000000001</v>
          </cell>
          <cell r="G57">
            <v>-0.26355790097100662</v>
          </cell>
        </row>
        <row r="58">
          <cell r="A58">
            <v>41821</v>
          </cell>
          <cell r="B58">
            <v>2399.9740000000002</v>
          </cell>
          <cell r="C58">
            <v>2399.9740000000002</v>
          </cell>
          <cell r="E58">
            <v>929.06299999999965</v>
          </cell>
          <cell r="G58">
            <v>-0.19158879449088739</v>
          </cell>
        </row>
        <row r="59">
          <cell r="A59">
            <v>41852</v>
          </cell>
          <cell r="B59">
            <v>2768.3980000000001</v>
          </cell>
          <cell r="C59">
            <v>2768.3980000000001</v>
          </cell>
          <cell r="E59">
            <v>684.48599999999988</v>
          </cell>
          <cell r="G59">
            <v>-0.13967842396829544</v>
          </cell>
        </row>
        <row r="60">
          <cell r="A60">
            <v>41883</v>
          </cell>
          <cell r="B60">
            <v>3187.0160000000001</v>
          </cell>
          <cell r="C60">
            <v>3187.0160000000001</v>
          </cell>
          <cell r="E60">
            <v>529.76499999999987</v>
          </cell>
          <cell r="G60">
            <v>-0.10395221162433843</v>
          </cell>
        </row>
        <row r="61">
          <cell r="A61">
            <v>41913</v>
          </cell>
          <cell r="B61">
            <v>3587.27</v>
          </cell>
          <cell r="C61">
            <v>3587.27</v>
          </cell>
          <cell r="E61">
            <v>437.23100000000022</v>
          </cell>
          <cell r="G61">
            <v>-7.1068983175987199E-2</v>
          </cell>
        </row>
        <row r="62">
          <cell r="A62">
            <v>41944</v>
          </cell>
          <cell r="B62">
            <v>3426.8679999999999</v>
          </cell>
          <cell r="C62">
            <v>3426.8679999999999</v>
          </cell>
          <cell r="E62">
            <v>560.01200000000017</v>
          </cell>
          <cell r="G62">
            <v>-8.6337037148028872E-2</v>
          </cell>
        </row>
        <row r="63">
          <cell r="A63">
            <v>41974</v>
          </cell>
          <cell r="B63">
            <v>3141.2220000000002</v>
          </cell>
          <cell r="C63">
            <v>2889.8919999999998</v>
          </cell>
          <cell r="E63">
            <v>785.08300000000008</v>
          </cell>
          <cell r="G63">
            <v>-4.479608434827953E-2</v>
          </cell>
        </row>
        <row r="64">
          <cell r="A64">
            <v>42005</v>
          </cell>
          <cell r="B64">
            <v>2414.9409999999998</v>
          </cell>
          <cell r="C64">
            <v>1924.922</v>
          </cell>
          <cell r="E64">
            <v>1024.3829999999998</v>
          </cell>
          <cell r="G64">
            <v>-6.3860246232090967E-2</v>
          </cell>
        </row>
        <row r="65">
          <cell r="A65">
            <v>42036</v>
          </cell>
          <cell r="B65">
            <v>1674.0650000000001</v>
          </cell>
          <cell r="C65">
            <v>1199.9870000000001</v>
          </cell>
          <cell r="E65">
            <v>1345.6179999999999</v>
          </cell>
          <cell r="G65">
            <v>-0.16026531776603936</v>
          </cell>
        </row>
        <row r="66">
          <cell r="A66">
            <v>42064</v>
          </cell>
          <cell r="B66">
            <v>1480.135</v>
          </cell>
          <cell r="C66">
            <v>857.31</v>
          </cell>
          <cell r="E66">
            <v>1638.3830000000003</v>
          </cell>
          <cell r="G66">
            <v>-0.18008154342440508</v>
          </cell>
        </row>
        <row r="67">
          <cell r="A67">
            <v>42095</v>
          </cell>
          <cell r="B67">
            <v>1801.9469999999999</v>
          </cell>
          <cell r="C67">
            <v>1066.3800000000001</v>
          </cell>
          <cell r="E67">
            <v>1588.0329999999999</v>
          </cell>
          <cell r="G67">
            <v>-9.8048152831376245E-2</v>
          </cell>
        </row>
        <row r="68">
          <cell r="A68">
            <v>42125</v>
          </cell>
          <cell r="B68">
            <v>2296.2890000000002</v>
          </cell>
          <cell r="C68">
            <v>1547.944</v>
          </cell>
          <cell r="E68">
            <v>1427.5459999999998</v>
          </cell>
          <cell r="G68">
            <v>-4.1323204924106016E-2</v>
          </cell>
        </row>
        <row r="69">
          <cell r="A69">
            <v>42156</v>
          </cell>
          <cell r="B69">
            <v>2655.8159999999998</v>
          </cell>
          <cell r="C69">
            <v>2005.4749999999999</v>
          </cell>
          <cell r="E69">
            <v>1191.1120000000001</v>
          </cell>
          <cell r="G69">
            <v>-2.4742412807546743E-2</v>
          </cell>
        </row>
        <row r="70">
          <cell r="A70">
            <v>42186</v>
          </cell>
          <cell r="B70">
            <v>2932.6979999999999</v>
          </cell>
          <cell r="C70">
            <v>2399.9740000000002</v>
          </cell>
          <cell r="E70">
            <v>929.06299999999965</v>
          </cell>
          <cell r="G70">
            <v>-1.2145162583359848E-2</v>
          </cell>
        </row>
        <row r="71">
          <cell r="A71">
            <v>42217</v>
          </cell>
          <cell r="B71">
            <v>3249.8989999999999</v>
          </cell>
          <cell r="C71">
            <v>2768.3980000000001</v>
          </cell>
          <cell r="E71">
            <v>684.48599999999988</v>
          </cell>
          <cell r="G71">
            <v>9.9552989215641041E-3</v>
          </cell>
        </row>
        <row r="72">
          <cell r="A72">
            <v>42248</v>
          </cell>
          <cell r="B72">
            <v>3622.3850000000002</v>
          </cell>
          <cell r="C72">
            <v>3187.0160000000001</v>
          </cell>
          <cell r="E72">
            <v>529.76499999999987</v>
          </cell>
          <cell r="G72">
            <v>1.8454274435764084E-2</v>
          </cell>
        </row>
        <row r="73">
          <cell r="A73">
            <v>42278</v>
          </cell>
          <cell r="B73">
            <v>3950.576</v>
          </cell>
          <cell r="C73">
            <v>3587.27</v>
          </cell>
          <cell r="E73">
            <v>437.23100000000022</v>
          </cell>
          <cell r="G73">
            <v>2.300986006644079E-2</v>
          </cell>
        </row>
        <row r="74">
          <cell r="A74">
            <v>42309</v>
          </cell>
          <cell r="B74">
            <v>3935.1590000000001</v>
          </cell>
          <cell r="C74">
            <v>3426.8679999999999</v>
          </cell>
          <cell r="E74">
            <v>560.01200000000017</v>
          </cell>
          <cell r="G74">
            <v>4.9182236150794312E-2</v>
          </cell>
        </row>
        <row r="75">
          <cell r="A75">
            <v>42339</v>
          </cell>
          <cell r="B75">
            <v>3674.9749999999999</v>
          </cell>
          <cell r="C75">
            <v>2889.8919999999998</v>
          </cell>
          <cell r="E75">
            <v>785.08300000000008</v>
          </cell>
          <cell r="G75">
            <v>0.11751111825976679</v>
          </cell>
        </row>
        <row r="76">
          <cell r="A76">
            <v>42370</v>
          </cell>
          <cell r="B76">
            <v>2949.3049999999998</v>
          </cell>
          <cell r="C76">
            <v>1924.922</v>
          </cell>
          <cell r="E76">
            <v>1024.3829999999998</v>
          </cell>
          <cell r="G76">
            <v>0.14328327544501618</v>
          </cell>
        </row>
        <row r="77">
          <cell r="A77">
            <v>42401</v>
          </cell>
          <cell r="B77">
            <v>2545.605</v>
          </cell>
          <cell r="C77">
            <v>1199.9870000000001</v>
          </cell>
          <cell r="E77">
            <v>1345.6179999999999</v>
          </cell>
          <cell r="G77">
            <v>0.2769114734303515</v>
          </cell>
        </row>
        <row r="78">
          <cell r="A78">
            <v>42430</v>
          </cell>
          <cell r="B78">
            <v>2495.6930000000002</v>
          </cell>
          <cell r="C78">
            <v>857.31</v>
          </cell>
          <cell r="E78">
            <v>1638.3830000000003</v>
          </cell>
          <cell r="G78">
            <v>0.38248521428553217</v>
          </cell>
        </row>
        <row r="79">
          <cell r="A79">
            <v>42461</v>
          </cell>
          <cell r="B79">
            <v>2654.413</v>
          </cell>
          <cell r="C79">
            <v>1066.3800000000001</v>
          </cell>
          <cell r="E79">
            <v>1588.0329999999999</v>
          </cell>
          <cell r="G79">
            <v>0.32864768414298995</v>
          </cell>
        </row>
        <row r="80">
          <cell r="A80">
            <v>42491</v>
          </cell>
          <cell r="B80">
            <v>2975.49</v>
          </cell>
          <cell r="C80">
            <v>1547.944</v>
          </cell>
          <cell r="E80">
            <v>1427.5459999999998</v>
          </cell>
          <cell r="G80">
            <v>0.24223615449987834</v>
          </cell>
        </row>
        <row r="81">
          <cell r="A81">
            <v>42522</v>
          </cell>
          <cell r="B81">
            <v>3196.587</v>
          </cell>
          <cell r="C81">
            <v>2005.4749999999999</v>
          </cell>
          <cell r="E81">
            <v>1191.1120000000001</v>
          </cell>
          <cell r="G81">
            <v>0.17383724055836813</v>
          </cell>
        </row>
        <row r="82">
          <cell r="A82">
            <v>42552</v>
          </cell>
          <cell r="B82">
            <v>3329.0369999999998</v>
          </cell>
          <cell r="C82">
            <v>2399.9740000000002</v>
          </cell>
          <cell r="E82">
            <v>929.06299999999965</v>
          </cell>
          <cell r="G82">
            <v>0.12135832069615726</v>
          </cell>
        </row>
        <row r="83">
          <cell r="A83">
            <v>42583</v>
          </cell>
          <cell r="B83">
            <v>3452.884</v>
          </cell>
          <cell r="C83">
            <v>2768.3980000000001</v>
          </cell>
          <cell r="E83">
            <v>684.48599999999988</v>
          </cell>
          <cell r="G83">
            <v>7.3035959690281427E-2</v>
          </cell>
        </row>
        <row r="84">
          <cell r="A84">
            <v>42614</v>
          </cell>
          <cell r="B84">
            <v>3716.7809999999999</v>
          </cell>
          <cell r="C84">
            <v>3187.0160000000001</v>
          </cell>
          <cell r="E84">
            <v>529.76499999999987</v>
          </cell>
          <cell r="G84">
            <v>4.4994250084304577E-2</v>
          </cell>
        </row>
        <row r="85">
          <cell r="A85">
            <v>42644</v>
          </cell>
          <cell r="B85">
            <v>4024.5010000000002</v>
          </cell>
          <cell r="C85">
            <v>3587.27</v>
          </cell>
          <cell r="E85">
            <v>437.23100000000022</v>
          </cell>
          <cell r="G85">
            <v>4.2152892349685667E-2</v>
          </cell>
        </row>
        <row r="86">
          <cell r="A86">
            <v>42675</v>
          </cell>
          <cell r="B86">
            <v>3986.88</v>
          </cell>
          <cell r="C86">
            <v>3426.8679999999999</v>
          </cell>
          <cell r="E86">
            <v>560.01200000000017</v>
          </cell>
          <cell r="G86">
            <v>6.2971959624726459E-2</v>
          </cell>
        </row>
        <row r="87">
          <cell r="A87">
            <v>42705</v>
          </cell>
          <cell r="B87">
            <v>3323.6785713999998</v>
          </cell>
          <cell r="C87">
            <v>2889.8919999999998</v>
          </cell>
          <cell r="E87">
            <v>785.08300000000008</v>
          </cell>
          <cell r="G87">
            <v>1.0686537203991264E-2</v>
          </cell>
        </row>
        <row r="88">
          <cell r="A88">
            <v>42736</v>
          </cell>
          <cell r="B88">
            <v>2697.1974286</v>
          </cell>
          <cell r="C88">
            <v>1924.922</v>
          </cell>
          <cell r="E88">
            <v>1024.3829999999998</v>
          </cell>
          <cell r="G88">
            <v>4.5555041167896659E-2</v>
          </cell>
        </row>
        <row r="89">
          <cell r="A89">
            <v>42767</v>
          </cell>
          <cell r="B89">
            <v>2085.8119999999999</v>
          </cell>
          <cell r="C89">
            <v>1199.9870000000001</v>
          </cell>
          <cell r="E89">
            <v>1345.6179999999999</v>
          </cell>
          <cell r="G89">
            <v>4.6272801247133177E-2</v>
          </cell>
        </row>
        <row r="90">
          <cell r="A90">
            <v>42795</v>
          </cell>
          <cell r="B90">
            <v>1871.7639999999999</v>
          </cell>
          <cell r="C90">
            <v>857.31</v>
          </cell>
          <cell r="E90">
            <v>1638.3830000000003</v>
          </cell>
          <cell r="G90">
            <v>3.6860725510687642E-2</v>
          </cell>
        </row>
        <row r="91">
          <cell r="A91">
            <v>42826</v>
          </cell>
          <cell r="B91">
            <v>2030.222</v>
          </cell>
          <cell r="C91">
            <v>1066.3800000000001</v>
          </cell>
          <cell r="E91">
            <v>1588.0329999999999</v>
          </cell>
          <cell r="G91">
            <v>1.621328655192289E-2</v>
          </cell>
        </row>
        <row r="92">
          <cell r="A92">
            <v>42856</v>
          </cell>
          <cell r="B92">
            <v>2381.585</v>
          </cell>
          <cell r="C92">
            <v>1547.944</v>
          </cell>
          <cell r="E92">
            <v>1427.5459999999998</v>
          </cell>
          <cell r="G92">
            <v>-5.7130112974356217E-3</v>
          </cell>
        </row>
        <row r="93">
          <cell r="A93">
            <v>42887</v>
          </cell>
          <cell r="B93">
            <v>2666.97</v>
          </cell>
          <cell r="C93">
            <v>2005.4749999999999</v>
          </cell>
          <cell r="E93">
            <v>1191.1120000000001</v>
          </cell>
          <cell r="G93">
            <v>-2.0646487815926595E-2</v>
          </cell>
        </row>
        <row r="94">
          <cell r="A94">
            <v>42917</v>
          </cell>
          <cell r="B94">
            <v>2882.5639999999999</v>
          </cell>
          <cell r="C94">
            <v>2399.9740000000002</v>
          </cell>
          <cell r="E94">
            <v>929.06299999999965</v>
          </cell>
          <cell r="G94">
            <v>-2.9032381935316987E-2</v>
          </cell>
        </row>
        <row r="95">
          <cell r="A95">
            <v>42948</v>
          </cell>
          <cell r="B95">
            <v>3105.7739999999999</v>
          </cell>
          <cell r="C95">
            <v>2768.3980000000001</v>
          </cell>
          <cell r="E95">
            <v>684.48599999999988</v>
          </cell>
          <cell r="G95">
            <v>-3.4833726047233449E-2</v>
          </cell>
        </row>
        <row r="96">
          <cell r="A96">
            <v>42979</v>
          </cell>
          <cell r="B96">
            <v>3436.54</v>
          </cell>
          <cell r="C96">
            <v>3187.0160000000001</v>
          </cell>
          <cell r="E96">
            <v>529.76499999999987</v>
          </cell>
          <cell r="G96">
            <v>-3.3797110945004372E-2</v>
          </cell>
        </row>
        <row r="97">
          <cell r="A97">
            <v>43009</v>
          </cell>
          <cell r="B97">
            <v>3730.3310000000001</v>
          </cell>
          <cell r="C97">
            <v>3587.27</v>
          </cell>
          <cell r="E97">
            <v>437.23100000000022</v>
          </cell>
          <cell r="G97">
            <v>-3.4023040105669033E-2</v>
          </cell>
        </row>
        <row r="98">
          <cell r="A98">
            <v>43040</v>
          </cell>
          <cell r="B98">
            <v>3656.989</v>
          </cell>
          <cell r="C98">
            <v>3426.8679999999999</v>
          </cell>
          <cell r="E98">
            <v>560.01200000000017</v>
          </cell>
          <cell r="G98">
            <v>-2.4982752514229545E-2</v>
          </cell>
        </row>
        <row r="99">
          <cell r="A99">
            <v>43070</v>
          </cell>
          <cell r="B99">
            <v>3142.8359999999998</v>
          </cell>
          <cell r="C99">
            <v>2889.8919999999998</v>
          </cell>
          <cell r="E99">
            <v>785.08300000000008</v>
          </cell>
          <cell r="G99">
            <v>-4.4305288371471296E-2</v>
          </cell>
        </row>
        <row r="100">
          <cell r="A100">
            <v>43101</v>
          </cell>
          <cell r="B100">
            <v>2403.0140000000001</v>
          </cell>
          <cell r="C100">
            <v>1924.922</v>
          </cell>
          <cell r="E100">
            <v>1024.3829999999998</v>
          </cell>
          <cell r="G100">
            <v>-6.8483687899274392E-2</v>
          </cell>
        </row>
        <row r="101">
          <cell r="A101">
            <v>43132</v>
          </cell>
          <cell r="B101">
            <v>1847.693</v>
          </cell>
          <cell r="C101">
            <v>1199.9870000000001</v>
          </cell>
          <cell r="E101">
            <v>1345.6179999999999</v>
          </cell>
          <cell r="G101">
            <v>-7.3171057144786222E-2</v>
          </cell>
        </row>
        <row r="102">
          <cell r="A102">
            <v>43160</v>
          </cell>
          <cell r="B102">
            <v>1681.11</v>
          </cell>
          <cell r="C102">
            <v>857.31</v>
          </cell>
          <cell r="E102">
            <v>1638.3830000000003</v>
          </cell>
          <cell r="G102">
            <v>-6.8751758093823723E-2</v>
          </cell>
        </row>
        <row r="103">
          <cell r="A103">
            <v>43191</v>
          </cell>
          <cell r="B103">
            <v>1872.183</v>
          </cell>
          <cell r="C103">
            <v>1066.3800000000001</v>
          </cell>
          <cell r="E103">
            <v>1588.0329999999999</v>
          </cell>
          <cell r="G103">
            <v>-6.2892018972980024E-2</v>
          </cell>
        </row>
        <row r="104">
          <cell r="A104">
            <v>43221</v>
          </cell>
          <cell r="B104">
            <v>2259.5880000000002</v>
          </cell>
          <cell r="C104">
            <v>1547.944</v>
          </cell>
          <cell r="E104">
            <v>1427.5459999999998</v>
          </cell>
          <cell r="G104">
            <v>-5.6645491037082385E-2</v>
          </cell>
        </row>
        <row r="105">
          <cell r="A105">
            <v>43252</v>
          </cell>
          <cell r="B105">
            <v>2587.096</v>
          </cell>
          <cell r="C105">
            <v>2005.4749999999999</v>
          </cell>
          <cell r="E105">
            <v>1191.1120000000001</v>
          </cell>
          <cell r="G105">
            <v>-4.9977482327372424E-2</v>
          </cell>
        </row>
        <row r="106">
          <cell r="A106">
            <v>43282</v>
          </cell>
          <cell r="B106">
            <v>2834.1570000000002</v>
          </cell>
          <cell r="C106">
            <v>2399.9740000000002</v>
          </cell>
          <cell r="E106">
            <v>929.06299999999965</v>
          </cell>
          <cell r="G106">
            <v>-4.5337875755283141E-2</v>
          </cell>
        </row>
        <row r="107">
          <cell r="A107">
            <v>43313</v>
          </cell>
          <cell r="B107">
            <v>3053.8290000000002</v>
          </cell>
          <cell r="C107">
            <v>2768.3980000000001</v>
          </cell>
          <cell r="E107">
            <v>684.48599999999988</v>
          </cell>
          <cell r="G107">
            <v>-5.0976420944053413E-2</v>
          </cell>
        </row>
        <row r="108">
          <cell r="A108">
            <v>43344</v>
          </cell>
          <cell r="B108">
            <v>3394.0880000000002</v>
          </cell>
          <cell r="C108">
            <v>3187.0160000000001</v>
          </cell>
          <cell r="E108">
            <v>529.76499999999987</v>
          </cell>
          <cell r="G108">
            <v>-4.5732733706899342E-2</v>
          </cell>
        </row>
        <row r="109">
          <cell r="A109">
            <v>43374</v>
          </cell>
          <cell r="B109">
            <v>3688.3380000000002</v>
          </cell>
          <cell r="C109">
            <v>3587.27</v>
          </cell>
          <cell r="E109">
            <v>437.23100000000022</v>
          </cell>
          <cell r="G109">
            <v>-4.4897214670028718E-2</v>
          </cell>
        </row>
        <row r="110">
          <cell r="A110">
            <v>43405</v>
          </cell>
          <cell r="B110">
            <v>3602.8789999999999</v>
          </cell>
          <cell r="C110">
            <v>3426.8679999999999</v>
          </cell>
          <cell r="E110">
            <v>560.01200000000017</v>
          </cell>
          <cell r="G110">
            <v>-3.9409425184411262E-2</v>
          </cell>
        </row>
        <row r="111">
          <cell r="A111">
            <v>43435</v>
          </cell>
          <cell r="B111">
            <v>3078.2350000000001</v>
          </cell>
          <cell r="C111">
            <v>2889.8919999999998</v>
          </cell>
          <cell r="E111">
            <v>785.08300000000008</v>
          </cell>
          <cell r="G111">
            <v>-6.3949594999597736E-2</v>
          </cell>
        </row>
        <row r="116">
          <cell r="B116" t="str">
            <v>Forecast</v>
          </cell>
        </row>
        <row r="117">
          <cell r="A117">
            <v>49.5</v>
          </cell>
          <cell r="B117">
            <v>-0.6</v>
          </cell>
        </row>
        <row r="118">
          <cell r="A118">
            <v>49.5</v>
          </cell>
          <cell r="B118">
            <v>1.2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18"/>
  <sheetViews>
    <sheetView tabSelected="1" workbookViewId="0"/>
  </sheetViews>
  <sheetFormatPr defaultRowHeight="12.5" x14ac:dyDescent="0.25"/>
  <cols>
    <col min="1" max="1" width="8.7265625" style="12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8" ht="25.15" customHeight="1" x14ac:dyDescent="0.25">
      <c r="A25" s="4"/>
      <c r="B25" s="5" t="s">
        <v>1</v>
      </c>
      <c r="C25" s="5"/>
      <c r="D25" s="5"/>
      <c r="E25" s="5"/>
      <c r="F25" s="5"/>
      <c r="G25" s="5"/>
    </row>
    <row r="26" spans="1:8" x14ac:dyDescent="0.25">
      <c r="A26" s="4"/>
      <c r="B26" s="6" t="s">
        <v>2</v>
      </c>
      <c r="C26" s="7" t="s">
        <v>3</v>
      </c>
      <c r="D26" s="7"/>
      <c r="E26" s="7"/>
      <c r="F26" s="7"/>
      <c r="G26" s="7"/>
    </row>
    <row r="27" spans="1:8" ht="12.75" customHeight="1" x14ac:dyDescent="0.25">
      <c r="A27" s="8"/>
      <c r="B27" s="9" t="s">
        <v>4</v>
      </c>
      <c r="C27" s="9" t="s">
        <v>5</v>
      </c>
      <c r="D27" s="9" t="s">
        <v>6</v>
      </c>
      <c r="E27" s="10" t="s">
        <v>7</v>
      </c>
      <c r="F27" s="10" t="s">
        <v>8</v>
      </c>
      <c r="G27" s="11" t="s">
        <v>9</v>
      </c>
      <c r="H27" s="2" t="s">
        <v>10</v>
      </c>
    </row>
    <row r="28" spans="1:8" x14ac:dyDescent="0.25">
      <c r="A28" s="12">
        <v>40909</v>
      </c>
      <c r="B28" s="13">
        <v>2910.0059999999999</v>
      </c>
      <c r="C28" s="13">
        <f>MIN($B$28,$B$40,$B$52,$B$64,$B$76)</f>
        <v>1924.922</v>
      </c>
      <c r="D28" s="13">
        <f>MAX($B$28,$B$40,$B$52,$B$64,$B$76)</f>
        <v>2949.3049999999998</v>
      </c>
      <c r="E28" s="13">
        <f t="shared" ref="E28:E91" si="0">D28-C28</f>
        <v>1024.3829999999998</v>
      </c>
      <c r="F28" s="13">
        <f>AVERAGE($B$28,$B$40,$B$52,$B$64,$B$76)</f>
        <v>2579.6800000000003</v>
      </c>
      <c r="G28" s="14">
        <f t="shared" ref="G28:G91" si="1">B28/F28-1</f>
        <v>0.12804921540656178</v>
      </c>
    </row>
    <row r="29" spans="1:8" x14ac:dyDescent="0.25">
      <c r="A29" s="12">
        <v>40940</v>
      </c>
      <c r="B29" s="13">
        <v>2448.81</v>
      </c>
      <c r="C29" s="13">
        <f>MIN($B$29,$B$41,$B$53,$B$65,$B$77)</f>
        <v>1199.9870000000001</v>
      </c>
      <c r="D29" s="13">
        <f>MAX($B$29,$B$41,$B$53,$B$65,$B$77)</f>
        <v>2545.605</v>
      </c>
      <c r="E29" s="13">
        <f t="shared" si="0"/>
        <v>1345.6179999999999</v>
      </c>
      <c r="F29" s="13">
        <f>AVERAGE($B$29,$B$41,$B$53,$B$65,$B$77)</f>
        <v>1993.5642</v>
      </c>
      <c r="G29" s="14">
        <f t="shared" si="1"/>
        <v>0.22835773234691903</v>
      </c>
    </row>
    <row r="30" spans="1:8" x14ac:dyDescent="0.25">
      <c r="A30" s="12">
        <v>40969</v>
      </c>
      <c r="B30" s="13">
        <v>2473.1289999999999</v>
      </c>
      <c r="C30" s="13">
        <f>MIN($B$30,$B$42,$B$54,$B$66,$B$78)</f>
        <v>857.31</v>
      </c>
      <c r="D30" s="13">
        <f>MAX($B$30,$B$42,$B$54,$B$66,$B$78)</f>
        <v>2495.6930000000002</v>
      </c>
      <c r="E30" s="13">
        <f t="shared" si="0"/>
        <v>1638.3830000000003</v>
      </c>
      <c r="F30" s="13">
        <f>AVERAGE($B$30,$B$42,$B$54,$B$66,$B$78)</f>
        <v>1805.2222000000002</v>
      </c>
      <c r="G30" s="14">
        <f t="shared" si="1"/>
        <v>0.36998592195464886</v>
      </c>
    </row>
    <row r="31" spans="1:8" x14ac:dyDescent="0.25">
      <c r="A31" s="12">
        <v>41000</v>
      </c>
      <c r="B31" s="13">
        <v>2611.2260000000001</v>
      </c>
      <c r="C31" s="13">
        <f>MIN($B$31,$B$43,$B$55,$B$67,$B$79)</f>
        <v>1066.3800000000001</v>
      </c>
      <c r="D31" s="13">
        <f>MAX($B$31,$B$43,$B$55,$B$67,$B$79)</f>
        <v>2654.413</v>
      </c>
      <c r="E31" s="13">
        <f t="shared" si="0"/>
        <v>1588.0329999999999</v>
      </c>
      <c r="F31" s="13">
        <f>AVERAGE($B$31,$B$43,$B$55,$B$67,$B$79)</f>
        <v>1997.8306</v>
      </c>
      <c r="G31" s="14">
        <f t="shared" si="1"/>
        <v>0.3070307362395992</v>
      </c>
    </row>
    <row r="32" spans="1:8" x14ac:dyDescent="0.25">
      <c r="A32" s="12">
        <v>41030</v>
      </c>
      <c r="B32" s="13">
        <v>2887.06</v>
      </c>
      <c r="C32" s="13">
        <f>MIN($B$32,$B$44,$B$56,$B$68,$B$80)</f>
        <v>1547.944</v>
      </c>
      <c r="D32" s="13">
        <f>MAX($B$32,$B$44,$B$56,$B$68,$B$80)</f>
        <v>2975.49</v>
      </c>
      <c r="E32" s="13">
        <f t="shared" si="0"/>
        <v>1427.5459999999998</v>
      </c>
      <c r="F32" s="13">
        <f>AVERAGE($B$32,$B$44,$B$56,$B$68,$B$80)</f>
        <v>2395.2691999999997</v>
      </c>
      <c r="G32" s="14">
        <f t="shared" si="1"/>
        <v>0.20531754844090178</v>
      </c>
    </row>
    <row r="33" spans="1:7" x14ac:dyDescent="0.25">
      <c r="A33" s="12">
        <v>41061</v>
      </c>
      <c r="B33" s="13">
        <v>3115.4459999999999</v>
      </c>
      <c r="C33" s="13">
        <f>MIN($B$33,$B$45,$B$57,$B$69,$B$81)</f>
        <v>2005.4749999999999</v>
      </c>
      <c r="D33" s="13">
        <f>MAX($B$33,$B$45,$B$57,$B$69,$B$81)</f>
        <v>3196.587</v>
      </c>
      <c r="E33" s="13">
        <f t="shared" si="0"/>
        <v>1191.1120000000001</v>
      </c>
      <c r="F33" s="13">
        <f>AVERAGE($B$33,$B$45,$B$57,$B$69,$B$81)</f>
        <v>2723.1943999999994</v>
      </c>
      <c r="G33" s="14">
        <f t="shared" si="1"/>
        <v>0.14404098363304518</v>
      </c>
    </row>
    <row r="34" spans="1:7" x14ac:dyDescent="0.25">
      <c r="A34" s="12">
        <v>41091</v>
      </c>
      <c r="B34" s="13">
        <v>3245.201</v>
      </c>
      <c r="C34" s="13">
        <f>MIN($B$34,$B$46,$B$58,$B$70,$B$82)</f>
        <v>2399.9740000000002</v>
      </c>
      <c r="D34" s="13">
        <f>MAX($B$34,$B$46,$B$58,$B$70,$B$82)</f>
        <v>3329.0369999999998</v>
      </c>
      <c r="E34" s="13">
        <f t="shared" si="0"/>
        <v>929.06299999999965</v>
      </c>
      <c r="F34" s="13">
        <f>AVERAGE($B$34,$B$46,$B$58,$B$70,$B$82)</f>
        <v>2968.7539999999999</v>
      </c>
      <c r="G34" s="14">
        <f t="shared" si="1"/>
        <v>9.311886400826741E-2</v>
      </c>
    </row>
    <row r="35" spans="1:7" x14ac:dyDescent="0.25">
      <c r="A35" s="12">
        <v>41122</v>
      </c>
      <c r="B35" s="13">
        <v>3406.134</v>
      </c>
      <c r="C35" s="13">
        <f>MIN($B$35,$B$47,$B$59,$B$71,$B$83)</f>
        <v>2768.3980000000001</v>
      </c>
      <c r="D35" s="13">
        <f>MAX($B$35,$B$47,$B$59,$B$71,$B$83)</f>
        <v>3452.884</v>
      </c>
      <c r="E35" s="13">
        <f t="shared" si="0"/>
        <v>684.48599999999988</v>
      </c>
      <c r="F35" s="13">
        <f>AVERAGE($B$35,$B$47,$B$59,$B$71,$B$83)</f>
        <v>3217.8642</v>
      </c>
      <c r="G35" s="14">
        <f t="shared" si="1"/>
        <v>5.8507689665710627E-2</v>
      </c>
    </row>
    <row r="36" spans="1:7" x14ac:dyDescent="0.25">
      <c r="A36" s="12">
        <v>41153</v>
      </c>
      <c r="B36" s="13">
        <v>3693.0529999999999</v>
      </c>
      <c r="C36" s="13">
        <f>MIN($B$36,$B$48,$B$60,$B$72,$B$84)</f>
        <v>3187.0160000000001</v>
      </c>
      <c r="D36" s="13">
        <f>MAX($B$36,$B$48,$B$60,$B$72,$B$84)</f>
        <v>3716.7809999999999</v>
      </c>
      <c r="E36" s="13">
        <f t="shared" si="0"/>
        <v>529.76499999999987</v>
      </c>
      <c r="F36" s="13">
        <f>AVERAGE($B$36,$B$48,$B$60,$B$72,$B$84)</f>
        <v>3556.7478000000001</v>
      </c>
      <c r="G36" s="14">
        <f t="shared" si="1"/>
        <v>3.8322987083874605E-2</v>
      </c>
    </row>
    <row r="37" spans="1:7" x14ac:dyDescent="0.25">
      <c r="A37" s="12">
        <v>41183</v>
      </c>
      <c r="B37" s="13">
        <v>3929.25</v>
      </c>
      <c r="C37" s="13">
        <f>MIN($B$37,$B$49,$B$61,$B$73,$B$85)</f>
        <v>3587.27</v>
      </c>
      <c r="D37" s="13">
        <f>MAX($B$37,$B$49,$B$61,$B$73,$B$85)</f>
        <v>4024.5010000000002</v>
      </c>
      <c r="E37" s="13">
        <f t="shared" si="0"/>
        <v>437.23100000000022</v>
      </c>
      <c r="F37" s="13">
        <f>AVERAGE($B$37,$B$49,$B$61,$B$73,$B$85)</f>
        <v>3861.7184000000002</v>
      </c>
      <c r="G37" s="14">
        <f t="shared" si="1"/>
        <v>1.7487448074929413E-2</v>
      </c>
    </row>
    <row r="38" spans="1:7" x14ac:dyDescent="0.25">
      <c r="A38" s="12">
        <v>41214</v>
      </c>
      <c r="B38" s="13">
        <v>3799.2150000000001</v>
      </c>
      <c r="C38" s="13">
        <f>MIN($B$38,$B$50,$B$62,$B$74,$B$86)</f>
        <v>3426.8679999999999</v>
      </c>
      <c r="D38" s="13">
        <f>MAX($B$38,$B$50,$B$62,$B$74,$B$86)</f>
        <v>3986.88</v>
      </c>
      <c r="E38" s="13">
        <f t="shared" si="0"/>
        <v>560.01200000000017</v>
      </c>
      <c r="F38" s="13">
        <f>AVERAGE($B$38,$B$50,$B$62,$B$74,$B$86)</f>
        <v>3750.6915999999997</v>
      </c>
      <c r="G38" s="14">
        <f t="shared" si="1"/>
        <v>1.2937187370990699E-2</v>
      </c>
    </row>
    <row r="39" spans="1:7" x14ac:dyDescent="0.25">
      <c r="A39" s="12">
        <v>41244</v>
      </c>
      <c r="B39" s="13">
        <v>3412.91</v>
      </c>
      <c r="C39" s="13">
        <f>MIN($B$39,$B$51,$B$63,$B$75,$B$87)</f>
        <v>2889.8919999999998</v>
      </c>
      <c r="D39" s="13">
        <f>MAX($B$39,$B$51,$B$63,$B$75,$B$87)</f>
        <v>3674.9749999999999</v>
      </c>
      <c r="E39" s="13">
        <f t="shared" si="0"/>
        <v>785.08300000000008</v>
      </c>
      <c r="F39" s="13">
        <f>AVERAGE($B$39,$B$51,$B$63,$B$75,$B$87)</f>
        <v>3288.5355142799999</v>
      </c>
      <c r="G39" s="14">
        <f t="shared" si="1"/>
        <v>3.7820630241005793E-2</v>
      </c>
    </row>
    <row r="40" spans="1:7" x14ac:dyDescent="0.25">
      <c r="A40" s="12">
        <v>41275</v>
      </c>
      <c r="B40" s="13">
        <v>2699.2260000000001</v>
      </c>
      <c r="C40" s="13">
        <f>MIN($B$28,$B$40,$B$52,$B$64,$B$76)</f>
        <v>1924.922</v>
      </c>
      <c r="D40" s="13">
        <f>MAX($B$28,$B$40,$B$52,$B$64,$B$76)</f>
        <v>2949.3049999999998</v>
      </c>
      <c r="E40" s="13">
        <f t="shared" si="0"/>
        <v>1024.3829999999998</v>
      </c>
      <c r="F40" s="13">
        <f>AVERAGE($B$28,$B$40,$B$52,$B$64,$B$76)</f>
        <v>2579.6800000000003</v>
      </c>
      <c r="G40" s="14">
        <f t="shared" si="1"/>
        <v>4.6341406686100539E-2</v>
      </c>
    </row>
    <row r="41" spans="1:7" x14ac:dyDescent="0.25">
      <c r="A41" s="12">
        <v>41306</v>
      </c>
      <c r="B41" s="13">
        <v>2099.3539999999998</v>
      </c>
      <c r="C41" s="13">
        <f>MIN($B$29,$B$41,$B$53,$B$65,$B$77)</f>
        <v>1199.9870000000001</v>
      </c>
      <c r="D41" s="13">
        <f>MAX($B$29,$B$41,$B$53,$B$65,$B$77)</f>
        <v>2545.605</v>
      </c>
      <c r="E41" s="13">
        <f t="shared" si="0"/>
        <v>1345.6179999999999</v>
      </c>
      <c r="F41" s="13">
        <f>AVERAGE($B$29,$B$41,$B$53,$B$65,$B$77)</f>
        <v>1993.5642</v>
      </c>
      <c r="G41" s="14">
        <f t="shared" si="1"/>
        <v>5.3065659987272973E-2</v>
      </c>
    </row>
    <row r="42" spans="1:7" x14ac:dyDescent="0.25">
      <c r="A42" s="12">
        <v>41334</v>
      </c>
      <c r="B42" s="13">
        <v>1719.8440000000001</v>
      </c>
      <c r="C42" s="13">
        <f>MIN($B$30,$B$42,$B$54,$B$66,$B$78)</f>
        <v>857.31</v>
      </c>
      <c r="D42" s="13">
        <f>MAX($B$30,$B$42,$B$54,$B$66,$B$78)</f>
        <v>2495.6930000000002</v>
      </c>
      <c r="E42" s="13">
        <f t="shared" si="0"/>
        <v>1638.3830000000003</v>
      </c>
      <c r="F42" s="13">
        <f>AVERAGE($B$30,$B$42,$B$54,$B$66,$B$78)</f>
        <v>1805.2222000000002</v>
      </c>
      <c r="G42" s="14">
        <f t="shared" si="1"/>
        <v>-4.7295119681111886E-2</v>
      </c>
    </row>
    <row r="43" spans="1:7" x14ac:dyDescent="0.25">
      <c r="A43" s="12">
        <v>41365</v>
      </c>
      <c r="B43" s="13">
        <v>1855.1869999999999</v>
      </c>
      <c r="C43" s="13">
        <f>MIN($B$31,$B$43,$B$55,$B$67,$B$79)</f>
        <v>1066.3800000000001</v>
      </c>
      <c r="D43" s="13">
        <f>MAX($B$31,$B$43,$B$55,$B$67,$B$79)</f>
        <v>2654.413</v>
      </c>
      <c r="E43" s="13">
        <f t="shared" si="0"/>
        <v>1588.0329999999999</v>
      </c>
      <c r="F43" s="13">
        <f>AVERAGE($B$31,$B$43,$B$55,$B$67,$B$79)</f>
        <v>1997.8306</v>
      </c>
      <c r="G43" s="14">
        <f t="shared" si="1"/>
        <v>-7.1399246762963831E-2</v>
      </c>
    </row>
    <row r="44" spans="1:7" x14ac:dyDescent="0.25">
      <c r="A44" s="12">
        <v>41395</v>
      </c>
      <c r="B44" s="13">
        <v>2269.5630000000001</v>
      </c>
      <c r="C44" s="13">
        <f>MIN($B$32,$B$44,$B$56,$B$68,$B$80)</f>
        <v>1547.944</v>
      </c>
      <c r="D44" s="13">
        <f>MAX($B$32,$B$44,$B$56,$B$68,$B$80)</f>
        <v>2975.49</v>
      </c>
      <c r="E44" s="13">
        <f t="shared" si="0"/>
        <v>1427.5459999999998</v>
      </c>
      <c r="F44" s="13">
        <f>AVERAGE($B$32,$B$44,$B$56,$B$68,$B$80)</f>
        <v>2395.2691999999997</v>
      </c>
      <c r="G44" s="14">
        <f t="shared" si="1"/>
        <v>-5.2481032194627519E-2</v>
      </c>
    </row>
    <row r="45" spans="1:7" x14ac:dyDescent="0.25">
      <c r="A45" s="12">
        <v>41426</v>
      </c>
      <c r="B45" s="13">
        <v>2642.6480000000001</v>
      </c>
      <c r="C45" s="13">
        <f>MIN($B$33,$B$45,$B$57,$B$69,$B$81)</f>
        <v>2005.4749999999999</v>
      </c>
      <c r="D45" s="13">
        <f>MAX($B$33,$B$45,$B$57,$B$69,$B$81)</f>
        <v>3196.587</v>
      </c>
      <c r="E45" s="13">
        <f t="shared" si="0"/>
        <v>1191.1120000000001</v>
      </c>
      <c r="F45" s="13">
        <f>AVERAGE($B$33,$B$45,$B$57,$B$69,$B$81)</f>
        <v>2723.1943999999994</v>
      </c>
      <c r="G45" s="14">
        <f t="shared" si="1"/>
        <v>-2.9577910412858954E-2</v>
      </c>
    </row>
    <row r="46" spans="1:7" x14ac:dyDescent="0.25">
      <c r="A46" s="12">
        <v>41456</v>
      </c>
      <c r="B46" s="13">
        <v>2936.86</v>
      </c>
      <c r="C46" s="13">
        <f>MIN($B$34,$B$46,$B$58,$B$70,$B$82)</f>
        <v>2399.9740000000002</v>
      </c>
      <c r="D46" s="13">
        <f>MAX($B$34,$B$46,$B$58,$B$70,$B$82)</f>
        <v>3329.0369999999998</v>
      </c>
      <c r="E46" s="13">
        <f t="shared" si="0"/>
        <v>929.06299999999965</v>
      </c>
      <c r="F46" s="13">
        <f>AVERAGE($B$34,$B$46,$B$58,$B$70,$B$82)</f>
        <v>2968.7539999999999</v>
      </c>
      <c r="G46" s="14">
        <f t="shared" si="1"/>
        <v>-1.0743227630177432E-2</v>
      </c>
    </row>
    <row r="47" spans="1:7" x14ac:dyDescent="0.25">
      <c r="A47" s="12">
        <v>41487</v>
      </c>
      <c r="B47" s="13">
        <v>3212.0059999999999</v>
      </c>
      <c r="C47" s="13">
        <f>MIN($B$35,$B$47,$B$59,$B$71,$B$83)</f>
        <v>2768.3980000000001</v>
      </c>
      <c r="D47" s="13">
        <f>MAX($B$35,$B$47,$B$59,$B$71,$B$83)</f>
        <v>3452.884</v>
      </c>
      <c r="E47" s="13">
        <f t="shared" si="0"/>
        <v>684.48599999999988</v>
      </c>
      <c r="F47" s="13">
        <f>AVERAGE($B$35,$B$47,$B$59,$B$71,$B$83)</f>
        <v>3217.8642</v>
      </c>
      <c r="G47" s="14">
        <f t="shared" si="1"/>
        <v>-1.8205243092608292E-3</v>
      </c>
    </row>
    <row r="48" spans="1:7" x14ac:dyDescent="0.25">
      <c r="A48" s="12">
        <v>41518</v>
      </c>
      <c r="B48" s="13">
        <v>3564.5039999999999</v>
      </c>
      <c r="C48" s="13">
        <f>MIN($B$36,$B$48,$B$60,$B$72,$B$84)</f>
        <v>3187.0160000000001</v>
      </c>
      <c r="D48" s="13">
        <f>MAX($B$36,$B$48,$B$60,$B$72,$B$84)</f>
        <v>3716.7809999999999</v>
      </c>
      <c r="E48" s="13">
        <f t="shared" si="0"/>
        <v>529.76499999999987</v>
      </c>
      <c r="F48" s="13">
        <f>AVERAGE($B$36,$B$48,$B$60,$B$72,$B$84)</f>
        <v>3556.7478000000001</v>
      </c>
      <c r="G48" s="14">
        <f t="shared" si="1"/>
        <v>2.1807000203950544E-3</v>
      </c>
    </row>
    <row r="49" spans="1:7" x14ac:dyDescent="0.25">
      <c r="A49" s="12">
        <v>41548</v>
      </c>
      <c r="B49" s="13">
        <v>3816.9949999999999</v>
      </c>
      <c r="C49" s="13">
        <f>MIN($B$37,$B$49,$B$61,$B$73,$B$85)</f>
        <v>3587.27</v>
      </c>
      <c r="D49" s="13">
        <f>MAX($B$37,$B$49,$B$61,$B$73,$B$85)</f>
        <v>4024.5010000000002</v>
      </c>
      <c r="E49" s="13">
        <f t="shared" si="0"/>
        <v>437.23100000000022</v>
      </c>
      <c r="F49" s="13">
        <f>AVERAGE($B$37,$B$49,$B$61,$B$73,$B$85)</f>
        <v>3861.7184000000002</v>
      </c>
      <c r="G49" s="14">
        <f t="shared" si="1"/>
        <v>-1.1581217315068892E-2</v>
      </c>
    </row>
    <row r="50" spans="1:7" x14ac:dyDescent="0.25">
      <c r="A50" s="12">
        <v>41579</v>
      </c>
      <c r="B50" s="13">
        <v>3605.3359999999998</v>
      </c>
      <c r="C50" s="13">
        <f>MIN($B$38,$B$50,$B$62,$B$74,$B$86)</f>
        <v>3426.8679999999999</v>
      </c>
      <c r="D50" s="13">
        <f>MAX($B$38,$B$50,$B$62,$B$74,$B$86)</f>
        <v>3986.88</v>
      </c>
      <c r="E50" s="13">
        <f t="shared" si="0"/>
        <v>560.01200000000017</v>
      </c>
      <c r="F50" s="13">
        <f>AVERAGE($B$38,$B$50,$B$62,$B$74,$B$86)</f>
        <v>3750.6915999999997</v>
      </c>
      <c r="G50" s="14">
        <f t="shared" si="1"/>
        <v>-3.8754345998481932E-2</v>
      </c>
    </row>
    <row r="51" spans="1:7" x14ac:dyDescent="0.25">
      <c r="A51" s="12">
        <v>41609</v>
      </c>
      <c r="B51" s="13">
        <v>2889.8919999999998</v>
      </c>
      <c r="C51" s="13">
        <f>MIN($B$39,$B$51,$B$63,$B$75,$B$87)</f>
        <v>2889.8919999999998</v>
      </c>
      <c r="D51" s="13">
        <f>MAX($B$39,$B$51,$B$63,$B$75,$B$87)</f>
        <v>3674.9749999999999</v>
      </c>
      <c r="E51" s="13">
        <f t="shared" si="0"/>
        <v>785.08300000000008</v>
      </c>
      <c r="F51" s="13">
        <f>AVERAGE($B$39,$B$51,$B$63,$B$75,$B$87)</f>
        <v>3288.5355142799999</v>
      </c>
      <c r="G51" s="14">
        <f t="shared" si="1"/>
        <v>-0.12122220135648443</v>
      </c>
    </row>
    <row r="52" spans="1:7" x14ac:dyDescent="0.25">
      <c r="A52" s="12">
        <v>41640</v>
      </c>
      <c r="B52" s="13">
        <v>1924.922</v>
      </c>
      <c r="C52" s="13">
        <f>MIN($B$28,$B$40,$B$52,$B$64,$B$76)</f>
        <v>1924.922</v>
      </c>
      <c r="D52" s="13">
        <f>MAX($B$28,$B$40,$B$52,$B$64,$B$76)</f>
        <v>2949.3049999999998</v>
      </c>
      <c r="E52" s="13">
        <f t="shared" si="0"/>
        <v>1024.3829999999998</v>
      </c>
      <c r="F52" s="13">
        <f>AVERAGE($B$28,$B$40,$B$52,$B$64,$B$76)</f>
        <v>2579.6800000000003</v>
      </c>
      <c r="G52" s="14">
        <f t="shared" si="1"/>
        <v>-0.25381365130558842</v>
      </c>
    </row>
    <row r="53" spans="1:7" x14ac:dyDescent="0.25">
      <c r="A53" s="12">
        <v>41671</v>
      </c>
      <c r="B53" s="13">
        <v>1199.9870000000001</v>
      </c>
      <c r="C53" s="13">
        <f>MIN($B$29,$B$41,$B$53,$B$65,$B$77)</f>
        <v>1199.9870000000001</v>
      </c>
      <c r="D53" s="13">
        <f>MAX($B$29,$B$41,$B$53,$B$65,$B$77)</f>
        <v>2545.605</v>
      </c>
      <c r="E53" s="13">
        <f t="shared" si="0"/>
        <v>1345.6179999999999</v>
      </c>
      <c r="F53" s="13">
        <f>AVERAGE($B$29,$B$41,$B$53,$B$65,$B$77)</f>
        <v>1993.5642</v>
      </c>
      <c r="G53" s="14">
        <f t="shared" si="1"/>
        <v>-0.39806954799850436</v>
      </c>
    </row>
    <row r="54" spans="1:7" x14ac:dyDescent="0.25">
      <c r="A54" s="12">
        <v>41699</v>
      </c>
      <c r="B54" s="13">
        <v>857.31</v>
      </c>
      <c r="C54" s="13">
        <f>MIN($B$30,$B$42,$B$54,$B$66,$B$78)</f>
        <v>857.31</v>
      </c>
      <c r="D54" s="13">
        <f>MAX($B$30,$B$42,$B$54,$B$66,$B$78)</f>
        <v>2495.6930000000002</v>
      </c>
      <c r="E54" s="13">
        <f t="shared" si="0"/>
        <v>1638.3830000000003</v>
      </c>
      <c r="F54" s="13">
        <f>AVERAGE($B$30,$B$42,$B$54,$B$66,$B$78)</f>
        <v>1805.2222000000002</v>
      </c>
      <c r="G54" s="14">
        <f t="shared" si="1"/>
        <v>-0.52509447313466462</v>
      </c>
    </row>
    <row r="55" spans="1:7" x14ac:dyDescent="0.25">
      <c r="A55" s="12">
        <v>41730</v>
      </c>
      <c r="B55" s="13">
        <v>1066.3800000000001</v>
      </c>
      <c r="C55" s="13">
        <f>MIN($B$31,$B$43,$B$55,$B$67,$B$79)</f>
        <v>1066.3800000000001</v>
      </c>
      <c r="D55" s="13">
        <f>MAX($B$31,$B$43,$B$55,$B$67,$B$79)</f>
        <v>2654.413</v>
      </c>
      <c r="E55" s="13">
        <f t="shared" si="0"/>
        <v>1588.0329999999999</v>
      </c>
      <c r="F55" s="13">
        <f>AVERAGE($B$31,$B$43,$B$55,$B$67,$B$79)</f>
        <v>1997.8306</v>
      </c>
      <c r="G55" s="14">
        <f t="shared" si="1"/>
        <v>-0.46623102078824896</v>
      </c>
    </row>
    <row r="56" spans="1:7" x14ac:dyDescent="0.25">
      <c r="A56" s="12">
        <v>41760</v>
      </c>
      <c r="B56" s="13">
        <v>1547.944</v>
      </c>
      <c r="C56" s="13">
        <f>MIN($B$32,$B$44,$B$56,$B$68,$B$80)</f>
        <v>1547.944</v>
      </c>
      <c r="D56" s="13">
        <f>MAX($B$32,$B$44,$B$56,$B$68,$B$80)</f>
        <v>2975.49</v>
      </c>
      <c r="E56" s="13">
        <f t="shared" si="0"/>
        <v>1427.5459999999998</v>
      </c>
      <c r="F56" s="13">
        <f>AVERAGE($B$32,$B$44,$B$56,$B$68,$B$80)</f>
        <v>2395.2691999999997</v>
      </c>
      <c r="G56" s="14">
        <f t="shared" si="1"/>
        <v>-0.35374946582204614</v>
      </c>
    </row>
    <row r="57" spans="1:7" x14ac:dyDescent="0.25">
      <c r="A57" s="12">
        <v>41791</v>
      </c>
      <c r="B57" s="13">
        <v>2005.4749999999999</v>
      </c>
      <c r="C57" s="13">
        <f>MIN($B$33,$B$45,$B$57,$B$69,$B$81)</f>
        <v>2005.4749999999999</v>
      </c>
      <c r="D57" s="13">
        <f>MAX($B$33,$B$45,$B$57,$B$69,$B$81)</f>
        <v>3196.587</v>
      </c>
      <c r="E57" s="13">
        <f t="shared" si="0"/>
        <v>1191.1120000000001</v>
      </c>
      <c r="F57" s="13">
        <f>AVERAGE($B$33,$B$45,$B$57,$B$69,$B$81)</f>
        <v>2723.1943999999994</v>
      </c>
      <c r="G57" s="14">
        <f t="shared" si="1"/>
        <v>-0.26355790097100662</v>
      </c>
    </row>
    <row r="58" spans="1:7" x14ac:dyDescent="0.25">
      <c r="A58" s="12">
        <v>41821</v>
      </c>
      <c r="B58" s="13">
        <v>2399.9740000000002</v>
      </c>
      <c r="C58" s="13">
        <f>MIN($B$34,$B$46,$B$58,$B$70,$B$82)</f>
        <v>2399.9740000000002</v>
      </c>
      <c r="D58" s="13">
        <f>MAX($B$34,$B$46,$B$58,$B$70,$B$82)</f>
        <v>3329.0369999999998</v>
      </c>
      <c r="E58" s="13">
        <f t="shared" si="0"/>
        <v>929.06299999999965</v>
      </c>
      <c r="F58" s="13">
        <f>AVERAGE($B$34,$B$46,$B$58,$B$70,$B$82)</f>
        <v>2968.7539999999999</v>
      </c>
      <c r="G58" s="14">
        <f t="shared" si="1"/>
        <v>-0.19158879449088739</v>
      </c>
    </row>
    <row r="59" spans="1:7" x14ac:dyDescent="0.25">
      <c r="A59" s="12">
        <v>41852</v>
      </c>
      <c r="B59" s="13">
        <v>2768.3980000000001</v>
      </c>
      <c r="C59" s="13">
        <f>MIN($B$35,$B$47,$B$59,$B$71,$B$83)</f>
        <v>2768.3980000000001</v>
      </c>
      <c r="D59" s="13">
        <f>MAX($B$35,$B$47,$B$59,$B$71,$B$83)</f>
        <v>3452.884</v>
      </c>
      <c r="E59" s="13">
        <f t="shared" si="0"/>
        <v>684.48599999999988</v>
      </c>
      <c r="F59" s="13">
        <f>AVERAGE($B$35,$B$47,$B$59,$B$71,$B$83)</f>
        <v>3217.8642</v>
      </c>
      <c r="G59" s="14">
        <f t="shared" si="1"/>
        <v>-0.13967842396829544</v>
      </c>
    </row>
    <row r="60" spans="1:7" x14ac:dyDescent="0.25">
      <c r="A60" s="12">
        <v>41883</v>
      </c>
      <c r="B60" s="13">
        <v>3187.0160000000001</v>
      </c>
      <c r="C60" s="13">
        <f>MIN($B$36,$B$48,$B$60,$B$72,$B$84)</f>
        <v>3187.0160000000001</v>
      </c>
      <c r="D60" s="13">
        <f>MAX($B$36,$B$48,$B$60,$B$72,$B$84)</f>
        <v>3716.7809999999999</v>
      </c>
      <c r="E60" s="13">
        <f t="shared" si="0"/>
        <v>529.76499999999987</v>
      </c>
      <c r="F60" s="13">
        <f>AVERAGE($B$36,$B$48,$B$60,$B$72,$B$84)</f>
        <v>3556.7478000000001</v>
      </c>
      <c r="G60" s="14">
        <f t="shared" si="1"/>
        <v>-0.10395221162433843</v>
      </c>
    </row>
    <row r="61" spans="1:7" x14ac:dyDescent="0.25">
      <c r="A61" s="12">
        <v>41913</v>
      </c>
      <c r="B61" s="13">
        <v>3587.27</v>
      </c>
      <c r="C61" s="13">
        <f>MIN($B$37,$B$49,$B$61,$B$73,$B$85)</f>
        <v>3587.27</v>
      </c>
      <c r="D61" s="13">
        <f>MAX($B$37,$B$49,$B$61,$B$73,$B$85)</f>
        <v>4024.5010000000002</v>
      </c>
      <c r="E61" s="13">
        <f t="shared" si="0"/>
        <v>437.23100000000022</v>
      </c>
      <c r="F61" s="13">
        <f>AVERAGE($B$37,$B$49,$B$61,$B$73,$B$85)</f>
        <v>3861.7184000000002</v>
      </c>
      <c r="G61" s="14">
        <f t="shared" si="1"/>
        <v>-7.1068983175987199E-2</v>
      </c>
    </row>
    <row r="62" spans="1:7" x14ac:dyDescent="0.25">
      <c r="A62" s="12">
        <v>41944</v>
      </c>
      <c r="B62" s="13">
        <v>3426.8679999999999</v>
      </c>
      <c r="C62" s="13">
        <f>MIN($B$38,$B$50,$B$62,$B$74,$B$86)</f>
        <v>3426.8679999999999</v>
      </c>
      <c r="D62" s="13">
        <f>MAX($B$38,$B$50,$B$62,$B$74,$B$86)</f>
        <v>3986.88</v>
      </c>
      <c r="E62" s="13">
        <f t="shared" si="0"/>
        <v>560.01200000000017</v>
      </c>
      <c r="F62" s="13">
        <f>AVERAGE($B$38,$B$50,$B$62,$B$74,$B$86)</f>
        <v>3750.6915999999997</v>
      </c>
      <c r="G62" s="14">
        <f t="shared" si="1"/>
        <v>-8.6337037148028872E-2</v>
      </c>
    </row>
    <row r="63" spans="1:7" x14ac:dyDescent="0.25">
      <c r="A63" s="12">
        <v>41974</v>
      </c>
      <c r="B63" s="13">
        <v>3141.2220000000002</v>
      </c>
      <c r="C63" s="13">
        <f>MIN($B$39,$B$51,$B$63,$B$75,$B$87)</f>
        <v>2889.8919999999998</v>
      </c>
      <c r="D63" s="13">
        <f>MAX($B$39,$B$51,$B$63,$B$75,$B$87)</f>
        <v>3674.9749999999999</v>
      </c>
      <c r="E63" s="13">
        <f t="shared" si="0"/>
        <v>785.08300000000008</v>
      </c>
      <c r="F63" s="13">
        <f>AVERAGE($B$39,$B$51,$B$63,$B$75,$B$87)</f>
        <v>3288.5355142799999</v>
      </c>
      <c r="G63" s="14">
        <f t="shared" si="1"/>
        <v>-4.479608434827953E-2</v>
      </c>
    </row>
    <row r="64" spans="1:7" x14ac:dyDescent="0.25">
      <c r="A64" s="12">
        <v>42005</v>
      </c>
      <c r="B64" s="13">
        <v>2414.9409999999998</v>
      </c>
      <c r="C64" s="13">
        <f>MIN($B$28,$B$40,$B$52,$B$64,$B$76)</f>
        <v>1924.922</v>
      </c>
      <c r="D64" s="13">
        <f>MAX($B$28,$B$40,$B$52,$B$64,$B$76)</f>
        <v>2949.3049999999998</v>
      </c>
      <c r="E64" s="13">
        <f t="shared" si="0"/>
        <v>1024.3829999999998</v>
      </c>
      <c r="F64" s="13">
        <f>AVERAGE($B$28,$B$40,$B$52,$B$64,$B$76)</f>
        <v>2579.6800000000003</v>
      </c>
      <c r="G64" s="14">
        <f t="shared" si="1"/>
        <v>-6.3860246232090967E-2</v>
      </c>
    </row>
    <row r="65" spans="1:7" x14ac:dyDescent="0.25">
      <c r="A65" s="12">
        <v>42036</v>
      </c>
      <c r="B65" s="13">
        <v>1674.0650000000001</v>
      </c>
      <c r="C65" s="13">
        <f>MIN($B$29,$B$41,$B$53,$B$65,$B$77)</f>
        <v>1199.9870000000001</v>
      </c>
      <c r="D65" s="13">
        <f>MAX($B$29,$B$41,$B$53,$B$65,$B$77)</f>
        <v>2545.605</v>
      </c>
      <c r="E65" s="13">
        <f t="shared" si="0"/>
        <v>1345.6179999999999</v>
      </c>
      <c r="F65" s="13">
        <f>AVERAGE($B$29,$B$41,$B$53,$B$65,$B$77)</f>
        <v>1993.5642</v>
      </c>
      <c r="G65" s="14">
        <f t="shared" si="1"/>
        <v>-0.16026531776603936</v>
      </c>
    </row>
    <row r="66" spans="1:7" x14ac:dyDescent="0.25">
      <c r="A66" s="12">
        <v>42064</v>
      </c>
      <c r="B66" s="13">
        <v>1480.135</v>
      </c>
      <c r="C66" s="13">
        <f>MIN($B$30,$B$42,$B$54,$B$66,$B$78)</f>
        <v>857.31</v>
      </c>
      <c r="D66" s="13">
        <f>MAX($B$30,$B$42,$B$54,$B$66,$B$78)</f>
        <v>2495.6930000000002</v>
      </c>
      <c r="E66" s="13">
        <f t="shared" si="0"/>
        <v>1638.3830000000003</v>
      </c>
      <c r="F66" s="13">
        <f>AVERAGE($B$30,$B$42,$B$54,$B$66,$B$78)</f>
        <v>1805.2222000000002</v>
      </c>
      <c r="G66" s="14">
        <f t="shared" si="1"/>
        <v>-0.18008154342440508</v>
      </c>
    </row>
    <row r="67" spans="1:7" x14ac:dyDescent="0.25">
      <c r="A67" s="12">
        <v>42095</v>
      </c>
      <c r="B67" s="13">
        <v>1801.9469999999999</v>
      </c>
      <c r="C67" s="13">
        <f>MIN($B$31,$B$43,$B$55,$B$67,$B$79)</f>
        <v>1066.3800000000001</v>
      </c>
      <c r="D67" s="13">
        <f>MAX($B$31,$B$43,$B$55,$B$67,$B$79)</f>
        <v>2654.413</v>
      </c>
      <c r="E67" s="13">
        <f t="shared" si="0"/>
        <v>1588.0329999999999</v>
      </c>
      <c r="F67" s="13">
        <f>AVERAGE($B$31,$B$43,$B$55,$B$67,$B$79)</f>
        <v>1997.8306</v>
      </c>
      <c r="G67" s="14">
        <f t="shared" si="1"/>
        <v>-9.8048152831376245E-2</v>
      </c>
    </row>
    <row r="68" spans="1:7" x14ac:dyDescent="0.25">
      <c r="A68" s="12">
        <v>42125</v>
      </c>
      <c r="B68" s="13">
        <v>2296.2890000000002</v>
      </c>
      <c r="C68" s="13">
        <f>MIN($B$32,$B$44,$B$56,$B$68,$B$80)</f>
        <v>1547.944</v>
      </c>
      <c r="D68" s="13">
        <f>MAX($B$32,$B$44,$B$56,$B$68,$B$80)</f>
        <v>2975.49</v>
      </c>
      <c r="E68" s="13">
        <f t="shared" si="0"/>
        <v>1427.5459999999998</v>
      </c>
      <c r="F68" s="13">
        <f>AVERAGE($B$32,$B$44,$B$56,$B$68,$B$80)</f>
        <v>2395.2691999999997</v>
      </c>
      <c r="G68" s="14">
        <f t="shared" si="1"/>
        <v>-4.1323204924106016E-2</v>
      </c>
    </row>
    <row r="69" spans="1:7" x14ac:dyDescent="0.25">
      <c r="A69" s="12">
        <v>42156</v>
      </c>
      <c r="B69" s="13">
        <v>2655.8159999999998</v>
      </c>
      <c r="C69" s="13">
        <f>MIN($B$33,$B$45,$B$57,$B$69,$B$81)</f>
        <v>2005.4749999999999</v>
      </c>
      <c r="D69" s="13">
        <f>MAX($B$33,$B$45,$B$57,$B$69,$B$81)</f>
        <v>3196.587</v>
      </c>
      <c r="E69" s="13">
        <f t="shared" si="0"/>
        <v>1191.1120000000001</v>
      </c>
      <c r="F69" s="13">
        <f>AVERAGE($B$33,$B$45,$B$57,$B$69,$B$81)</f>
        <v>2723.1943999999994</v>
      </c>
      <c r="G69" s="14">
        <f t="shared" si="1"/>
        <v>-2.4742412807546743E-2</v>
      </c>
    </row>
    <row r="70" spans="1:7" x14ac:dyDescent="0.25">
      <c r="A70" s="12">
        <v>42186</v>
      </c>
      <c r="B70" s="13">
        <v>2932.6979999999999</v>
      </c>
      <c r="C70" s="13">
        <f>MIN($B$34,$B$46,$B$58,$B$70,$B$82)</f>
        <v>2399.9740000000002</v>
      </c>
      <c r="D70" s="13">
        <f>MAX($B$34,$B$46,$B$58,$B$70,$B$82)</f>
        <v>3329.0369999999998</v>
      </c>
      <c r="E70" s="13">
        <f t="shared" si="0"/>
        <v>929.06299999999965</v>
      </c>
      <c r="F70" s="13">
        <f>AVERAGE($B$34,$B$46,$B$58,$B$70,$B$82)</f>
        <v>2968.7539999999999</v>
      </c>
      <c r="G70" s="14">
        <f t="shared" si="1"/>
        <v>-1.2145162583359848E-2</v>
      </c>
    </row>
    <row r="71" spans="1:7" x14ac:dyDescent="0.25">
      <c r="A71" s="12">
        <v>42217</v>
      </c>
      <c r="B71" s="13">
        <v>3249.8989999999999</v>
      </c>
      <c r="C71" s="13">
        <f>MIN($B$35,$B$47,$B$59,$B$71,$B$83)</f>
        <v>2768.3980000000001</v>
      </c>
      <c r="D71" s="13">
        <f>MAX($B$35,$B$47,$B$59,$B$71,$B$83)</f>
        <v>3452.884</v>
      </c>
      <c r="E71" s="13">
        <f t="shared" si="0"/>
        <v>684.48599999999988</v>
      </c>
      <c r="F71" s="13">
        <f>AVERAGE($B$35,$B$47,$B$59,$B$71,$B$83)</f>
        <v>3217.8642</v>
      </c>
      <c r="G71" s="14">
        <f t="shared" si="1"/>
        <v>9.9552989215641041E-3</v>
      </c>
    </row>
    <row r="72" spans="1:7" x14ac:dyDescent="0.25">
      <c r="A72" s="12">
        <v>42248</v>
      </c>
      <c r="B72" s="13">
        <v>3622.3850000000002</v>
      </c>
      <c r="C72" s="13">
        <f>MIN($B$36,$B$48,$B$60,$B$72,$B$84)</f>
        <v>3187.0160000000001</v>
      </c>
      <c r="D72" s="13">
        <f>MAX($B$36,$B$48,$B$60,$B$72,$B$84)</f>
        <v>3716.7809999999999</v>
      </c>
      <c r="E72" s="13">
        <f t="shared" si="0"/>
        <v>529.76499999999987</v>
      </c>
      <c r="F72" s="13">
        <f>AVERAGE($B$36,$B$48,$B$60,$B$72,$B$84)</f>
        <v>3556.7478000000001</v>
      </c>
      <c r="G72" s="14">
        <f t="shared" si="1"/>
        <v>1.8454274435764084E-2</v>
      </c>
    </row>
    <row r="73" spans="1:7" x14ac:dyDescent="0.25">
      <c r="A73" s="12">
        <v>42278</v>
      </c>
      <c r="B73" s="13">
        <v>3950.576</v>
      </c>
      <c r="C73" s="13">
        <f>MIN($B$37,$B$49,$B$61,$B$73,$B$85)</f>
        <v>3587.27</v>
      </c>
      <c r="D73" s="13">
        <f>MAX($B$37,$B$49,$B$61,$B$73,$B$85)</f>
        <v>4024.5010000000002</v>
      </c>
      <c r="E73" s="13">
        <f t="shared" si="0"/>
        <v>437.23100000000022</v>
      </c>
      <c r="F73" s="13">
        <f>AVERAGE($B$37,$B$49,$B$61,$B$73,$B$85)</f>
        <v>3861.7184000000002</v>
      </c>
      <c r="G73" s="14">
        <f t="shared" si="1"/>
        <v>2.300986006644079E-2</v>
      </c>
    </row>
    <row r="74" spans="1:7" x14ac:dyDescent="0.25">
      <c r="A74" s="12">
        <v>42309</v>
      </c>
      <c r="B74" s="13">
        <v>3935.1590000000001</v>
      </c>
      <c r="C74" s="13">
        <f>MIN($B$38,$B$50,$B$62,$B$74,$B$86)</f>
        <v>3426.8679999999999</v>
      </c>
      <c r="D74" s="13">
        <f>MAX($B$38,$B$50,$B$62,$B$74,$B$86)</f>
        <v>3986.88</v>
      </c>
      <c r="E74" s="13">
        <f t="shared" si="0"/>
        <v>560.01200000000017</v>
      </c>
      <c r="F74" s="13">
        <f>AVERAGE($B$38,$B$50,$B$62,$B$74,$B$86)</f>
        <v>3750.6915999999997</v>
      </c>
      <c r="G74" s="14">
        <f t="shared" si="1"/>
        <v>4.9182236150794312E-2</v>
      </c>
    </row>
    <row r="75" spans="1:7" x14ac:dyDescent="0.25">
      <c r="A75" s="12">
        <v>42339</v>
      </c>
      <c r="B75" s="13">
        <v>3674.9749999999999</v>
      </c>
      <c r="C75" s="13">
        <f>MIN($B$39,$B$51,$B$63,$B$75,$B$87)</f>
        <v>2889.8919999999998</v>
      </c>
      <c r="D75" s="13">
        <f>MAX($B$39,$B$51,$B$63,$B$75,$B$87)</f>
        <v>3674.9749999999999</v>
      </c>
      <c r="E75" s="13">
        <f t="shared" si="0"/>
        <v>785.08300000000008</v>
      </c>
      <c r="F75" s="13">
        <f>AVERAGE($B$39,$B$51,$B$63,$B$75,$B$87)</f>
        <v>3288.5355142799999</v>
      </c>
      <c r="G75" s="14">
        <f t="shared" si="1"/>
        <v>0.11751111825976679</v>
      </c>
    </row>
    <row r="76" spans="1:7" x14ac:dyDescent="0.25">
      <c r="A76" s="12">
        <v>42370</v>
      </c>
      <c r="B76" s="13">
        <v>2949.3049999999998</v>
      </c>
      <c r="C76" s="13">
        <f>MIN($B$28,$B$40,$B$52,$B$64,$B$76)</f>
        <v>1924.922</v>
      </c>
      <c r="D76" s="13">
        <f>MAX($B$28,$B$40,$B$52,$B$64,$B$76)</f>
        <v>2949.3049999999998</v>
      </c>
      <c r="E76" s="13">
        <f t="shared" si="0"/>
        <v>1024.3829999999998</v>
      </c>
      <c r="F76" s="13">
        <f>AVERAGE($B$28,$B$40,$B$52,$B$64,$B$76)</f>
        <v>2579.6800000000003</v>
      </c>
      <c r="G76" s="14">
        <f t="shared" si="1"/>
        <v>0.14328327544501618</v>
      </c>
    </row>
    <row r="77" spans="1:7" x14ac:dyDescent="0.25">
      <c r="A77" s="12">
        <v>42401</v>
      </c>
      <c r="B77" s="13">
        <v>2545.605</v>
      </c>
      <c r="C77" s="13">
        <f>MIN($B$29,$B$41,$B$53,$B$65,$B$77)</f>
        <v>1199.9870000000001</v>
      </c>
      <c r="D77" s="13">
        <f>MAX($B$29,$B$41,$B$53,$B$65,$B$77)</f>
        <v>2545.605</v>
      </c>
      <c r="E77" s="13">
        <f t="shared" si="0"/>
        <v>1345.6179999999999</v>
      </c>
      <c r="F77" s="13">
        <f>AVERAGE($B$29,$B$41,$B$53,$B$65,$B$77)</f>
        <v>1993.5642</v>
      </c>
      <c r="G77" s="14">
        <f t="shared" si="1"/>
        <v>0.2769114734303515</v>
      </c>
    </row>
    <row r="78" spans="1:7" x14ac:dyDescent="0.25">
      <c r="A78" s="12">
        <v>42430</v>
      </c>
      <c r="B78" s="13">
        <v>2495.6930000000002</v>
      </c>
      <c r="C78" s="13">
        <f>MIN($B$30,$B$42,$B$54,$B$66,$B$78)</f>
        <v>857.31</v>
      </c>
      <c r="D78" s="13">
        <f>MAX($B$30,$B$42,$B$54,$B$66,$B$78)</f>
        <v>2495.6930000000002</v>
      </c>
      <c r="E78" s="13">
        <f t="shared" si="0"/>
        <v>1638.3830000000003</v>
      </c>
      <c r="F78" s="13">
        <f>AVERAGE($B$30,$B$42,$B$54,$B$66,$B$78)</f>
        <v>1805.2222000000002</v>
      </c>
      <c r="G78" s="14">
        <f t="shared" si="1"/>
        <v>0.38248521428553217</v>
      </c>
    </row>
    <row r="79" spans="1:7" x14ac:dyDescent="0.25">
      <c r="A79" s="12">
        <v>42461</v>
      </c>
      <c r="B79" s="13">
        <v>2654.413</v>
      </c>
      <c r="C79" s="13">
        <f>MIN($B$31,$B$43,$B$55,$B$67,$B$79)</f>
        <v>1066.3800000000001</v>
      </c>
      <c r="D79" s="13">
        <f>MAX($B$31,$B$43,$B$55,$B$67,$B$79)</f>
        <v>2654.413</v>
      </c>
      <c r="E79" s="13">
        <f t="shared" si="0"/>
        <v>1588.0329999999999</v>
      </c>
      <c r="F79" s="13">
        <f>AVERAGE($B$31,$B$43,$B$55,$B$67,$B$79)</f>
        <v>1997.8306</v>
      </c>
      <c r="G79" s="14">
        <f t="shared" si="1"/>
        <v>0.32864768414298995</v>
      </c>
    </row>
    <row r="80" spans="1:7" x14ac:dyDescent="0.25">
      <c r="A80" s="12">
        <v>42491</v>
      </c>
      <c r="B80" s="13">
        <v>2975.49</v>
      </c>
      <c r="C80" s="13">
        <f>MIN($B$32,$B$44,$B$56,$B$68,$B$80)</f>
        <v>1547.944</v>
      </c>
      <c r="D80" s="13">
        <f>MAX($B$32,$B$44,$B$56,$B$68,$B$80)</f>
        <v>2975.49</v>
      </c>
      <c r="E80" s="13">
        <f t="shared" si="0"/>
        <v>1427.5459999999998</v>
      </c>
      <c r="F80" s="13">
        <f>AVERAGE($B$32,$B$44,$B$56,$B$68,$B$80)</f>
        <v>2395.2691999999997</v>
      </c>
      <c r="G80" s="14">
        <f t="shared" si="1"/>
        <v>0.24223615449987834</v>
      </c>
    </row>
    <row r="81" spans="1:7" x14ac:dyDescent="0.25">
      <c r="A81" s="12">
        <v>42522</v>
      </c>
      <c r="B81" s="13">
        <v>3196.587</v>
      </c>
      <c r="C81" s="13">
        <f>MIN($B$33,$B$45,$B$57,$B$69,$B$81)</f>
        <v>2005.4749999999999</v>
      </c>
      <c r="D81" s="13">
        <f>MAX($B$33,$B$45,$B$57,$B$69,$B$81)</f>
        <v>3196.587</v>
      </c>
      <c r="E81" s="13">
        <f t="shared" si="0"/>
        <v>1191.1120000000001</v>
      </c>
      <c r="F81" s="13">
        <f>AVERAGE($B$33,$B$45,$B$57,$B$69,$B$81)</f>
        <v>2723.1943999999994</v>
      </c>
      <c r="G81" s="14">
        <f t="shared" si="1"/>
        <v>0.17383724055836813</v>
      </c>
    </row>
    <row r="82" spans="1:7" x14ac:dyDescent="0.25">
      <c r="A82" s="12">
        <v>42552</v>
      </c>
      <c r="B82" s="13">
        <v>3329.0369999999998</v>
      </c>
      <c r="C82" s="13">
        <f>MIN($B$34,$B$46,$B$58,$B$70,$B$82)</f>
        <v>2399.9740000000002</v>
      </c>
      <c r="D82" s="13">
        <f>MAX($B$34,$B$46,$B$58,$B$70,$B$82)</f>
        <v>3329.0369999999998</v>
      </c>
      <c r="E82" s="13">
        <f t="shared" si="0"/>
        <v>929.06299999999965</v>
      </c>
      <c r="F82" s="13">
        <f>AVERAGE($B$34,$B$46,$B$58,$B$70,$B$82)</f>
        <v>2968.7539999999999</v>
      </c>
      <c r="G82" s="14">
        <f t="shared" si="1"/>
        <v>0.12135832069615726</v>
      </c>
    </row>
    <row r="83" spans="1:7" x14ac:dyDescent="0.25">
      <c r="A83" s="12">
        <v>42583</v>
      </c>
      <c r="B83" s="13">
        <v>3452.884</v>
      </c>
      <c r="C83" s="13">
        <f>MIN($B$35,$B$47,$B$59,$B$71,$B$83)</f>
        <v>2768.3980000000001</v>
      </c>
      <c r="D83" s="13">
        <f>MAX($B$35,$B$47,$B$59,$B$71,$B$83)</f>
        <v>3452.884</v>
      </c>
      <c r="E83" s="13">
        <f t="shared" si="0"/>
        <v>684.48599999999988</v>
      </c>
      <c r="F83" s="13">
        <f>AVERAGE($B$35,$B$47,$B$59,$B$71,$B$83)</f>
        <v>3217.8642</v>
      </c>
      <c r="G83" s="14">
        <f t="shared" si="1"/>
        <v>7.3035959690281427E-2</v>
      </c>
    </row>
    <row r="84" spans="1:7" x14ac:dyDescent="0.25">
      <c r="A84" s="12">
        <v>42614</v>
      </c>
      <c r="B84" s="13">
        <v>3716.7809999999999</v>
      </c>
      <c r="C84" s="13">
        <f>MIN($B$36,$B$48,$B$60,$B$72,$B$84)</f>
        <v>3187.0160000000001</v>
      </c>
      <c r="D84" s="13">
        <f>MAX($B$36,$B$48,$B$60,$B$72,$B$84)</f>
        <v>3716.7809999999999</v>
      </c>
      <c r="E84" s="13">
        <f t="shared" si="0"/>
        <v>529.76499999999987</v>
      </c>
      <c r="F84" s="13">
        <f>AVERAGE($B$36,$B$48,$B$60,$B$72,$B$84)</f>
        <v>3556.7478000000001</v>
      </c>
      <c r="G84" s="14">
        <f t="shared" si="1"/>
        <v>4.4994250084304577E-2</v>
      </c>
    </row>
    <row r="85" spans="1:7" x14ac:dyDescent="0.25">
      <c r="A85" s="12">
        <v>42644</v>
      </c>
      <c r="B85" s="13">
        <v>4024.5010000000002</v>
      </c>
      <c r="C85" s="13">
        <f>MIN($B$37,$B$49,$B$61,$B$73,$B$85)</f>
        <v>3587.27</v>
      </c>
      <c r="D85" s="13">
        <f>MAX($B$37,$B$49,$B$61,$B$73,$B$85)</f>
        <v>4024.5010000000002</v>
      </c>
      <c r="E85" s="13">
        <f t="shared" si="0"/>
        <v>437.23100000000022</v>
      </c>
      <c r="F85" s="13">
        <f>AVERAGE($B$37,$B$49,$B$61,$B$73,$B$85)</f>
        <v>3861.7184000000002</v>
      </c>
      <c r="G85" s="14">
        <f t="shared" si="1"/>
        <v>4.2152892349685667E-2</v>
      </c>
    </row>
    <row r="86" spans="1:7" x14ac:dyDescent="0.25">
      <c r="A86" s="12">
        <v>42675</v>
      </c>
      <c r="B86" s="13">
        <v>3986.88</v>
      </c>
      <c r="C86" s="13">
        <f>MIN($B$38,$B$50,$B$62,$B$74,$B$86)</f>
        <v>3426.8679999999999</v>
      </c>
      <c r="D86" s="13">
        <f>MAX($B$38,$B$50,$B$62,$B$74,$B$86)</f>
        <v>3986.88</v>
      </c>
      <c r="E86" s="13">
        <f t="shared" si="0"/>
        <v>560.01200000000017</v>
      </c>
      <c r="F86" s="13">
        <f>AVERAGE($B$38,$B$50,$B$62,$B$74,$B$86)</f>
        <v>3750.6915999999997</v>
      </c>
      <c r="G86" s="14">
        <f t="shared" si="1"/>
        <v>6.2971959624726459E-2</v>
      </c>
    </row>
    <row r="87" spans="1:7" x14ac:dyDescent="0.25">
      <c r="A87" s="12">
        <v>42705</v>
      </c>
      <c r="B87" s="13">
        <v>3323.6785713999998</v>
      </c>
      <c r="C87" s="13">
        <f>MIN($B$39,$B$51,$B$63,$B$75,$B$87)</f>
        <v>2889.8919999999998</v>
      </c>
      <c r="D87" s="13">
        <f>MAX($B$39,$B$51,$B$63,$B$75,$B$87)</f>
        <v>3674.9749999999999</v>
      </c>
      <c r="E87" s="13">
        <f t="shared" si="0"/>
        <v>785.08300000000008</v>
      </c>
      <c r="F87" s="13">
        <f>AVERAGE($B$39,$B$51,$B$63,$B$75,$B$87)</f>
        <v>3288.5355142799999</v>
      </c>
      <c r="G87" s="14">
        <f t="shared" si="1"/>
        <v>1.0686537203991264E-2</v>
      </c>
    </row>
    <row r="88" spans="1:7" x14ac:dyDescent="0.25">
      <c r="A88" s="12">
        <v>42736</v>
      </c>
      <c r="B88" s="13">
        <v>2697.1974286</v>
      </c>
      <c r="C88" s="13">
        <f>MIN($B$28,$B$40,$B$52,$B$64,$B$76)</f>
        <v>1924.922</v>
      </c>
      <c r="D88" s="13">
        <f>MAX($B$28,$B$40,$B$52,$B$64,$B$76)</f>
        <v>2949.3049999999998</v>
      </c>
      <c r="E88" s="13">
        <f t="shared" si="0"/>
        <v>1024.3829999999998</v>
      </c>
      <c r="F88" s="13">
        <f>AVERAGE($B$28,$B$40,$B$52,$B$64,$B$76)</f>
        <v>2579.6800000000003</v>
      </c>
      <c r="G88" s="14">
        <f t="shared" si="1"/>
        <v>4.5555041167896659E-2</v>
      </c>
    </row>
    <row r="89" spans="1:7" x14ac:dyDescent="0.25">
      <c r="A89" s="12">
        <v>42767</v>
      </c>
      <c r="B89" s="13">
        <v>2085.8119999999999</v>
      </c>
      <c r="C89" s="13">
        <f>MIN($B$29,$B$41,$B$53,$B$65,$B$77)</f>
        <v>1199.9870000000001</v>
      </c>
      <c r="D89" s="13">
        <f>MAX($B$29,$B$41,$B$53,$B$65,$B$77)</f>
        <v>2545.605</v>
      </c>
      <c r="E89" s="13">
        <f t="shared" si="0"/>
        <v>1345.6179999999999</v>
      </c>
      <c r="F89" s="13">
        <f>AVERAGE($B$29,$B$41,$B$53,$B$65,$B$77)</f>
        <v>1993.5642</v>
      </c>
      <c r="G89" s="14">
        <f t="shared" si="1"/>
        <v>4.6272801247133177E-2</v>
      </c>
    </row>
    <row r="90" spans="1:7" x14ac:dyDescent="0.25">
      <c r="A90" s="12">
        <v>42795</v>
      </c>
      <c r="B90" s="13">
        <v>1871.7639999999999</v>
      </c>
      <c r="C90" s="13">
        <f>MIN($B$30,$B$42,$B$54,$B$66,$B$78)</f>
        <v>857.31</v>
      </c>
      <c r="D90" s="13">
        <f>MAX($B$30,$B$42,$B$54,$B$66,$B$78)</f>
        <v>2495.6930000000002</v>
      </c>
      <c r="E90" s="13">
        <f t="shared" si="0"/>
        <v>1638.3830000000003</v>
      </c>
      <c r="F90" s="13">
        <f>AVERAGE($B$30,$B$42,$B$54,$B$66,$B$78)</f>
        <v>1805.2222000000002</v>
      </c>
      <c r="G90" s="14">
        <f t="shared" si="1"/>
        <v>3.6860725510687642E-2</v>
      </c>
    </row>
    <row r="91" spans="1:7" x14ac:dyDescent="0.25">
      <c r="A91" s="12">
        <v>42826</v>
      </c>
      <c r="B91" s="13">
        <v>2030.222</v>
      </c>
      <c r="C91" s="13">
        <f>MIN($B$31,$B$43,$B$55,$B$67,$B$79)</f>
        <v>1066.3800000000001</v>
      </c>
      <c r="D91" s="13">
        <f>MAX($B$31,$B$43,$B$55,$B$67,$B$79)</f>
        <v>2654.413</v>
      </c>
      <c r="E91" s="13">
        <f t="shared" si="0"/>
        <v>1588.0329999999999</v>
      </c>
      <c r="F91" s="13">
        <f>AVERAGE($B$31,$B$43,$B$55,$B$67,$B$79)</f>
        <v>1997.8306</v>
      </c>
      <c r="G91" s="14">
        <f t="shared" si="1"/>
        <v>1.621328655192289E-2</v>
      </c>
    </row>
    <row r="92" spans="1:7" x14ac:dyDescent="0.25">
      <c r="A92" s="12">
        <v>42856</v>
      </c>
      <c r="B92" s="13">
        <v>2381.585</v>
      </c>
      <c r="C92" s="13">
        <f>MIN($B$32,$B$44,$B$56,$B$68,$B$80)</f>
        <v>1547.944</v>
      </c>
      <c r="D92" s="13">
        <f>MAX($B$32,$B$44,$B$56,$B$68,$B$80)</f>
        <v>2975.49</v>
      </c>
      <c r="E92" s="13">
        <f t="shared" ref="E92:E111" si="2">D92-C92</f>
        <v>1427.5459999999998</v>
      </c>
      <c r="F92" s="13">
        <f>AVERAGE($B$32,$B$44,$B$56,$B$68,$B$80)</f>
        <v>2395.2691999999997</v>
      </c>
      <c r="G92" s="14">
        <f t="shared" ref="G92:G111" si="3">B92/F92-1</f>
        <v>-5.7130112974356217E-3</v>
      </c>
    </row>
    <row r="93" spans="1:7" x14ac:dyDescent="0.25">
      <c r="A93" s="12">
        <v>42887</v>
      </c>
      <c r="B93" s="13">
        <v>2666.97</v>
      </c>
      <c r="C93" s="13">
        <f>MIN($B$33,$B$45,$B$57,$B$69,$B$81)</f>
        <v>2005.4749999999999</v>
      </c>
      <c r="D93" s="13">
        <f>MAX($B$33,$B$45,$B$57,$B$69,$B$81)</f>
        <v>3196.587</v>
      </c>
      <c r="E93" s="13">
        <f t="shared" si="2"/>
        <v>1191.1120000000001</v>
      </c>
      <c r="F93" s="13">
        <f>AVERAGE($B$33,$B$45,$B$57,$B$69,$B$81)</f>
        <v>2723.1943999999994</v>
      </c>
      <c r="G93" s="14">
        <f t="shared" si="3"/>
        <v>-2.0646487815926595E-2</v>
      </c>
    </row>
    <row r="94" spans="1:7" x14ac:dyDescent="0.25">
      <c r="A94" s="12">
        <v>42917</v>
      </c>
      <c r="B94" s="13">
        <v>2882.5639999999999</v>
      </c>
      <c r="C94" s="13">
        <f>MIN($B$34,$B$46,$B$58,$B$70,$B$82)</f>
        <v>2399.9740000000002</v>
      </c>
      <c r="D94" s="13">
        <f>MAX($B$34,$B$46,$B$58,$B$70,$B$82)</f>
        <v>3329.0369999999998</v>
      </c>
      <c r="E94" s="13">
        <f t="shared" si="2"/>
        <v>929.06299999999965</v>
      </c>
      <c r="F94" s="13">
        <f>AVERAGE($B$34,$B$46,$B$58,$B$70,$B$82)</f>
        <v>2968.7539999999999</v>
      </c>
      <c r="G94" s="14">
        <f t="shared" si="3"/>
        <v>-2.9032381935316987E-2</v>
      </c>
    </row>
    <row r="95" spans="1:7" x14ac:dyDescent="0.25">
      <c r="A95" s="12">
        <v>42948</v>
      </c>
      <c r="B95" s="13">
        <v>3105.7739999999999</v>
      </c>
      <c r="C95" s="13">
        <f>MIN($B$35,$B$47,$B$59,$B$71,$B$83)</f>
        <v>2768.3980000000001</v>
      </c>
      <c r="D95" s="13">
        <f>MAX($B$35,$B$47,$B$59,$B$71,$B$83)</f>
        <v>3452.884</v>
      </c>
      <c r="E95" s="13">
        <f t="shared" si="2"/>
        <v>684.48599999999988</v>
      </c>
      <c r="F95" s="13">
        <f>AVERAGE($B$35,$B$47,$B$59,$B$71,$B$83)</f>
        <v>3217.8642</v>
      </c>
      <c r="G95" s="14">
        <f t="shared" si="3"/>
        <v>-3.4833726047233449E-2</v>
      </c>
    </row>
    <row r="96" spans="1:7" x14ac:dyDescent="0.25">
      <c r="A96" s="12">
        <v>42979</v>
      </c>
      <c r="B96" s="13">
        <v>3436.54</v>
      </c>
      <c r="C96" s="13">
        <f>MIN($B$36,$B$48,$B$60,$B$72,$B$84)</f>
        <v>3187.0160000000001</v>
      </c>
      <c r="D96" s="13">
        <f>MAX($B$36,$B$48,$B$60,$B$72,$B$84)</f>
        <v>3716.7809999999999</v>
      </c>
      <c r="E96" s="13">
        <f t="shared" si="2"/>
        <v>529.76499999999987</v>
      </c>
      <c r="F96" s="13">
        <f>AVERAGE($B$36,$B$48,$B$60,$B$72,$B$84)</f>
        <v>3556.7478000000001</v>
      </c>
      <c r="G96" s="14">
        <f t="shared" si="3"/>
        <v>-3.3797110945004372E-2</v>
      </c>
    </row>
    <row r="97" spans="1:7" x14ac:dyDescent="0.25">
      <c r="A97" s="12">
        <v>43009</v>
      </c>
      <c r="B97" s="13">
        <v>3730.3310000000001</v>
      </c>
      <c r="C97" s="13">
        <f>MIN($B$37,$B$49,$B$61,$B$73,$B$85)</f>
        <v>3587.27</v>
      </c>
      <c r="D97" s="13">
        <f>MAX($B$37,$B$49,$B$61,$B$73,$B$85)</f>
        <v>4024.5010000000002</v>
      </c>
      <c r="E97" s="13">
        <f t="shared" si="2"/>
        <v>437.23100000000022</v>
      </c>
      <c r="F97" s="13">
        <f>AVERAGE($B$37,$B$49,$B$61,$B$73,$B$85)</f>
        <v>3861.7184000000002</v>
      </c>
      <c r="G97" s="14">
        <f t="shared" si="3"/>
        <v>-3.4023040105669033E-2</v>
      </c>
    </row>
    <row r="98" spans="1:7" x14ac:dyDescent="0.25">
      <c r="A98" s="12">
        <v>43040</v>
      </c>
      <c r="B98" s="13">
        <v>3656.989</v>
      </c>
      <c r="C98" s="13">
        <f>MIN($B$38,$B$50,$B$62,$B$74,$B$86)</f>
        <v>3426.8679999999999</v>
      </c>
      <c r="D98" s="13">
        <f>MAX($B$38,$B$50,$B$62,$B$74,$B$86)</f>
        <v>3986.88</v>
      </c>
      <c r="E98" s="13">
        <f t="shared" si="2"/>
        <v>560.01200000000017</v>
      </c>
      <c r="F98" s="13">
        <f>AVERAGE($B$38,$B$50,$B$62,$B$74,$B$86)</f>
        <v>3750.6915999999997</v>
      </c>
      <c r="G98" s="14">
        <f t="shared" si="3"/>
        <v>-2.4982752514229545E-2</v>
      </c>
    </row>
    <row r="99" spans="1:7" x14ac:dyDescent="0.25">
      <c r="A99" s="12">
        <v>43070</v>
      </c>
      <c r="B99" s="13">
        <v>3142.8359999999998</v>
      </c>
      <c r="C99" s="13">
        <f>MIN($B$39,$B$51,$B$63,$B$75,$B$87)</f>
        <v>2889.8919999999998</v>
      </c>
      <c r="D99" s="13">
        <f>MAX($B$39,$B$51,$B$63,$B$75,$B$87)</f>
        <v>3674.9749999999999</v>
      </c>
      <c r="E99" s="13">
        <f t="shared" si="2"/>
        <v>785.08300000000008</v>
      </c>
      <c r="F99" s="13">
        <f>AVERAGE($B$39,$B$51,$B$63,$B$75,$B$87)</f>
        <v>3288.5355142799999</v>
      </c>
      <c r="G99" s="14">
        <f t="shared" si="3"/>
        <v>-4.4305288371471296E-2</v>
      </c>
    </row>
    <row r="100" spans="1:7" x14ac:dyDescent="0.25">
      <c r="A100" s="12">
        <v>43101</v>
      </c>
      <c r="B100" s="13">
        <v>2403.0140000000001</v>
      </c>
      <c r="C100" s="13">
        <f>MIN($B$28,$B$40,$B$52,$B$64,$B$76)</f>
        <v>1924.922</v>
      </c>
      <c r="D100" s="13">
        <f>MAX($B$28,$B$40,$B$52,$B$64,$B$76)</f>
        <v>2949.3049999999998</v>
      </c>
      <c r="E100" s="13">
        <f t="shared" si="2"/>
        <v>1024.3829999999998</v>
      </c>
      <c r="F100" s="13">
        <f>AVERAGE($B$28,$B$40,$B$52,$B$64,$B$76)</f>
        <v>2579.6800000000003</v>
      </c>
      <c r="G100" s="14">
        <f t="shared" si="3"/>
        <v>-6.8483687899274392E-2</v>
      </c>
    </row>
    <row r="101" spans="1:7" x14ac:dyDescent="0.25">
      <c r="A101" s="12">
        <v>43132</v>
      </c>
      <c r="B101" s="13">
        <v>1847.693</v>
      </c>
      <c r="C101" s="13">
        <f>MIN($B$29,$B$41,$B$53,$B$65,$B$77)</f>
        <v>1199.9870000000001</v>
      </c>
      <c r="D101" s="13">
        <f>MAX($B$29,$B$41,$B$53,$B$65,$B$77)</f>
        <v>2545.605</v>
      </c>
      <c r="E101" s="13">
        <f t="shared" si="2"/>
        <v>1345.6179999999999</v>
      </c>
      <c r="F101" s="13">
        <f>AVERAGE($B$29,$B$41,$B$53,$B$65,$B$77)</f>
        <v>1993.5642</v>
      </c>
      <c r="G101" s="14">
        <f t="shared" si="3"/>
        <v>-7.3171057144786222E-2</v>
      </c>
    </row>
    <row r="102" spans="1:7" x14ac:dyDescent="0.25">
      <c r="A102" s="12">
        <v>43160</v>
      </c>
      <c r="B102" s="13">
        <v>1681.11</v>
      </c>
      <c r="C102" s="13">
        <f>MIN($B$30,$B$42,$B$54,$B$66,$B$78)</f>
        <v>857.31</v>
      </c>
      <c r="D102" s="13">
        <f>MAX($B$30,$B$42,$B$54,$B$66,$B$78)</f>
        <v>2495.6930000000002</v>
      </c>
      <c r="E102" s="13">
        <f t="shared" si="2"/>
        <v>1638.3830000000003</v>
      </c>
      <c r="F102" s="13">
        <f>AVERAGE($B$30,$B$42,$B$54,$B$66,$B$78)</f>
        <v>1805.2222000000002</v>
      </c>
      <c r="G102" s="14">
        <f t="shared" si="3"/>
        <v>-6.8751758093823723E-2</v>
      </c>
    </row>
    <row r="103" spans="1:7" x14ac:dyDescent="0.25">
      <c r="A103" s="12">
        <v>43191</v>
      </c>
      <c r="B103" s="13">
        <v>1872.183</v>
      </c>
      <c r="C103" s="13">
        <f>MIN($B$31,$B$43,$B$55,$B$67,$B$79)</f>
        <v>1066.3800000000001</v>
      </c>
      <c r="D103" s="13">
        <f>MAX($B$31,$B$43,$B$55,$B$67,$B$79)</f>
        <v>2654.413</v>
      </c>
      <c r="E103" s="13">
        <f t="shared" si="2"/>
        <v>1588.0329999999999</v>
      </c>
      <c r="F103" s="13">
        <f>AVERAGE($B$31,$B$43,$B$55,$B$67,$B$79)</f>
        <v>1997.8306</v>
      </c>
      <c r="G103" s="14">
        <f t="shared" si="3"/>
        <v>-6.2892018972980024E-2</v>
      </c>
    </row>
    <row r="104" spans="1:7" x14ac:dyDescent="0.25">
      <c r="A104" s="12">
        <v>43221</v>
      </c>
      <c r="B104" s="13">
        <v>2259.5880000000002</v>
      </c>
      <c r="C104" s="13">
        <f>MIN($B$32,$B$44,$B$56,$B$68,$B$80)</f>
        <v>1547.944</v>
      </c>
      <c r="D104" s="13">
        <f>MAX($B$32,$B$44,$B$56,$B$68,$B$80)</f>
        <v>2975.49</v>
      </c>
      <c r="E104" s="13">
        <f t="shared" si="2"/>
        <v>1427.5459999999998</v>
      </c>
      <c r="F104" s="13">
        <f>AVERAGE($B$32,$B$44,$B$56,$B$68,$B$80)</f>
        <v>2395.2691999999997</v>
      </c>
      <c r="G104" s="14">
        <f t="shared" si="3"/>
        <v>-5.6645491037082385E-2</v>
      </c>
    </row>
    <row r="105" spans="1:7" x14ac:dyDescent="0.25">
      <c r="A105" s="12">
        <v>43252</v>
      </c>
      <c r="B105" s="13">
        <v>2587.096</v>
      </c>
      <c r="C105" s="13">
        <f>MIN($B$33,$B$45,$B$57,$B$69,$B$81)</f>
        <v>2005.4749999999999</v>
      </c>
      <c r="D105" s="13">
        <f>MAX($B$33,$B$45,$B$57,$B$69,$B$81)</f>
        <v>3196.587</v>
      </c>
      <c r="E105" s="13">
        <f t="shared" si="2"/>
        <v>1191.1120000000001</v>
      </c>
      <c r="F105" s="13">
        <f>AVERAGE($B$33,$B$45,$B$57,$B$69,$B$81)</f>
        <v>2723.1943999999994</v>
      </c>
      <c r="G105" s="14">
        <f t="shared" si="3"/>
        <v>-4.9977482327372424E-2</v>
      </c>
    </row>
    <row r="106" spans="1:7" x14ac:dyDescent="0.25">
      <c r="A106" s="12">
        <v>43282</v>
      </c>
      <c r="B106" s="13">
        <v>2834.1570000000002</v>
      </c>
      <c r="C106" s="13">
        <f>MIN($B$34,$B$46,$B$58,$B$70,$B$82)</f>
        <v>2399.9740000000002</v>
      </c>
      <c r="D106" s="13">
        <f>MAX($B$34,$B$46,$B$58,$B$70,$B$82)</f>
        <v>3329.0369999999998</v>
      </c>
      <c r="E106" s="13">
        <f t="shared" si="2"/>
        <v>929.06299999999965</v>
      </c>
      <c r="F106" s="13">
        <f>AVERAGE($B$34,$B$46,$B$58,$B$70,$B$82)</f>
        <v>2968.7539999999999</v>
      </c>
      <c r="G106" s="14">
        <f t="shared" si="3"/>
        <v>-4.5337875755283141E-2</v>
      </c>
    </row>
    <row r="107" spans="1:7" x14ac:dyDescent="0.25">
      <c r="A107" s="12">
        <v>43313</v>
      </c>
      <c r="B107" s="13">
        <v>3053.8290000000002</v>
      </c>
      <c r="C107" s="13">
        <f>MIN($B$35,$B$47,$B$59,$B$71,$B$83)</f>
        <v>2768.3980000000001</v>
      </c>
      <c r="D107" s="13">
        <f>MAX($B$35,$B$47,$B$59,$B$71,$B$83)</f>
        <v>3452.884</v>
      </c>
      <c r="E107" s="13">
        <f t="shared" si="2"/>
        <v>684.48599999999988</v>
      </c>
      <c r="F107" s="13">
        <f>AVERAGE($B$35,$B$47,$B$59,$B$71,$B$83)</f>
        <v>3217.8642</v>
      </c>
      <c r="G107" s="14">
        <f t="shared" si="3"/>
        <v>-5.0976420944053413E-2</v>
      </c>
    </row>
    <row r="108" spans="1:7" x14ac:dyDescent="0.25">
      <c r="A108" s="12">
        <v>43344</v>
      </c>
      <c r="B108" s="13">
        <v>3394.0880000000002</v>
      </c>
      <c r="C108" s="13">
        <f>MIN($B$36,$B$48,$B$60,$B$72,$B$84)</f>
        <v>3187.0160000000001</v>
      </c>
      <c r="D108" s="13">
        <f>MAX($B$36,$B$48,$B$60,$B$72,$B$84)</f>
        <v>3716.7809999999999</v>
      </c>
      <c r="E108" s="13">
        <f t="shared" si="2"/>
        <v>529.76499999999987</v>
      </c>
      <c r="F108" s="13">
        <f>AVERAGE($B$36,$B$48,$B$60,$B$72,$B$84)</f>
        <v>3556.7478000000001</v>
      </c>
      <c r="G108" s="14">
        <f t="shared" si="3"/>
        <v>-4.5732733706899342E-2</v>
      </c>
    </row>
    <row r="109" spans="1:7" x14ac:dyDescent="0.25">
      <c r="A109" s="12">
        <v>43374</v>
      </c>
      <c r="B109" s="13">
        <v>3688.3380000000002</v>
      </c>
      <c r="C109" s="13">
        <f>MIN($B$37,$B$49,$B$61,$B$73,$B$85)</f>
        <v>3587.27</v>
      </c>
      <c r="D109" s="13">
        <f>MAX($B$37,$B$49,$B$61,$B$73,$B$85)</f>
        <v>4024.5010000000002</v>
      </c>
      <c r="E109" s="13">
        <f t="shared" si="2"/>
        <v>437.23100000000022</v>
      </c>
      <c r="F109" s="13">
        <f>AVERAGE($B$37,$B$49,$B$61,$B$73,$B$85)</f>
        <v>3861.7184000000002</v>
      </c>
      <c r="G109" s="14">
        <f t="shared" si="3"/>
        <v>-4.4897214670028718E-2</v>
      </c>
    </row>
    <row r="110" spans="1:7" x14ac:dyDescent="0.25">
      <c r="A110" s="12">
        <v>43405</v>
      </c>
      <c r="B110" s="13">
        <v>3602.8789999999999</v>
      </c>
      <c r="C110" s="13">
        <f>MIN($B$38,$B$50,$B$62,$B$74,$B$86)</f>
        <v>3426.8679999999999</v>
      </c>
      <c r="D110" s="13">
        <f>MAX($B$38,$B$50,$B$62,$B$74,$B$86)</f>
        <v>3986.88</v>
      </c>
      <c r="E110" s="13">
        <f t="shared" si="2"/>
        <v>560.01200000000017</v>
      </c>
      <c r="F110" s="13">
        <f>AVERAGE($B$38,$B$50,$B$62,$B$74,$B$86)</f>
        <v>3750.6915999999997</v>
      </c>
      <c r="G110" s="14">
        <f t="shared" si="3"/>
        <v>-3.9409425184411262E-2</v>
      </c>
    </row>
    <row r="111" spans="1:7" x14ac:dyDescent="0.25">
      <c r="A111" s="15">
        <v>43435</v>
      </c>
      <c r="B111" s="16">
        <v>3078.2350000000001</v>
      </c>
      <c r="C111" s="16">
        <f>MIN($B$39,$B$51,$B$63,$B$75,$B$87)</f>
        <v>2889.8919999999998</v>
      </c>
      <c r="D111" s="16">
        <f>MAX($B$39,$B$51,$B$63,$B$75,$B$87)</f>
        <v>3674.9749999999999</v>
      </c>
      <c r="E111" s="16">
        <f t="shared" si="2"/>
        <v>785.08300000000008</v>
      </c>
      <c r="F111" s="16">
        <f>AVERAGE($B$39,$B$51,$B$63,$B$75,$B$87)</f>
        <v>3288.5355142799999</v>
      </c>
      <c r="G111" s="17">
        <f t="shared" si="3"/>
        <v>-6.3949594999597736E-2</v>
      </c>
    </row>
    <row r="112" spans="1:7" x14ac:dyDescent="0.25">
      <c r="A112" s="2" t="s">
        <v>11</v>
      </c>
    </row>
    <row r="113" spans="1:2" x14ac:dyDescent="0.25">
      <c r="A113" s="2" t="s">
        <v>12</v>
      </c>
    </row>
    <row r="114" spans="1:2" x14ac:dyDescent="0.25">
      <c r="A114" s="4" t="s">
        <v>13</v>
      </c>
      <c r="B114" s="12" t="s">
        <v>14</v>
      </c>
    </row>
    <row r="115" spans="1:2" x14ac:dyDescent="0.25">
      <c r="A115" s="2"/>
    </row>
    <row r="116" spans="1:2" x14ac:dyDescent="0.25">
      <c r="A116" s="8"/>
      <c r="B116" s="18" t="s">
        <v>15</v>
      </c>
    </row>
    <row r="117" spans="1:2" x14ac:dyDescent="0.25">
      <c r="A117" s="19">
        <v>49.5</v>
      </c>
      <c r="B117" s="20">
        <v>-0.6</v>
      </c>
    </row>
    <row r="118" spans="1:2" x14ac:dyDescent="0.25">
      <c r="A118" s="19">
        <v>49.5</v>
      </c>
      <c r="B118" s="20">
        <v>1.2</v>
      </c>
    </row>
  </sheetData>
  <mergeCells count="2">
    <mergeCell ref="B25:G25"/>
    <mergeCell ref="C26:G26"/>
  </mergeCells>
  <pageMargins left="0.75" right="0.75" top="1" bottom="1" header="0.5" footer="0.5"/>
  <pageSetup scale="6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Fig19</vt:lpstr>
      <vt:lpstr>'Fig19'!Print_Area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2017-02-06T22:22:46Z</dcterms:created>
  <dcterms:modified xsi:type="dcterms:W3CDTF">2017-02-06T22:22:47Z</dcterms:modified>
</cp:coreProperties>
</file>