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theme/themeOverride2.xml" ContentType="application/vnd.openxmlformats-officedocument.themeOverride+xml"/>
  <Override PartName="/xl/drawings/drawing3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285" yWindow="135" windowWidth="15480" windowHeight="9990"/>
  </bookViews>
  <sheets>
    <sheet name="Fig4-M" sheetId="34" r:id="rId1"/>
    <sheet name="Data 1" sheetId="22" r:id="rId2"/>
  </sheets>
  <calcPr calcId="152511"/>
  <fileRecoveryPr autoRecover="0"/>
</workbook>
</file>

<file path=xl/calcChain.xml><?xml version="1.0" encoding="utf-8"?>
<calcChain xmlns="http://schemas.openxmlformats.org/spreadsheetml/2006/main">
  <c r="T11" i="22" l="1"/>
  <c r="V18" i="22"/>
  <c r="T18" i="22"/>
  <c r="U18" i="22"/>
  <c r="J38" i="22" l="1"/>
  <c r="K38" i="22" s="1"/>
  <c r="O38" i="22"/>
  <c r="Q38" i="22"/>
  <c r="H38" i="22"/>
  <c r="P38" i="22"/>
  <c r="U17" i="22" l="1"/>
  <c r="T17" i="22"/>
  <c r="J37" i="22"/>
  <c r="K37" i="22" s="1"/>
  <c r="O37" i="22"/>
  <c r="H37" i="22"/>
  <c r="V17" i="22" s="1"/>
  <c r="P37" i="22"/>
  <c r="Q37" i="22"/>
  <c r="H36" i="22" l="1"/>
  <c r="P36" i="22"/>
  <c r="J36" i="22"/>
  <c r="K36" i="22" s="1"/>
  <c r="O36" i="22"/>
  <c r="Q36" i="22"/>
  <c r="H35" i="22" l="1"/>
  <c r="J35" i="22"/>
  <c r="I35" i="22"/>
  <c r="Q35" i="22"/>
  <c r="I34" i="22"/>
  <c r="Q5" i="22"/>
  <c r="Q6" i="22"/>
  <c r="Q7" i="22"/>
  <c r="Q8" i="22"/>
  <c r="Q9" i="22"/>
  <c r="Q10" i="22"/>
  <c r="Q11" i="22"/>
  <c r="Q12" i="22"/>
  <c r="Q13" i="22"/>
  <c r="Q14" i="22"/>
  <c r="Q15" i="22"/>
  <c r="Q16" i="22"/>
  <c r="Q17" i="22"/>
  <c r="Q18" i="22"/>
  <c r="Q19" i="22"/>
  <c r="Q20" i="22"/>
  <c r="Q21" i="22"/>
  <c r="Q22" i="22"/>
  <c r="Q23" i="22"/>
  <c r="Q24" i="22"/>
  <c r="Q25" i="22"/>
  <c r="Q26" i="22"/>
  <c r="Q27" i="22"/>
  <c r="Q28" i="22"/>
  <c r="Q29" i="22"/>
  <c r="Q30" i="22"/>
  <c r="Q31" i="22"/>
  <c r="Q32" i="22"/>
  <c r="Q33" i="22"/>
  <c r="Q34" i="22"/>
  <c r="Q4" i="22"/>
  <c r="P5" i="22"/>
  <c r="P6" i="22"/>
  <c r="P7" i="22"/>
  <c r="P8" i="22"/>
  <c r="P9" i="22"/>
  <c r="P10" i="22"/>
  <c r="P11" i="22"/>
  <c r="P12" i="22"/>
  <c r="P13" i="22"/>
  <c r="P14" i="22"/>
  <c r="P15" i="22"/>
  <c r="P16" i="22"/>
  <c r="P17" i="22"/>
  <c r="P18" i="22"/>
  <c r="P19" i="22"/>
  <c r="P20" i="22"/>
  <c r="P21" i="22"/>
  <c r="P22" i="22"/>
  <c r="P23" i="22"/>
  <c r="P24" i="22"/>
  <c r="P25" i="22"/>
  <c r="P26" i="22"/>
  <c r="P27" i="22"/>
  <c r="P28" i="22"/>
  <c r="P29" i="22"/>
  <c r="P30" i="22"/>
  <c r="P31" i="22"/>
  <c r="P32" i="22"/>
  <c r="P33" i="22"/>
  <c r="P34" i="22"/>
  <c r="P35" i="22"/>
  <c r="P4" i="22"/>
  <c r="O5" i="22"/>
  <c r="O6" i="22"/>
  <c r="O7" i="22"/>
  <c r="O8" i="22"/>
  <c r="O9" i="22"/>
  <c r="O10" i="22"/>
  <c r="O11" i="22"/>
  <c r="O12" i="22"/>
  <c r="O13" i="22"/>
  <c r="O14" i="22"/>
  <c r="O15" i="22"/>
  <c r="O16" i="22"/>
  <c r="O17" i="22"/>
  <c r="O18" i="22"/>
  <c r="O19" i="22"/>
  <c r="O20" i="22"/>
  <c r="O21" i="22"/>
  <c r="O22" i="22"/>
  <c r="O23" i="22"/>
  <c r="O24" i="22"/>
  <c r="O25" i="22"/>
  <c r="O26" i="22"/>
  <c r="O27" i="22"/>
  <c r="O28" i="22"/>
  <c r="O29" i="22"/>
  <c r="O30" i="22"/>
  <c r="O31" i="22"/>
  <c r="O32" i="22"/>
  <c r="O33" i="22"/>
  <c r="O34" i="22"/>
  <c r="O35" i="22"/>
  <c r="O4" i="22"/>
  <c r="T7" i="22"/>
  <c r="K13" i="22"/>
  <c r="H34" i="22"/>
  <c r="H33" i="22"/>
  <c r="H32" i="22"/>
  <c r="H31" i="22"/>
  <c r="H30" i="22"/>
  <c r="H29" i="22"/>
  <c r="H28" i="22"/>
  <c r="H27" i="22"/>
  <c r="H26" i="22"/>
  <c r="H25" i="22"/>
  <c r="H24" i="22"/>
  <c r="H23" i="22"/>
  <c r="H22" i="22"/>
  <c r="H21" i="22"/>
  <c r="H20" i="22"/>
  <c r="H19" i="22"/>
  <c r="H18" i="22"/>
  <c r="H17" i="22"/>
  <c r="H16" i="22"/>
  <c r="H15" i="22"/>
  <c r="H14" i="22"/>
  <c r="H13" i="22"/>
  <c r="H12" i="22"/>
  <c r="H11" i="22"/>
  <c r="H10" i="22"/>
  <c r="H9" i="22"/>
  <c r="H8" i="22"/>
  <c r="H7" i="22"/>
  <c r="H6" i="22"/>
  <c r="H5" i="22"/>
  <c r="H4" i="22"/>
  <c r="J34" i="22"/>
  <c r="K34" i="22" s="1"/>
  <c r="J33" i="22"/>
  <c r="J32" i="22"/>
  <c r="J31" i="22"/>
  <c r="K31" i="22" s="1"/>
  <c r="J30" i="22"/>
  <c r="J29" i="22"/>
  <c r="J28" i="22"/>
  <c r="J27" i="22"/>
  <c r="J26" i="22"/>
  <c r="J25" i="22"/>
  <c r="J24" i="22"/>
  <c r="J23" i="22"/>
  <c r="J22" i="22"/>
  <c r="J21" i="22"/>
  <c r="J20" i="22"/>
  <c r="J19" i="22"/>
  <c r="J18" i="22"/>
  <c r="J17" i="22"/>
  <c r="J16" i="22"/>
  <c r="J15" i="22"/>
  <c r="K15" i="22" s="1"/>
  <c r="J14" i="22"/>
  <c r="J13" i="22"/>
  <c r="J12" i="22"/>
  <c r="J11" i="22"/>
  <c r="J10" i="22"/>
  <c r="J9" i="22"/>
  <c r="J8" i="22"/>
  <c r="J7" i="22"/>
  <c r="J6" i="22"/>
  <c r="J5" i="22"/>
  <c r="J4" i="22"/>
  <c r="I33" i="22"/>
  <c r="T14" i="22" s="1"/>
  <c r="I32" i="22"/>
  <c r="T12" i="22" s="1"/>
  <c r="I31" i="22"/>
  <c r="I30" i="22"/>
  <c r="I29" i="22"/>
  <c r="I28" i="22"/>
  <c r="T8" i="22" s="1"/>
  <c r="I27" i="22"/>
  <c r="I26" i="22"/>
  <c r="I25" i="22"/>
  <c r="I24" i="22"/>
  <c r="T4" i="22" s="1"/>
  <c r="I23" i="22"/>
  <c r="K23" i="22" s="1"/>
  <c r="I22" i="22"/>
  <c r="K22" i="22" s="1"/>
  <c r="I21" i="22"/>
  <c r="K21" i="22" s="1"/>
  <c r="I20" i="22"/>
  <c r="K20" i="22" s="1"/>
  <c r="I19" i="22"/>
  <c r="I18" i="22"/>
  <c r="I17" i="22"/>
  <c r="K17" i="22" s="1"/>
  <c r="I16" i="22"/>
  <c r="I15" i="22"/>
  <c r="I14" i="22"/>
  <c r="I13" i="22"/>
  <c r="I12" i="22"/>
  <c r="K12" i="22" s="1"/>
  <c r="I11" i="22"/>
  <c r="I10" i="22"/>
  <c r="I9" i="22"/>
  <c r="K9" i="22" s="1"/>
  <c r="I8" i="22"/>
  <c r="K8" i="22" s="1"/>
  <c r="I7" i="22"/>
  <c r="K7" i="22" s="1"/>
  <c r="I6" i="22"/>
  <c r="I5" i="22"/>
  <c r="K5" i="22" s="1"/>
  <c r="I4" i="22"/>
  <c r="K4" i="22" s="1"/>
  <c r="K29" i="22" l="1"/>
  <c r="T10" i="22"/>
  <c r="T9" i="22"/>
  <c r="K14" i="22"/>
  <c r="T5" i="22"/>
  <c r="T13" i="22"/>
  <c r="K18" i="22"/>
  <c r="K28" i="22"/>
  <c r="K6" i="22"/>
  <c r="K16" i="22"/>
  <c r="K10" i="22"/>
  <c r="K26" i="22"/>
  <c r="K11" i="22"/>
  <c r="K19" i="22"/>
  <c r="K27" i="22"/>
  <c r="T6" i="22"/>
  <c r="K30" i="22"/>
  <c r="K24" i="22"/>
  <c r="K32" i="22"/>
  <c r="K25" i="22"/>
  <c r="K33" i="22"/>
  <c r="K35" i="22"/>
</calcChain>
</file>

<file path=xl/sharedStrings.xml><?xml version="1.0" encoding="utf-8"?>
<sst xmlns="http://schemas.openxmlformats.org/spreadsheetml/2006/main" count="22" uniqueCount="21">
  <si>
    <t>Back to Contents</t>
  </si>
  <si>
    <t>Data 1: U.S. Imports of Crude Oil and Petroleum Products (Thousand Barrels)</t>
  </si>
  <si>
    <t>Sourcekey</t>
  </si>
  <si>
    <t>MTTIMUS1</t>
  </si>
  <si>
    <t>Date</t>
  </si>
  <si>
    <t>U.S. Field Production of Crude Oil (Thousand Barrels per Day)</t>
  </si>
  <si>
    <t>r/p ratio</t>
  </si>
  <si>
    <t>Year</t>
  </si>
  <si>
    <t>Crude Production (MMBbl)</t>
  </si>
  <si>
    <t>Crude Production (MBbl)</t>
  </si>
  <si>
    <t>Crude Imports (MBbl)</t>
  </si>
  <si>
    <t>Crude Reserves (MMBbl)</t>
  </si>
  <si>
    <t>Crude Imports (MMBbl)</t>
  </si>
  <si>
    <t>Crude and Petroleum imports (MBbl)</t>
  </si>
  <si>
    <t>Net Crude and Petroleum Imports (MBbl/day)</t>
  </si>
  <si>
    <t>Crude Production Index</t>
  </si>
  <si>
    <t>Crude Net Import Index</t>
  </si>
  <si>
    <t>Crude Reserves Index</t>
  </si>
  <si>
    <t>Annual U.S. oil reserves change</t>
  </si>
  <si>
    <t>U.S. oil production</t>
  </si>
  <si>
    <t>U.S. oil imports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</si>
</sst>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u/>
      <sz val="10"/>
      <color indexed="12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2"/>
      <color indexed="18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1" quotePrefix="1" applyAlignment="1" applyProtection="1">
      <alignment horizontal="left"/>
    </xf>
    <xf numFmtId="0" fontId="5" fillId="0" borderId="0" xfId="0" applyFont="1"/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0" fillId="0" borderId="0" xfId="0" applyFill="1"/>
    <xf numFmtId="0" fontId="3" fillId="0" borderId="0" xfId="0" applyFon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C35D0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2.xml"/><Relationship Id="rId1" Type="http://schemas.openxmlformats.org/officeDocument/2006/relationships/themeOverride" Target="../theme/themeOverride1.xml"/></Relationships>
</file>

<file path=xl/charts/_rels/chart2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3.xml"/><Relationship Id="rId1" Type="http://schemas.openxmlformats.org/officeDocument/2006/relationships/themeOverride" Target="../theme/themeOverrid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>
        <c:manualLayout>
          <c:layoutTarget val="inner"/>
          <c:xMode val="edge"/>
          <c:yMode val="edge"/>
          <c:x val="5.886542345787027E-2"/>
          <c:y val="0.13120613395547784"/>
          <c:w val="0.87831121804218948"/>
          <c:h val="0.8004192184310297"/>
        </c:manualLayout>
      </c:layout>
      <c:lineChart>
        <c:grouping val="standard"/>
        <c:varyColors val="0"/>
        <c:ser>
          <c:idx val="0"/>
          <c:order val="0"/>
          <c:tx>
            <c:strRef>
              <c:f>'Data 1'!$H$3</c:f>
              <c:strCache>
                <c:ptCount val="1"/>
                <c:pt idx="0">
                  <c:v>Crude Imports (MMBbl)</c:v>
                </c:pt>
              </c:strCache>
            </c:strRef>
          </c:tx>
          <c:spPr>
            <a:ln w="25400">
              <a:solidFill>
                <a:srgbClr val="0096D7"/>
              </a:solidFill>
            </a:ln>
          </c:spPr>
          <c:marker>
            <c:symbol val="none"/>
          </c:marker>
          <c:cat>
            <c:numRef>
              <c:f>'Data 1'!$G$8:$G$38</c:f>
              <c:numCache>
                <c:formatCode>0</c:formatCode>
                <c:ptCount val="31"/>
                <c:pt idx="0">
                  <c:v>1985</c:v>
                </c:pt>
                <c:pt idx="1">
                  <c:v>1986</c:v>
                </c:pt>
                <c:pt idx="2">
                  <c:v>1987</c:v>
                </c:pt>
                <c:pt idx="3">
                  <c:v>1988</c:v>
                </c:pt>
                <c:pt idx="4">
                  <c:v>1989</c:v>
                </c:pt>
                <c:pt idx="5">
                  <c:v>1990</c:v>
                </c:pt>
                <c:pt idx="6">
                  <c:v>1991</c:v>
                </c:pt>
                <c:pt idx="7">
                  <c:v>1992</c:v>
                </c:pt>
                <c:pt idx="8">
                  <c:v>1993</c:v>
                </c:pt>
                <c:pt idx="9">
                  <c:v>1994</c:v>
                </c:pt>
                <c:pt idx="10">
                  <c:v>1995</c:v>
                </c:pt>
                <c:pt idx="11">
                  <c:v>1996</c:v>
                </c:pt>
                <c:pt idx="12">
                  <c:v>1997</c:v>
                </c:pt>
                <c:pt idx="13">
                  <c:v>1998</c:v>
                </c:pt>
                <c:pt idx="14">
                  <c:v>1999</c:v>
                </c:pt>
                <c:pt idx="15">
                  <c:v>2000</c:v>
                </c:pt>
                <c:pt idx="16">
                  <c:v>2001</c:v>
                </c:pt>
                <c:pt idx="17">
                  <c:v>2002</c:v>
                </c:pt>
                <c:pt idx="18">
                  <c:v>2003</c:v>
                </c:pt>
                <c:pt idx="19">
                  <c:v>2004</c:v>
                </c:pt>
                <c:pt idx="20">
                  <c:v>2005</c:v>
                </c:pt>
                <c:pt idx="21">
                  <c:v>2006</c:v>
                </c:pt>
                <c:pt idx="22">
                  <c:v>2007</c:v>
                </c:pt>
                <c:pt idx="23">
                  <c:v>2008</c:v>
                </c:pt>
                <c:pt idx="24">
                  <c:v>2009</c:v>
                </c:pt>
                <c:pt idx="25">
                  <c:v>2010</c:v>
                </c:pt>
                <c:pt idx="26">
                  <c:v>2011</c:v>
                </c:pt>
                <c:pt idx="27">
                  <c:v>2012</c:v>
                </c:pt>
                <c:pt idx="28">
                  <c:v>2013</c:v>
                </c:pt>
                <c:pt idx="29">
                  <c:v>2014</c:v>
                </c:pt>
                <c:pt idx="30">
                  <c:v>2015</c:v>
                </c:pt>
              </c:numCache>
            </c:numRef>
          </c:cat>
          <c:val>
            <c:numRef>
              <c:f>'Data 1'!$H$8:$H$38</c:f>
              <c:numCache>
                <c:formatCode>General</c:formatCode>
                <c:ptCount val="31"/>
                <c:pt idx="0">
                  <c:v>1168.297</c:v>
                </c:pt>
                <c:pt idx="1">
                  <c:v>1524.9780000000001</c:v>
                </c:pt>
                <c:pt idx="2">
                  <c:v>1705.922</c:v>
                </c:pt>
                <c:pt idx="3">
                  <c:v>1869.0050000000001</c:v>
                </c:pt>
                <c:pt idx="4">
                  <c:v>2132.761</c:v>
                </c:pt>
                <c:pt idx="5">
                  <c:v>2151.3870000000002</c:v>
                </c:pt>
                <c:pt idx="6">
                  <c:v>2110.5320000000002</c:v>
                </c:pt>
                <c:pt idx="7">
                  <c:v>2226.3409999999999</c:v>
                </c:pt>
                <c:pt idx="8">
                  <c:v>2477.23</c:v>
                </c:pt>
                <c:pt idx="9">
                  <c:v>2578.0720000000001</c:v>
                </c:pt>
                <c:pt idx="10">
                  <c:v>2638.81</c:v>
                </c:pt>
                <c:pt idx="11">
                  <c:v>2747.8389999999999</c:v>
                </c:pt>
                <c:pt idx="12">
                  <c:v>3002.299</c:v>
                </c:pt>
                <c:pt idx="13">
                  <c:v>3177.5839999999998</c:v>
                </c:pt>
                <c:pt idx="14">
                  <c:v>3186.663</c:v>
                </c:pt>
                <c:pt idx="15">
                  <c:v>3319.8159999999998</c:v>
                </c:pt>
                <c:pt idx="16">
                  <c:v>3404.8939999999998</c:v>
                </c:pt>
                <c:pt idx="17">
                  <c:v>3336.1750000000002</c:v>
                </c:pt>
                <c:pt idx="18">
                  <c:v>3527.6959999999999</c:v>
                </c:pt>
                <c:pt idx="19">
                  <c:v>3692.0630000000001</c:v>
                </c:pt>
                <c:pt idx="20">
                  <c:v>3695.971</c:v>
                </c:pt>
                <c:pt idx="21">
                  <c:v>3693.0810000000001</c:v>
                </c:pt>
                <c:pt idx="22">
                  <c:v>3661.404</c:v>
                </c:pt>
                <c:pt idx="23">
                  <c:v>3580.694</c:v>
                </c:pt>
                <c:pt idx="24">
                  <c:v>3289.6750000000002</c:v>
                </c:pt>
                <c:pt idx="25">
                  <c:v>3362.8560000000002</c:v>
                </c:pt>
                <c:pt idx="26">
                  <c:v>3261.422</c:v>
                </c:pt>
                <c:pt idx="27">
                  <c:v>3120.7550000000001</c:v>
                </c:pt>
                <c:pt idx="28">
                  <c:v>2821.48</c:v>
                </c:pt>
                <c:pt idx="29">
                  <c:v>2680.6260000000002</c:v>
                </c:pt>
                <c:pt idx="30">
                  <c:v>2687.4090000000001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'Data 1'!$J$3</c:f>
              <c:strCache>
                <c:ptCount val="1"/>
                <c:pt idx="0">
                  <c:v>Crude Production (MMBbl)</c:v>
                </c:pt>
              </c:strCache>
            </c:strRef>
          </c:tx>
          <c:spPr>
            <a:ln w="25400">
              <a:solidFill>
                <a:srgbClr val="BD732A"/>
              </a:solidFill>
            </a:ln>
          </c:spPr>
          <c:marker>
            <c:symbol val="none"/>
          </c:marker>
          <c:cat>
            <c:numRef>
              <c:f>'Data 1'!$G$8:$G$38</c:f>
              <c:numCache>
                <c:formatCode>0</c:formatCode>
                <c:ptCount val="31"/>
                <c:pt idx="0">
                  <c:v>1985</c:v>
                </c:pt>
                <c:pt idx="1">
                  <c:v>1986</c:v>
                </c:pt>
                <c:pt idx="2">
                  <c:v>1987</c:v>
                </c:pt>
                <c:pt idx="3">
                  <c:v>1988</c:v>
                </c:pt>
                <c:pt idx="4">
                  <c:v>1989</c:v>
                </c:pt>
                <c:pt idx="5">
                  <c:v>1990</c:v>
                </c:pt>
                <c:pt idx="6">
                  <c:v>1991</c:v>
                </c:pt>
                <c:pt idx="7">
                  <c:v>1992</c:v>
                </c:pt>
                <c:pt idx="8">
                  <c:v>1993</c:v>
                </c:pt>
                <c:pt idx="9">
                  <c:v>1994</c:v>
                </c:pt>
                <c:pt idx="10">
                  <c:v>1995</c:v>
                </c:pt>
                <c:pt idx="11">
                  <c:v>1996</c:v>
                </c:pt>
                <c:pt idx="12">
                  <c:v>1997</c:v>
                </c:pt>
                <c:pt idx="13">
                  <c:v>1998</c:v>
                </c:pt>
                <c:pt idx="14">
                  <c:v>1999</c:v>
                </c:pt>
                <c:pt idx="15">
                  <c:v>2000</c:v>
                </c:pt>
                <c:pt idx="16">
                  <c:v>2001</c:v>
                </c:pt>
                <c:pt idx="17">
                  <c:v>2002</c:v>
                </c:pt>
                <c:pt idx="18">
                  <c:v>2003</c:v>
                </c:pt>
                <c:pt idx="19">
                  <c:v>2004</c:v>
                </c:pt>
                <c:pt idx="20">
                  <c:v>2005</c:v>
                </c:pt>
                <c:pt idx="21">
                  <c:v>2006</c:v>
                </c:pt>
                <c:pt idx="22">
                  <c:v>2007</c:v>
                </c:pt>
                <c:pt idx="23">
                  <c:v>2008</c:v>
                </c:pt>
                <c:pt idx="24">
                  <c:v>2009</c:v>
                </c:pt>
                <c:pt idx="25">
                  <c:v>2010</c:v>
                </c:pt>
                <c:pt idx="26">
                  <c:v>2011</c:v>
                </c:pt>
                <c:pt idx="27">
                  <c:v>2012</c:v>
                </c:pt>
                <c:pt idx="28">
                  <c:v>2013</c:v>
                </c:pt>
                <c:pt idx="29">
                  <c:v>2014</c:v>
                </c:pt>
                <c:pt idx="30">
                  <c:v>2015</c:v>
                </c:pt>
              </c:numCache>
            </c:numRef>
          </c:cat>
          <c:val>
            <c:numRef>
              <c:f>'Data 1'!$J$8:$J$38</c:f>
              <c:numCache>
                <c:formatCode>General</c:formatCode>
                <c:ptCount val="31"/>
                <c:pt idx="0">
                  <c:v>3274.5529999999999</c:v>
                </c:pt>
                <c:pt idx="1">
                  <c:v>3168.252</c:v>
                </c:pt>
                <c:pt idx="2">
                  <c:v>3047.3780000000002</c:v>
                </c:pt>
                <c:pt idx="3">
                  <c:v>2979.123</c:v>
                </c:pt>
                <c:pt idx="4">
                  <c:v>2778.7730000000001</c:v>
                </c:pt>
                <c:pt idx="5">
                  <c:v>2684.6869999999999</c:v>
                </c:pt>
                <c:pt idx="6">
                  <c:v>2707.0390000000002</c:v>
                </c:pt>
                <c:pt idx="7">
                  <c:v>2624.6320000000001</c:v>
                </c:pt>
                <c:pt idx="8">
                  <c:v>2499.0329999999999</c:v>
                </c:pt>
                <c:pt idx="9">
                  <c:v>2431.4760000000001</c:v>
                </c:pt>
                <c:pt idx="10">
                  <c:v>2394.268</c:v>
                </c:pt>
                <c:pt idx="11">
                  <c:v>2366.0169999999998</c:v>
                </c:pt>
                <c:pt idx="12">
                  <c:v>2354.8310000000001</c:v>
                </c:pt>
                <c:pt idx="13">
                  <c:v>2281.9189999999999</c:v>
                </c:pt>
                <c:pt idx="14">
                  <c:v>2146.732</c:v>
                </c:pt>
                <c:pt idx="15">
                  <c:v>2130.7069999999999</c:v>
                </c:pt>
                <c:pt idx="16">
                  <c:v>2117.511</c:v>
                </c:pt>
                <c:pt idx="17">
                  <c:v>2096.5880000000002</c:v>
                </c:pt>
                <c:pt idx="18">
                  <c:v>2061.9949999999999</c:v>
                </c:pt>
                <c:pt idx="19">
                  <c:v>1991.394</c:v>
                </c:pt>
                <c:pt idx="20">
                  <c:v>1892.095</c:v>
                </c:pt>
                <c:pt idx="21">
                  <c:v>1856.34</c:v>
                </c:pt>
                <c:pt idx="22">
                  <c:v>1852.99</c:v>
                </c:pt>
                <c:pt idx="23">
                  <c:v>1829.9849999999999</c:v>
                </c:pt>
                <c:pt idx="24">
                  <c:v>1953.8579999999999</c:v>
                </c:pt>
                <c:pt idx="25">
                  <c:v>1998.452</c:v>
                </c:pt>
                <c:pt idx="26">
                  <c:v>2060.7440000000001</c:v>
                </c:pt>
                <c:pt idx="27">
                  <c:v>2374.136</c:v>
                </c:pt>
                <c:pt idx="28">
                  <c:v>2725.665</c:v>
                </c:pt>
                <c:pt idx="29">
                  <c:v>3198.694</c:v>
                </c:pt>
                <c:pt idx="30">
                  <c:v>3436.5239999999999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2696704"/>
        <c:axId val="422697264"/>
      </c:lineChart>
      <c:lineChart>
        <c:grouping val="standard"/>
        <c:varyColors val="0"/>
        <c:ser>
          <c:idx val="2"/>
          <c:order val="2"/>
          <c:tx>
            <c:strRef>
              <c:f>'Data 1'!$I$3</c:f>
              <c:strCache>
                <c:ptCount val="1"/>
                <c:pt idx="0">
                  <c:v>Crude Reserves (MMBbl)</c:v>
                </c:pt>
              </c:strCache>
            </c:strRef>
          </c:tx>
          <c:spPr>
            <a:ln w="25400">
              <a:solidFill>
                <a:srgbClr val="5D9732"/>
              </a:solidFill>
            </a:ln>
          </c:spPr>
          <c:marker>
            <c:symbol val="none"/>
          </c:marker>
          <c:cat>
            <c:numRef>
              <c:f>'Data 1'!$G$8:$G$38</c:f>
              <c:numCache>
                <c:formatCode>0</c:formatCode>
                <c:ptCount val="31"/>
                <c:pt idx="0">
                  <c:v>1985</c:v>
                </c:pt>
                <c:pt idx="1">
                  <c:v>1986</c:v>
                </c:pt>
                <c:pt idx="2">
                  <c:v>1987</c:v>
                </c:pt>
                <c:pt idx="3">
                  <c:v>1988</c:v>
                </c:pt>
                <c:pt idx="4">
                  <c:v>1989</c:v>
                </c:pt>
                <c:pt idx="5">
                  <c:v>1990</c:v>
                </c:pt>
                <c:pt idx="6">
                  <c:v>1991</c:v>
                </c:pt>
                <c:pt idx="7">
                  <c:v>1992</c:v>
                </c:pt>
                <c:pt idx="8">
                  <c:v>1993</c:v>
                </c:pt>
                <c:pt idx="9">
                  <c:v>1994</c:v>
                </c:pt>
                <c:pt idx="10">
                  <c:v>1995</c:v>
                </c:pt>
                <c:pt idx="11">
                  <c:v>1996</c:v>
                </c:pt>
                <c:pt idx="12">
                  <c:v>1997</c:v>
                </c:pt>
                <c:pt idx="13">
                  <c:v>1998</c:v>
                </c:pt>
                <c:pt idx="14">
                  <c:v>1999</c:v>
                </c:pt>
                <c:pt idx="15">
                  <c:v>2000</c:v>
                </c:pt>
                <c:pt idx="16">
                  <c:v>2001</c:v>
                </c:pt>
                <c:pt idx="17">
                  <c:v>2002</c:v>
                </c:pt>
                <c:pt idx="18">
                  <c:v>2003</c:v>
                </c:pt>
                <c:pt idx="19">
                  <c:v>2004</c:v>
                </c:pt>
                <c:pt idx="20">
                  <c:v>2005</c:v>
                </c:pt>
                <c:pt idx="21">
                  <c:v>2006</c:v>
                </c:pt>
                <c:pt idx="22">
                  <c:v>2007</c:v>
                </c:pt>
                <c:pt idx="23">
                  <c:v>2008</c:v>
                </c:pt>
                <c:pt idx="24">
                  <c:v>2009</c:v>
                </c:pt>
                <c:pt idx="25">
                  <c:v>2010</c:v>
                </c:pt>
                <c:pt idx="26">
                  <c:v>2011</c:v>
                </c:pt>
                <c:pt idx="27">
                  <c:v>2012</c:v>
                </c:pt>
                <c:pt idx="28">
                  <c:v>2013</c:v>
                </c:pt>
                <c:pt idx="29">
                  <c:v>2014</c:v>
                </c:pt>
                <c:pt idx="30">
                  <c:v>2015</c:v>
                </c:pt>
              </c:numCache>
            </c:numRef>
          </c:cat>
          <c:val>
            <c:numRef>
              <c:f>'Data 1'!$I$8:$I$38</c:f>
              <c:numCache>
                <c:formatCode>General</c:formatCode>
                <c:ptCount val="31"/>
                <c:pt idx="0">
                  <c:v>29869</c:v>
                </c:pt>
                <c:pt idx="1">
                  <c:v>28325</c:v>
                </c:pt>
                <c:pt idx="2">
                  <c:v>28658</c:v>
                </c:pt>
                <c:pt idx="3">
                  <c:v>28214</c:v>
                </c:pt>
                <c:pt idx="4">
                  <c:v>27890</c:v>
                </c:pt>
                <c:pt idx="5">
                  <c:v>27556</c:v>
                </c:pt>
                <c:pt idx="6">
                  <c:v>25926</c:v>
                </c:pt>
                <c:pt idx="7">
                  <c:v>24971</c:v>
                </c:pt>
                <c:pt idx="8">
                  <c:v>24149</c:v>
                </c:pt>
                <c:pt idx="9">
                  <c:v>23604</c:v>
                </c:pt>
                <c:pt idx="10">
                  <c:v>23548</c:v>
                </c:pt>
                <c:pt idx="11">
                  <c:v>23324</c:v>
                </c:pt>
                <c:pt idx="12">
                  <c:v>23887</c:v>
                </c:pt>
                <c:pt idx="13">
                  <c:v>22370</c:v>
                </c:pt>
                <c:pt idx="14">
                  <c:v>23168</c:v>
                </c:pt>
                <c:pt idx="15">
                  <c:v>23517</c:v>
                </c:pt>
                <c:pt idx="16">
                  <c:v>23844</c:v>
                </c:pt>
                <c:pt idx="17">
                  <c:v>24023</c:v>
                </c:pt>
                <c:pt idx="18">
                  <c:v>23106</c:v>
                </c:pt>
                <c:pt idx="19">
                  <c:v>22592</c:v>
                </c:pt>
                <c:pt idx="20">
                  <c:v>23019</c:v>
                </c:pt>
                <c:pt idx="21">
                  <c:v>22311</c:v>
                </c:pt>
                <c:pt idx="22">
                  <c:v>22812</c:v>
                </c:pt>
                <c:pt idx="23">
                  <c:v>20554</c:v>
                </c:pt>
                <c:pt idx="24">
                  <c:v>22315</c:v>
                </c:pt>
                <c:pt idx="25">
                  <c:v>25181</c:v>
                </c:pt>
                <c:pt idx="26">
                  <c:v>28950</c:v>
                </c:pt>
                <c:pt idx="27">
                  <c:v>33403</c:v>
                </c:pt>
                <c:pt idx="28">
                  <c:v>36520</c:v>
                </c:pt>
                <c:pt idx="29">
                  <c:v>39933</c:v>
                </c:pt>
                <c:pt idx="30">
                  <c:v>35230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2698384"/>
        <c:axId val="422697824"/>
      </c:lineChart>
      <c:dateAx>
        <c:axId val="422696704"/>
        <c:scaling>
          <c:orientation val="minMax"/>
        </c:scaling>
        <c:delete val="0"/>
        <c:axPos val="b"/>
        <c:numFmt formatCode="0" sourceLinked="1"/>
        <c:majorTickMark val="out"/>
        <c:minorTickMark val="out"/>
        <c:tickLblPos val="nextTo"/>
        <c:spPr>
          <a:ln w="12700">
            <a:solidFill>
              <a:schemeClr val="tx1"/>
            </a:solidFill>
          </a:ln>
        </c:spPr>
        <c:txPr>
          <a:bodyPr/>
          <a:lstStyle/>
          <a:p>
            <a:pPr>
              <a:defRPr sz="1000" b="0" baseline="0"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en-US"/>
          </a:p>
        </c:txPr>
        <c:crossAx val="422697264"/>
        <c:crosses val="autoZero"/>
        <c:auto val="1"/>
        <c:lblOffset val="100"/>
        <c:baseTimeUnit val="years"/>
        <c:majorUnit val="5"/>
        <c:majorTimeUnit val="years"/>
        <c:minorUnit val="2"/>
        <c:minorTimeUnit val="years"/>
      </c:dateAx>
      <c:valAx>
        <c:axId val="422697264"/>
        <c:scaling>
          <c:orientation val="minMax"/>
          <c:max val="8000"/>
        </c:scaling>
        <c:delete val="0"/>
        <c:axPos val="l"/>
        <c:majorGridlines>
          <c:spPr>
            <a:ln>
              <a:solidFill>
                <a:sysClr val="window" lastClr="FFFFFF">
                  <a:lumMod val="85000"/>
                </a:sysClr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sz="1000" b="0"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en-US"/>
          </a:p>
        </c:txPr>
        <c:crossAx val="422696704"/>
        <c:crosses val="autoZero"/>
        <c:crossBetween val="midCat"/>
        <c:dispUnits>
          <c:builtInUnit val="thousands"/>
        </c:dispUnits>
      </c:valAx>
      <c:valAx>
        <c:axId val="422697824"/>
        <c:scaling>
          <c:orientation val="minMax"/>
          <c:max val="4000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sz="1000" b="0">
                <a:solidFill>
                  <a:schemeClr val="accent3">
                    <a:lumMod val="75000"/>
                  </a:schemeClr>
                </a:solidFill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en-US"/>
          </a:p>
        </c:txPr>
        <c:crossAx val="422698384"/>
        <c:crosses val="max"/>
        <c:crossBetween val="between"/>
        <c:majorUnit val="5000"/>
        <c:dispUnits>
          <c:builtInUnit val="thousands"/>
        </c:dispUnits>
      </c:valAx>
      <c:catAx>
        <c:axId val="422698384"/>
        <c:scaling>
          <c:orientation val="minMax"/>
        </c:scaling>
        <c:delete val="1"/>
        <c:axPos val="b"/>
        <c:numFmt formatCode="0" sourceLinked="1"/>
        <c:majorTickMark val="out"/>
        <c:minorTickMark val="none"/>
        <c:tickLblPos val="none"/>
        <c:crossAx val="422697824"/>
        <c:crosses val="autoZero"/>
        <c:auto val="1"/>
        <c:lblAlgn val="ctr"/>
        <c:lblOffset val="100"/>
        <c:noMultiLvlLbl val="1"/>
      </c:catAx>
      <c:spPr>
        <a:ln>
          <a:noFill/>
        </a:ln>
      </c:spPr>
    </c:plotArea>
    <c:plotVisOnly val="1"/>
    <c:dispBlanksAs val="gap"/>
    <c:showDLblsOverMax val="0"/>
  </c:chart>
  <c:spPr>
    <a:solidFill>
      <a:sysClr val="window" lastClr="FFFFFF"/>
    </a:solidFill>
    <a:ln>
      <a:noFill/>
    </a:ln>
  </c:spPr>
  <c:txPr>
    <a:bodyPr/>
    <a:lstStyle/>
    <a:p>
      <a:pPr>
        <a:defRPr sz="1400"/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  <c:userShapes r:id="rId2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>
        <c:manualLayout>
          <c:layoutTarget val="inner"/>
          <c:xMode val="edge"/>
          <c:yMode val="edge"/>
          <c:x val="7.0481366452458241E-2"/>
          <c:y val="0.10517502854496975"/>
          <c:w val="0.86669507594557438"/>
          <c:h val="0.78899284296426664"/>
        </c:manualLayout>
      </c:layout>
      <c:lineChart>
        <c:grouping val="standard"/>
        <c:varyColors val="0"/>
        <c:ser>
          <c:idx val="0"/>
          <c:order val="0"/>
          <c:tx>
            <c:strRef>
              <c:f>'Data 1'!$H$3</c:f>
              <c:strCache>
                <c:ptCount val="1"/>
                <c:pt idx="0">
                  <c:v>Crude Imports (MMBbl)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'Data 1'!$G$5:$G$38</c:f>
              <c:numCache>
                <c:formatCode>0</c:formatCode>
                <c:ptCount val="34"/>
                <c:pt idx="0">
                  <c:v>1982</c:v>
                </c:pt>
                <c:pt idx="1">
                  <c:v>1983</c:v>
                </c:pt>
                <c:pt idx="2">
                  <c:v>1984</c:v>
                </c:pt>
                <c:pt idx="3">
                  <c:v>1985</c:v>
                </c:pt>
                <c:pt idx="4">
                  <c:v>1986</c:v>
                </c:pt>
                <c:pt idx="5">
                  <c:v>1987</c:v>
                </c:pt>
                <c:pt idx="6">
                  <c:v>1988</c:v>
                </c:pt>
                <c:pt idx="7">
                  <c:v>1989</c:v>
                </c:pt>
                <c:pt idx="8">
                  <c:v>1990</c:v>
                </c:pt>
                <c:pt idx="9">
                  <c:v>1991</c:v>
                </c:pt>
                <c:pt idx="10">
                  <c:v>1992</c:v>
                </c:pt>
                <c:pt idx="11">
                  <c:v>1993</c:v>
                </c:pt>
                <c:pt idx="12">
                  <c:v>1994</c:v>
                </c:pt>
                <c:pt idx="13">
                  <c:v>1995</c:v>
                </c:pt>
                <c:pt idx="14">
                  <c:v>1996</c:v>
                </c:pt>
                <c:pt idx="15">
                  <c:v>1997</c:v>
                </c:pt>
                <c:pt idx="16">
                  <c:v>1998</c:v>
                </c:pt>
                <c:pt idx="17">
                  <c:v>1999</c:v>
                </c:pt>
                <c:pt idx="18">
                  <c:v>2000</c:v>
                </c:pt>
                <c:pt idx="19">
                  <c:v>2001</c:v>
                </c:pt>
                <c:pt idx="20">
                  <c:v>2002</c:v>
                </c:pt>
                <c:pt idx="21">
                  <c:v>2003</c:v>
                </c:pt>
                <c:pt idx="22">
                  <c:v>2004</c:v>
                </c:pt>
                <c:pt idx="23">
                  <c:v>2005</c:v>
                </c:pt>
                <c:pt idx="24">
                  <c:v>2006</c:v>
                </c:pt>
                <c:pt idx="25">
                  <c:v>2007</c:v>
                </c:pt>
                <c:pt idx="26">
                  <c:v>2008</c:v>
                </c:pt>
                <c:pt idx="27">
                  <c:v>2009</c:v>
                </c:pt>
                <c:pt idx="28">
                  <c:v>2010</c:v>
                </c:pt>
                <c:pt idx="29">
                  <c:v>2011</c:v>
                </c:pt>
                <c:pt idx="30">
                  <c:v>2012</c:v>
                </c:pt>
                <c:pt idx="31">
                  <c:v>2013</c:v>
                </c:pt>
                <c:pt idx="32">
                  <c:v>2014</c:v>
                </c:pt>
                <c:pt idx="33">
                  <c:v>2015</c:v>
                </c:pt>
              </c:numCache>
            </c:numRef>
          </c:cat>
          <c:val>
            <c:numRef>
              <c:f>'Data 1'!$H$5:$H$38</c:f>
              <c:numCache>
                <c:formatCode>General</c:formatCode>
                <c:ptCount val="34"/>
                <c:pt idx="0">
                  <c:v>1273.2139999999999</c:v>
                </c:pt>
                <c:pt idx="1">
                  <c:v>1215.2249999999999</c:v>
                </c:pt>
                <c:pt idx="2">
                  <c:v>1253.9490000000001</c:v>
                </c:pt>
                <c:pt idx="3">
                  <c:v>1168.297</c:v>
                </c:pt>
                <c:pt idx="4">
                  <c:v>1524.9780000000001</c:v>
                </c:pt>
                <c:pt idx="5">
                  <c:v>1705.922</c:v>
                </c:pt>
                <c:pt idx="6">
                  <c:v>1869.0050000000001</c:v>
                </c:pt>
                <c:pt idx="7">
                  <c:v>2132.761</c:v>
                </c:pt>
                <c:pt idx="8">
                  <c:v>2151.3870000000002</c:v>
                </c:pt>
                <c:pt idx="9">
                  <c:v>2110.5320000000002</c:v>
                </c:pt>
                <c:pt idx="10">
                  <c:v>2226.3409999999999</c:v>
                </c:pt>
                <c:pt idx="11">
                  <c:v>2477.23</c:v>
                </c:pt>
                <c:pt idx="12">
                  <c:v>2578.0720000000001</c:v>
                </c:pt>
                <c:pt idx="13">
                  <c:v>2638.81</c:v>
                </c:pt>
                <c:pt idx="14">
                  <c:v>2747.8389999999999</c:v>
                </c:pt>
                <c:pt idx="15">
                  <c:v>3002.299</c:v>
                </c:pt>
                <c:pt idx="16">
                  <c:v>3177.5839999999998</c:v>
                </c:pt>
                <c:pt idx="17">
                  <c:v>3186.663</c:v>
                </c:pt>
                <c:pt idx="18">
                  <c:v>3319.8159999999998</c:v>
                </c:pt>
                <c:pt idx="19">
                  <c:v>3404.8939999999998</c:v>
                </c:pt>
                <c:pt idx="20">
                  <c:v>3336.1750000000002</c:v>
                </c:pt>
                <c:pt idx="21">
                  <c:v>3527.6959999999999</c:v>
                </c:pt>
                <c:pt idx="22">
                  <c:v>3692.0630000000001</c:v>
                </c:pt>
                <c:pt idx="23">
                  <c:v>3695.971</c:v>
                </c:pt>
                <c:pt idx="24">
                  <c:v>3693.0810000000001</c:v>
                </c:pt>
                <c:pt idx="25">
                  <c:v>3661.404</c:v>
                </c:pt>
                <c:pt idx="26">
                  <c:v>3580.694</c:v>
                </c:pt>
                <c:pt idx="27">
                  <c:v>3289.6750000000002</c:v>
                </c:pt>
                <c:pt idx="28">
                  <c:v>3362.8560000000002</c:v>
                </c:pt>
                <c:pt idx="29">
                  <c:v>3261.422</c:v>
                </c:pt>
                <c:pt idx="30">
                  <c:v>3120.7550000000001</c:v>
                </c:pt>
                <c:pt idx="31">
                  <c:v>2821.48</c:v>
                </c:pt>
                <c:pt idx="32">
                  <c:v>2680.6260000000002</c:v>
                </c:pt>
                <c:pt idx="33">
                  <c:v>2687.4090000000001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'Data 1'!$J$3</c:f>
              <c:strCache>
                <c:ptCount val="1"/>
                <c:pt idx="0">
                  <c:v>Crude Production (MMBbl)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cat>
            <c:numRef>
              <c:f>'Data 1'!$G$5:$G$38</c:f>
              <c:numCache>
                <c:formatCode>0</c:formatCode>
                <c:ptCount val="34"/>
                <c:pt idx="0">
                  <c:v>1982</c:v>
                </c:pt>
                <c:pt idx="1">
                  <c:v>1983</c:v>
                </c:pt>
                <c:pt idx="2">
                  <c:v>1984</c:v>
                </c:pt>
                <c:pt idx="3">
                  <c:v>1985</c:v>
                </c:pt>
                <c:pt idx="4">
                  <c:v>1986</c:v>
                </c:pt>
                <c:pt idx="5">
                  <c:v>1987</c:v>
                </c:pt>
                <c:pt idx="6">
                  <c:v>1988</c:v>
                </c:pt>
                <c:pt idx="7">
                  <c:v>1989</c:v>
                </c:pt>
                <c:pt idx="8">
                  <c:v>1990</c:v>
                </c:pt>
                <c:pt idx="9">
                  <c:v>1991</c:v>
                </c:pt>
                <c:pt idx="10">
                  <c:v>1992</c:v>
                </c:pt>
                <c:pt idx="11">
                  <c:v>1993</c:v>
                </c:pt>
                <c:pt idx="12">
                  <c:v>1994</c:v>
                </c:pt>
                <c:pt idx="13">
                  <c:v>1995</c:v>
                </c:pt>
                <c:pt idx="14">
                  <c:v>1996</c:v>
                </c:pt>
                <c:pt idx="15">
                  <c:v>1997</c:v>
                </c:pt>
                <c:pt idx="16">
                  <c:v>1998</c:v>
                </c:pt>
                <c:pt idx="17">
                  <c:v>1999</c:v>
                </c:pt>
                <c:pt idx="18">
                  <c:v>2000</c:v>
                </c:pt>
                <c:pt idx="19">
                  <c:v>2001</c:v>
                </c:pt>
                <c:pt idx="20">
                  <c:v>2002</c:v>
                </c:pt>
                <c:pt idx="21">
                  <c:v>2003</c:v>
                </c:pt>
                <c:pt idx="22">
                  <c:v>2004</c:v>
                </c:pt>
                <c:pt idx="23">
                  <c:v>2005</c:v>
                </c:pt>
                <c:pt idx="24">
                  <c:v>2006</c:v>
                </c:pt>
                <c:pt idx="25">
                  <c:v>2007</c:v>
                </c:pt>
                <c:pt idx="26">
                  <c:v>2008</c:v>
                </c:pt>
                <c:pt idx="27">
                  <c:v>2009</c:v>
                </c:pt>
                <c:pt idx="28">
                  <c:v>2010</c:v>
                </c:pt>
                <c:pt idx="29">
                  <c:v>2011</c:v>
                </c:pt>
                <c:pt idx="30">
                  <c:v>2012</c:v>
                </c:pt>
                <c:pt idx="31">
                  <c:v>2013</c:v>
                </c:pt>
                <c:pt idx="32">
                  <c:v>2014</c:v>
                </c:pt>
                <c:pt idx="33">
                  <c:v>2015</c:v>
                </c:pt>
              </c:numCache>
            </c:numRef>
          </c:cat>
          <c:val>
            <c:numRef>
              <c:f>'Data 1'!$J$5:$J$38</c:f>
              <c:numCache>
                <c:formatCode>General</c:formatCode>
                <c:ptCount val="34"/>
                <c:pt idx="0">
                  <c:v>3156.7150000000001</c:v>
                </c:pt>
                <c:pt idx="1">
                  <c:v>3170.9989999999998</c:v>
                </c:pt>
                <c:pt idx="2">
                  <c:v>3249.6959999999999</c:v>
                </c:pt>
                <c:pt idx="3">
                  <c:v>3274.5529999999999</c:v>
                </c:pt>
                <c:pt idx="4">
                  <c:v>3168.252</c:v>
                </c:pt>
                <c:pt idx="5">
                  <c:v>3047.3780000000002</c:v>
                </c:pt>
                <c:pt idx="6">
                  <c:v>2979.123</c:v>
                </c:pt>
                <c:pt idx="7">
                  <c:v>2778.7730000000001</c:v>
                </c:pt>
                <c:pt idx="8">
                  <c:v>2684.6869999999999</c:v>
                </c:pt>
                <c:pt idx="9">
                  <c:v>2707.0390000000002</c:v>
                </c:pt>
                <c:pt idx="10">
                  <c:v>2624.6320000000001</c:v>
                </c:pt>
                <c:pt idx="11">
                  <c:v>2499.0329999999999</c:v>
                </c:pt>
                <c:pt idx="12">
                  <c:v>2431.4760000000001</c:v>
                </c:pt>
                <c:pt idx="13">
                  <c:v>2394.268</c:v>
                </c:pt>
                <c:pt idx="14">
                  <c:v>2366.0169999999998</c:v>
                </c:pt>
                <c:pt idx="15">
                  <c:v>2354.8310000000001</c:v>
                </c:pt>
                <c:pt idx="16">
                  <c:v>2281.9189999999999</c:v>
                </c:pt>
                <c:pt idx="17">
                  <c:v>2146.732</c:v>
                </c:pt>
                <c:pt idx="18">
                  <c:v>2130.7069999999999</c:v>
                </c:pt>
                <c:pt idx="19">
                  <c:v>2117.511</c:v>
                </c:pt>
                <c:pt idx="20">
                  <c:v>2096.5880000000002</c:v>
                </c:pt>
                <c:pt idx="21">
                  <c:v>2061.9949999999999</c:v>
                </c:pt>
                <c:pt idx="22">
                  <c:v>1991.394</c:v>
                </c:pt>
                <c:pt idx="23">
                  <c:v>1892.095</c:v>
                </c:pt>
                <c:pt idx="24">
                  <c:v>1856.34</c:v>
                </c:pt>
                <c:pt idx="25">
                  <c:v>1852.99</c:v>
                </c:pt>
                <c:pt idx="26">
                  <c:v>1829.9849999999999</c:v>
                </c:pt>
                <c:pt idx="27">
                  <c:v>1953.8579999999999</c:v>
                </c:pt>
                <c:pt idx="28">
                  <c:v>1998.452</c:v>
                </c:pt>
                <c:pt idx="29">
                  <c:v>2060.7440000000001</c:v>
                </c:pt>
                <c:pt idx="30">
                  <c:v>2374.136</c:v>
                </c:pt>
                <c:pt idx="31">
                  <c:v>2725.665</c:v>
                </c:pt>
                <c:pt idx="32">
                  <c:v>3198.694</c:v>
                </c:pt>
                <c:pt idx="33">
                  <c:v>3436.5239999999999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3366096"/>
        <c:axId val="333366656"/>
      </c:lineChart>
      <c:lineChart>
        <c:grouping val="standard"/>
        <c:varyColors val="0"/>
        <c:ser>
          <c:idx val="2"/>
          <c:order val="2"/>
          <c:tx>
            <c:strRef>
              <c:f>'Data 1'!$I$3</c:f>
              <c:strCache>
                <c:ptCount val="1"/>
                <c:pt idx="0">
                  <c:v>Crude Reserves (MMBbl)</c:v>
                </c:pt>
              </c:strCache>
            </c:strRef>
          </c:tx>
          <c:spPr>
            <a:ln>
              <a:solidFill>
                <a:schemeClr val="accent3"/>
              </a:solidFill>
            </a:ln>
          </c:spPr>
          <c:marker>
            <c:symbol val="none"/>
          </c:marker>
          <c:cat>
            <c:numRef>
              <c:f>'Data 1'!$G$5:$G$38</c:f>
              <c:numCache>
                <c:formatCode>0</c:formatCode>
                <c:ptCount val="34"/>
                <c:pt idx="0">
                  <c:v>1982</c:v>
                </c:pt>
                <c:pt idx="1">
                  <c:v>1983</c:v>
                </c:pt>
                <c:pt idx="2">
                  <c:v>1984</c:v>
                </c:pt>
                <c:pt idx="3">
                  <c:v>1985</c:v>
                </c:pt>
                <c:pt idx="4">
                  <c:v>1986</c:v>
                </c:pt>
                <c:pt idx="5">
                  <c:v>1987</c:v>
                </c:pt>
                <c:pt idx="6">
                  <c:v>1988</c:v>
                </c:pt>
                <c:pt idx="7">
                  <c:v>1989</c:v>
                </c:pt>
                <c:pt idx="8">
                  <c:v>1990</c:v>
                </c:pt>
                <c:pt idx="9">
                  <c:v>1991</c:v>
                </c:pt>
                <c:pt idx="10">
                  <c:v>1992</c:v>
                </c:pt>
                <c:pt idx="11">
                  <c:v>1993</c:v>
                </c:pt>
                <c:pt idx="12">
                  <c:v>1994</c:v>
                </c:pt>
                <c:pt idx="13">
                  <c:v>1995</c:v>
                </c:pt>
                <c:pt idx="14">
                  <c:v>1996</c:v>
                </c:pt>
                <c:pt idx="15">
                  <c:v>1997</c:v>
                </c:pt>
                <c:pt idx="16">
                  <c:v>1998</c:v>
                </c:pt>
                <c:pt idx="17">
                  <c:v>1999</c:v>
                </c:pt>
                <c:pt idx="18">
                  <c:v>2000</c:v>
                </c:pt>
                <c:pt idx="19">
                  <c:v>2001</c:v>
                </c:pt>
                <c:pt idx="20">
                  <c:v>2002</c:v>
                </c:pt>
                <c:pt idx="21">
                  <c:v>2003</c:v>
                </c:pt>
                <c:pt idx="22">
                  <c:v>2004</c:v>
                </c:pt>
                <c:pt idx="23">
                  <c:v>2005</c:v>
                </c:pt>
                <c:pt idx="24">
                  <c:v>2006</c:v>
                </c:pt>
                <c:pt idx="25">
                  <c:v>2007</c:v>
                </c:pt>
                <c:pt idx="26">
                  <c:v>2008</c:v>
                </c:pt>
                <c:pt idx="27">
                  <c:v>2009</c:v>
                </c:pt>
                <c:pt idx="28">
                  <c:v>2010</c:v>
                </c:pt>
                <c:pt idx="29">
                  <c:v>2011</c:v>
                </c:pt>
                <c:pt idx="30">
                  <c:v>2012</c:v>
                </c:pt>
                <c:pt idx="31">
                  <c:v>2013</c:v>
                </c:pt>
                <c:pt idx="32">
                  <c:v>2014</c:v>
                </c:pt>
                <c:pt idx="33">
                  <c:v>2015</c:v>
                </c:pt>
              </c:numCache>
            </c:numRef>
          </c:cat>
          <c:val>
            <c:numRef>
              <c:f>'Data 1'!$I$5:$I$38</c:f>
              <c:numCache>
                <c:formatCode>General</c:formatCode>
                <c:ptCount val="34"/>
                <c:pt idx="0">
                  <c:v>29459</c:v>
                </c:pt>
                <c:pt idx="1">
                  <c:v>29348</c:v>
                </c:pt>
                <c:pt idx="2">
                  <c:v>29968</c:v>
                </c:pt>
                <c:pt idx="3">
                  <c:v>29869</c:v>
                </c:pt>
                <c:pt idx="4">
                  <c:v>28325</c:v>
                </c:pt>
                <c:pt idx="5">
                  <c:v>28658</c:v>
                </c:pt>
                <c:pt idx="6">
                  <c:v>28214</c:v>
                </c:pt>
                <c:pt idx="7">
                  <c:v>27890</c:v>
                </c:pt>
                <c:pt idx="8">
                  <c:v>27556</c:v>
                </c:pt>
                <c:pt idx="9">
                  <c:v>25926</c:v>
                </c:pt>
                <c:pt idx="10">
                  <c:v>24971</c:v>
                </c:pt>
                <c:pt idx="11">
                  <c:v>24149</c:v>
                </c:pt>
                <c:pt idx="12">
                  <c:v>23604</c:v>
                </c:pt>
                <c:pt idx="13">
                  <c:v>23548</c:v>
                </c:pt>
                <c:pt idx="14">
                  <c:v>23324</c:v>
                </c:pt>
                <c:pt idx="15">
                  <c:v>23887</c:v>
                </c:pt>
                <c:pt idx="16">
                  <c:v>22370</c:v>
                </c:pt>
                <c:pt idx="17">
                  <c:v>23168</c:v>
                </c:pt>
                <c:pt idx="18">
                  <c:v>23517</c:v>
                </c:pt>
                <c:pt idx="19">
                  <c:v>23844</c:v>
                </c:pt>
                <c:pt idx="20">
                  <c:v>24023</c:v>
                </c:pt>
                <c:pt idx="21">
                  <c:v>23106</c:v>
                </c:pt>
                <c:pt idx="22">
                  <c:v>22592</c:v>
                </c:pt>
                <c:pt idx="23">
                  <c:v>23019</c:v>
                </c:pt>
                <c:pt idx="24">
                  <c:v>22311</c:v>
                </c:pt>
                <c:pt idx="25">
                  <c:v>22812</c:v>
                </c:pt>
                <c:pt idx="26">
                  <c:v>20554</c:v>
                </c:pt>
                <c:pt idx="27">
                  <c:v>22315</c:v>
                </c:pt>
                <c:pt idx="28">
                  <c:v>25181</c:v>
                </c:pt>
                <c:pt idx="29">
                  <c:v>28950</c:v>
                </c:pt>
                <c:pt idx="30">
                  <c:v>33403</c:v>
                </c:pt>
                <c:pt idx="31">
                  <c:v>36520</c:v>
                </c:pt>
                <c:pt idx="32">
                  <c:v>39933</c:v>
                </c:pt>
                <c:pt idx="33">
                  <c:v>35230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3367776"/>
        <c:axId val="333367216"/>
      </c:lineChart>
      <c:dateAx>
        <c:axId val="333366096"/>
        <c:scaling>
          <c:orientation val="minMax"/>
          <c:max val="35"/>
          <c:min val="2"/>
        </c:scaling>
        <c:delete val="0"/>
        <c:axPos val="b"/>
        <c:numFmt formatCode="0" sourceLinked="1"/>
        <c:majorTickMark val="out"/>
        <c:minorTickMark val="out"/>
        <c:tickLblPos val="nextTo"/>
        <c:spPr>
          <a:ln w="12700">
            <a:solidFill>
              <a:schemeClr val="tx1"/>
            </a:solidFill>
          </a:ln>
        </c:spPr>
        <c:txPr>
          <a:bodyPr/>
          <a:lstStyle/>
          <a:p>
            <a:pPr>
              <a:defRPr sz="1000" baseline="0"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en-US"/>
          </a:p>
        </c:txPr>
        <c:crossAx val="333366656"/>
        <c:crosses val="autoZero"/>
        <c:auto val="1"/>
        <c:lblOffset val="100"/>
        <c:baseTimeUnit val="years"/>
        <c:majorUnit val="4"/>
        <c:majorTimeUnit val="years"/>
        <c:minorUnit val="2"/>
        <c:minorTimeUnit val="years"/>
      </c:dateAx>
      <c:valAx>
        <c:axId val="333366656"/>
        <c:scaling>
          <c:orientation val="minMax"/>
          <c:max val="9000"/>
        </c:scaling>
        <c:delete val="0"/>
        <c:axPos val="l"/>
        <c:majorGridlines>
          <c:spPr>
            <a:ln>
              <a:solidFill>
                <a:schemeClr val="bg1">
                  <a:lumMod val="65000"/>
                </a:schemeClr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sz="1000" b="0"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en-US"/>
          </a:p>
        </c:txPr>
        <c:crossAx val="333366096"/>
        <c:crosses val="autoZero"/>
        <c:crossBetween val="midCat"/>
        <c:dispUnits>
          <c:builtInUnit val="thousands"/>
        </c:dispUnits>
      </c:valAx>
      <c:valAx>
        <c:axId val="333367216"/>
        <c:scaling>
          <c:orientation val="minMax"/>
          <c:max val="4500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sz="1000" b="0">
                <a:solidFill>
                  <a:schemeClr val="accent3">
                    <a:lumMod val="75000"/>
                  </a:schemeClr>
                </a:solidFill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en-US"/>
          </a:p>
        </c:txPr>
        <c:crossAx val="333367776"/>
        <c:crosses val="max"/>
        <c:crossBetween val="between"/>
        <c:majorUnit val="5000"/>
        <c:dispUnits>
          <c:builtInUnit val="thousands"/>
        </c:dispUnits>
      </c:valAx>
      <c:catAx>
        <c:axId val="333367776"/>
        <c:scaling>
          <c:orientation val="minMax"/>
        </c:scaling>
        <c:delete val="1"/>
        <c:axPos val="b"/>
        <c:numFmt formatCode="0" sourceLinked="1"/>
        <c:majorTickMark val="out"/>
        <c:minorTickMark val="none"/>
        <c:tickLblPos val="none"/>
        <c:crossAx val="333367216"/>
        <c:crosses val="autoZero"/>
        <c:auto val="1"/>
        <c:lblAlgn val="ctr"/>
        <c:lblOffset val="100"/>
        <c:noMultiLvlLbl val="1"/>
      </c:catAx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1400"/>
      </a:pPr>
      <a:endParaRPr lang="en-US"/>
    </a:p>
  </c:txPr>
  <c:printSettings>
    <c:headerFooter/>
    <c:pageMargins b="0.75" l="0.7" r="0.7" t="0.75" header="0.3" footer="0.3"/>
    <c:pageSetup/>
  </c:printSettings>
  <c:userShapes r:id="rId2"/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1857375" y="190500"/>
    <xdr:ext cx="6038849" cy="4010025"/>
    <xdr:graphicFrame macro="">
      <xdr:nvGraphicFramePr>
        <xdr:cNvPr id="3" name="Chart 2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  <xdr:absoluteAnchor>
    <xdr:pos x="1504950" y="5219700"/>
    <xdr:ext cx="8663836" cy="6289110"/>
    <xdr:graphicFrame macro="">
      <xdr:nvGraphicFramePr>
        <xdr:cNvPr id="4" name="Chart 3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absoluteAnchor>
  <xdr:oneCellAnchor>
    <xdr:from>
      <xdr:col>3</xdr:col>
      <xdr:colOff>9525</xdr:colOff>
      <xdr:row>29</xdr:row>
      <xdr:rowOff>95250</xdr:rowOff>
    </xdr:from>
    <xdr:ext cx="6201954" cy="505267"/>
    <xdr:sp macro="" textlink="">
      <xdr:nvSpPr>
        <xdr:cNvPr id="2" name="TextBox 1"/>
        <xdr:cNvSpPr txBox="1"/>
      </xdr:nvSpPr>
      <xdr:spPr>
        <a:xfrm>
          <a:off x="1838325" y="4791075"/>
          <a:ext cx="6201954" cy="5052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Figure 4. U.S. crude oil and lease condensate proved reserves, production, </a:t>
          </a:r>
          <a:br>
            <a:rPr lang="en-US" sz="1400" b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</a:br>
          <a:r>
            <a:rPr lang="en-US" sz="1400" b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and imports, 1983-2015</a:t>
          </a:r>
          <a:endParaRPr lang="en-US" sz="1400" b="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0.63616</cdr:x>
      <cdr:y>0.32913</cdr:y>
    </cdr:from>
    <cdr:to>
      <cdr:x>0.90021</cdr:x>
      <cdr:y>0.39347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3769437" y="1354289"/>
          <a:ext cx="1564563" cy="26474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000" b="0">
              <a:solidFill>
                <a:schemeClr val="accent3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U.S. oil proved reserves</a:t>
          </a:r>
        </a:p>
      </cdr:txBody>
    </cdr:sp>
  </cdr:relSizeAnchor>
  <cdr:relSizeAnchor xmlns:cdr="http://schemas.openxmlformats.org/drawingml/2006/chartDrawing">
    <cdr:from>
      <cdr:x>0.34371</cdr:x>
      <cdr:y>0.53596</cdr:y>
    </cdr:from>
    <cdr:to>
      <cdr:x>0.57691</cdr:x>
      <cdr:y>0.67011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2075598" y="2149229"/>
          <a:ext cx="1408259" cy="53794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 b="0">
              <a:solidFill>
                <a:schemeClr val="accent1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U.S.</a:t>
          </a:r>
          <a:r>
            <a:rPr lang="en-US" sz="1000" b="0" baseline="0">
              <a:solidFill>
                <a:schemeClr val="accent1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c</a:t>
          </a:r>
          <a:r>
            <a:rPr lang="en-US" sz="1000" b="0">
              <a:solidFill>
                <a:schemeClr val="accent1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rude</a:t>
          </a:r>
          <a:r>
            <a:rPr lang="en-US" sz="1000" b="0" baseline="0">
              <a:solidFill>
                <a:schemeClr val="accent1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o</a:t>
          </a:r>
          <a:r>
            <a:rPr lang="en-US" sz="1000" b="0">
              <a:solidFill>
                <a:schemeClr val="accent1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il imports</a:t>
          </a:r>
        </a:p>
      </cdr:txBody>
    </cdr:sp>
  </cdr:relSizeAnchor>
  <cdr:relSizeAnchor xmlns:cdr="http://schemas.openxmlformats.org/drawingml/2006/chartDrawing">
    <cdr:from>
      <cdr:x>0.67653</cdr:x>
      <cdr:y>0.74926</cdr:y>
    </cdr:from>
    <cdr:to>
      <cdr:x>0.96451</cdr:x>
      <cdr:y>0.84784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4008656" y="3083049"/>
          <a:ext cx="1706344" cy="40563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 b="0">
              <a:solidFill>
                <a:schemeClr val="accent2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U.S. oil production</a:t>
          </a:r>
        </a:p>
      </cdr:txBody>
    </cdr:sp>
  </cdr:relSizeAnchor>
  <cdr:relSizeAnchor xmlns:cdr="http://schemas.openxmlformats.org/drawingml/2006/chartDrawing">
    <cdr:from>
      <cdr:x>0</cdr:x>
      <cdr:y>0.00415</cdr:y>
    </cdr:from>
    <cdr:to>
      <cdr:x>0.35365</cdr:x>
      <cdr:y>0.11574</cdr:y>
    </cdr:to>
    <cdr:sp macro="" textlink="">
      <cdr:nvSpPr>
        <cdr:cNvPr id="5" name="TextBox 4"/>
        <cdr:cNvSpPr txBox="1"/>
      </cdr:nvSpPr>
      <cdr:spPr>
        <a:xfrm xmlns:a="http://schemas.openxmlformats.org/drawingml/2006/main">
          <a:off x="0" y="17076"/>
          <a:ext cx="2095500" cy="45917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000" b="0">
              <a:latin typeface="Arial" panose="020B0604020202020204" pitchFamily="34" charset="0"/>
              <a:cs typeface="Arial" panose="020B0604020202020204" pitchFamily="34" charset="0"/>
            </a:rPr>
            <a:t>Production and imports</a:t>
          </a:r>
          <a:br>
            <a:rPr lang="en-US" sz="1000" b="0">
              <a:latin typeface="Arial" panose="020B0604020202020204" pitchFamily="34" charset="0"/>
              <a:cs typeface="Arial" panose="020B0604020202020204" pitchFamily="34" charset="0"/>
            </a:rPr>
          </a:br>
          <a:r>
            <a:rPr lang="en-US" sz="1000" b="0">
              <a:latin typeface="Arial" panose="020B0604020202020204" pitchFamily="34" charset="0"/>
              <a:cs typeface="Arial" panose="020B0604020202020204" pitchFamily="34" charset="0"/>
            </a:rPr>
            <a:t>billion barrels</a:t>
          </a:r>
        </a:p>
      </cdr:txBody>
    </cdr:sp>
  </cdr:relSizeAnchor>
  <cdr:relSizeAnchor xmlns:cdr="http://schemas.openxmlformats.org/drawingml/2006/chartDrawing">
    <cdr:from>
      <cdr:x>0.29827</cdr:x>
      <cdr:y>0.73284</cdr:y>
    </cdr:from>
    <cdr:to>
      <cdr:x>0.40829</cdr:x>
      <cdr:y>0.87829</cdr:y>
    </cdr:to>
    <cdr:sp macro="" textlink="">
      <cdr:nvSpPr>
        <cdr:cNvPr id="7" name="TextBox 6"/>
        <cdr:cNvSpPr txBox="1"/>
      </cdr:nvSpPr>
      <cdr:spPr>
        <a:xfrm xmlns:a="http://schemas.openxmlformats.org/drawingml/2006/main">
          <a:off x="2479110" y="4606968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0.76196</cdr:x>
      <cdr:y>0.00646</cdr:y>
    </cdr:from>
    <cdr:to>
      <cdr:x>0.98908</cdr:x>
      <cdr:y>0.15192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4514850" y="26601"/>
          <a:ext cx="1345787" cy="59853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r>
            <a:rPr lang="en-US" sz="1000" b="0">
              <a:latin typeface="Arial" panose="020B0604020202020204" pitchFamily="34" charset="0"/>
              <a:cs typeface="Arial" panose="020B0604020202020204" pitchFamily="34" charset="0"/>
            </a:rPr>
            <a:t>Proved</a:t>
          </a:r>
          <a:r>
            <a:rPr lang="en-US" sz="1000" b="0" baseline="0">
              <a:latin typeface="Arial" panose="020B0604020202020204" pitchFamily="34" charset="0"/>
              <a:cs typeface="Arial" panose="020B0604020202020204" pitchFamily="34" charset="0"/>
            </a:rPr>
            <a:t> reserves</a:t>
          </a:r>
          <a:br>
            <a:rPr lang="en-US" sz="1000" b="0" baseline="0">
              <a:latin typeface="Arial" panose="020B0604020202020204" pitchFamily="34" charset="0"/>
              <a:cs typeface="Arial" panose="020B0604020202020204" pitchFamily="34" charset="0"/>
            </a:rPr>
          </a:br>
          <a:r>
            <a:rPr lang="en-US" sz="1000" b="0">
              <a:latin typeface="Arial" panose="020B0604020202020204" pitchFamily="34" charset="0"/>
              <a:cs typeface="Arial" panose="020B0604020202020204" pitchFamily="34" charset="0"/>
            </a:rPr>
            <a:t>billion barrels</a:t>
          </a:r>
        </a:p>
      </cdr:txBody>
    </cdr:sp>
  </cdr:relSizeAnchor>
  <cdr:relSizeAnchor xmlns:cdr="http://schemas.openxmlformats.org/drawingml/2006/chartDrawing">
    <cdr:from>
      <cdr:x>0.8697</cdr:x>
      <cdr:y>0.84543</cdr:y>
    </cdr:from>
    <cdr:to>
      <cdr:x>0.9252</cdr:x>
      <cdr:y>0.90472</cdr:y>
    </cdr:to>
    <cdr:pic>
      <cdr:nvPicPr>
        <cdr:cNvPr id="9" name="Picture 8" descr="new EIA logo.png"/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5251987" y="3390210"/>
          <a:ext cx="335184" cy="237744"/>
        </a:xfrm>
        <a:prstGeom xmlns:a="http://schemas.openxmlformats.org/drawingml/2006/main" prst="rect">
          <a:avLst/>
        </a:prstGeom>
      </cdr:spPr>
    </cdr:pic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0.6719</cdr:x>
      <cdr:y>0.21567</cdr:y>
    </cdr:from>
    <cdr:to>
      <cdr:x>1</cdr:x>
      <cdr:y>0.26971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5821232" y="1356372"/>
          <a:ext cx="2842604" cy="33986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000" b="0">
              <a:solidFill>
                <a:schemeClr val="accent3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oil proved reserves</a:t>
          </a:r>
        </a:p>
      </cdr:txBody>
    </cdr:sp>
  </cdr:relSizeAnchor>
  <cdr:relSizeAnchor xmlns:cdr="http://schemas.openxmlformats.org/drawingml/2006/chartDrawing">
    <cdr:from>
      <cdr:x>0.50144</cdr:x>
      <cdr:y>0.61634</cdr:y>
    </cdr:from>
    <cdr:to>
      <cdr:x>0.75452</cdr:x>
      <cdr:y>0.75049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4344365" y="3868214"/>
          <a:ext cx="2192644" cy="84193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 b="0" baseline="0">
              <a:solidFill>
                <a:schemeClr val="accent1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c</a:t>
          </a:r>
          <a:r>
            <a:rPr lang="en-US" sz="1000" b="0">
              <a:solidFill>
                <a:schemeClr val="accent1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rude</a:t>
          </a:r>
          <a:r>
            <a:rPr lang="en-US" sz="1000" b="0" baseline="0">
              <a:solidFill>
                <a:schemeClr val="accent1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o</a:t>
          </a:r>
          <a:r>
            <a:rPr lang="en-US" sz="1000" b="0">
              <a:solidFill>
                <a:schemeClr val="accent1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il imports</a:t>
          </a:r>
        </a:p>
      </cdr:txBody>
    </cdr:sp>
  </cdr:relSizeAnchor>
  <cdr:relSizeAnchor xmlns:cdr="http://schemas.openxmlformats.org/drawingml/2006/chartDrawing">
    <cdr:from>
      <cdr:x>0.57229</cdr:x>
      <cdr:y>0.74999</cdr:y>
    </cdr:from>
    <cdr:to>
      <cdr:x>0.89609</cdr:x>
      <cdr:y>0.84857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4958227" y="4707002"/>
          <a:ext cx="2805350" cy="61869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 b="0">
              <a:solidFill>
                <a:schemeClr val="accent2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crude oil production</a:t>
          </a:r>
        </a:p>
      </cdr:txBody>
    </cdr:sp>
  </cdr:relSizeAnchor>
  <cdr:relSizeAnchor xmlns:cdr="http://schemas.openxmlformats.org/drawingml/2006/chartDrawing">
    <cdr:from>
      <cdr:x>0.03628</cdr:x>
      <cdr:y>0.01021</cdr:y>
    </cdr:from>
    <cdr:to>
      <cdr:x>0.22977</cdr:x>
      <cdr:y>0.08027</cdr:y>
    </cdr:to>
    <cdr:sp macro="" textlink="">
      <cdr:nvSpPr>
        <cdr:cNvPr id="5" name="TextBox 4"/>
        <cdr:cNvSpPr txBox="1"/>
      </cdr:nvSpPr>
      <cdr:spPr>
        <a:xfrm xmlns:a="http://schemas.openxmlformats.org/drawingml/2006/main">
          <a:off x="314326" y="64200"/>
          <a:ext cx="1676400" cy="4406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000" b="0">
              <a:latin typeface="Arial" panose="020B0604020202020204" pitchFamily="34" charset="0"/>
              <a:cs typeface="Arial" panose="020B0604020202020204" pitchFamily="34" charset="0"/>
            </a:rPr>
            <a:t>Production and imports</a:t>
          </a:r>
          <a:br>
            <a:rPr lang="en-US" sz="1000" b="0">
              <a:latin typeface="Arial" panose="020B0604020202020204" pitchFamily="34" charset="0"/>
              <a:cs typeface="Arial" panose="020B0604020202020204" pitchFamily="34" charset="0"/>
            </a:rPr>
          </a:br>
          <a:r>
            <a:rPr lang="en-US" sz="1000" b="0">
              <a:latin typeface="Arial" panose="020B0604020202020204" pitchFamily="34" charset="0"/>
              <a:cs typeface="Arial" panose="020B0604020202020204" pitchFamily="34" charset="0"/>
            </a:rPr>
            <a:t>billion barrels</a:t>
          </a:r>
        </a:p>
      </cdr:txBody>
    </cdr:sp>
  </cdr:relSizeAnchor>
  <cdr:relSizeAnchor xmlns:cdr="http://schemas.openxmlformats.org/drawingml/2006/chartDrawing">
    <cdr:from>
      <cdr:x>0.29827</cdr:x>
      <cdr:y>0.73284</cdr:y>
    </cdr:from>
    <cdr:to>
      <cdr:x>0.40829</cdr:x>
      <cdr:y>0.87829</cdr:y>
    </cdr:to>
    <cdr:sp macro="" textlink="">
      <cdr:nvSpPr>
        <cdr:cNvPr id="7" name="TextBox 6"/>
        <cdr:cNvSpPr txBox="1"/>
      </cdr:nvSpPr>
      <cdr:spPr>
        <a:xfrm xmlns:a="http://schemas.openxmlformats.org/drawingml/2006/main">
          <a:off x="2479110" y="4606968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0.81837</cdr:x>
      <cdr:y>0.01778</cdr:y>
    </cdr:from>
    <cdr:to>
      <cdr:x>0.97187</cdr:x>
      <cdr:y>0.0833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7090205" y="111825"/>
          <a:ext cx="1329896" cy="4120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r>
            <a:rPr lang="en-US" sz="1000" b="0">
              <a:latin typeface="Arial" panose="020B0604020202020204" pitchFamily="34" charset="0"/>
              <a:cs typeface="Arial" panose="020B0604020202020204" pitchFamily="34" charset="0"/>
            </a:rPr>
            <a:t>Proved</a:t>
          </a:r>
          <a:r>
            <a:rPr lang="en-US" sz="1000" b="0" baseline="0">
              <a:latin typeface="Arial" panose="020B0604020202020204" pitchFamily="34" charset="0"/>
              <a:cs typeface="Arial" panose="020B0604020202020204" pitchFamily="34" charset="0"/>
            </a:rPr>
            <a:t> reserves</a:t>
          </a:r>
          <a:br>
            <a:rPr lang="en-US" sz="1000" b="0" baseline="0">
              <a:latin typeface="Arial" panose="020B0604020202020204" pitchFamily="34" charset="0"/>
              <a:cs typeface="Arial" panose="020B0604020202020204" pitchFamily="34" charset="0"/>
            </a:rPr>
          </a:br>
          <a:r>
            <a:rPr lang="en-US" sz="1000" b="0">
              <a:latin typeface="Arial" panose="020B0604020202020204" pitchFamily="34" charset="0"/>
              <a:cs typeface="Arial" panose="020B0604020202020204" pitchFamily="34" charset="0"/>
            </a:rPr>
            <a:t>billion barrels</a:t>
          </a:r>
        </a:p>
      </cdr:txBody>
    </cdr:sp>
  </cdr:relSizeAnchor>
  <cdr:relSizeAnchor xmlns:cdr="http://schemas.openxmlformats.org/drawingml/2006/chartDrawing">
    <cdr:from>
      <cdr:x>0.92392</cdr:x>
      <cdr:y>0.93215</cdr:y>
    </cdr:from>
    <cdr:to>
      <cdr:x>0.97102</cdr:x>
      <cdr:y>0.98246</cdr:y>
    </cdr:to>
    <cdr:pic>
      <cdr:nvPicPr>
        <cdr:cNvPr id="9" name="Picture 8" descr="new EIA logo.png"/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8004664" y="5850257"/>
          <a:ext cx="408067" cy="315748"/>
        </a:xfrm>
        <a:prstGeom xmlns:a="http://schemas.openxmlformats.org/drawingml/2006/main" prst="rect">
          <a:avLst/>
        </a:prstGeom>
      </cdr:spPr>
    </cdr:pic>
  </cdr:relSizeAnchor>
</c:userShape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EIA">
    <a:dk1>
      <a:srgbClr val="000000"/>
    </a:dk1>
    <a:lt1>
      <a:srgbClr val="FFFFFF"/>
    </a:lt1>
    <a:dk2>
      <a:srgbClr val="003953"/>
    </a:dk2>
    <a:lt2>
      <a:srgbClr val="333333"/>
    </a:lt2>
    <a:accent1>
      <a:srgbClr val="0096D7"/>
    </a:accent1>
    <a:accent2>
      <a:srgbClr val="BD732A"/>
    </a:accent2>
    <a:accent3>
      <a:srgbClr val="5D9732"/>
    </a:accent3>
    <a:accent4>
      <a:srgbClr val="FFC702"/>
    </a:accent4>
    <a:accent5>
      <a:srgbClr val="A33340"/>
    </a:accent5>
    <a:accent6>
      <a:srgbClr val="675005"/>
    </a:accent6>
    <a:hlink>
      <a:srgbClr val="0096D7"/>
    </a:hlink>
    <a:folHlink>
      <a:srgbClr val="5D9732"/>
    </a:folHlink>
  </a:clrScheme>
  <a:fontScheme name="EIA 1">
    <a:majorFont>
      <a:latin typeface="Times New Roman"/>
      <a:ea typeface=""/>
      <a:cs typeface=""/>
    </a:majorFont>
    <a:minorFont>
      <a:latin typeface="Arial"/>
      <a:ea typeface=""/>
      <a:cs typeface="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tint val="100000"/>
              <a:shade val="100000"/>
              <a:satMod val="130000"/>
            </a:schemeClr>
          </a:gs>
          <a:gs pos="100000">
            <a:schemeClr val="phClr">
              <a:tint val="50000"/>
              <a:shade val="100000"/>
              <a:satMod val="350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.xml><?xml version="1.0" encoding="utf-8"?>
<a:themeOverride xmlns:a="http://schemas.openxmlformats.org/drawingml/2006/main">
  <a:clrScheme name="EIA">
    <a:dk1>
      <a:srgbClr val="000000"/>
    </a:dk1>
    <a:lt1>
      <a:srgbClr val="FFFFFF"/>
    </a:lt1>
    <a:dk2>
      <a:srgbClr val="003953"/>
    </a:dk2>
    <a:lt2>
      <a:srgbClr val="333333"/>
    </a:lt2>
    <a:accent1>
      <a:srgbClr val="0096D7"/>
    </a:accent1>
    <a:accent2>
      <a:srgbClr val="BD732A"/>
    </a:accent2>
    <a:accent3>
      <a:srgbClr val="5D9732"/>
    </a:accent3>
    <a:accent4>
      <a:srgbClr val="FFC702"/>
    </a:accent4>
    <a:accent5>
      <a:srgbClr val="A33340"/>
    </a:accent5>
    <a:accent6>
      <a:srgbClr val="675005"/>
    </a:accent6>
    <a:hlink>
      <a:srgbClr val="0096D7"/>
    </a:hlink>
    <a:folHlink>
      <a:srgbClr val="5D9732"/>
    </a:folHlink>
  </a:clrScheme>
  <a:fontScheme name="EIA 1">
    <a:majorFont>
      <a:latin typeface="Times New Roman"/>
      <a:ea typeface=""/>
      <a:cs typeface=""/>
    </a:majorFont>
    <a:minorFont>
      <a:latin typeface="Arial"/>
      <a:ea typeface=""/>
      <a:cs typeface="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tint val="100000"/>
              <a:shade val="100000"/>
              <a:satMod val="130000"/>
            </a:schemeClr>
          </a:gs>
          <a:gs pos="100000">
            <a:schemeClr val="phClr">
              <a:tint val="50000"/>
              <a:shade val="100000"/>
              <a:satMod val="350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topLeftCell="A29" workbookViewId="0">
      <selection activeCell="S40" sqref="S40"/>
    </sheetView>
  </sheetViews>
  <sheetFormatPr defaultRowHeight="12.75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V38"/>
  <sheetViews>
    <sheetView zoomScaleNormal="100" workbookViewId="0">
      <pane xSplit="1" ySplit="3" topLeftCell="K4" activePane="bottomRight" state="frozen"/>
      <selection pane="topRight"/>
      <selection pane="bottomLeft"/>
      <selection pane="bottomRight" activeCell="S18" sqref="S18"/>
    </sheetView>
  </sheetViews>
  <sheetFormatPr defaultColWidth="9.140625" defaultRowHeight="12.75" x14ac:dyDescent="0.2"/>
  <cols>
    <col min="1" max="1" width="15.140625" customWidth="1"/>
    <col min="2" max="2" width="19" customWidth="1"/>
    <col min="3" max="3" width="18.85546875" customWidth="1"/>
    <col min="4" max="5" width="18.140625" customWidth="1"/>
    <col min="8" max="8" width="20.42578125" bestFit="1" customWidth="1"/>
    <col min="9" max="9" width="22" bestFit="1" customWidth="1"/>
    <col min="10" max="10" width="23.28515625" bestFit="1" customWidth="1"/>
    <col min="13" max="13" width="19.85546875" customWidth="1"/>
    <col min="14" max="17" width="13.7109375" customWidth="1"/>
    <col min="20" max="20" width="26.5703125" bestFit="1" customWidth="1"/>
    <col min="21" max="21" width="27.85546875" bestFit="1" customWidth="1"/>
    <col min="23" max="23" width="15.85546875" customWidth="1"/>
  </cols>
  <sheetData>
    <row r="1" spans="1:22" ht="15.75" x14ac:dyDescent="0.25">
      <c r="A1" s="1" t="s">
        <v>0</v>
      </c>
      <c r="B1" s="2" t="s">
        <v>1</v>
      </c>
    </row>
    <row r="2" spans="1:22" x14ac:dyDescent="0.2">
      <c r="A2" s="4" t="s">
        <v>2</v>
      </c>
      <c r="B2" s="4" t="s">
        <v>3</v>
      </c>
    </row>
    <row r="3" spans="1:22" ht="76.5" x14ac:dyDescent="0.2">
      <c r="A3" s="3" t="s">
        <v>4</v>
      </c>
      <c r="B3" s="3" t="s">
        <v>13</v>
      </c>
      <c r="C3" t="s">
        <v>11</v>
      </c>
      <c r="D3" s="3" t="s">
        <v>9</v>
      </c>
      <c r="E3" s="3" t="s">
        <v>10</v>
      </c>
      <c r="H3" t="s">
        <v>12</v>
      </c>
      <c r="I3" t="s">
        <v>11</v>
      </c>
      <c r="J3" t="s">
        <v>8</v>
      </c>
      <c r="K3" t="s">
        <v>6</v>
      </c>
      <c r="M3" s="3" t="s">
        <v>14</v>
      </c>
      <c r="N3" s="3" t="s">
        <v>5</v>
      </c>
      <c r="O3" s="3" t="s">
        <v>15</v>
      </c>
      <c r="P3" s="3" t="s">
        <v>16</v>
      </c>
      <c r="Q3" s="3" t="s">
        <v>17</v>
      </c>
      <c r="S3" t="s">
        <v>7</v>
      </c>
      <c r="T3" s="6" t="s">
        <v>18</v>
      </c>
      <c r="U3" s="6" t="s">
        <v>19</v>
      </c>
      <c r="V3" s="6" t="s">
        <v>20</v>
      </c>
    </row>
    <row r="4" spans="1:22" x14ac:dyDescent="0.2">
      <c r="A4" s="7">
        <v>1981</v>
      </c>
      <c r="B4">
        <v>2188420</v>
      </c>
      <c r="C4" s="5">
        <v>31006</v>
      </c>
      <c r="D4">
        <v>3128624</v>
      </c>
      <c r="E4">
        <v>1604703</v>
      </c>
      <c r="G4" s="7">
        <v>1981</v>
      </c>
      <c r="H4">
        <f>E4/1000</f>
        <v>1604.703</v>
      </c>
      <c r="I4">
        <f>C4</f>
        <v>31006</v>
      </c>
      <c r="J4">
        <f>D4/1000</f>
        <v>3128.6239999999998</v>
      </c>
      <c r="K4">
        <f>I4/J4</f>
        <v>9.9104270759285882</v>
      </c>
      <c r="L4" s="7">
        <v>1981</v>
      </c>
      <c r="M4">
        <v>5401</v>
      </c>
      <c r="N4">
        <v>8572</v>
      </c>
      <c r="O4">
        <f>100*D4/$D$28</f>
        <v>165.35237395585318</v>
      </c>
      <c r="P4">
        <f>100*E4/$E$28</f>
        <v>43.417629629669712</v>
      </c>
      <c r="Q4">
        <f>100*C4/$C$28</f>
        <v>134.6974238672401</v>
      </c>
      <c r="S4" s="7">
        <v>2001</v>
      </c>
      <c r="T4">
        <f t="shared" ref="T4:T14" si="0">I24-I23</f>
        <v>327</v>
      </c>
      <c r="U4">
        <v>2117.511</v>
      </c>
      <c r="V4">
        <v>3404.8939999999998</v>
      </c>
    </row>
    <row r="5" spans="1:22" x14ac:dyDescent="0.2">
      <c r="A5" s="7">
        <v>1982</v>
      </c>
      <c r="B5">
        <v>1866358</v>
      </c>
      <c r="C5" s="5">
        <v>29459</v>
      </c>
      <c r="D5">
        <v>3156715</v>
      </c>
      <c r="E5">
        <v>1273214</v>
      </c>
      <c r="G5" s="7">
        <v>1982</v>
      </c>
      <c r="H5">
        <f t="shared" ref="H5:H38" si="1">E5/1000</f>
        <v>1273.2139999999999</v>
      </c>
      <c r="I5">
        <f t="shared" ref="I5:I35" si="2">C5</f>
        <v>29459</v>
      </c>
      <c r="J5">
        <f t="shared" ref="J5:J38" si="3">D5/1000</f>
        <v>3156.7150000000001</v>
      </c>
      <c r="K5">
        <f t="shared" ref="K5:K38" si="4">I5/J5</f>
        <v>9.3321696763882702</v>
      </c>
      <c r="L5" s="7">
        <v>1982</v>
      </c>
      <c r="M5">
        <v>4298</v>
      </c>
      <c r="N5">
        <v>8649</v>
      </c>
      <c r="O5">
        <f t="shared" ref="O5:O38" si="5">100*D5/$D$28</f>
        <v>166.83702456800532</v>
      </c>
      <c r="P5">
        <f t="shared" ref="P5:P38" si="6">100*E5/$E$28</f>
        <v>34.448701031474542</v>
      </c>
      <c r="Q5">
        <f t="shared" ref="Q5:Q38" si="7">100*C5/$C$28</f>
        <v>127.97688865719623</v>
      </c>
      <c r="S5" s="7">
        <v>2002</v>
      </c>
      <c r="T5">
        <f t="shared" si="0"/>
        <v>179</v>
      </c>
      <c r="U5">
        <v>2096.5880000000002</v>
      </c>
      <c r="V5">
        <v>3336.1750000000002</v>
      </c>
    </row>
    <row r="6" spans="1:22" x14ac:dyDescent="0.2">
      <c r="A6" s="7">
        <v>1983</v>
      </c>
      <c r="B6">
        <v>1843744</v>
      </c>
      <c r="C6" s="5">
        <v>29348</v>
      </c>
      <c r="D6">
        <v>3170999</v>
      </c>
      <c r="E6">
        <v>1215225</v>
      </c>
      <c r="G6" s="7">
        <v>1983</v>
      </c>
      <c r="H6">
        <f t="shared" si="1"/>
        <v>1215.2249999999999</v>
      </c>
      <c r="I6">
        <f t="shared" si="2"/>
        <v>29348</v>
      </c>
      <c r="J6">
        <f t="shared" si="3"/>
        <v>3170.9989999999998</v>
      </c>
      <c r="K6">
        <f t="shared" si="4"/>
        <v>9.2551274850607026</v>
      </c>
      <c r="L6" s="7">
        <v>1983</v>
      </c>
      <c r="M6">
        <v>4312</v>
      </c>
      <c r="N6">
        <v>8688</v>
      </c>
      <c r="O6">
        <f t="shared" si="5"/>
        <v>167.59195494940792</v>
      </c>
      <c r="P6">
        <f t="shared" si="6"/>
        <v>32.879722270548122</v>
      </c>
      <c r="Q6">
        <f t="shared" si="7"/>
        <v>127.49467830922282</v>
      </c>
      <c r="S6" s="7">
        <v>2003</v>
      </c>
      <c r="T6">
        <f t="shared" si="0"/>
        <v>-917</v>
      </c>
      <c r="U6">
        <v>2061.9949999999999</v>
      </c>
      <c r="V6">
        <v>3527.6959999999999</v>
      </c>
    </row>
    <row r="7" spans="1:22" x14ac:dyDescent="0.2">
      <c r="A7" s="7">
        <v>1984</v>
      </c>
      <c r="B7">
        <v>1989935</v>
      </c>
      <c r="C7" s="5">
        <v>29968</v>
      </c>
      <c r="D7">
        <v>3249696</v>
      </c>
      <c r="E7">
        <v>1253949</v>
      </c>
      <c r="G7" s="7">
        <v>1984</v>
      </c>
      <c r="H7">
        <f t="shared" si="1"/>
        <v>1253.9490000000001</v>
      </c>
      <c r="I7">
        <f t="shared" si="2"/>
        <v>29968</v>
      </c>
      <c r="J7">
        <f t="shared" si="3"/>
        <v>3249.6959999999999</v>
      </c>
      <c r="K7">
        <f t="shared" si="4"/>
        <v>9.2217856685671524</v>
      </c>
      <c r="L7" s="7">
        <v>1984</v>
      </c>
      <c r="M7">
        <v>4715</v>
      </c>
      <c r="N7">
        <v>8879</v>
      </c>
      <c r="O7">
        <f t="shared" si="5"/>
        <v>171.75120699542043</v>
      </c>
      <c r="P7">
        <f t="shared" si="6"/>
        <v>33.927457764143711</v>
      </c>
      <c r="Q7">
        <f t="shared" si="7"/>
        <v>130.18810547808332</v>
      </c>
      <c r="S7" s="7">
        <v>2004</v>
      </c>
      <c r="T7">
        <f t="shared" si="0"/>
        <v>-514</v>
      </c>
      <c r="U7">
        <v>1991.394</v>
      </c>
      <c r="V7">
        <v>3692.0630000000001</v>
      </c>
    </row>
    <row r="8" spans="1:22" x14ac:dyDescent="0.2">
      <c r="A8" s="7">
        <v>1985</v>
      </c>
      <c r="B8">
        <v>1849508</v>
      </c>
      <c r="C8" s="5">
        <v>29869</v>
      </c>
      <c r="D8">
        <v>3274553</v>
      </c>
      <c r="E8">
        <v>1168297</v>
      </c>
      <c r="G8" s="7">
        <v>1985</v>
      </c>
      <c r="H8">
        <f t="shared" si="1"/>
        <v>1168.297</v>
      </c>
      <c r="I8">
        <f t="shared" si="2"/>
        <v>29869</v>
      </c>
      <c r="J8">
        <f t="shared" si="3"/>
        <v>3274.5529999999999</v>
      </c>
      <c r="K8">
        <f t="shared" si="4"/>
        <v>9.1215503306863575</v>
      </c>
      <c r="L8" s="7">
        <v>1985</v>
      </c>
      <c r="M8">
        <v>4286</v>
      </c>
      <c r="N8">
        <v>8971</v>
      </c>
      <c r="O8">
        <f t="shared" si="5"/>
        <v>173.06493595723259</v>
      </c>
      <c r="P8">
        <f t="shared" si="6"/>
        <v>31.610015338323812</v>
      </c>
      <c r="Q8">
        <f t="shared" si="7"/>
        <v>129.75802597853948</v>
      </c>
      <c r="S8" s="7">
        <v>2005</v>
      </c>
      <c r="T8">
        <f t="shared" si="0"/>
        <v>427</v>
      </c>
      <c r="U8">
        <v>1891.2270000000001</v>
      </c>
      <c r="V8">
        <v>3695.971</v>
      </c>
    </row>
    <row r="9" spans="1:22" x14ac:dyDescent="0.2">
      <c r="A9" s="7">
        <v>1986</v>
      </c>
      <c r="B9">
        <v>2271582</v>
      </c>
      <c r="C9" s="5">
        <v>28325</v>
      </c>
      <c r="D9">
        <v>3168252</v>
      </c>
      <c r="E9">
        <v>1524978</v>
      </c>
      <c r="G9" s="7">
        <v>1986</v>
      </c>
      <c r="H9">
        <f t="shared" si="1"/>
        <v>1524.9780000000001</v>
      </c>
      <c r="I9">
        <f t="shared" si="2"/>
        <v>28325</v>
      </c>
      <c r="J9">
        <f t="shared" si="3"/>
        <v>3168.252</v>
      </c>
      <c r="K9">
        <f t="shared" si="4"/>
        <v>8.9402610650920451</v>
      </c>
      <c r="L9" s="7">
        <v>1986</v>
      </c>
      <c r="M9">
        <v>5439</v>
      </c>
      <c r="N9">
        <v>8680</v>
      </c>
      <c r="O9">
        <f t="shared" si="5"/>
        <v>167.44677196440983</v>
      </c>
      <c r="P9">
        <f t="shared" si="6"/>
        <v>41.260551016228213</v>
      </c>
      <c r="Q9">
        <f t="shared" si="7"/>
        <v>123.05052348060298</v>
      </c>
      <c r="S9" s="7">
        <v>2006</v>
      </c>
      <c r="T9">
        <f t="shared" si="0"/>
        <v>-708</v>
      </c>
      <c r="U9">
        <v>1857.0440000000001</v>
      </c>
      <c r="V9">
        <v>3693.0810000000001</v>
      </c>
    </row>
    <row r="10" spans="1:22" x14ac:dyDescent="0.2">
      <c r="A10" s="7">
        <v>1987</v>
      </c>
      <c r="B10">
        <v>2437359</v>
      </c>
      <c r="C10" s="5">
        <v>28658</v>
      </c>
      <c r="D10">
        <v>3047378</v>
      </c>
      <c r="E10">
        <v>1705922</v>
      </c>
      <c r="G10" s="7">
        <v>1987</v>
      </c>
      <c r="H10">
        <f t="shared" si="1"/>
        <v>1705.922</v>
      </c>
      <c r="I10">
        <f t="shared" si="2"/>
        <v>28658</v>
      </c>
      <c r="J10">
        <f t="shared" si="3"/>
        <v>3047.3780000000002</v>
      </c>
      <c r="K10">
        <f t="shared" si="4"/>
        <v>9.4041500594937677</v>
      </c>
      <c r="L10" s="7">
        <v>1987</v>
      </c>
      <c r="M10">
        <v>5914</v>
      </c>
      <c r="N10">
        <v>8349</v>
      </c>
      <c r="O10">
        <f t="shared" si="5"/>
        <v>161.05840351567971</v>
      </c>
      <c r="P10">
        <f t="shared" si="6"/>
        <v>46.156260425203556</v>
      </c>
      <c r="Q10">
        <f t="shared" si="7"/>
        <v>124.49715452452322</v>
      </c>
      <c r="S10" s="7">
        <v>2007</v>
      </c>
      <c r="T10">
        <f t="shared" si="0"/>
        <v>501</v>
      </c>
      <c r="U10">
        <v>1853.1659999999999</v>
      </c>
      <c r="V10">
        <v>3661.404</v>
      </c>
    </row>
    <row r="11" spans="1:22" x14ac:dyDescent="0.2">
      <c r="A11" s="7">
        <v>1988</v>
      </c>
      <c r="B11">
        <v>2709140</v>
      </c>
      <c r="C11" s="5">
        <v>28214</v>
      </c>
      <c r="D11">
        <v>2979123</v>
      </c>
      <c r="E11">
        <v>1869005</v>
      </c>
      <c r="G11" s="7">
        <v>1988</v>
      </c>
      <c r="H11">
        <f t="shared" si="1"/>
        <v>1869.0050000000001</v>
      </c>
      <c r="I11">
        <f t="shared" si="2"/>
        <v>28214</v>
      </c>
      <c r="J11">
        <f t="shared" si="3"/>
        <v>2979.123</v>
      </c>
      <c r="K11">
        <f t="shared" si="4"/>
        <v>9.4705723798580994</v>
      </c>
      <c r="L11" s="7">
        <v>1988</v>
      </c>
      <c r="M11">
        <v>6587</v>
      </c>
      <c r="N11">
        <v>8140</v>
      </c>
      <c r="O11">
        <f t="shared" si="5"/>
        <v>157.45102650765421</v>
      </c>
      <c r="P11">
        <f t="shared" si="6"/>
        <v>50.568713877895689</v>
      </c>
      <c r="Q11">
        <f t="shared" si="7"/>
        <v>122.56831313262957</v>
      </c>
      <c r="S11" s="7">
        <v>2008</v>
      </c>
      <c r="T11">
        <f>I31-I30</f>
        <v>-2258</v>
      </c>
      <c r="U11">
        <v>1830.002</v>
      </c>
      <c r="V11">
        <v>3580.694</v>
      </c>
    </row>
    <row r="12" spans="1:22" x14ac:dyDescent="0.2">
      <c r="A12" s="7">
        <v>1989</v>
      </c>
      <c r="B12">
        <v>2942099</v>
      </c>
      <c r="C12" s="5">
        <v>27890</v>
      </c>
      <c r="D12">
        <v>2778773</v>
      </c>
      <c r="E12">
        <v>2132761</v>
      </c>
      <c r="G12" s="7">
        <v>1989</v>
      </c>
      <c r="H12">
        <f t="shared" si="1"/>
        <v>2132.761</v>
      </c>
      <c r="I12">
        <f t="shared" si="2"/>
        <v>27890</v>
      </c>
      <c r="J12">
        <f t="shared" si="3"/>
        <v>2778.7730000000001</v>
      </c>
      <c r="K12">
        <f t="shared" si="4"/>
        <v>10.036804013857914</v>
      </c>
      <c r="L12" s="7">
        <v>1989</v>
      </c>
      <c r="M12">
        <v>7202</v>
      </c>
      <c r="N12">
        <v>7613</v>
      </c>
      <c r="O12">
        <f t="shared" si="5"/>
        <v>146.86223471865841</v>
      </c>
      <c r="P12">
        <f t="shared" si="6"/>
        <v>57.705025282936475</v>
      </c>
      <c r="Q12">
        <f t="shared" si="7"/>
        <v>121.1607802250315</v>
      </c>
      <c r="S12" s="7">
        <v>2009</v>
      </c>
      <c r="T12">
        <f t="shared" si="0"/>
        <v>1761</v>
      </c>
      <c r="U12">
        <v>1952.67</v>
      </c>
      <c r="V12">
        <v>3289.6750000000002</v>
      </c>
    </row>
    <row r="13" spans="1:22" x14ac:dyDescent="0.2">
      <c r="A13" s="7">
        <v>1990</v>
      </c>
      <c r="B13">
        <v>2926395</v>
      </c>
      <c r="C13" s="5">
        <v>27556</v>
      </c>
      <c r="D13">
        <v>2684687</v>
      </c>
      <c r="E13">
        <v>2151387</v>
      </c>
      <c r="G13" s="7">
        <v>1990</v>
      </c>
      <c r="H13">
        <f t="shared" si="1"/>
        <v>2151.3870000000002</v>
      </c>
      <c r="I13">
        <f t="shared" si="2"/>
        <v>27556</v>
      </c>
      <c r="J13">
        <f t="shared" si="3"/>
        <v>2684.6869999999999</v>
      </c>
      <c r="K13">
        <f t="shared" si="4"/>
        <v>10.264138799048084</v>
      </c>
      <c r="L13" s="7">
        <v>1990</v>
      </c>
      <c r="M13">
        <v>7161</v>
      </c>
      <c r="N13">
        <v>7355</v>
      </c>
      <c r="O13">
        <f t="shared" si="5"/>
        <v>141.88965141813705</v>
      </c>
      <c r="P13">
        <f t="shared" si="6"/>
        <v>58.208979453572553</v>
      </c>
      <c r="Q13">
        <f t="shared" si="7"/>
        <v>119.70980494374213</v>
      </c>
      <c r="S13" s="7">
        <v>2010</v>
      </c>
      <c r="T13">
        <f t="shared" si="0"/>
        <v>2866</v>
      </c>
      <c r="U13">
        <v>2000.8610000000001</v>
      </c>
      <c r="V13">
        <v>3362.8560000000002</v>
      </c>
    </row>
    <row r="14" spans="1:22" x14ac:dyDescent="0.2">
      <c r="A14" s="7">
        <v>1991</v>
      </c>
      <c r="B14">
        <v>2783763</v>
      </c>
      <c r="C14" s="5">
        <v>25926</v>
      </c>
      <c r="D14">
        <v>2707039</v>
      </c>
      <c r="E14">
        <v>2110532</v>
      </c>
      <c r="G14" s="7">
        <v>1991</v>
      </c>
      <c r="H14">
        <f t="shared" si="1"/>
        <v>2110.5320000000002</v>
      </c>
      <c r="I14">
        <f t="shared" si="2"/>
        <v>25926</v>
      </c>
      <c r="J14">
        <f t="shared" si="3"/>
        <v>2707.0390000000002</v>
      </c>
      <c r="K14">
        <f t="shared" si="4"/>
        <v>9.5772539664186578</v>
      </c>
      <c r="L14" s="7">
        <v>1991</v>
      </c>
      <c r="M14">
        <v>6626</v>
      </c>
      <c r="N14">
        <v>7417</v>
      </c>
      <c r="O14">
        <f t="shared" si="5"/>
        <v>143.07098745041873</v>
      </c>
      <c r="P14">
        <f t="shared" si="6"/>
        <v>57.103586581171768</v>
      </c>
      <c r="Q14">
        <f t="shared" si="7"/>
        <v>112.62869803206047</v>
      </c>
      <c r="S14" s="7">
        <v>2011</v>
      </c>
      <c r="T14">
        <f t="shared" si="0"/>
        <v>3769</v>
      </c>
      <c r="U14">
        <v>2060.3980000000001</v>
      </c>
      <c r="V14">
        <v>3261.422</v>
      </c>
    </row>
    <row r="15" spans="1:22" x14ac:dyDescent="0.2">
      <c r="A15" s="7">
        <v>1992</v>
      </c>
      <c r="B15">
        <v>2886897</v>
      </c>
      <c r="C15" s="5">
        <v>24971</v>
      </c>
      <c r="D15">
        <v>2624632</v>
      </c>
      <c r="E15">
        <v>2226341</v>
      </c>
      <c r="G15" s="7">
        <v>1992</v>
      </c>
      <c r="H15">
        <f t="shared" si="1"/>
        <v>2226.3409999999999</v>
      </c>
      <c r="I15">
        <f t="shared" si="2"/>
        <v>24971</v>
      </c>
      <c r="J15">
        <f t="shared" si="3"/>
        <v>2624.6320000000001</v>
      </c>
      <c r="K15">
        <f t="shared" si="4"/>
        <v>9.5140956903672596</v>
      </c>
      <c r="L15" s="7">
        <v>1992</v>
      </c>
      <c r="M15">
        <v>6938</v>
      </c>
      <c r="N15">
        <v>7171</v>
      </c>
      <c r="O15">
        <f t="shared" si="5"/>
        <v>138.71565645488201</v>
      </c>
      <c r="P15">
        <f t="shared" si="6"/>
        <v>60.236971556324441</v>
      </c>
      <c r="Q15">
        <f t="shared" si="7"/>
        <v>108.47995134454146</v>
      </c>
      <c r="S15" s="7">
        <v>2012</v>
      </c>
      <c r="T15">
        <v>5044</v>
      </c>
      <c r="U15">
        <v>2377.806</v>
      </c>
      <c r="V15">
        <v>3120.7550000000001</v>
      </c>
    </row>
    <row r="16" spans="1:22" x14ac:dyDescent="0.2">
      <c r="A16" s="7">
        <v>1993</v>
      </c>
      <c r="B16">
        <v>3146454</v>
      </c>
      <c r="C16" s="5">
        <v>24149</v>
      </c>
      <c r="D16">
        <v>2499033</v>
      </c>
      <c r="E16">
        <v>2477230</v>
      </c>
      <c r="G16" s="7">
        <v>1993</v>
      </c>
      <c r="H16">
        <f t="shared" si="1"/>
        <v>2477.23</v>
      </c>
      <c r="I16">
        <f t="shared" si="2"/>
        <v>24149</v>
      </c>
      <c r="J16">
        <f t="shared" si="3"/>
        <v>2499.0329999999999</v>
      </c>
      <c r="K16">
        <f t="shared" si="4"/>
        <v>9.663337779052938</v>
      </c>
      <c r="L16" s="7">
        <v>1993</v>
      </c>
      <c r="M16">
        <v>7618</v>
      </c>
      <c r="N16">
        <v>6847</v>
      </c>
      <c r="O16">
        <f t="shared" si="5"/>
        <v>132.07756481572014</v>
      </c>
      <c r="P16">
        <f t="shared" si="6"/>
        <v>67.025147112896718</v>
      </c>
      <c r="Q16">
        <f t="shared" si="7"/>
        <v>104.90898822711672</v>
      </c>
      <c r="S16" s="7">
        <v>2013</v>
      </c>
      <c r="T16">
        <v>3787</v>
      </c>
      <c r="U16">
        <v>2716.0050000000001</v>
      </c>
      <c r="V16">
        <v>2821.48</v>
      </c>
    </row>
    <row r="17" spans="1:22" x14ac:dyDescent="0.2">
      <c r="A17" s="7">
        <v>1994</v>
      </c>
      <c r="B17">
        <v>3283621</v>
      </c>
      <c r="C17" s="5">
        <v>23604</v>
      </c>
      <c r="D17">
        <v>2431476</v>
      </c>
      <c r="E17">
        <v>2578072</v>
      </c>
      <c r="G17" s="7">
        <v>1994</v>
      </c>
      <c r="H17">
        <f t="shared" si="1"/>
        <v>2578.0720000000001</v>
      </c>
      <c r="I17">
        <f t="shared" si="2"/>
        <v>23604</v>
      </c>
      <c r="J17">
        <f t="shared" si="3"/>
        <v>2431.4760000000001</v>
      </c>
      <c r="K17">
        <f t="shared" si="4"/>
        <v>9.7076837279084796</v>
      </c>
      <c r="L17" s="7">
        <v>1994</v>
      </c>
      <c r="M17">
        <v>8054</v>
      </c>
      <c r="N17">
        <v>6662</v>
      </c>
      <c r="O17">
        <f t="shared" si="5"/>
        <v>128.50707813296901</v>
      </c>
      <c r="P17">
        <f t="shared" si="6"/>
        <v>69.753577611945545</v>
      </c>
      <c r="Q17">
        <f t="shared" si="7"/>
        <v>102.54137886094097</v>
      </c>
      <c r="S17" s="7">
        <v>2014</v>
      </c>
      <c r="T17">
        <f>C37-C36</f>
        <v>3413</v>
      </c>
      <c r="U17">
        <f>D37/1000</f>
        <v>3198.694</v>
      </c>
      <c r="V17">
        <f>H37</f>
        <v>2680.6260000000002</v>
      </c>
    </row>
    <row r="18" spans="1:22" x14ac:dyDescent="0.2">
      <c r="A18" s="7">
        <v>1995</v>
      </c>
      <c r="B18">
        <v>3224753</v>
      </c>
      <c r="C18" s="5">
        <v>23548</v>
      </c>
      <c r="D18">
        <v>2394268</v>
      </c>
      <c r="E18">
        <v>2638810</v>
      </c>
      <c r="G18" s="7">
        <v>1995</v>
      </c>
      <c r="H18">
        <f t="shared" si="1"/>
        <v>2638.81</v>
      </c>
      <c r="I18">
        <f t="shared" si="2"/>
        <v>23548</v>
      </c>
      <c r="J18">
        <f t="shared" si="3"/>
        <v>2394.268</v>
      </c>
      <c r="K18">
        <f t="shared" si="4"/>
        <v>9.8351562982924214</v>
      </c>
      <c r="L18" s="7">
        <v>1995</v>
      </c>
      <c r="M18">
        <v>7886</v>
      </c>
      <c r="N18">
        <v>6560</v>
      </c>
      <c r="O18">
        <f t="shared" si="5"/>
        <v>126.54058067908852</v>
      </c>
      <c r="P18">
        <f t="shared" si="6"/>
        <v>71.39693466209556</v>
      </c>
      <c r="Q18">
        <f t="shared" si="7"/>
        <v>102.29810156826969</v>
      </c>
      <c r="S18" s="7">
        <v>2015</v>
      </c>
      <c r="T18">
        <f>C38-C37</f>
        <v>-4703</v>
      </c>
      <c r="U18">
        <f>D38/1000</f>
        <v>3436.5239999999999</v>
      </c>
      <c r="V18">
        <f>H38</f>
        <v>2687.4090000000001</v>
      </c>
    </row>
    <row r="19" spans="1:22" x14ac:dyDescent="0.2">
      <c r="A19" s="7">
        <v>1996</v>
      </c>
      <c r="B19">
        <v>3469128</v>
      </c>
      <c r="C19" s="5">
        <v>23324</v>
      </c>
      <c r="D19">
        <v>2366017</v>
      </c>
      <c r="E19">
        <v>2747839</v>
      </c>
      <c r="G19" s="7">
        <v>1996</v>
      </c>
      <c r="H19">
        <f t="shared" si="1"/>
        <v>2747.8389999999999</v>
      </c>
      <c r="I19">
        <f t="shared" si="2"/>
        <v>23324</v>
      </c>
      <c r="J19">
        <f t="shared" si="3"/>
        <v>2366.0169999999998</v>
      </c>
      <c r="K19">
        <f t="shared" si="4"/>
        <v>9.857917335336138</v>
      </c>
      <c r="L19" s="7">
        <v>1996</v>
      </c>
      <c r="M19">
        <v>8498</v>
      </c>
      <c r="N19">
        <v>6465</v>
      </c>
      <c r="O19">
        <f t="shared" si="5"/>
        <v>125.04747383191648</v>
      </c>
      <c r="P19">
        <f t="shared" si="6"/>
        <v>74.346876639454152</v>
      </c>
      <c r="Q19">
        <f t="shared" si="7"/>
        <v>101.32499239758461</v>
      </c>
    </row>
    <row r="20" spans="1:22" x14ac:dyDescent="0.2">
      <c r="A20" s="7">
        <v>1997</v>
      </c>
      <c r="B20">
        <v>3708970</v>
      </c>
      <c r="C20" s="5">
        <v>23887</v>
      </c>
      <c r="D20">
        <v>2354831</v>
      </c>
      <c r="E20">
        <v>3002299</v>
      </c>
      <c r="G20" s="7">
        <v>1997</v>
      </c>
      <c r="H20">
        <f t="shared" si="1"/>
        <v>3002.299</v>
      </c>
      <c r="I20">
        <f t="shared" si="2"/>
        <v>23887</v>
      </c>
      <c r="J20">
        <f t="shared" si="3"/>
        <v>2354.8310000000001</v>
      </c>
      <c r="K20">
        <f t="shared" si="4"/>
        <v>10.143827731162023</v>
      </c>
      <c r="L20" s="7">
        <v>1997</v>
      </c>
      <c r="M20">
        <v>9158</v>
      </c>
      <c r="N20">
        <v>6452</v>
      </c>
      <c r="O20">
        <f t="shared" si="5"/>
        <v>124.45627730108689</v>
      </c>
      <c r="P20">
        <f t="shared" si="6"/>
        <v>81.231670919495855</v>
      </c>
      <c r="Q20">
        <f t="shared" si="7"/>
        <v>103.77079803640471</v>
      </c>
    </row>
    <row r="21" spans="1:22" x14ac:dyDescent="0.2">
      <c r="A21" s="7">
        <v>1998</v>
      </c>
      <c r="B21">
        <v>3908446</v>
      </c>
      <c r="C21" s="5">
        <v>22370</v>
      </c>
      <c r="D21">
        <v>2281919</v>
      </c>
      <c r="E21">
        <v>3177584</v>
      </c>
      <c r="G21" s="7">
        <v>1998</v>
      </c>
      <c r="H21">
        <f t="shared" si="1"/>
        <v>3177.5839999999998</v>
      </c>
      <c r="I21">
        <f t="shared" si="2"/>
        <v>22370</v>
      </c>
      <c r="J21">
        <f t="shared" si="3"/>
        <v>2281.9189999999999</v>
      </c>
      <c r="K21">
        <f t="shared" si="4"/>
        <v>9.803152522065858</v>
      </c>
      <c r="L21" s="7">
        <v>1998</v>
      </c>
      <c r="M21">
        <v>9764</v>
      </c>
      <c r="N21">
        <v>6252</v>
      </c>
      <c r="O21">
        <f t="shared" si="5"/>
        <v>120.60277100251309</v>
      </c>
      <c r="P21">
        <f t="shared" si="6"/>
        <v>85.974267655238634</v>
      </c>
      <c r="Q21">
        <f t="shared" si="7"/>
        <v>97.180589947434726</v>
      </c>
    </row>
    <row r="22" spans="1:22" x14ac:dyDescent="0.2">
      <c r="A22" s="7">
        <v>1999</v>
      </c>
      <c r="B22">
        <v>3961074</v>
      </c>
      <c r="C22" s="5">
        <v>23168</v>
      </c>
      <c r="D22">
        <v>2146732</v>
      </c>
      <c r="E22">
        <v>3186663</v>
      </c>
      <c r="G22" s="7">
        <v>1999</v>
      </c>
      <c r="H22">
        <f t="shared" si="1"/>
        <v>3186.663</v>
      </c>
      <c r="I22">
        <f t="shared" si="2"/>
        <v>23168</v>
      </c>
      <c r="J22">
        <f t="shared" si="3"/>
        <v>2146.732</v>
      </c>
      <c r="K22">
        <f t="shared" si="4"/>
        <v>10.792218125038431</v>
      </c>
      <c r="L22" s="7">
        <v>1999</v>
      </c>
      <c r="M22">
        <v>9912</v>
      </c>
      <c r="N22">
        <v>5881</v>
      </c>
      <c r="O22">
        <f t="shared" si="5"/>
        <v>113.45793947978299</v>
      </c>
      <c r="P22">
        <f t="shared" si="6"/>
        <v>86.219913522048742</v>
      </c>
      <c r="Q22">
        <f t="shared" si="7"/>
        <v>100.64729136800035</v>
      </c>
    </row>
    <row r="23" spans="1:22" x14ac:dyDescent="0.2">
      <c r="A23" s="7">
        <v>2000</v>
      </c>
      <c r="B23">
        <v>4194086</v>
      </c>
      <c r="C23" s="5">
        <v>23517</v>
      </c>
      <c r="D23">
        <v>2130707</v>
      </c>
      <c r="E23">
        <v>3319816</v>
      </c>
      <c r="G23" s="7">
        <v>2000</v>
      </c>
      <c r="H23">
        <f t="shared" si="1"/>
        <v>3319.8159999999998</v>
      </c>
      <c r="I23">
        <f t="shared" si="2"/>
        <v>23517</v>
      </c>
      <c r="J23">
        <f t="shared" si="3"/>
        <v>2130.7069999999999</v>
      </c>
      <c r="K23">
        <f t="shared" si="4"/>
        <v>11.03718155523026</v>
      </c>
      <c r="L23" s="7">
        <v>2000</v>
      </c>
      <c r="M23">
        <v>10419</v>
      </c>
      <c r="N23">
        <v>5822</v>
      </c>
      <c r="O23">
        <f t="shared" si="5"/>
        <v>112.61099469106995</v>
      </c>
      <c r="P23">
        <f t="shared" si="6"/>
        <v>89.822566248490588</v>
      </c>
      <c r="Q23">
        <f t="shared" si="7"/>
        <v>102.16343020982667</v>
      </c>
    </row>
    <row r="24" spans="1:22" x14ac:dyDescent="0.2">
      <c r="A24" s="7">
        <v>2001</v>
      </c>
      <c r="B24">
        <v>4333038</v>
      </c>
      <c r="C24" s="5">
        <v>23844</v>
      </c>
      <c r="D24">
        <v>2117511</v>
      </c>
      <c r="E24">
        <v>3404894</v>
      </c>
      <c r="G24" s="7">
        <v>2001</v>
      </c>
      <c r="H24">
        <f t="shared" si="1"/>
        <v>3404.8939999999998</v>
      </c>
      <c r="I24">
        <f t="shared" si="2"/>
        <v>23844</v>
      </c>
      <c r="J24">
        <f t="shared" si="3"/>
        <v>2117.511</v>
      </c>
      <c r="K24">
        <f t="shared" si="4"/>
        <v>11.260390146733595</v>
      </c>
      <c r="L24" s="7">
        <v>2001</v>
      </c>
      <c r="M24">
        <v>10900</v>
      </c>
      <c r="N24">
        <v>5801</v>
      </c>
      <c r="O24">
        <f t="shared" si="5"/>
        <v>111.91356670780273</v>
      </c>
      <c r="P24">
        <f t="shared" si="6"/>
        <v>92.12447824942349</v>
      </c>
      <c r="Q24">
        <f t="shared" si="7"/>
        <v>103.58399582953213</v>
      </c>
    </row>
    <row r="25" spans="1:22" x14ac:dyDescent="0.2">
      <c r="A25" s="7">
        <v>2002</v>
      </c>
      <c r="B25">
        <v>4208538</v>
      </c>
      <c r="C25" s="5">
        <v>24023</v>
      </c>
      <c r="D25">
        <v>2096588</v>
      </c>
      <c r="E25">
        <v>3336175</v>
      </c>
      <c r="G25" s="7">
        <v>2002</v>
      </c>
      <c r="H25">
        <f t="shared" si="1"/>
        <v>3336.1750000000002</v>
      </c>
      <c r="I25">
        <f t="shared" si="2"/>
        <v>24023</v>
      </c>
      <c r="J25">
        <f t="shared" si="3"/>
        <v>2096.5880000000002</v>
      </c>
      <c r="K25">
        <f t="shared" si="4"/>
        <v>11.458140559804786</v>
      </c>
      <c r="L25" s="7">
        <v>2002</v>
      </c>
      <c r="M25">
        <v>10546</v>
      </c>
      <c r="N25">
        <v>5744</v>
      </c>
      <c r="O25">
        <f t="shared" si="5"/>
        <v>110.80775542454263</v>
      </c>
      <c r="P25">
        <f t="shared" si="6"/>
        <v>90.265183357769857</v>
      </c>
      <c r="Q25">
        <f t="shared" si="7"/>
        <v>104.36161431860637</v>
      </c>
    </row>
    <row r="26" spans="1:22" x14ac:dyDescent="0.2">
      <c r="A26" s="7">
        <v>2003</v>
      </c>
      <c r="B26">
        <v>4476501</v>
      </c>
      <c r="C26" s="5">
        <v>23106</v>
      </c>
      <c r="D26">
        <v>2061995</v>
      </c>
      <c r="E26">
        <v>3527696</v>
      </c>
      <c r="G26" s="7">
        <v>2003</v>
      </c>
      <c r="H26">
        <f t="shared" si="1"/>
        <v>3527.6959999999999</v>
      </c>
      <c r="I26">
        <f t="shared" si="2"/>
        <v>23106</v>
      </c>
      <c r="J26">
        <f t="shared" si="3"/>
        <v>2061.9949999999999</v>
      </c>
      <c r="K26">
        <f t="shared" si="4"/>
        <v>11.205652778013526</v>
      </c>
      <c r="L26" s="7">
        <v>2003</v>
      </c>
      <c r="M26">
        <v>11238</v>
      </c>
      <c r="N26">
        <v>5644</v>
      </c>
      <c r="O26">
        <f t="shared" si="5"/>
        <v>108.97946456176884</v>
      </c>
      <c r="P26">
        <f t="shared" si="6"/>
        <v>95.447069254601828</v>
      </c>
      <c r="Q26">
        <f t="shared" si="7"/>
        <v>100.37794865111429</v>
      </c>
    </row>
    <row r="27" spans="1:22" x14ac:dyDescent="0.2">
      <c r="A27" s="7">
        <v>2004</v>
      </c>
      <c r="B27">
        <v>4811104</v>
      </c>
      <c r="C27" s="5">
        <v>22592</v>
      </c>
      <c r="D27">
        <v>1991394</v>
      </c>
      <c r="E27">
        <v>3692063</v>
      </c>
      <c r="G27" s="7">
        <v>2004</v>
      </c>
      <c r="H27">
        <f t="shared" si="1"/>
        <v>3692.0630000000001</v>
      </c>
      <c r="I27">
        <f t="shared" si="2"/>
        <v>22592</v>
      </c>
      <c r="J27">
        <f t="shared" si="3"/>
        <v>1991.394</v>
      </c>
      <c r="K27">
        <f t="shared" si="4"/>
        <v>11.344816746460017</v>
      </c>
      <c r="L27" s="7">
        <v>2004</v>
      </c>
      <c r="M27">
        <v>12097</v>
      </c>
      <c r="N27">
        <v>5435</v>
      </c>
      <c r="O27">
        <f t="shared" si="5"/>
        <v>105.24809800776389</v>
      </c>
      <c r="P27">
        <f t="shared" si="6"/>
        <v>99.894263239619576</v>
      </c>
      <c r="Q27">
        <f t="shared" si="7"/>
        <v>98.145010643381553</v>
      </c>
    </row>
    <row r="28" spans="1:22" x14ac:dyDescent="0.2">
      <c r="A28" s="7">
        <v>2005</v>
      </c>
      <c r="B28">
        <v>5005541</v>
      </c>
      <c r="C28" s="5">
        <v>23019</v>
      </c>
      <c r="D28">
        <v>1892095</v>
      </c>
      <c r="E28">
        <v>3695971</v>
      </c>
      <c r="G28" s="7">
        <v>2005</v>
      </c>
      <c r="H28">
        <f t="shared" si="1"/>
        <v>3695.971</v>
      </c>
      <c r="I28">
        <f t="shared" si="2"/>
        <v>23019</v>
      </c>
      <c r="J28">
        <f t="shared" si="3"/>
        <v>1892.095</v>
      </c>
      <c r="K28">
        <f t="shared" si="4"/>
        <v>12.165879620209344</v>
      </c>
      <c r="L28" s="7">
        <v>2005</v>
      </c>
      <c r="M28">
        <v>12549</v>
      </c>
      <c r="N28">
        <v>5186</v>
      </c>
      <c r="O28">
        <f t="shared" si="5"/>
        <v>100</v>
      </c>
      <c r="P28">
        <f t="shared" si="6"/>
        <v>100</v>
      </c>
      <c r="Q28">
        <f t="shared" si="7"/>
        <v>100</v>
      </c>
    </row>
    <row r="29" spans="1:22" x14ac:dyDescent="0.2">
      <c r="A29" s="7">
        <v>2006</v>
      </c>
      <c r="B29">
        <v>5003082</v>
      </c>
      <c r="C29" s="5">
        <v>22311</v>
      </c>
      <c r="D29">
        <v>1856340</v>
      </c>
      <c r="E29">
        <v>3693081</v>
      </c>
      <c r="G29" s="7">
        <v>2006</v>
      </c>
      <c r="H29">
        <f t="shared" si="1"/>
        <v>3693.0810000000001</v>
      </c>
      <c r="I29">
        <f t="shared" si="2"/>
        <v>22311</v>
      </c>
      <c r="J29">
        <f t="shared" si="3"/>
        <v>1856.34</v>
      </c>
      <c r="K29">
        <f t="shared" si="4"/>
        <v>12.018811209153496</v>
      </c>
      <c r="L29" s="7">
        <v>2006</v>
      </c>
      <c r="M29">
        <v>12390</v>
      </c>
      <c r="N29">
        <v>5089</v>
      </c>
      <c r="O29">
        <f t="shared" si="5"/>
        <v>98.110295730394085</v>
      </c>
      <c r="P29">
        <f t="shared" si="6"/>
        <v>99.921806745778042</v>
      </c>
      <c r="Q29">
        <f t="shared" si="7"/>
        <v>96.924279942656071</v>
      </c>
    </row>
    <row r="30" spans="1:22" x14ac:dyDescent="0.2">
      <c r="A30" s="7">
        <v>2007</v>
      </c>
      <c r="B30">
        <v>4915957</v>
      </c>
      <c r="C30" s="5">
        <v>22812</v>
      </c>
      <c r="D30">
        <v>1852990</v>
      </c>
      <c r="E30">
        <v>3661404</v>
      </c>
      <c r="G30" s="7">
        <v>2007</v>
      </c>
      <c r="H30">
        <f t="shared" si="1"/>
        <v>3661.404</v>
      </c>
      <c r="I30">
        <f t="shared" si="2"/>
        <v>22812</v>
      </c>
      <c r="J30">
        <f t="shared" si="3"/>
        <v>1852.99</v>
      </c>
      <c r="K30">
        <f t="shared" si="4"/>
        <v>12.310913712432338</v>
      </c>
      <c r="L30" s="7">
        <v>2007</v>
      </c>
      <c r="M30">
        <v>12036</v>
      </c>
      <c r="N30">
        <v>5077</v>
      </c>
      <c r="O30">
        <f t="shared" si="5"/>
        <v>97.933243309664689</v>
      </c>
      <c r="P30">
        <f t="shared" si="6"/>
        <v>99.064738332633027</v>
      </c>
      <c r="Q30">
        <f t="shared" si="7"/>
        <v>99.100742864590117</v>
      </c>
    </row>
    <row r="31" spans="1:22" x14ac:dyDescent="0.2">
      <c r="A31" s="7">
        <v>2008</v>
      </c>
      <c r="B31">
        <v>4726994</v>
      </c>
      <c r="C31" s="5">
        <v>20554</v>
      </c>
      <c r="D31">
        <v>1829985</v>
      </c>
      <c r="E31">
        <v>3580694</v>
      </c>
      <c r="G31" s="7">
        <v>2008</v>
      </c>
      <c r="H31">
        <f t="shared" si="1"/>
        <v>3580.694</v>
      </c>
      <c r="I31">
        <f t="shared" si="2"/>
        <v>20554</v>
      </c>
      <c r="J31">
        <f t="shared" si="3"/>
        <v>1829.9849999999999</v>
      </c>
      <c r="K31">
        <f t="shared" si="4"/>
        <v>11.231786052891145</v>
      </c>
      <c r="L31" s="7">
        <v>2008</v>
      </c>
      <c r="M31">
        <v>11114</v>
      </c>
      <c r="N31">
        <v>5000</v>
      </c>
      <c r="O31">
        <f t="shared" si="5"/>
        <v>96.717395268207994</v>
      </c>
      <c r="P31">
        <f t="shared" si="6"/>
        <v>96.881009077181616</v>
      </c>
      <c r="Q31">
        <f t="shared" si="7"/>
        <v>89.291454885094922</v>
      </c>
    </row>
    <row r="32" spans="1:22" x14ac:dyDescent="0.2">
      <c r="A32" s="7">
        <v>2009</v>
      </c>
      <c r="B32">
        <v>4267110</v>
      </c>
      <c r="C32" s="5">
        <v>22315</v>
      </c>
      <c r="D32">
        <v>1953858</v>
      </c>
      <c r="E32">
        <v>3289675</v>
      </c>
      <c r="G32" s="7">
        <v>2009</v>
      </c>
      <c r="H32">
        <f t="shared" si="1"/>
        <v>3289.6750000000002</v>
      </c>
      <c r="I32">
        <f t="shared" si="2"/>
        <v>22315</v>
      </c>
      <c r="J32">
        <f t="shared" si="3"/>
        <v>1953.8579999999999</v>
      </c>
      <c r="K32">
        <f t="shared" si="4"/>
        <v>11.420993746730828</v>
      </c>
      <c r="L32" s="7">
        <v>2009</v>
      </c>
      <c r="M32">
        <v>9667</v>
      </c>
      <c r="N32">
        <v>5353</v>
      </c>
      <c r="O32">
        <f t="shared" si="5"/>
        <v>103.26426527209257</v>
      </c>
      <c r="P32">
        <f t="shared" si="6"/>
        <v>89.007056602987419</v>
      </c>
      <c r="Q32">
        <f t="shared" si="7"/>
        <v>96.941656892132585</v>
      </c>
    </row>
    <row r="33" spans="1:17" x14ac:dyDescent="0.2">
      <c r="A33" s="7">
        <v>2010</v>
      </c>
      <c r="B33">
        <v>4304533</v>
      </c>
      <c r="C33" s="5">
        <v>25181</v>
      </c>
      <c r="D33">
        <v>1998452</v>
      </c>
      <c r="E33">
        <v>3362856</v>
      </c>
      <c r="G33" s="7">
        <v>2010</v>
      </c>
      <c r="H33">
        <f t="shared" si="1"/>
        <v>3362.8560000000002</v>
      </c>
      <c r="I33">
        <f t="shared" si="2"/>
        <v>25181</v>
      </c>
      <c r="J33">
        <f t="shared" si="3"/>
        <v>1998.452</v>
      </c>
      <c r="K33">
        <f t="shared" si="4"/>
        <v>12.600252595508923</v>
      </c>
      <c r="L33" s="7">
        <v>2010</v>
      </c>
      <c r="M33">
        <v>9441</v>
      </c>
      <c r="N33">
        <v>5475</v>
      </c>
      <c r="O33">
        <f t="shared" si="5"/>
        <v>105.62112367507974</v>
      </c>
      <c r="P33">
        <f t="shared" si="6"/>
        <v>90.987077550121469</v>
      </c>
      <c r="Q33">
        <f t="shared" si="7"/>
        <v>109.39224119205873</v>
      </c>
    </row>
    <row r="34" spans="1:17" x14ac:dyDescent="0.2">
      <c r="A34" s="7">
        <v>2011</v>
      </c>
      <c r="B34">
        <v>4174210</v>
      </c>
      <c r="C34" s="5">
        <v>28950</v>
      </c>
      <c r="D34">
        <v>2060744</v>
      </c>
      <c r="E34">
        <v>3261422</v>
      </c>
      <c r="G34" s="7">
        <v>2011</v>
      </c>
      <c r="H34">
        <f t="shared" si="1"/>
        <v>3261.422</v>
      </c>
      <c r="I34">
        <f t="shared" si="2"/>
        <v>28950</v>
      </c>
      <c r="J34">
        <f t="shared" si="3"/>
        <v>2060.7440000000001</v>
      </c>
      <c r="K34">
        <f t="shared" si="4"/>
        <v>14.048324294526637</v>
      </c>
      <c r="L34" s="7">
        <v>2011</v>
      </c>
      <c r="M34">
        <v>8450</v>
      </c>
      <c r="N34">
        <v>5646</v>
      </c>
      <c r="O34">
        <f t="shared" si="5"/>
        <v>108.91334737420689</v>
      </c>
      <c r="P34">
        <f t="shared" si="6"/>
        <v>88.242629609377346</v>
      </c>
      <c r="Q34">
        <f t="shared" si="7"/>
        <v>125.76567183630914</v>
      </c>
    </row>
    <row r="35" spans="1:17" x14ac:dyDescent="0.2">
      <c r="A35" s="7">
        <v>2012</v>
      </c>
      <c r="B35">
        <v>3878852</v>
      </c>
      <c r="C35" s="5">
        <v>33403</v>
      </c>
      <c r="D35">
        <v>2374136</v>
      </c>
      <c r="E35">
        <v>3120755</v>
      </c>
      <c r="G35" s="7">
        <v>2012</v>
      </c>
      <c r="H35">
        <f t="shared" si="1"/>
        <v>3120.7550000000001</v>
      </c>
      <c r="I35">
        <f t="shared" si="2"/>
        <v>33403</v>
      </c>
      <c r="J35">
        <f t="shared" si="3"/>
        <v>2374.136</v>
      </c>
      <c r="K35">
        <f t="shared" si="4"/>
        <v>14.069539402965964</v>
      </c>
      <c r="L35" s="7">
        <v>2012</v>
      </c>
      <c r="M35">
        <v>7393</v>
      </c>
      <c r="N35">
        <v>6487</v>
      </c>
      <c r="O35">
        <f t="shared" si="5"/>
        <v>125.47657490770813</v>
      </c>
      <c r="P35">
        <f t="shared" si="6"/>
        <v>84.436674421958401</v>
      </c>
      <c r="Q35">
        <f t="shared" si="7"/>
        <v>145.11056084104436</v>
      </c>
    </row>
    <row r="36" spans="1:17" x14ac:dyDescent="0.2">
      <c r="A36" s="7">
        <v>2013</v>
      </c>
      <c r="B36">
        <v>3598454</v>
      </c>
      <c r="C36" s="5">
        <v>36520</v>
      </c>
      <c r="D36">
        <v>2725665</v>
      </c>
      <c r="E36">
        <v>2821480</v>
      </c>
      <c r="G36" s="7">
        <v>2013</v>
      </c>
      <c r="H36">
        <f t="shared" si="1"/>
        <v>2821.48</v>
      </c>
      <c r="I36">
        <v>36520</v>
      </c>
      <c r="J36">
        <f t="shared" si="3"/>
        <v>2725.665</v>
      </c>
      <c r="K36">
        <f t="shared" si="4"/>
        <v>13.398565120805381</v>
      </c>
      <c r="L36" s="7">
        <v>2013</v>
      </c>
      <c r="M36">
        <v>6237</v>
      </c>
      <c r="N36">
        <v>7468</v>
      </c>
      <c r="O36">
        <f t="shared" si="5"/>
        <v>144.05539890967421</v>
      </c>
      <c r="P36">
        <f t="shared" si="6"/>
        <v>76.339343571689284</v>
      </c>
      <c r="Q36">
        <f t="shared" si="7"/>
        <v>158.65154872062209</v>
      </c>
    </row>
    <row r="37" spans="1:17" x14ac:dyDescent="0.2">
      <c r="A37" s="7">
        <v>2014</v>
      </c>
      <c r="B37">
        <v>3372904</v>
      </c>
      <c r="C37" s="5">
        <v>39933</v>
      </c>
      <c r="D37">
        <v>3198694</v>
      </c>
      <c r="E37">
        <v>2680626</v>
      </c>
      <c r="G37" s="7">
        <v>2014</v>
      </c>
      <c r="H37">
        <f t="shared" si="1"/>
        <v>2680.6260000000002</v>
      </c>
      <c r="I37">
        <v>39933</v>
      </c>
      <c r="J37">
        <f t="shared" si="3"/>
        <v>3198.694</v>
      </c>
      <c r="K37">
        <f t="shared" si="4"/>
        <v>12.484157596819202</v>
      </c>
      <c r="L37" s="7">
        <v>2014</v>
      </c>
      <c r="M37">
        <v>5065</v>
      </c>
      <c r="N37">
        <v>8764</v>
      </c>
      <c r="O37">
        <f t="shared" si="5"/>
        <v>169.0556763798858</v>
      </c>
      <c r="P37">
        <f t="shared" si="6"/>
        <v>72.528328820761857</v>
      </c>
      <c r="Q37">
        <f t="shared" si="7"/>
        <v>173.47843086146227</v>
      </c>
    </row>
    <row r="38" spans="1:17" x14ac:dyDescent="0.2">
      <c r="A38" s="7">
        <v>2015</v>
      </c>
      <c r="B38">
        <v>3448734</v>
      </c>
      <c r="C38" s="5">
        <v>35230</v>
      </c>
      <c r="D38">
        <v>3436524</v>
      </c>
      <c r="E38">
        <v>2687409</v>
      </c>
      <c r="G38" s="7">
        <v>2015</v>
      </c>
      <c r="H38">
        <f t="shared" si="1"/>
        <v>2687.4090000000001</v>
      </c>
      <c r="I38">
        <v>35230</v>
      </c>
      <c r="J38">
        <f t="shared" si="3"/>
        <v>3436.5239999999999</v>
      </c>
      <c r="K38">
        <f t="shared" si="4"/>
        <v>10.251637992343426</v>
      </c>
      <c r="L38" s="7">
        <v>2015</v>
      </c>
      <c r="M38">
        <v>4711</v>
      </c>
      <c r="N38">
        <v>9415</v>
      </c>
      <c r="O38">
        <f t="shared" si="5"/>
        <v>181.62534122229593</v>
      </c>
      <c r="P38">
        <f t="shared" si="6"/>
        <v>72.711852988023992</v>
      </c>
      <c r="Q38">
        <f t="shared" si="7"/>
        <v>153.0474825144446</v>
      </c>
    </row>
  </sheetData>
  <phoneticPr fontId="2" type="noConversion"/>
  <hyperlinks>
    <hyperlink ref="A1" location="Contents!A1" display="Back to Contents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Fig4-M</vt:lpstr>
      <vt:lpstr>Data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2004-07-20T21:40:42Z</dcterms:created>
  <dcterms:modified xsi:type="dcterms:W3CDTF">2016-12-13T12:09:36Z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 By">
    <vt:lpwstr>SoftArtisans OfficeWriter for Excel 6.5.4.0430 (http://officewriter.softartisans.com)</vt:lpwstr>
  </property>
</Properties>
</file>