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4"/>
  </sheets>
  <definedNames/>
  <calcPr/>
</workbook>
</file>

<file path=xl/sharedStrings.xml><?xml version="1.0" encoding="utf-8"?>
<sst xmlns="http://schemas.openxmlformats.org/spreadsheetml/2006/main" count="150" uniqueCount="128">
  <si>
    <t xml:space="preserve">HEAD OFFICE:           </t>
  </si>
  <si>
    <t xml:space="preserve">Suite 2501, 25th Floor Global Gateway Tower, 63 Wing Hong Street, </t>
  </si>
  <si>
    <t xml:space="preserve">Cheung Sha Wang KOWLOON </t>
  </si>
  <si>
    <t>P: +852 2334 1333</t>
  </si>
  <si>
    <t>F: +852 2764 1541</t>
  </si>
  <si>
    <t>China office:</t>
  </si>
  <si>
    <t>Suite 1615, 16th Floor Wanda Centre, DongCheng, DongGuan</t>
  </si>
  <si>
    <t>GuangDong, China</t>
  </si>
  <si>
    <t>P:+86 769 2738 0293</t>
  </si>
  <si>
    <t>F:+86 769 2738 0290</t>
  </si>
  <si>
    <t>wendy@u2living.com</t>
  </si>
  <si>
    <t>Special offer 2026 CIFF</t>
  </si>
  <si>
    <t>To: Ms. Sana Khan</t>
  </si>
  <si>
    <t>FM: U2 Living / Wendy</t>
  </si>
  <si>
    <t>Date: Mar 24th 2026</t>
  </si>
  <si>
    <t>Picture</t>
  </si>
  <si>
    <t>Item Name</t>
  </si>
  <si>
    <t>SPEC</t>
  </si>
  <si>
    <t>Size(LxWxH)cm</t>
  </si>
  <si>
    <t>CBM</t>
  </si>
  <si>
    <t>Material</t>
  </si>
  <si>
    <t>Color</t>
  </si>
  <si>
    <t>Show Price</t>
  </si>
  <si>
    <t>Order Q'ty</t>
  </si>
  <si>
    <t>Total CBM</t>
  </si>
  <si>
    <t>Amount(USD)</t>
  </si>
  <si>
    <t>PI No.</t>
  </si>
  <si>
    <t>Loading/Remark</t>
  </si>
  <si>
    <t>(USD)</t>
  </si>
  <si>
    <t>(Per 40HC)</t>
  </si>
  <si>
    <t>Recliner Sofa</t>
  </si>
  <si>
    <t>Funky</t>
  </si>
  <si>
    <t>Corner Sofabed</t>
  </si>
  <si>
    <t>281 x 98/234 x 78/98(H)</t>
  </si>
  <si>
    <t xml:space="preserve">Run Again Fabric </t>
  </si>
  <si>
    <t xml:space="preserve">30sets/HC                                                                       Pull-out bed and chaise storage and High legs                      Pocket Spring+28D Foam Seating Carton package                 </t>
  </si>
  <si>
    <t>(As sample fabric)</t>
  </si>
  <si>
    <t>Rena</t>
  </si>
  <si>
    <t>250 x 92/208 x 88(H)</t>
  </si>
  <si>
    <t xml:space="preserve">Verita Fabric </t>
  </si>
  <si>
    <t xml:space="preserve">42sets/HC                                                                      Pull-out bed and 2 stools in arm                                                 Pocket Spring+28D Foam Seating Carton package                 </t>
  </si>
  <si>
    <t>Coco</t>
  </si>
  <si>
    <t>266 x 98/178 x 90(H)</t>
  </si>
  <si>
    <t>Lincoln Fabric</t>
  </si>
  <si>
    <t xml:space="preserve">44sets/HC           Pull-out bed. Hidden Storage and stainless steel cup holder in Arm                                                Pocket Spring+28D Foam Seating Carton package                 </t>
  </si>
  <si>
    <t>Scala</t>
  </si>
  <si>
    <t>245 x 87/156 x 102(H)</t>
  </si>
  <si>
    <t>Aragon Water Repellent Fabric</t>
  </si>
  <si>
    <t xml:space="preserve">45sets/HC                                                                         Pull-out bed and chaise storage. Recliner back look                                                Pocket Spring+28D Foam Seating Carton package                 </t>
  </si>
  <si>
    <t>Reversible</t>
  </si>
  <si>
    <t>(As sample Fabric)</t>
  </si>
  <si>
    <t xml:space="preserve">Elsa </t>
  </si>
  <si>
    <t>245 x 85/148 x 90(H)</t>
  </si>
  <si>
    <t xml:space="preserve">Luton Fabric </t>
  </si>
  <si>
    <t xml:space="preserve">58sets/HC                                                                      Pull-out bed and chaise storage                                                  Pocket Spring+28D Foam Seating Carton package                 </t>
  </si>
  <si>
    <t>Marlow</t>
  </si>
  <si>
    <t>3Pcs Corner</t>
  </si>
  <si>
    <t>126 x 94 x 78(H) Per one</t>
  </si>
  <si>
    <t>G66 Fabric</t>
  </si>
  <si>
    <t xml:space="preserve">28sets/HC                                                                         Pocket Spring+30D Foam Seating. Plastic legs             </t>
  </si>
  <si>
    <t xml:space="preserve">Casa </t>
  </si>
  <si>
    <t>2 Pcs Corner</t>
  </si>
  <si>
    <t>258 x 95/166 x 72(H)</t>
  </si>
  <si>
    <t xml:space="preserve">Denton Wasable Fabric </t>
  </si>
  <si>
    <t xml:space="preserve">38sets/HC                                                                       Pocket Spring+30D Foam Seating Carton package                 </t>
  </si>
  <si>
    <t>Sophie</t>
  </si>
  <si>
    <t>4 Seater with Pillow</t>
  </si>
  <si>
    <t>250 x 98 x 76(H)</t>
  </si>
  <si>
    <t>Silencio Fabric</t>
  </si>
  <si>
    <t xml:space="preserve">19sets/HC                                                                     30D foam + High resilient foam very comfortable Seating                           Carton package                 </t>
  </si>
  <si>
    <t>2 Seater with Pillow</t>
  </si>
  <si>
    <t>220 x 98 x 76(H)</t>
  </si>
  <si>
    <t>Arizona</t>
  </si>
  <si>
    <t>Swivel Chair</t>
  </si>
  <si>
    <t>101 x 92 x 74(H)</t>
  </si>
  <si>
    <t xml:space="preserve">Nabuk Classic Fabric </t>
  </si>
  <si>
    <t xml:space="preserve">90pcs/HC                                                                                 Swivel Chair                                                                    Pocket Spring+28D High resilient foam Seating. Carton package                 </t>
  </si>
  <si>
    <t>Bono-316</t>
  </si>
  <si>
    <t>3 Seater</t>
  </si>
  <si>
    <t>207 x 92 x 98(H)</t>
  </si>
  <si>
    <t xml:space="preserve">Luxe Fabric  </t>
  </si>
  <si>
    <t xml:space="preserve">38sets/HC                                                                               Darcon Foam Seating. Carton package  </t>
  </si>
  <si>
    <t>2 Seater</t>
  </si>
  <si>
    <t>158 x 92 x 98(H)</t>
  </si>
  <si>
    <t>1 Seater</t>
  </si>
  <si>
    <t>106 x 92 x 98(H)</t>
  </si>
  <si>
    <t>Bono-375</t>
  </si>
  <si>
    <t>3RR+2RR+1R</t>
  </si>
  <si>
    <t>193/139/86 x 96 x 100(H)</t>
  </si>
  <si>
    <t xml:space="preserve">Denton Washable Fabric </t>
  </si>
  <si>
    <t xml:space="preserve">34sets/HC                                                                                                                              Pocket Spring+28D Foam Seating Carton package                 </t>
  </si>
  <si>
    <t>( 5x Manual Recliner)</t>
  </si>
  <si>
    <t>Bono-313</t>
  </si>
  <si>
    <t>191/139/82 x 95 x 95(H)</t>
  </si>
  <si>
    <t xml:space="preserve">Luxe Fabric </t>
  </si>
  <si>
    <t>04 Sand(As sample color)</t>
  </si>
  <si>
    <t>34sets/HC                                                                           Pocket Spring+28D Foam Seating. Carton package                             (this VIP price base on 3 orders to be placed together and confirm in the next 30days)</t>
  </si>
  <si>
    <t>Toronto</t>
  </si>
  <si>
    <t xml:space="preserve">7Pcs Multi Functional Electric Modular Corner Sofa </t>
  </si>
  <si>
    <t>112x105x75/94cm</t>
  </si>
  <si>
    <t>Nappa Lux Fabric</t>
  </si>
  <si>
    <t>01 Grey(As sample)</t>
  </si>
  <si>
    <t>LED LHF ER with manual adjustable headrest(arm side storage with 1 stainless metal gun black color cup holder and 1 wireless charger)Colorful LED Floor light</t>
  </si>
  <si>
    <t>33x100x75/91cm</t>
  </si>
  <si>
    <r>
      <rPr>
        <rFont val="Arial"/>
        <sz val="11.0"/>
      </rPr>
      <t>Console with in-built storage, 2*hidden metal gun color cupholders drawer,reading lights,hidden socket&amp;2 USB ports</t>
    </r>
    <r>
      <rPr>
        <rFont val="宋体"/>
        <sz val="11.0"/>
      </rPr>
      <t>，</t>
    </r>
    <r>
      <rPr>
        <rFont val="Arial"/>
        <sz val="11.0"/>
      </rPr>
      <t>Colorful LED Floor light</t>
    </r>
  </si>
  <si>
    <t>80x105x75/94cm</t>
  </si>
  <si>
    <r>
      <rPr>
        <rFont val="Arial"/>
        <sz val="11.0"/>
      </rPr>
      <t>Armless chair with 1 manual adjustable headrest and drayer at the footend</t>
    </r>
    <r>
      <rPr>
        <rFont val="宋体"/>
        <sz val="11.0"/>
      </rPr>
      <t>，</t>
    </r>
    <r>
      <rPr>
        <rFont val="Arial"/>
        <sz val="11.0"/>
      </rPr>
      <t>Colorful LED Floor light</t>
    </r>
  </si>
  <si>
    <t>172x106x62/123x123x62cm</t>
  </si>
  <si>
    <t>Wedge,Adjustable liquor cabinet ,speaker,wireless charging,Colorful LED Floor light</t>
  </si>
  <si>
    <r>
      <rPr>
        <rFont val="Arial"/>
        <sz val="11.0"/>
      </rPr>
      <t xml:space="preserve">Armless chair with 1 manual adjustable headrest </t>
    </r>
    <r>
      <rPr>
        <rFont val="宋体"/>
        <sz val="11.0"/>
      </rPr>
      <t>，</t>
    </r>
    <r>
      <rPr>
        <rFont val="Arial"/>
        <sz val="11.0"/>
      </rPr>
      <t>Colorful LED Floor light</t>
    </r>
  </si>
  <si>
    <t>33x98x62cm</t>
  </si>
  <si>
    <r>
      <rPr>
        <rFont val="Arial"/>
        <sz val="11.0"/>
      </rPr>
      <t>Console with FRIDGE</t>
    </r>
    <r>
      <rPr>
        <rFont val="宋体"/>
        <sz val="11.0"/>
      </rPr>
      <t>，</t>
    </r>
    <r>
      <rPr>
        <rFont val="Arial"/>
        <sz val="11.0"/>
      </rPr>
      <t>reading lights</t>
    </r>
    <r>
      <rPr>
        <rFont val="宋体"/>
        <sz val="11.0"/>
      </rPr>
      <t>，</t>
    </r>
    <r>
      <rPr>
        <rFont val="Arial"/>
        <sz val="11.0"/>
      </rPr>
      <t>Colorful LED Floor light</t>
    </r>
  </si>
  <si>
    <t xml:space="preserve"> RHF ER with manual adjustable headrest(arm side storage with 1 stainless metal gun black color cup holder and 1 wireless charger)</t>
  </si>
  <si>
    <t xml:space="preserve">Victoria </t>
  </si>
  <si>
    <t>Power 3 Seater</t>
  </si>
  <si>
    <t>222 x 99 x 110(H)</t>
  </si>
  <si>
    <t>TEX208-16 Taupe(As sample)</t>
  </si>
  <si>
    <t xml:space="preserve">47pcs/HC                                                                           Power Seat, power headrest with drop down reading light/Magzine Pocket, arm with USB/Wireless charge       </t>
  </si>
  <si>
    <t>Power 2 Seater</t>
  </si>
  <si>
    <t>196 x 99 x 110(H)</t>
  </si>
  <si>
    <t xml:space="preserve">54pcs/HC                                                                                   Power Seat, power headrest with Console,arm withwith Magzine Pocket/  USB/Wireless charge       </t>
  </si>
  <si>
    <t>Power 1 Seater</t>
  </si>
  <si>
    <t>101 x 99 x 110(H)</t>
  </si>
  <si>
    <t xml:space="preserve">102pcs/HC                                                                               Power Seat, power headrest, arm with Magzine Pocket/ USB/Wireless charge       </t>
  </si>
  <si>
    <t>Remark:</t>
  </si>
  <si>
    <t xml:space="preserve">Terms: FOB China, MOQ: 1X40HQ . </t>
  </si>
  <si>
    <t>Leadtime: 6-8 weeks upon receipt deposit.</t>
  </si>
  <si>
    <t xml:space="preserve">Payment Term: T/T, 30% deposit, balance after container loading.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</si>
</sst>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/mmm/yy"/>
    <numFmt numFmtId="165" formatCode="0.00_);[Red]\(0.00\)"/>
    <numFmt numFmtId="166" formatCode="\$#,##0.00_);[Red]\(\$#,##0.00\)"/>
    <numFmt numFmtId="167" formatCode="0_);[Red]\(0\)"/>
  </numFmts>
  <fonts count="18">
    <font>
      <sz val="11.0"/>
      <color/>
      <name val="Arial"/>
      <scheme val="minor"/>
    </font>
    <font>
      <sz val="9.0"/>
      <color/>
      <name val="Arial"/>
    </font>
    <font>
      <b/>
      <sz val="9.0"/>
      <color/>
      <name val="Arial"/>
    </font>
    <font>
      <sz val="9.0"/>
      <name val="Arial"/>
    </font>
    <font>
      <b/>
      <sz val="9.0"/>
      <name val="Arial"/>
    </font>
    <font>
      <u/>
      <sz val="9.0"/>
      <color rgb="FF0000FF"/>
      <name val="Arial"/>
    </font>
    <font>
      <b/>
      <sz val="24.0"/>
      <name val="Arial"/>
    </font>
    <font>
      <sz val="11.0"/>
      <color/>
      <name val="Arial"/>
    </font>
    <font>
      <sz val="11.0"/>
      <name val="Arial"/>
    </font>
    <font>
      <sz val="12.0"/>
      <color/>
      <name val="Arial"/>
    </font>
    <font/>
    <font>
      <b/>
      <sz val="11.0"/>
      <name val="Arial"/>
    </font>
    <font>
      <sz val="11.0"/>
      <color rgb="FFFF0000"/>
      <name val="Arial"/>
    </font>
    <font>
      <b/>
      <sz val="12.0"/>
      <color rgb="FFFF0000"/>
      <name val="Arial"/>
    </font>
    <font>
      <b/>
      <sz val="11.0"/>
      <color/>
      <name val="Arial"/>
    </font>
    <font>
      <b/>
      <sz val="12.0"/>
      <name val="Arial"/>
    </font>
    <font>
      <sz val="10.0"/>
      <name val="Arial"/>
    </font>
    <font>
      <sz val="12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3">
    <border/>
    <border>
      <left/>
      <right/>
      <top/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right style="thin">
        <color rgb="FF000000"/>
      </right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</border>
    <border>
      <left style="thin">
        <color rgb="FF000000"/>
      </left>
      <right style="hair">
        <color rgb="FF000000"/>
      </right>
      <bottom/>
    </border>
    <border>
      <left style="hair">
        <color rgb="FF000000"/>
      </left>
      <right style="hair">
        <color rgb="FF000000"/>
      </right>
      <bottom/>
    </border>
  </borders>
  <cellStyleXfs count="1">
    <xf borderId="0" fillId="0" fontId="0" numFmtId="164" applyAlignment="1" applyFont="1" applyNumberFormat="1"/>
  </cellStyleXfs>
  <cellXfs count="160">
    <xf borderId="0" fillId="0" fontId="0" numFmtId="164" xfId="0" applyAlignment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1"/>
    </xf>
    <xf borderId="1" fillId="0" fontId="1" numFmtId="164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3" numFmtId="164" xfId="0" applyAlignment="1" applyBorder="1" applyFont="1" applyNumberFormat="1">
      <alignment shrinkToFit="0" vertical="center" wrapText="1"/>
    </xf>
    <xf borderId="1" fillId="0" fontId="3" numFmtId="164" xfId="0" applyAlignment="1" applyBorder="1" applyFont="1" applyNumberFormat="1">
      <alignment vertical="center"/>
    </xf>
    <xf borderId="0" fillId="0" fontId="4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3" numFmtId="165" xfId="0" applyAlignment="1" applyFont="1" applyNumberFormat="1">
      <alignment horizontal="center" vertical="center"/>
    </xf>
    <xf borderId="0" fillId="0" fontId="3" numFmtId="166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8" numFmtId="11" xfId="0" applyAlignment="1" applyFont="1" applyNumberFormat="1">
      <alignment horizontal="left" shrinkToFit="0" vertical="center" wrapText="1"/>
    </xf>
    <xf borderId="1" fillId="0" fontId="8" numFmtId="11" xfId="0" applyAlignment="1" applyBorder="1" applyFont="1" applyNumberFormat="1">
      <alignment shrinkToFit="0" vertical="center" wrapText="1"/>
    </xf>
    <xf borderId="0" fillId="0" fontId="8" numFmtId="11" xfId="0" applyAlignment="1" applyFont="1" applyNumberFormat="1">
      <alignment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0" fillId="0" fontId="8" numFmtId="166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66" xfId="0" applyAlignment="1" applyFont="1" applyNumberFormat="1">
      <alignment horizontal="left" vertical="center"/>
    </xf>
    <xf borderId="0" fillId="0" fontId="8" numFmtId="11" xfId="0" applyAlignment="1" applyFont="1" applyNumberFormat="1">
      <alignment horizontal="center" shrinkToFit="0" vertical="center" wrapText="1"/>
    </xf>
    <xf borderId="2" fillId="0" fontId="8" numFmtId="164" xfId="0" applyAlignment="1" applyBorder="1" applyFont="1" applyNumberFormat="1">
      <alignment horizontal="center" shrinkToFit="0" vertical="center" wrapText="1"/>
    </xf>
    <xf borderId="3" fillId="0" fontId="8" numFmtId="164" xfId="0" applyAlignment="1" applyBorder="1" applyFont="1" applyNumberForma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4" fillId="0" fontId="8" numFmtId="164" xfId="0" applyAlignment="1" applyBorder="1" applyFont="1" applyNumberFormat="1">
      <alignment horizontal="left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0" fontId="8" numFmtId="166" xfId="0" applyAlignment="1" applyBorder="1" applyFont="1" applyNumberForma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166" xfId="0" applyAlignment="1" applyBorder="1" applyFont="1" applyNumberFormat="1">
      <alignment horizontal="center" shrinkToFit="0" vertical="center" wrapText="1"/>
    </xf>
    <xf borderId="5" fillId="0" fontId="8" numFmtId="164" xfId="0" applyAlignment="1" applyBorder="1" applyFont="1" applyNumberFormat="1">
      <alignment horizontal="left" shrinkToFit="0" vertical="center" wrapText="1"/>
    </xf>
    <xf borderId="0" fillId="0" fontId="9" numFmtId="164" xfId="0" applyAlignment="1" applyFont="1" applyNumberFormat="1">
      <alignment vertical="center"/>
    </xf>
    <xf borderId="6" fillId="0" fontId="10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8" fillId="0" fontId="10" numFmtId="0" xfId="0" applyAlignment="1" applyBorder="1" applyFont="1">
      <alignment vertical="center"/>
    </xf>
    <xf borderId="8" fillId="0" fontId="8" numFmtId="166" xfId="0" applyAlignment="1" applyBorder="1" applyFont="1" applyNumberFormat="1">
      <alignment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8" numFmtId="166" xfId="0" applyAlignment="1" applyBorder="1" applyFont="1" applyNumberFormat="1">
      <alignment horizontal="center" shrinkToFit="0" vertical="center" wrapText="1"/>
    </xf>
    <xf borderId="9" fillId="0" fontId="10" numFmtId="0" xfId="0" applyAlignment="1" applyBorder="1" applyFont="1">
      <alignment vertical="center"/>
    </xf>
    <xf borderId="10" fillId="0" fontId="11" numFmtId="164" xfId="0" applyAlignment="1" applyBorder="1" applyFont="1" applyNumberFormat="1">
      <alignment horizontal="left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1" fillId="0" fontId="8" numFmtId="164" xfId="0" applyAlignment="1" applyBorder="1" applyFont="1" applyNumberFormat="1">
      <alignment horizontal="center" shrinkToFit="0" vertical="center" wrapText="1"/>
    </xf>
    <xf borderId="11" fillId="0" fontId="8" numFmtId="164" xfId="0" applyAlignment="1" applyBorder="1" applyFont="1" applyNumberFormat="1">
      <alignment horizontal="left" shrinkToFit="0" vertical="center" wrapText="1"/>
    </xf>
    <xf borderId="11" fillId="0" fontId="8" numFmtId="165" xfId="0" applyAlignment="1" applyBorder="1" applyFont="1" applyNumberFormat="1">
      <alignment horizontal="center" shrinkToFit="0" vertical="center" wrapText="1"/>
    </xf>
    <xf borderId="11" fillId="0" fontId="8" numFmtId="166" xfId="0" applyAlignment="1" applyBorder="1" applyFont="1" applyNumberFormat="1">
      <alignment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1" fillId="0" fontId="8" numFmtId="166" xfId="0" applyAlignment="1" applyBorder="1" applyFont="1" applyNumberFormat="1">
      <alignment horizontal="center" shrinkToFit="0" vertical="center" wrapText="1"/>
    </xf>
    <xf borderId="11" fillId="0" fontId="12" numFmtId="166" xfId="0" applyAlignment="1" applyBorder="1" applyFont="1" applyNumberForma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2" fillId="0" fontId="8" numFmtId="164" xfId="0" applyAlignment="1" applyBorder="1" applyFont="1" applyNumberFormat="1">
      <alignment horizontal="left" shrinkToFit="0" vertical="center" wrapText="1"/>
    </xf>
    <xf borderId="13" fillId="0" fontId="11" numFmtId="164" xfId="0" applyAlignment="1" applyBorder="1" applyFont="1" applyNumberFormat="1">
      <alignment horizontal="center" shrinkToFit="0" vertical="center" wrapText="1"/>
    </xf>
    <xf borderId="14" fillId="0" fontId="11" numFmtId="164" xfId="0" applyAlignment="1" applyBorder="1" applyFont="1" applyNumberFormat="1">
      <alignment horizontal="center" shrinkToFit="0" vertical="center" wrapText="1"/>
    </xf>
    <xf borderId="4" fillId="0" fontId="8" numFmtId="166" xfId="0" applyAlignment="1" applyBorder="1" applyFont="1" applyNumberFormat="1">
      <alignment vertical="center"/>
    </xf>
    <xf borderId="4" fillId="0" fontId="8" numFmtId="166" xfId="0" applyAlignment="1" applyBorder="1" applyFont="1" applyNumberFormat="1">
      <alignment horizontal="left" vertical="center"/>
    </xf>
    <xf borderId="4" fillId="0" fontId="8" numFmtId="166" xfId="0" applyAlignment="1" applyBorder="1" applyFont="1" applyNumberFormat="1">
      <alignment horizontal="center" vertical="center"/>
    </xf>
    <xf borderId="4" fillId="0" fontId="7" numFmtId="166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vertical="center"/>
    </xf>
    <xf borderId="16" fillId="0" fontId="10" numFmtId="0" xfId="0" applyAlignment="1" applyBorder="1" applyFont="1">
      <alignment vertical="center"/>
    </xf>
    <xf borderId="0" fillId="0" fontId="8" numFmtId="164" xfId="0" applyAlignment="1" applyFont="1" applyNumberFormat="1">
      <alignment horizontal="left" vertical="center"/>
    </xf>
    <xf borderId="0" fillId="0" fontId="8" numFmtId="164" xfId="0" applyAlignment="1" applyFont="1" applyNumberFormat="1">
      <alignment horizontal="left" shrinkToFit="0" vertical="center" wrapText="1"/>
    </xf>
    <xf borderId="0" fillId="0" fontId="8" numFmtId="166" xfId="0" applyAlignment="1" applyFont="1" applyNumberFormat="1">
      <alignment vertical="center"/>
    </xf>
    <xf borderId="0" fillId="0" fontId="8" numFmtId="166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shrinkToFit="0" vertical="center" wrapText="1"/>
    </xf>
    <xf borderId="17" fillId="0" fontId="10" numFmtId="0" xfId="0" applyAlignment="1" applyBorder="1" applyFont="1">
      <alignment vertical="center"/>
    </xf>
    <xf borderId="18" fillId="0" fontId="10" numFmtId="0" xfId="0" applyAlignment="1" applyBorder="1" applyFont="1">
      <alignment vertical="center"/>
    </xf>
    <xf borderId="19" fillId="0" fontId="10" numFmtId="0" xfId="0" applyAlignment="1" applyBorder="1" applyFont="1">
      <alignment vertical="center"/>
    </xf>
    <xf borderId="20" fillId="0" fontId="8" numFmtId="164" xfId="0" applyAlignment="1" applyBorder="1" applyFont="1" applyNumberFormat="1">
      <alignment horizontal="left" vertical="center"/>
    </xf>
    <xf borderId="8" fillId="0" fontId="8" numFmtId="164" xfId="0" applyAlignment="1" applyBorder="1" applyFont="1" applyNumberFormat="1">
      <alignment horizontal="left" shrinkToFit="0" vertical="center" wrapText="1"/>
    </xf>
    <xf borderId="8" fillId="0" fontId="8" numFmtId="165" xfId="0" applyAlignment="1" applyBorder="1" applyFont="1" applyNumberFormat="1">
      <alignment horizontal="center" shrinkToFit="0" vertical="center" wrapText="1"/>
    </xf>
    <xf borderId="8" fillId="0" fontId="11" numFmtId="166" xfId="0" applyAlignment="1" applyBorder="1" applyFont="1" applyNumberFormat="1">
      <alignment shrinkToFit="0" vertical="center" wrapText="1"/>
    </xf>
    <xf borderId="8" fillId="0" fontId="11" numFmtId="166" xfId="0" applyAlignment="1" applyBorder="1" applyFont="1" applyNumberFormat="1">
      <alignment horizontal="left" shrinkToFit="0" vertical="center" wrapText="1"/>
    </xf>
    <xf borderId="8" fillId="0" fontId="11" numFmtId="166" xfId="0" applyAlignment="1" applyBorder="1" applyFont="1" applyNumberFormat="1">
      <alignment horizontal="center" shrinkToFit="0" vertical="center" wrapText="1"/>
    </xf>
    <xf borderId="0" fillId="0" fontId="11" numFmtId="166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vertical="center"/>
    </xf>
    <xf borderId="4" fillId="0" fontId="8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8" fillId="0" fontId="11" numFmtId="0" xfId="0" applyAlignment="1" applyBorder="1" applyFont="1">
      <alignment horizontal="left" shrinkToFit="0" vertical="center" wrapText="1"/>
    </xf>
    <xf borderId="8" fillId="0" fontId="11" numFmtId="165" xfId="0" applyAlignment="1" applyBorder="1" applyFont="1" applyNumberFormat="1">
      <alignment horizontal="center" shrinkToFit="0" vertical="center" wrapText="1"/>
    </xf>
    <xf borderId="8" fillId="0" fontId="7" numFmtId="166" xfId="0" applyAlignment="1" applyBorder="1" applyFont="1" applyNumberFormat="1">
      <alignment horizontal="center" shrinkToFit="0" vertical="center" wrapText="1"/>
    </xf>
    <xf borderId="21" fillId="0" fontId="11" numFmtId="164" xfId="0" applyAlignment="1" applyBorder="1" applyFont="1" applyNumberFormat="1">
      <alignment horizontal="center" shrinkToFit="0" vertical="center" wrapText="1"/>
    </xf>
    <xf borderId="22" fillId="0" fontId="11" numFmtId="164" xfId="0" applyAlignment="1" applyBorder="1" applyFont="1" applyNumberFormat="1">
      <alignment horizontal="center" shrinkToFit="0" vertical="center" wrapText="1"/>
    </xf>
    <xf borderId="23" fillId="0" fontId="8" numFmtId="164" xfId="0" applyAlignment="1" applyBorder="1" applyFont="1" applyNumberFormat="1">
      <alignment horizontal="left" vertical="center"/>
    </xf>
    <xf borderId="23" fillId="0" fontId="8" numFmtId="164" xfId="0" applyAlignment="1" applyBorder="1" applyFont="1" applyNumberFormat="1">
      <alignment horizontal="left" shrinkToFit="0" vertical="center" wrapText="1"/>
    </xf>
    <xf borderId="23" fillId="0" fontId="8" numFmtId="165" xfId="0" applyAlignment="1" applyBorder="1" applyFont="1" applyNumberFormat="1">
      <alignment horizontal="center" shrinkToFit="0" vertical="center" wrapText="1"/>
    </xf>
    <xf borderId="23" fillId="0" fontId="8" numFmtId="166" xfId="0" applyAlignment="1" applyBorder="1" applyFont="1" applyNumberFormat="1">
      <alignment vertical="center"/>
    </xf>
    <xf borderId="23" fillId="0" fontId="8" numFmtId="17" xfId="0" applyAlignment="1" applyBorder="1" applyFont="1" applyNumberFormat="1">
      <alignment horizontal="left" vertical="center"/>
    </xf>
    <xf borderId="23" fillId="0" fontId="8" numFmtId="166" xfId="0" applyAlignment="1" applyBorder="1" applyFont="1" applyNumberFormat="1">
      <alignment horizontal="center" vertical="center"/>
    </xf>
    <xf borderId="23" fillId="0" fontId="7" numFmtId="166" xfId="0" applyAlignment="1" applyBorder="1" applyFont="1" applyNumberFormat="1">
      <alignment horizontal="center" shrinkToFit="0" vertical="center" wrapText="1"/>
    </xf>
    <xf borderId="24" fillId="0" fontId="8" numFmtId="164" xfId="0" applyAlignment="1" applyBorder="1" applyFont="1" applyNumberFormat="1">
      <alignment horizontal="left" shrinkToFit="0" vertical="center" wrapText="1"/>
    </xf>
    <xf borderId="25" fillId="0" fontId="8" numFmtId="164" xfId="0" applyAlignment="1" applyBorder="1" applyFont="1" applyNumberFormat="1">
      <alignment horizontal="left" vertical="center"/>
    </xf>
    <xf borderId="25" fillId="0" fontId="8" numFmtId="164" xfId="0" applyAlignment="1" applyBorder="1" applyFont="1" applyNumberFormat="1">
      <alignment horizontal="left" shrinkToFit="0" vertical="center" wrapText="1"/>
    </xf>
    <xf borderId="25" fillId="0" fontId="8" numFmtId="165" xfId="0" applyAlignment="1" applyBorder="1" applyFont="1" applyNumberFormat="1">
      <alignment horizontal="center" shrinkToFit="0" vertical="center" wrapText="1"/>
    </xf>
    <xf borderId="25" fillId="0" fontId="8" numFmtId="166" xfId="0" applyAlignment="1" applyBorder="1" applyFont="1" applyNumberFormat="1">
      <alignment vertical="center"/>
    </xf>
    <xf borderId="25" fillId="0" fontId="8" numFmtId="166" xfId="0" applyAlignment="1" applyBorder="1" applyFont="1" applyNumberFormat="1">
      <alignment horizontal="left" vertical="center"/>
    </xf>
    <xf borderId="25" fillId="0" fontId="8" numFmtId="166" xfId="0" applyAlignment="1" applyBorder="1" applyFont="1" applyNumberFormat="1">
      <alignment horizontal="center" vertical="center"/>
    </xf>
    <xf borderId="25" fillId="0" fontId="7" numFmtId="166" xfId="0" applyAlignment="1" applyBorder="1" applyFont="1" applyNumberFormat="1">
      <alignment horizontal="center" shrinkToFit="0" vertical="center" wrapText="1"/>
    </xf>
    <xf borderId="26" fillId="0" fontId="10" numFmtId="0" xfId="0" applyAlignment="1" applyBorder="1" applyFont="1">
      <alignment vertical="center"/>
    </xf>
    <xf borderId="22" fillId="0" fontId="8" numFmtId="164" xfId="0" applyAlignment="1" applyBorder="1" applyFont="1" applyNumberFormat="1">
      <alignment horizontal="left" vertical="center"/>
    </xf>
    <xf borderId="22" fillId="0" fontId="8" numFmtId="165" xfId="0" applyAlignment="1" applyBorder="1" applyFont="1" applyNumberFormat="1">
      <alignment horizontal="center" shrinkToFit="0" vertical="center" wrapText="1"/>
    </xf>
    <xf borderId="22" fillId="0" fontId="8" numFmtId="166" xfId="0" applyAlignment="1" applyBorder="1" applyFont="1" applyNumberFormat="1">
      <alignment vertical="center"/>
    </xf>
    <xf borderId="22" fillId="0" fontId="8" numFmtId="166" xfId="0" applyAlignment="1" applyBorder="1" applyFont="1" applyNumberFormat="1">
      <alignment horizontal="left" vertical="center"/>
    </xf>
    <xf borderId="22" fillId="0" fontId="8" numFmtId="166" xfId="0" applyAlignment="1" applyBorder="1" applyFont="1" applyNumberFormat="1">
      <alignment horizontal="center" vertical="center"/>
    </xf>
    <xf borderId="22" fillId="0" fontId="8" numFmtId="0" xfId="0" applyAlignment="1" applyBorder="1" applyFont="1">
      <alignment horizontal="center" shrinkToFit="0" vertical="center" wrapText="1"/>
    </xf>
    <xf borderId="27" fillId="0" fontId="8" numFmtId="164" xfId="0" applyAlignment="1" applyBorder="1" applyFont="1" applyNumberFormat="1">
      <alignment horizontal="left" vertical="center"/>
    </xf>
    <xf borderId="27" fillId="0" fontId="8" numFmtId="164" xfId="0" applyAlignment="1" applyBorder="1" applyFont="1" applyNumberFormat="1">
      <alignment horizontal="left" shrinkToFit="0" vertical="center" wrapText="1"/>
    </xf>
    <xf borderId="27" fillId="0" fontId="8" numFmtId="165" xfId="0" applyAlignment="1" applyBorder="1" applyFont="1" applyNumberFormat="1">
      <alignment horizontal="center" shrinkToFit="0" vertical="center" wrapText="1"/>
    </xf>
    <xf borderId="27" fillId="0" fontId="11" numFmtId="166" xfId="0" applyAlignment="1" applyBorder="1" applyFont="1" applyNumberFormat="1">
      <alignment shrinkToFit="0" vertical="center" wrapText="1"/>
    </xf>
    <xf borderId="27" fillId="0" fontId="11" numFmtId="166" xfId="0" applyAlignment="1" applyBorder="1" applyFont="1" applyNumberFormat="1">
      <alignment horizontal="left" shrinkToFit="0" vertical="center" wrapText="1"/>
    </xf>
    <xf borderId="27" fillId="0" fontId="11" numFmtId="166" xfId="0" applyAlignment="1" applyBorder="1" applyFont="1" applyNumberFormat="1">
      <alignment horizontal="center" shrinkToFit="0" vertical="center" wrapText="1"/>
    </xf>
    <xf borderId="28" fillId="0" fontId="10" numFmtId="0" xfId="0" applyAlignment="1" applyBorder="1" applyFont="1">
      <alignment vertical="center"/>
    </xf>
    <xf borderId="0" fillId="0" fontId="11" numFmtId="164" xfId="0" applyAlignment="1" applyFont="1" applyNumberFormat="1">
      <alignment horizontal="left" vertical="center"/>
    </xf>
    <xf borderId="2" fillId="0" fontId="11" numFmtId="164" xfId="0" applyAlignment="1" applyBorder="1" applyFont="1" applyNumberFormat="1">
      <alignment horizontal="center" shrinkToFit="0" vertical="center" wrapText="1"/>
    </xf>
    <xf borderId="29" fillId="2" fontId="8" numFmtId="166" xfId="0" applyAlignment="1" applyBorder="1" applyFill="1" applyFont="1" applyNumberFormat="1">
      <alignment horizontal="center" vertical="center"/>
    </xf>
    <xf borderId="30" fillId="0" fontId="10" numFmtId="0" xfId="0" applyAlignment="1" applyBorder="1" applyFont="1">
      <alignment vertical="center"/>
    </xf>
    <xf borderId="0" fillId="0" fontId="8" numFmtId="165" xfId="0" applyAlignment="1" applyFont="1" applyNumberForma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  <xf borderId="5" fillId="0" fontId="8" numFmtId="164" xfId="0" applyAlignment="1" applyBorder="1" applyFont="1" applyNumberFormat="1">
      <alignment shrinkToFit="0" vertical="center" wrapText="1"/>
    </xf>
    <xf borderId="17" fillId="0" fontId="8" numFmtId="164" xfId="0" applyAlignment="1" applyBorder="1" applyFont="1" applyNumberFormat="1">
      <alignment shrinkToFit="0" vertical="center" wrapText="1"/>
    </xf>
    <xf borderId="31" fillId="0" fontId="10" numFmtId="0" xfId="0" applyAlignment="1" applyBorder="1" applyFont="1">
      <alignment vertical="center"/>
    </xf>
    <xf borderId="32" fillId="0" fontId="10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9" fillId="0" fontId="8" numFmtId="164" xfId="0" applyAlignment="1" applyBorder="1" applyFont="1" applyNumberFormat="1">
      <alignment shrinkToFit="0" vertical="center" wrapText="1"/>
    </xf>
    <xf borderId="1" fillId="0" fontId="7" numFmtId="164" xfId="0" applyAlignment="1" applyBorder="1" applyFont="1" applyNumberFormat="1">
      <alignment vertical="center"/>
    </xf>
    <xf borderId="1" fillId="0" fontId="14" numFmtId="164" xfId="0" applyAlignment="1" applyBorder="1" applyFont="1" applyNumberFormat="1">
      <alignment horizontal="left" vertical="center"/>
    </xf>
    <xf borderId="0" fillId="0" fontId="7" numFmtId="164" xfId="0" applyAlignment="1" applyFont="1" applyNumberFormat="1">
      <alignment horizontal="left" vertical="center"/>
    </xf>
    <xf borderId="0" fillId="0" fontId="7" numFmtId="165" xfId="0" applyAlignment="1" applyFont="1" applyNumberFormat="1">
      <alignment horizontal="center" vertical="center"/>
    </xf>
    <xf borderId="0" fillId="0" fontId="7" numFmtId="166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0" fillId="0" fontId="7" numFmtId="166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15" numFmtId="164" xfId="0" applyAlignment="1" applyBorder="1" applyFont="1" applyNumberFormat="1">
      <alignment vertical="center"/>
    </xf>
    <xf borderId="0" fillId="0" fontId="16" numFmtId="164" xfId="0" applyAlignment="1" applyFont="1" applyNumberFormat="1">
      <alignment horizontal="center" vertical="center"/>
    </xf>
    <xf borderId="0" fillId="0" fontId="16" numFmtId="167" xfId="0" applyAlignment="1" applyFont="1" applyNumberFormat="1">
      <alignment horizontal="center" vertical="center"/>
    </xf>
    <xf borderId="0" fillId="0" fontId="16" numFmtId="165" xfId="0" applyAlignment="1" applyFont="1" applyNumberFormat="1">
      <alignment horizontal="center" vertical="center"/>
    </xf>
    <xf borderId="0" fillId="0" fontId="16" numFmtId="0" xfId="0" applyAlignment="1" applyFont="1">
      <alignment vertical="center"/>
    </xf>
    <xf borderId="0" fillId="0" fontId="16" numFmtId="166" xfId="0" applyAlignment="1" applyFont="1" applyNumberFormat="1">
      <alignment horizontal="center" vertical="center"/>
    </xf>
    <xf borderId="0" fillId="0" fontId="17" numFmtId="11" xfId="0" applyAlignment="1" applyFont="1" applyNumberFormat="1">
      <alignment horizontal="left" shrinkToFit="0" vertical="bottom" wrapText="1"/>
    </xf>
    <xf borderId="0" fillId="0" fontId="17" numFmtId="165" xfId="0" applyAlignment="1" applyFont="1" applyNumberFormat="1">
      <alignment horizontal="center" shrinkToFit="0" vertical="bottom" wrapText="1"/>
    </xf>
    <xf borderId="1" fillId="0" fontId="17" numFmtId="11" xfId="0" applyAlignment="1" applyBorder="1" applyFont="1" applyNumberFormat="1">
      <alignment vertical="bottom"/>
    </xf>
    <xf borderId="1" fillId="0" fontId="17" numFmtId="11" xfId="0" applyAlignment="1" applyBorder="1" applyFont="1" applyNumberFormat="1">
      <alignment horizontal="left" shrinkToFit="0" vertical="bottom" wrapText="1"/>
    </xf>
    <xf borderId="0" fillId="0" fontId="17" numFmtId="11" xfId="0" applyAlignment="1" applyFont="1" applyNumberFormat="1">
      <alignment horizontal="center" shrinkToFit="0" vertical="bottom" wrapText="1"/>
    </xf>
    <xf borderId="0" fillId="0" fontId="17" numFmtId="165" xfId="0" applyAlignment="1" applyFont="1" applyNumberFormat="1">
      <alignment horizontal="left" shrinkToFit="0" vertical="bottom" wrapText="1"/>
    </xf>
    <xf borderId="0" fillId="0" fontId="17" numFmtId="0" xfId="0" applyAlignment="1" applyFont="1">
      <alignment horizontal="left" shrinkToFit="0" vertical="bottom" wrapText="1"/>
    </xf>
    <xf borderId="0" fillId="0" fontId="17" numFmtId="166" xfId="0" applyAlignment="1" applyFont="1" applyNumberFormat="1">
      <alignment horizontal="center" shrinkToFit="0" vertical="bottom" wrapText="1"/>
    </xf>
    <xf borderId="1" fillId="0" fontId="17" numFmtId="11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7" Type="http://schemas.openxmlformats.org/officeDocument/2006/relationships/image" Target="../media/image27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jpg"/><Relationship Id="rId11" Type="http://schemas.openxmlformats.org/officeDocument/2006/relationships/image" Target="../media/image11.png"/><Relationship Id="rId10" Type="http://schemas.openxmlformats.org/officeDocument/2006/relationships/image" Target="../media/image10.jpg"/><Relationship Id="rId13" Type="http://schemas.openxmlformats.org/officeDocument/2006/relationships/image" Target="../media/image13.png"/><Relationship Id="rId12" Type="http://schemas.openxmlformats.org/officeDocument/2006/relationships/image" Target="../media/image12.jp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78</xdr:row>
      <xdr:rowOff>0</xdr:rowOff>
    </xdr:from>
    <xdr:ext cx="0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0" cy="1257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0</xdr:row>
      <xdr:rowOff>66675</xdr:rowOff>
    </xdr:from>
    <xdr:ext cx="1314450" cy="12573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63</xdr:row>
      <xdr:rowOff>114300</xdr:rowOff>
    </xdr:from>
    <xdr:ext cx="1676400" cy="9239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733425</xdr:colOff>
      <xdr:row>31</xdr:row>
      <xdr:rowOff>152400</xdr:rowOff>
    </xdr:from>
    <xdr:ext cx="723900" cy="5715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30</xdr:row>
      <xdr:rowOff>38100</xdr:rowOff>
    </xdr:from>
    <xdr:ext cx="1704975" cy="1009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34</xdr:row>
      <xdr:rowOff>38100</xdr:rowOff>
    </xdr:from>
    <xdr:ext cx="1628775" cy="8667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54</xdr:row>
      <xdr:rowOff>123825</xdr:rowOff>
    </xdr:from>
    <xdr:ext cx="1724025" cy="838200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22</xdr:row>
      <xdr:rowOff>66675</xdr:rowOff>
    </xdr:from>
    <xdr:ext cx="1543050" cy="990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26</xdr:row>
      <xdr:rowOff>85725</xdr:rowOff>
    </xdr:from>
    <xdr:ext cx="1695450" cy="88582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18</xdr:row>
      <xdr:rowOff>85725</xdr:rowOff>
    </xdr:from>
    <xdr:ext cx="1714500" cy="9906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75</xdr:row>
      <xdr:rowOff>142875</xdr:rowOff>
    </xdr:from>
    <xdr:ext cx="1381125" cy="866775"/>
    <xdr:pic>
      <xdr:nvPicPr>
        <xdr:cNvPr id="0" name="image1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67</xdr:row>
      <xdr:rowOff>28575</xdr:rowOff>
    </xdr:from>
    <xdr:ext cx="1819275" cy="71437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46</xdr:row>
      <xdr:rowOff>76200</xdr:rowOff>
    </xdr:from>
    <xdr:ext cx="1562100" cy="10001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42</xdr:row>
      <xdr:rowOff>133350</xdr:rowOff>
    </xdr:from>
    <xdr:ext cx="1743075" cy="8001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38</xdr:row>
      <xdr:rowOff>114300</xdr:rowOff>
    </xdr:from>
    <xdr:ext cx="1685925" cy="885825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59</xdr:row>
      <xdr:rowOff>85725</xdr:rowOff>
    </xdr:from>
    <xdr:ext cx="1743075" cy="866775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74</xdr:row>
      <xdr:rowOff>76200</xdr:rowOff>
    </xdr:from>
    <xdr:ext cx="1371600" cy="781050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76</xdr:row>
      <xdr:rowOff>333375</xdr:rowOff>
    </xdr:from>
    <xdr:ext cx="1190625" cy="9144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95250</xdr:rowOff>
    </xdr:from>
    <xdr:ext cx="657225" cy="657225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69</xdr:row>
      <xdr:rowOff>104775</xdr:rowOff>
    </xdr:from>
    <xdr:ext cx="771525" cy="647700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68</xdr:row>
      <xdr:rowOff>66675</xdr:rowOff>
    </xdr:from>
    <xdr:ext cx="409575" cy="70485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69</xdr:row>
      <xdr:rowOff>85725</xdr:rowOff>
    </xdr:from>
    <xdr:ext cx="647700" cy="6477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68</xdr:row>
      <xdr:rowOff>47625</xdr:rowOff>
    </xdr:from>
    <xdr:ext cx="742950" cy="723900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27</xdr:row>
      <xdr:rowOff>9525</xdr:rowOff>
    </xdr:from>
    <xdr:ext cx="1238250" cy="523875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19</xdr:row>
      <xdr:rowOff>57150</xdr:rowOff>
    </xdr:from>
    <xdr:ext cx="1438275" cy="581025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50</xdr:row>
      <xdr:rowOff>104775</xdr:rowOff>
    </xdr:from>
    <xdr:ext cx="1104900" cy="981075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wendy@u2livin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10.29"/>
    <col customWidth="1" min="3" max="3" width="23.0"/>
    <col customWidth="1" min="4" max="4" width="23.71"/>
    <col customWidth="1" min="5" max="5" width="6.86"/>
    <col customWidth="1" min="6" max="6" width="22.71"/>
    <col customWidth="1" min="7" max="7" width="13.86"/>
    <col customWidth="1" min="8" max="8" width="12.43"/>
    <col customWidth="1" hidden="1" min="9" max="9" width="11.43"/>
    <col customWidth="1" hidden="1" min="10" max="10" width="9.43"/>
    <col customWidth="1" hidden="1" min="11" max="11" width="12.0"/>
    <col customWidth="1" hidden="1" min="12" max="12" width="11.14"/>
    <col customWidth="1" min="13" max="13" width="52.0"/>
    <col customWidth="1" min="14" max="33" width="9.0"/>
  </cols>
  <sheetData>
    <row r="1" ht="11.25" customHeight="1">
      <c r="A1" s="1"/>
      <c r="B1" s="2"/>
      <c r="C1" s="3" t="s">
        <v>0</v>
      </c>
      <c r="D1" s="4"/>
      <c r="E1" s="5"/>
      <c r="F1" s="6"/>
      <c r="G1" s="7"/>
      <c r="H1" s="8"/>
      <c r="I1" s="8"/>
      <c r="J1" s="5"/>
      <c r="K1" s="8"/>
      <c r="L1" s="7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ht="11.25" customHeight="1">
      <c r="A2" s="1"/>
      <c r="B2" s="2"/>
      <c r="C2" s="10" t="s">
        <v>1</v>
      </c>
      <c r="D2" s="4"/>
      <c r="E2" s="5"/>
      <c r="F2" s="6"/>
      <c r="G2" s="7"/>
      <c r="H2" s="8"/>
      <c r="I2" s="8"/>
      <c r="J2" s="5"/>
      <c r="K2" s="8"/>
      <c r="L2" s="7"/>
      <c r="M2" s="11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ht="11.25" customHeight="1">
      <c r="A3" s="1"/>
      <c r="B3" s="2"/>
      <c r="C3" s="10" t="s">
        <v>2</v>
      </c>
      <c r="D3" s="4"/>
      <c r="E3" s="5"/>
      <c r="F3" s="6"/>
      <c r="G3" s="7"/>
      <c r="H3" s="8"/>
      <c r="I3" s="8"/>
      <c r="J3" s="5"/>
      <c r="K3" s="8"/>
      <c r="L3" s="7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11.25" customHeight="1">
      <c r="A4" s="1"/>
      <c r="B4" s="2"/>
      <c r="C4" s="10" t="s">
        <v>3</v>
      </c>
      <c r="D4" s="4"/>
      <c r="E4" s="5"/>
      <c r="F4" s="6"/>
      <c r="G4" s="7"/>
      <c r="H4" s="8"/>
      <c r="I4" s="8"/>
      <c r="J4" s="5"/>
      <c r="K4" s="8"/>
      <c r="L4" s="7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ht="11.25" customHeight="1">
      <c r="A5" s="1"/>
      <c r="B5" s="2"/>
      <c r="C5" s="10" t="s">
        <v>4</v>
      </c>
      <c r="D5" s="4"/>
      <c r="E5" s="5"/>
      <c r="F5" s="6"/>
      <c r="G5" s="7"/>
      <c r="H5" s="8"/>
      <c r="I5" s="8"/>
      <c r="J5" s="5"/>
      <c r="K5" s="8"/>
      <c r="L5" s="7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ht="11.25" customHeight="1">
      <c r="A6" s="1"/>
      <c r="B6" s="2"/>
      <c r="C6" s="12"/>
      <c r="D6" s="4"/>
      <c r="E6" s="5"/>
      <c r="F6" s="6"/>
      <c r="G6" s="7"/>
      <c r="H6" s="8"/>
      <c r="I6" s="8"/>
      <c r="J6" s="5"/>
      <c r="K6" s="8"/>
      <c r="L6" s="7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ht="11.25" customHeight="1">
      <c r="A7" s="13"/>
      <c r="B7" s="14"/>
      <c r="C7" s="15" t="s">
        <v>5</v>
      </c>
      <c r="D7" s="16"/>
      <c r="E7" s="17"/>
      <c r="F7" s="18"/>
      <c r="G7" s="19"/>
      <c r="H7" s="20"/>
      <c r="I7" s="20"/>
      <c r="J7" s="17"/>
      <c r="K7" s="20"/>
      <c r="L7" s="19"/>
      <c r="M7" s="2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ht="11.25" customHeight="1">
      <c r="A8" s="13"/>
      <c r="B8" s="14"/>
      <c r="C8" s="16" t="s">
        <v>6</v>
      </c>
      <c r="D8" s="16"/>
      <c r="E8" s="17"/>
      <c r="F8" s="18"/>
      <c r="G8" s="19"/>
      <c r="H8" s="20"/>
      <c r="I8" s="20"/>
      <c r="J8" s="17"/>
      <c r="K8" s="20"/>
      <c r="L8" s="19"/>
      <c r="M8" s="2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ht="11.25" customHeight="1">
      <c r="A9" s="13"/>
      <c r="B9" s="14"/>
      <c r="C9" s="16" t="s">
        <v>7</v>
      </c>
      <c r="D9" s="16"/>
      <c r="E9" s="17"/>
      <c r="F9" s="18"/>
      <c r="G9" s="19"/>
      <c r="H9" s="20"/>
      <c r="I9" s="20"/>
      <c r="J9" s="17"/>
      <c r="K9" s="20"/>
      <c r="L9" s="19"/>
      <c r="M9" s="2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ht="11.25" customHeight="1">
      <c r="A10" s="13"/>
      <c r="B10" s="14"/>
      <c r="C10" s="16" t="s">
        <v>8</v>
      </c>
      <c r="D10" s="16"/>
      <c r="E10" s="17"/>
      <c r="F10" s="18"/>
      <c r="G10" s="19"/>
      <c r="H10" s="20"/>
      <c r="I10" s="20"/>
      <c r="J10" s="17"/>
      <c r="K10" s="20"/>
      <c r="L10" s="19"/>
      <c r="M10" s="2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ht="11.25" customHeight="1">
      <c r="A11" s="13"/>
      <c r="B11" s="14"/>
      <c r="C11" s="16" t="s">
        <v>9</v>
      </c>
      <c r="D11" s="22" t="s">
        <v>10</v>
      </c>
      <c r="E11" s="17"/>
      <c r="F11" s="18"/>
      <c r="G11" s="19"/>
      <c r="H11" s="20"/>
      <c r="I11" s="20"/>
      <c r="J11" s="17"/>
      <c r="K11" s="20"/>
      <c r="L11" s="19"/>
      <c r="M11" s="2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ht="27.75" customHeight="1">
      <c r="A12" s="23" t="s">
        <v>11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18.0" customHeight="1">
      <c r="A13" s="25" t="s">
        <v>12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8.0" customHeight="1">
      <c r="A14" s="26" t="s">
        <v>13</v>
      </c>
      <c r="B14" s="26"/>
      <c r="C14" s="27"/>
      <c r="D14" s="25"/>
      <c r="E14" s="28"/>
      <c r="F14" s="29"/>
      <c r="G14" s="30"/>
      <c r="H14" s="31"/>
      <c r="I14" s="31"/>
      <c r="J14" s="28"/>
      <c r="K14" s="31"/>
      <c r="L14" s="32"/>
      <c r="M14" s="33" t="s">
        <v>14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2.0" customHeight="1">
      <c r="A15" s="34"/>
      <c r="G15" s="32"/>
      <c r="H15" s="31"/>
      <c r="I15" s="31"/>
      <c r="J15" s="28"/>
      <c r="K15" s="31"/>
      <c r="L15" s="32"/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15.75" customHeight="1">
      <c r="A16" s="35" t="s">
        <v>15</v>
      </c>
      <c r="B16" s="36" t="s">
        <v>16</v>
      </c>
      <c r="C16" s="37" t="s">
        <v>17</v>
      </c>
      <c r="D16" s="38" t="s">
        <v>18</v>
      </c>
      <c r="E16" s="39" t="s">
        <v>19</v>
      </c>
      <c r="F16" s="40" t="s">
        <v>20</v>
      </c>
      <c r="G16" s="41" t="s">
        <v>21</v>
      </c>
      <c r="H16" s="42" t="s">
        <v>22</v>
      </c>
      <c r="I16" s="42" t="s">
        <v>23</v>
      </c>
      <c r="J16" s="39" t="s">
        <v>24</v>
      </c>
      <c r="K16" s="42" t="s">
        <v>25</v>
      </c>
      <c r="L16" s="41" t="s">
        <v>26</v>
      </c>
      <c r="M16" s="43" t="s">
        <v>27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</row>
    <row r="17" ht="15.75" customHeight="1">
      <c r="A17" s="45"/>
      <c r="B17" s="46"/>
      <c r="C17" s="47"/>
      <c r="D17" s="47"/>
      <c r="E17" s="47"/>
      <c r="F17" s="48"/>
      <c r="G17" s="49"/>
      <c r="H17" s="50" t="s">
        <v>28</v>
      </c>
      <c r="I17" s="47"/>
      <c r="J17" s="47"/>
      <c r="K17" s="47"/>
      <c r="L17" s="49" t="s">
        <v>29</v>
      </c>
      <c r="M17" s="51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</row>
    <row r="18" ht="15.75" customHeight="1">
      <c r="A18" s="52" t="s">
        <v>30</v>
      </c>
      <c r="B18" s="53"/>
      <c r="C18" s="54"/>
      <c r="D18" s="55"/>
      <c r="E18" s="56"/>
      <c r="F18" s="57"/>
      <c r="G18" s="58"/>
      <c r="H18" s="59"/>
      <c r="I18" s="59"/>
      <c r="J18" s="56"/>
      <c r="K18" s="60"/>
      <c r="L18" s="61"/>
      <c r="M18" s="62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</row>
    <row r="19" ht="22.5" customHeight="1">
      <c r="A19" s="63"/>
      <c r="B19" s="64" t="s">
        <v>31</v>
      </c>
      <c r="C19" s="38" t="s">
        <v>32</v>
      </c>
      <c r="D19" s="38" t="s">
        <v>33</v>
      </c>
      <c r="E19" s="39" t="str">
        <f>68/30</f>
        <v>2.27 </v>
      </c>
      <c r="F19" s="65" t="s">
        <v>34</v>
      </c>
      <c r="G19" s="66"/>
      <c r="H19" s="67">
        <v>349.99</v>
      </c>
      <c r="I19" s="67"/>
      <c r="J19" s="39" t="str">
        <f>I19*E19</f>
        <v>0.00 </v>
      </c>
      <c r="K19" s="68" t="str">
        <f>I19*H19</f>
        <v>$0.00 </v>
      </c>
      <c r="L19" s="69"/>
      <c r="M19" s="43" t="s">
        <v>35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22.5" customHeight="1">
      <c r="A20" s="70"/>
      <c r="B20" s="71"/>
      <c r="C20" s="72"/>
      <c r="D20" s="73"/>
      <c r="E20" s="28"/>
      <c r="F20" s="74" t="s">
        <v>36</v>
      </c>
      <c r="G20" s="33"/>
      <c r="H20" s="75"/>
      <c r="I20" s="75"/>
      <c r="J20" s="28"/>
      <c r="K20" s="76"/>
      <c r="M20" s="77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22.5" customHeight="1">
      <c r="A21" s="70"/>
      <c r="B21" s="71"/>
      <c r="C21" s="72"/>
      <c r="D21" s="73"/>
      <c r="E21" s="28"/>
      <c r="F21" s="74"/>
      <c r="G21" s="33"/>
      <c r="H21" s="75"/>
      <c r="I21" s="75"/>
      <c r="J21" s="28"/>
      <c r="K21" s="76"/>
      <c r="M21" s="77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22.5" customHeight="1">
      <c r="A22" s="78"/>
      <c r="B22" s="79"/>
      <c r="C22" s="80"/>
      <c r="D22" s="81"/>
      <c r="E22" s="82"/>
      <c r="F22" s="83"/>
      <c r="G22" s="84"/>
      <c r="H22" s="85"/>
      <c r="I22" s="86"/>
      <c r="J22" s="28"/>
      <c r="K22" s="76"/>
      <c r="L22" s="47"/>
      <c r="M22" s="51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</row>
    <row r="23" ht="22.5" customHeight="1">
      <c r="A23" s="63"/>
      <c r="B23" s="64" t="s">
        <v>37</v>
      </c>
      <c r="C23" s="38" t="s">
        <v>32</v>
      </c>
      <c r="D23" s="38" t="s">
        <v>38</v>
      </c>
      <c r="E23" s="39" t="str">
        <f>68/42</f>
        <v>1.62 </v>
      </c>
      <c r="F23" s="65" t="s">
        <v>39</v>
      </c>
      <c r="G23" s="66"/>
      <c r="H23" s="67">
        <v>289.99</v>
      </c>
      <c r="I23" s="67"/>
      <c r="J23" s="39" t="str">
        <f>I23*E23</f>
        <v>0.00 </v>
      </c>
      <c r="K23" s="68" t="str">
        <f>I23*H23</f>
        <v>$0.00 </v>
      </c>
      <c r="L23" s="69"/>
      <c r="M23" s="43" t="s">
        <v>40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22.5" customHeight="1">
      <c r="A24" s="70"/>
      <c r="B24" s="71"/>
      <c r="C24" s="72"/>
      <c r="D24" s="73"/>
      <c r="E24" s="28"/>
      <c r="F24" s="74" t="s">
        <v>36</v>
      </c>
      <c r="G24" s="33"/>
      <c r="H24" s="75"/>
      <c r="I24" s="75"/>
      <c r="J24" s="28"/>
      <c r="K24" s="76"/>
      <c r="M24" s="77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22.5" customHeight="1">
      <c r="A25" s="70"/>
      <c r="B25" s="71"/>
      <c r="C25" s="72"/>
      <c r="D25" s="73"/>
      <c r="E25" s="28"/>
      <c r="F25" s="74"/>
      <c r="G25" s="33"/>
      <c r="H25" s="75"/>
      <c r="I25" s="75"/>
      <c r="J25" s="28"/>
      <c r="K25" s="76"/>
      <c r="M25" s="77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22.5" customHeight="1">
      <c r="A26" s="78"/>
      <c r="B26" s="79"/>
      <c r="C26" s="80"/>
      <c r="D26" s="81"/>
      <c r="E26" s="82"/>
      <c r="F26" s="83"/>
      <c r="G26" s="84"/>
      <c r="H26" s="85"/>
      <c r="I26" s="86"/>
      <c r="J26" s="28"/>
      <c r="K26" s="76"/>
      <c r="L26" s="47"/>
      <c r="M26" s="51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</row>
    <row r="27" ht="22.5" customHeight="1">
      <c r="A27" s="63"/>
      <c r="B27" s="64" t="s">
        <v>41</v>
      </c>
      <c r="C27" s="38" t="s">
        <v>32</v>
      </c>
      <c r="D27" s="38" t="s">
        <v>42</v>
      </c>
      <c r="E27" s="39" t="str">
        <f>68/44</f>
        <v>1.55 </v>
      </c>
      <c r="F27" s="65" t="s">
        <v>43</v>
      </c>
      <c r="G27" s="66"/>
      <c r="H27" s="67">
        <v>259.99</v>
      </c>
      <c r="I27" s="67"/>
      <c r="J27" s="39" t="str">
        <f>I27*E27</f>
        <v>0.00 </v>
      </c>
      <c r="K27" s="68" t="str">
        <f>I27*H27</f>
        <v>$0.00 </v>
      </c>
      <c r="L27" s="69"/>
      <c r="M27" s="43" t="s">
        <v>44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22.5" customHeight="1">
      <c r="A28" s="70"/>
      <c r="B28" s="71"/>
      <c r="C28" s="72"/>
      <c r="D28" s="73"/>
      <c r="E28" s="28"/>
      <c r="F28" s="74" t="s">
        <v>36</v>
      </c>
      <c r="G28" s="33"/>
      <c r="H28" s="75"/>
      <c r="I28" s="75"/>
      <c r="J28" s="28"/>
      <c r="K28" s="76"/>
      <c r="M28" s="77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22.5" customHeight="1">
      <c r="A29" s="70"/>
      <c r="B29" s="71"/>
      <c r="C29" s="72"/>
      <c r="D29" s="73"/>
      <c r="E29" s="28"/>
      <c r="F29" s="74"/>
      <c r="G29" s="33"/>
      <c r="H29" s="75"/>
      <c r="I29" s="75"/>
      <c r="J29" s="28"/>
      <c r="K29" s="76"/>
      <c r="M29" s="77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22.5" customHeight="1">
      <c r="A30" s="78"/>
      <c r="B30" s="79"/>
      <c r="C30" s="80"/>
      <c r="D30" s="81"/>
      <c r="E30" s="82"/>
      <c r="F30" s="83"/>
      <c r="G30" s="84"/>
      <c r="H30" s="85"/>
      <c r="I30" s="86"/>
      <c r="J30" s="28"/>
      <c r="K30" s="76"/>
      <c r="L30" s="47"/>
      <c r="M30" s="51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</row>
    <row r="31" ht="22.5" customHeight="1">
      <c r="A31" s="63"/>
      <c r="B31" s="64" t="s">
        <v>45</v>
      </c>
      <c r="C31" s="38" t="s">
        <v>32</v>
      </c>
      <c r="D31" s="38" t="s">
        <v>46</v>
      </c>
      <c r="E31" s="39" t="str">
        <f>68/45</f>
        <v>1.51 </v>
      </c>
      <c r="F31" s="65" t="s">
        <v>47</v>
      </c>
      <c r="G31" s="88"/>
      <c r="H31" s="67">
        <v>249.99</v>
      </c>
      <c r="I31" s="67"/>
      <c r="J31" s="39" t="str">
        <f>I31*E31</f>
        <v>0.00 </v>
      </c>
      <c r="K31" s="68" t="str">
        <f>I31*H31</f>
        <v>$0.00 </v>
      </c>
      <c r="L31" s="69"/>
      <c r="M31" s="43" t="s">
        <v>48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22.5" customHeight="1">
      <c r="A32" s="70"/>
      <c r="B32" s="71"/>
      <c r="C32" s="72" t="s">
        <v>49</v>
      </c>
      <c r="D32" s="73"/>
      <c r="E32" s="28"/>
      <c r="F32" s="74" t="s">
        <v>50</v>
      </c>
      <c r="G32" s="89"/>
      <c r="H32" s="75"/>
      <c r="I32" s="75"/>
      <c r="J32" s="28"/>
      <c r="K32" s="76"/>
      <c r="M32" s="77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22.5" customHeight="1">
      <c r="A33" s="70"/>
      <c r="B33" s="71"/>
      <c r="C33" s="72"/>
      <c r="D33" s="73"/>
      <c r="E33" s="28"/>
      <c r="F33" s="74"/>
      <c r="G33" s="89"/>
      <c r="H33" s="75"/>
      <c r="I33" s="75"/>
      <c r="J33" s="28"/>
      <c r="K33" s="76"/>
      <c r="M33" s="77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22.5" customHeight="1">
      <c r="A34" s="78"/>
      <c r="B34" s="79"/>
      <c r="C34" s="80"/>
      <c r="D34" s="81"/>
      <c r="E34" s="82"/>
      <c r="F34" s="83"/>
      <c r="G34" s="90"/>
      <c r="H34" s="85"/>
      <c r="I34" s="85"/>
      <c r="J34" s="91"/>
      <c r="K34" s="92"/>
      <c r="L34" s="47"/>
      <c r="M34" s="51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</row>
    <row r="35" ht="22.5" customHeight="1">
      <c r="A35" s="63"/>
      <c r="B35" s="64" t="s">
        <v>51</v>
      </c>
      <c r="C35" s="38" t="s">
        <v>32</v>
      </c>
      <c r="D35" s="38" t="s">
        <v>52</v>
      </c>
      <c r="E35" s="39" t="str">
        <f>68/58</f>
        <v>1.17 </v>
      </c>
      <c r="F35" s="65" t="s">
        <v>53</v>
      </c>
      <c r="G35" s="66"/>
      <c r="H35" s="67">
        <v>179.99</v>
      </c>
      <c r="I35" s="67"/>
      <c r="J35" s="39" t="str">
        <f>I35*E35</f>
        <v>0.00 </v>
      </c>
      <c r="K35" s="68" t="str">
        <f>I35*H35</f>
        <v>$0.00 </v>
      </c>
      <c r="L35" s="69"/>
      <c r="M35" s="43" t="s">
        <v>54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22.5" customHeight="1">
      <c r="A36" s="70"/>
      <c r="B36" s="71"/>
      <c r="C36" s="72" t="s">
        <v>49</v>
      </c>
      <c r="D36" s="73"/>
      <c r="E36" s="28"/>
      <c r="F36" s="74" t="s">
        <v>36</v>
      </c>
      <c r="G36" s="33"/>
      <c r="H36" s="75"/>
      <c r="I36" s="75"/>
      <c r="J36" s="28"/>
      <c r="K36" s="76"/>
      <c r="M36" s="77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22.5" customHeight="1">
      <c r="A37" s="70"/>
      <c r="B37" s="71"/>
      <c r="C37" s="72"/>
      <c r="D37" s="73"/>
      <c r="E37" s="28"/>
      <c r="F37" s="74"/>
      <c r="G37" s="33"/>
      <c r="H37" s="75"/>
      <c r="I37" s="75"/>
      <c r="J37" s="28"/>
      <c r="K37" s="76"/>
      <c r="M37" s="77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22.5" customHeight="1">
      <c r="A38" s="78"/>
      <c r="B38" s="79"/>
      <c r="C38" s="80"/>
      <c r="D38" s="81"/>
      <c r="E38" s="82"/>
      <c r="F38" s="83"/>
      <c r="G38" s="84"/>
      <c r="H38" s="85"/>
      <c r="I38" s="86"/>
      <c r="J38" s="28"/>
      <c r="K38" s="76"/>
      <c r="L38" s="47"/>
      <c r="M38" s="51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</row>
    <row r="39" ht="22.5" customHeight="1">
      <c r="A39" s="63"/>
      <c r="B39" s="64" t="s">
        <v>55</v>
      </c>
      <c r="C39" s="38" t="s">
        <v>56</v>
      </c>
      <c r="D39" s="38" t="s">
        <v>57</v>
      </c>
      <c r="E39" s="39" t="str">
        <f>68/28</f>
        <v>2.43 </v>
      </c>
      <c r="F39" s="65" t="s">
        <v>58</v>
      </c>
      <c r="G39" s="66"/>
      <c r="H39" s="67">
        <v>319.99</v>
      </c>
      <c r="I39" s="67"/>
      <c r="J39" s="39" t="str">
        <f>I39*E39</f>
        <v>0.00 </v>
      </c>
      <c r="K39" s="68" t="str">
        <f>I39*H39</f>
        <v>$0.00 </v>
      </c>
      <c r="L39" s="69"/>
      <c r="M39" s="43" t="s">
        <v>59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22.5" customHeight="1">
      <c r="A40" s="70"/>
      <c r="B40" s="71"/>
      <c r="C40" s="72"/>
      <c r="D40" s="73"/>
      <c r="E40" s="28"/>
      <c r="F40" s="74" t="s">
        <v>36</v>
      </c>
      <c r="G40" s="33"/>
      <c r="H40" s="75"/>
      <c r="I40" s="75"/>
      <c r="J40" s="28"/>
      <c r="K40" s="76"/>
      <c r="M40" s="77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22.5" customHeight="1">
      <c r="A41" s="70"/>
      <c r="B41" s="71"/>
      <c r="C41" s="72"/>
      <c r="D41" s="73"/>
      <c r="E41" s="28"/>
      <c r="F41" s="74"/>
      <c r="G41" s="33"/>
      <c r="H41" s="75"/>
      <c r="I41" s="75"/>
      <c r="J41" s="28"/>
      <c r="K41" s="76"/>
      <c r="M41" s="77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22.5" customHeight="1">
      <c r="A42" s="78"/>
      <c r="B42" s="79"/>
      <c r="C42" s="80"/>
      <c r="D42" s="81"/>
      <c r="E42" s="82"/>
      <c r="F42" s="83"/>
      <c r="G42" s="84"/>
      <c r="H42" s="85"/>
      <c r="I42" s="86"/>
      <c r="J42" s="28"/>
      <c r="K42" s="76"/>
      <c r="L42" s="47"/>
      <c r="M42" s="51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</row>
    <row r="43" ht="22.5" customHeight="1">
      <c r="A43" s="63"/>
      <c r="B43" s="64" t="s">
        <v>60</v>
      </c>
      <c r="C43" s="38" t="s">
        <v>61</v>
      </c>
      <c r="D43" s="38" t="s">
        <v>62</v>
      </c>
      <c r="E43" s="39" t="str">
        <f>68/38</f>
        <v>1.79 </v>
      </c>
      <c r="F43" s="65" t="s">
        <v>63</v>
      </c>
      <c r="G43" s="66"/>
      <c r="H43" s="67">
        <v>259.99</v>
      </c>
      <c r="I43" s="67"/>
      <c r="J43" s="39" t="str">
        <f>I43*E43</f>
        <v>0.00 </v>
      </c>
      <c r="K43" s="68" t="str">
        <f>I43*H43</f>
        <v>$0.00 </v>
      </c>
      <c r="L43" s="69"/>
      <c r="M43" s="43" t="s">
        <v>64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22.5" customHeight="1">
      <c r="A44" s="70"/>
      <c r="B44" s="71"/>
      <c r="C44" s="72"/>
      <c r="D44" s="73"/>
      <c r="E44" s="28"/>
      <c r="F44" s="74" t="s">
        <v>36</v>
      </c>
      <c r="G44" s="33"/>
      <c r="H44" s="75"/>
      <c r="I44" s="75"/>
      <c r="J44" s="28"/>
      <c r="K44" s="76"/>
      <c r="M44" s="77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22.5" customHeight="1">
      <c r="A45" s="70"/>
      <c r="B45" s="71"/>
      <c r="C45" s="72"/>
      <c r="D45" s="73"/>
      <c r="E45" s="28"/>
      <c r="F45" s="74"/>
      <c r="G45" s="33"/>
      <c r="H45" s="75"/>
      <c r="I45" s="75"/>
      <c r="J45" s="28"/>
      <c r="K45" s="76"/>
      <c r="M45" s="77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22.5" customHeight="1">
      <c r="A46" s="78"/>
      <c r="B46" s="79"/>
      <c r="C46" s="80"/>
      <c r="D46" s="81"/>
      <c r="E46" s="82"/>
      <c r="F46" s="83"/>
      <c r="G46" s="84"/>
      <c r="H46" s="85"/>
      <c r="I46" s="86"/>
      <c r="J46" s="28"/>
      <c r="K46" s="76"/>
      <c r="L46" s="47"/>
      <c r="M46" s="51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</row>
    <row r="47" ht="22.5" customHeight="1">
      <c r="A47" s="63"/>
      <c r="B47" s="64" t="s">
        <v>65</v>
      </c>
      <c r="C47" s="38" t="s">
        <v>66</v>
      </c>
      <c r="D47" s="38" t="s">
        <v>67</v>
      </c>
      <c r="E47" s="39" t="str">
        <f>68/19</f>
        <v>3.58 </v>
      </c>
      <c r="F47" s="65" t="s">
        <v>68</v>
      </c>
      <c r="G47" s="66"/>
      <c r="H47" s="67">
        <v>269.99</v>
      </c>
      <c r="I47" s="67"/>
      <c r="J47" s="39" t="str">
        <f>I47*E47</f>
        <v>0.00 </v>
      </c>
      <c r="K47" s="68" t="str">
        <f>I47*H47</f>
        <v>$0.00 </v>
      </c>
      <c r="L47" s="69"/>
      <c r="M47" s="43" t="s">
        <v>69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22.5" customHeight="1">
      <c r="A48" s="70"/>
      <c r="B48" s="71"/>
      <c r="C48" s="72" t="s">
        <v>70</v>
      </c>
      <c r="D48" s="73" t="s">
        <v>71</v>
      </c>
      <c r="E48" s="28" t="str">
        <f>68/20</f>
        <v>3.40 </v>
      </c>
      <c r="F48" s="74" t="s">
        <v>36</v>
      </c>
      <c r="G48" s="33"/>
      <c r="H48" s="75">
        <v>239.99</v>
      </c>
      <c r="I48" s="75"/>
      <c r="J48" s="28"/>
      <c r="K48" s="76"/>
      <c r="M48" s="77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22.5" customHeight="1">
      <c r="A49" s="70"/>
      <c r="B49" s="71"/>
      <c r="C49" s="72"/>
      <c r="D49" s="73"/>
      <c r="E49" s="28"/>
      <c r="F49" s="74"/>
      <c r="G49" s="33"/>
      <c r="H49" s="75"/>
      <c r="I49" s="75"/>
      <c r="J49" s="28"/>
      <c r="K49" s="76"/>
      <c r="M49" s="77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22.5" customHeight="1">
      <c r="A50" s="78"/>
      <c r="B50" s="79"/>
      <c r="C50" s="80"/>
      <c r="D50" s="81"/>
      <c r="E50" s="82"/>
      <c r="F50" s="83"/>
      <c r="G50" s="84"/>
      <c r="H50" s="85"/>
      <c r="I50" s="86"/>
      <c r="J50" s="28"/>
      <c r="K50" s="76"/>
      <c r="L50" s="47"/>
      <c r="M50" s="51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</row>
    <row r="51" ht="22.5" customHeight="1">
      <c r="A51" s="63"/>
      <c r="B51" s="64" t="s">
        <v>72</v>
      </c>
      <c r="C51" s="38" t="s">
        <v>73</v>
      </c>
      <c r="D51" s="38" t="s">
        <v>74</v>
      </c>
      <c r="E51" s="39" t="str">
        <f>68/90</f>
        <v>0.76 </v>
      </c>
      <c r="F51" s="65" t="s">
        <v>75</v>
      </c>
      <c r="G51" s="66"/>
      <c r="H51" s="67">
        <v>109.99</v>
      </c>
      <c r="I51" s="67"/>
      <c r="J51" s="39" t="str">
        <f>I51*E51</f>
        <v>0.00 </v>
      </c>
      <c r="K51" s="68" t="str">
        <f>I51*H51</f>
        <v>$0.00 </v>
      </c>
      <c r="L51" s="69"/>
      <c r="M51" s="43" t="s">
        <v>76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22.5" customHeight="1">
      <c r="A52" s="70"/>
      <c r="B52" s="71"/>
      <c r="C52" s="72"/>
      <c r="D52" s="73"/>
      <c r="E52" s="28"/>
      <c r="F52" s="74" t="s">
        <v>36</v>
      </c>
      <c r="G52" s="33"/>
      <c r="H52" s="75"/>
      <c r="I52" s="75"/>
      <c r="J52" s="28"/>
      <c r="K52" s="76"/>
      <c r="M52" s="77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22.5" customHeight="1">
      <c r="A53" s="70"/>
      <c r="B53" s="71"/>
      <c r="C53" s="72"/>
      <c r="D53" s="73"/>
      <c r="E53" s="28"/>
      <c r="F53" s="74"/>
      <c r="G53" s="33"/>
      <c r="H53" s="75"/>
      <c r="I53" s="75"/>
      <c r="J53" s="28"/>
      <c r="K53" s="76"/>
      <c r="M53" s="77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22.5" customHeight="1">
      <c r="A54" s="78"/>
      <c r="B54" s="79"/>
      <c r="C54" s="80"/>
      <c r="D54" s="81"/>
      <c r="E54" s="82"/>
      <c r="F54" s="83"/>
      <c r="G54" s="84"/>
      <c r="H54" s="85"/>
      <c r="I54" s="86"/>
      <c r="J54" s="28"/>
      <c r="K54" s="76"/>
      <c r="L54" s="47"/>
      <c r="M54" s="51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</row>
    <row r="55" ht="22.5" customHeight="1">
      <c r="A55" s="93"/>
      <c r="B55" s="94" t="s">
        <v>77</v>
      </c>
      <c r="C55" s="95" t="s">
        <v>78</v>
      </c>
      <c r="D55" s="96" t="s">
        <v>79</v>
      </c>
      <c r="E55" s="97">
        <v>0.79</v>
      </c>
      <c r="F55" s="98" t="s">
        <v>80</v>
      </c>
      <c r="G55" s="99"/>
      <c r="H55" s="100">
        <v>129.99</v>
      </c>
      <c r="I55" s="100"/>
      <c r="J55" s="39" t="str">
        <f>I55*E55</f>
        <v>0.00 </v>
      </c>
      <c r="K55" s="68" t="str">
        <f>I55*H55</f>
        <v>$0.00 </v>
      </c>
      <c r="L55" s="101"/>
      <c r="M55" s="102" t="s">
        <v>81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22.5" customHeight="1">
      <c r="A56" s="70"/>
      <c r="B56" s="71"/>
      <c r="C56" s="103" t="s">
        <v>82</v>
      </c>
      <c r="D56" s="104" t="s">
        <v>83</v>
      </c>
      <c r="E56" s="105">
        <v>0.6</v>
      </c>
      <c r="F56" s="106"/>
      <c r="G56" s="107"/>
      <c r="H56" s="108">
        <v>99.99</v>
      </c>
      <c r="I56" s="108"/>
      <c r="J56" s="108"/>
      <c r="K56" s="105"/>
      <c r="L56" s="109"/>
      <c r="M56" s="110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22.5" customHeight="1">
      <c r="A57" s="70"/>
      <c r="B57" s="71"/>
      <c r="C57" s="111" t="s">
        <v>84</v>
      </c>
      <c r="D57" s="104" t="s">
        <v>85</v>
      </c>
      <c r="E57" s="112">
        <v>0.39</v>
      </c>
      <c r="F57" s="113"/>
      <c r="G57" s="114"/>
      <c r="H57" s="108">
        <v>69.99</v>
      </c>
      <c r="I57" s="108"/>
      <c r="J57" s="108"/>
      <c r="K57" s="115"/>
      <c r="L57" s="116"/>
      <c r="M57" s="110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22.5" customHeight="1">
      <c r="A58" s="70"/>
      <c r="B58" s="71"/>
      <c r="C58" s="103"/>
      <c r="D58" s="104"/>
      <c r="E58" s="105"/>
      <c r="F58" s="106"/>
      <c r="G58" s="107"/>
      <c r="H58" s="108"/>
      <c r="I58" s="108"/>
      <c r="J58" s="108"/>
      <c r="K58" s="105"/>
      <c r="L58" s="109"/>
      <c r="M58" s="110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22.5" customHeight="1">
      <c r="A59" s="78"/>
      <c r="B59" s="79"/>
      <c r="C59" s="117"/>
      <c r="D59" s="118"/>
      <c r="E59" s="119"/>
      <c r="F59" s="120"/>
      <c r="G59" s="121"/>
      <c r="H59" s="122"/>
      <c r="I59" s="122"/>
      <c r="J59" s="122"/>
      <c r="K59" s="105"/>
      <c r="L59" s="109"/>
      <c r="M59" s="123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</row>
    <row r="60" ht="22.5" customHeight="1">
      <c r="A60" s="63"/>
      <c r="B60" s="64" t="s">
        <v>86</v>
      </c>
      <c r="C60" s="38" t="s">
        <v>87</v>
      </c>
      <c r="D60" s="38" t="s">
        <v>88</v>
      </c>
      <c r="E60" s="39" t="str">
        <f>68/34</f>
        <v>2.00 </v>
      </c>
      <c r="F60" s="65" t="s">
        <v>89</v>
      </c>
      <c r="G60" s="66"/>
      <c r="H60" s="67">
        <v>329.99</v>
      </c>
      <c r="I60" s="67"/>
      <c r="J60" s="39" t="str">
        <f>I60*E60</f>
        <v>0.00 </v>
      </c>
      <c r="K60" s="68" t="str">
        <f>I60*H60</f>
        <v>$0.00 </v>
      </c>
      <c r="L60" s="69"/>
      <c r="M60" s="43" t="s">
        <v>90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22.5" customHeight="1">
      <c r="A61" s="70"/>
      <c r="B61" s="71"/>
      <c r="C61" s="124" t="s">
        <v>91</v>
      </c>
      <c r="D61" s="73"/>
      <c r="E61" s="28"/>
      <c r="F61" s="74" t="s">
        <v>36</v>
      </c>
      <c r="G61" s="33"/>
      <c r="H61" s="75"/>
      <c r="I61" s="75"/>
      <c r="J61" s="28"/>
      <c r="K61" s="76"/>
      <c r="M61" s="77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22.5" customHeight="1">
      <c r="A62" s="70"/>
      <c r="B62" s="71"/>
      <c r="C62" s="72"/>
      <c r="D62" s="73"/>
      <c r="E62" s="28"/>
      <c r="F62" s="74"/>
      <c r="G62" s="33"/>
      <c r="H62" s="75"/>
      <c r="I62" s="75"/>
      <c r="J62" s="28"/>
      <c r="K62" s="76"/>
      <c r="M62" s="77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22.5" customHeight="1">
      <c r="A63" s="78"/>
      <c r="B63" s="79"/>
      <c r="C63" s="80"/>
      <c r="D63" s="81"/>
      <c r="E63" s="82"/>
      <c r="F63" s="83"/>
      <c r="G63" s="84"/>
      <c r="H63" s="85"/>
      <c r="I63" s="86"/>
      <c r="J63" s="28"/>
      <c r="K63" s="76"/>
      <c r="L63" s="47"/>
      <c r="M63" s="51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</row>
    <row r="64" ht="24.75" customHeight="1">
      <c r="A64" s="125"/>
      <c r="B64" s="64" t="s">
        <v>92</v>
      </c>
      <c r="C64" s="38" t="s">
        <v>87</v>
      </c>
      <c r="D64" s="38" t="s">
        <v>93</v>
      </c>
      <c r="E64" s="39" t="str">
        <f>68/34</f>
        <v>2.00 </v>
      </c>
      <c r="F64" s="65" t="s">
        <v>94</v>
      </c>
      <c r="G64" s="88" t="s">
        <v>95</v>
      </c>
      <c r="H64" s="126">
        <v>299.99</v>
      </c>
      <c r="I64" s="126"/>
      <c r="J64" s="39" t="str">
        <f>I64*E64</f>
        <v>0.00 </v>
      </c>
      <c r="K64" s="68" t="str">
        <f>I64*H64</f>
        <v>$0.00 </v>
      </c>
      <c r="L64" s="69"/>
      <c r="M64" s="43" t="s">
        <v>96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24.75" customHeight="1">
      <c r="A65" s="127"/>
      <c r="B65" s="71"/>
      <c r="C65" s="124" t="s">
        <v>91</v>
      </c>
      <c r="D65" s="73"/>
      <c r="E65" s="28"/>
      <c r="F65" s="74" t="s">
        <v>36</v>
      </c>
      <c r="G65" s="89"/>
      <c r="H65" s="75"/>
      <c r="I65" s="75"/>
      <c r="J65" s="28"/>
      <c r="K65" s="76"/>
      <c r="M65" s="77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24.75" customHeight="1">
      <c r="A66" s="127"/>
      <c r="B66" s="71"/>
      <c r="C66" s="72"/>
      <c r="D66" s="73"/>
      <c r="E66" s="28"/>
      <c r="F66" s="24"/>
      <c r="G66" s="89"/>
      <c r="H66" s="75"/>
      <c r="I66" s="75"/>
      <c r="J66" s="128"/>
      <c r="K66" s="31"/>
      <c r="M66" s="77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24.75" customHeight="1">
      <c r="A67" s="45"/>
      <c r="B67" s="79"/>
      <c r="C67" s="80"/>
      <c r="D67" s="81"/>
      <c r="E67" s="82"/>
      <c r="F67" s="83"/>
      <c r="G67" s="129"/>
      <c r="H67" s="86"/>
      <c r="I67" s="86"/>
      <c r="J67" s="130"/>
      <c r="K67" s="31"/>
      <c r="L67" s="47"/>
      <c r="M67" s="51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</row>
    <row r="68" ht="48.75" customHeight="1">
      <c r="A68" s="63"/>
      <c r="B68" s="64" t="s">
        <v>97</v>
      </c>
      <c r="C68" s="38" t="s">
        <v>98</v>
      </c>
      <c r="D68" s="38" t="s">
        <v>99</v>
      </c>
      <c r="E68" s="39" t="str">
        <f>68/16</f>
        <v>4.25 </v>
      </c>
      <c r="F68" s="65" t="s">
        <v>100</v>
      </c>
      <c r="G68" s="66" t="s">
        <v>101</v>
      </c>
      <c r="H68" s="67">
        <v>1159.99</v>
      </c>
      <c r="I68" s="67"/>
      <c r="J68" s="39" t="str">
        <f>I68*E68</f>
        <v>0.00 </v>
      </c>
      <c r="K68" s="68" t="str">
        <f>I68*H68</f>
        <v>$0.00 </v>
      </c>
      <c r="L68" s="69"/>
      <c r="M68" s="131" t="s">
        <v>102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48.75" customHeight="1">
      <c r="A69" s="70"/>
      <c r="B69" s="71"/>
      <c r="C69" s="73"/>
      <c r="D69" s="73" t="s">
        <v>103</v>
      </c>
      <c r="E69" s="28"/>
      <c r="F69" s="74" t="s">
        <v>36</v>
      </c>
      <c r="G69" s="33"/>
      <c r="H69" s="75"/>
      <c r="I69" s="75"/>
      <c r="J69" s="28"/>
      <c r="K69" s="76"/>
      <c r="M69" s="132" t="s">
        <v>104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48.75" customHeight="1">
      <c r="A70" s="70"/>
      <c r="B70" s="71"/>
      <c r="C70" s="73"/>
      <c r="D70" s="73" t="s">
        <v>105</v>
      </c>
      <c r="E70" s="28"/>
      <c r="F70" s="74"/>
      <c r="G70" s="33"/>
      <c r="H70" s="75"/>
      <c r="I70" s="75"/>
      <c r="J70" s="28"/>
      <c r="K70" s="76"/>
      <c r="M70" s="132" t="s">
        <v>106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48.75" customHeight="1">
      <c r="A71" s="70"/>
      <c r="B71" s="71"/>
      <c r="C71" s="73"/>
      <c r="D71" s="73" t="s">
        <v>107</v>
      </c>
      <c r="E71" s="28"/>
      <c r="F71" s="74"/>
      <c r="G71" s="33"/>
      <c r="H71" s="75"/>
      <c r="I71" s="75"/>
      <c r="J71" s="28"/>
      <c r="K71" s="76"/>
      <c r="M71" s="132" t="s">
        <v>108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48.75" customHeight="1">
      <c r="A72" s="70"/>
      <c r="B72" s="71"/>
      <c r="C72" s="73"/>
      <c r="D72" s="73" t="s">
        <v>105</v>
      </c>
      <c r="E72" s="28"/>
      <c r="F72" s="74"/>
      <c r="G72" s="33"/>
      <c r="H72" s="75"/>
      <c r="I72" s="75"/>
      <c r="J72" s="28"/>
      <c r="K72" s="76"/>
      <c r="M72" s="132" t="s">
        <v>109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48.75" customHeight="1">
      <c r="A73" s="70"/>
      <c r="B73" s="71"/>
      <c r="C73" s="72"/>
      <c r="D73" s="72" t="s">
        <v>110</v>
      </c>
      <c r="E73" s="28"/>
      <c r="F73" s="74"/>
      <c r="G73" s="33"/>
      <c r="H73" s="75"/>
      <c r="I73" s="75"/>
      <c r="J73" s="28"/>
      <c r="K73" s="76"/>
      <c r="M73" s="132" t="s">
        <v>111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48.75" customHeight="1">
      <c r="A74" s="133"/>
      <c r="B74" s="134"/>
      <c r="C74" s="72"/>
      <c r="D74" s="73" t="s">
        <v>99</v>
      </c>
      <c r="E74" s="28"/>
      <c r="F74" s="74"/>
      <c r="G74" s="33"/>
      <c r="H74" s="75"/>
      <c r="I74" s="75"/>
      <c r="J74" s="28"/>
      <c r="K74" s="76"/>
      <c r="M74" s="132" t="s">
        <v>112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59.25" customHeight="1">
      <c r="A75" s="63"/>
      <c r="B75" s="64" t="s">
        <v>113</v>
      </c>
      <c r="C75" s="38" t="s">
        <v>114</v>
      </c>
      <c r="D75" s="38" t="s">
        <v>115</v>
      </c>
      <c r="E75" s="39" t="str">
        <f>68/47</f>
        <v>1.45 </v>
      </c>
      <c r="F75" s="65" t="s">
        <v>75</v>
      </c>
      <c r="G75" s="66" t="s">
        <v>116</v>
      </c>
      <c r="H75" s="67">
        <v>419.99</v>
      </c>
      <c r="I75" s="67"/>
      <c r="J75" s="39" t="str">
        <f t="shared" ref="J75:J77" si="1">I75*E75</f>
        <v>0.00 </v>
      </c>
      <c r="K75" s="68" t="str">
        <f t="shared" ref="K75:K77" si="2">I75*H75</f>
        <v>$0.00 </v>
      </c>
      <c r="L75" s="69"/>
      <c r="M75" s="131" t="s">
        <v>117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59.25" customHeight="1">
      <c r="A76" s="70"/>
      <c r="B76" s="71"/>
      <c r="C76" s="72" t="s">
        <v>118</v>
      </c>
      <c r="D76" s="73" t="s">
        <v>119</v>
      </c>
      <c r="E76" s="28" t="str">
        <f>68/54</f>
        <v>1.26 </v>
      </c>
      <c r="F76" s="33" t="s">
        <v>75</v>
      </c>
      <c r="G76" s="33"/>
      <c r="H76" s="75">
        <v>379.99</v>
      </c>
      <c r="I76" s="75"/>
      <c r="J76" s="135" t="str">
        <f t="shared" si="1"/>
        <v>0</v>
      </c>
      <c r="K76" s="75" t="str">
        <f t="shared" si="2"/>
        <v>$0.00 </v>
      </c>
      <c r="M76" s="132" t="s">
        <v>120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59.25" customHeight="1">
      <c r="A77" s="70"/>
      <c r="B77" s="71"/>
      <c r="C77" s="72" t="s">
        <v>121</v>
      </c>
      <c r="D77" s="73" t="s">
        <v>122</v>
      </c>
      <c r="E77" s="28" t="str">
        <f>68/102</f>
        <v>0.67 </v>
      </c>
      <c r="F77" s="33" t="s">
        <v>75</v>
      </c>
      <c r="G77" s="33"/>
      <c r="H77" s="75">
        <v>189.99</v>
      </c>
      <c r="I77" s="75"/>
      <c r="J77" s="135" t="str">
        <f t="shared" si="1"/>
        <v>0</v>
      </c>
      <c r="K77" s="75" t="str">
        <f t="shared" si="2"/>
        <v>$0.00 </v>
      </c>
      <c r="M77" s="132" t="s">
        <v>123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59.25" customHeight="1">
      <c r="A78" s="78"/>
      <c r="B78" s="79"/>
      <c r="C78" s="80"/>
      <c r="D78" s="81"/>
      <c r="E78" s="82"/>
      <c r="F78" s="83"/>
      <c r="G78" s="84"/>
      <c r="H78" s="85"/>
      <c r="I78" s="85"/>
      <c r="J78" s="82"/>
      <c r="K78" s="92"/>
      <c r="L78" s="47"/>
      <c r="M78" s="136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</row>
    <row r="79" ht="15.75" customHeight="1">
      <c r="A79" s="137"/>
      <c r="B79" s="138"/>
      <c r="C79" s="24"/>
      <c r="D79" s="139"/>
      <c r="E79" s="140"/>
      <c r="F79" s="141"/>
      <c r="G79" s="142"/>
      <c r="H79" s="143"/>
      <c r="I79" s="143"/>
      <c r="J79" s="140"/>
      <c r="K79" s="143"/>
      <c r="L79" s="14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137"/>
      <c r="B80" s="138"/>
      <c r="C80" s="24"/>
      <c r="D80" s="139"/>
      <c r="E80" s="140"/>
      <c r="F80" s="141"/>
      <c r="G80" s="142"/>
      <c r="H80" s="143"/>
      <c r="I80" s="143"/>
      <c r="J80" s="140"/>
      <c r="K80" s="143"/>
      <c r="L80" s="144"/>
      <c r="M80" s="4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137"/>
      <c r="B81" s="138"/>
      <c r="C81" s="24"/>
      <c r="D81" s="139"/>
      <c r="E81" s="140"/>
      <c r="F81" s="141"/>
      <c r="G81" s="142"/>
      <c r="H81" s="143"/>
      <c r="I81" s="143"/>
      <c r="J81" s="140"/>
      <c r="K81" s="143"/>
      <c r="L81" s="144"/>
      <c r="M81" s="4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145" t="s">
        <v>124</v>
      </c>
      <c r="B82" s="145"/>
      <c r="C82" s="146"/>
      <c r="D82" s="147"/>
      <c r="E82" s="148"/>
      <c r="F82" s="147"/>
      <c r="G82" s="149"/>
      <c r="H82" s="150"/>
      <c r="I82" s="150"/>
      <c r="J82" s="148"/>
      <c r="K82" s="143"/>
      <c r="L82" s="144"/>
      <c r="M82" s="4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151" t="s">
        <v>125</v>
      </c>
      <c r="I83" s="151"/>
      <c r="J83" s="152"/>
      <c r="K83" s="143"/>
      <c r="L83" s="144"/>
      <c r="M83" s="4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153" t="s">
        <v>126</v>
      </c>
      <c r="B84" s="154"/>
      <c r="C84" s="155"/>
      <c r="D84" s="151"/>
      <c r="E84" s="156"/>
      <c r="F84" s="151"/>
      <c r="G84" s="157"/>
      <c r="H84" s="158"/>
      <c r="I84" s="158"/>
      <c r="J84" s="152"/>
      <c r="K84" s="143"/>
      <c r="L84" s="144"/>
      <c r="M84" s="4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159" t="s">
        <v>127</v>
      </c>
      <c r="B85" s="154"/>
      <c r="C85" s="155"/>
      <c r="D85" s="151"/>
      <c r="E85" s="156"/>
      <c r="F85" s="151"/>
      <c r="G85" s="157"/>
      <c r="H85" s="158"/>
      <c r="I85" s="158"/>
      <c r="J85" s="152"/>
      <c r="K85" s="143"/>
      <c r="L85" s="144"/>
      <c r="M85" s="4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137"/>
      <c r="B86" s="138"/>
      <c r="C86" s="24"/>
      <c r="D86" s="139"/>
      <c r="E86" s="140"/>
      <c r="F86" s="141"/>
      <c r="G86" s="142"/>
      <c r="H86" s="143"/>
      <c r="I86" s="143"/>
      <c r="J86" s="140"/>
      <c r="K86" s="143"/>
      <c r="L86" s="144"/>
      <c r="M86" s="4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137"/>
      <c r="B87" s="138"/>
      <c r="C87" s="24"/>
      <c r="D87" s="139"/>
      <c r="E87" s="140"/>
      <c r="F87" s="141"/>
      <c r="G87" s="142"/>
      <c r="H87" s="143"/>
      <c r="I87" s="143"/>
      <c r="J87" s="140"/>
      <c r="K87" s="143"/>
      <c r="L87" s="144"/>
      <c r="M87" s="4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137"/>
      <c r="B88" s="138"/>
      <c r="C88" s="24"/>
      <c r="D88" s="139"/>
      <c r="E88" s="140"/>
      <c r="F88" s="141"/>
      <c r="G88" s="142"/>
      <c r="H88" s="143"/>
      <c r="I88" s="143"/>
      <c r="J88" s="140"/>
      <c r="K88" s="143"/>
      <c r="L88" s="144"/>
      <c r="M88" s="4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137"/>
      <c r="B89" s="138"/>
      <c r="C89" s="24"/>
      <c r="D89" s="139"/>
      <c r="E89" s="140"/>
      <c r="F89" s="141"/>
      <c r="G89" s="142"/>
      <c r="H89" s="143"/>
      <c r="I89" s="143"/>
      <c r="J89" s="140"/>
      <c r="K89" s="143"/>
      <c r="L89" s="144"/>
      <c r="M89" s="4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137"/>
      <c r="B90" s="138"/>
      <c r="C90" s="24"/>
      <c r="D90" s="139"/>
      <c r="E90" s="140"/>
      <c r="F90" s="141"/>
      <c r="G90" s="142"/>
      <c r="H90" s="143"/>
      <c r="I90" s="143"/>
      <c r="J90" s="140"/>
      <c r="K90" s="143"/>
      <c r="L90" s="144"/>
      <c r="M90" s="4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137"/>
      <c r="B91" s="138"/>
      <c r="C91" s="24"/>
      <c r="D91" s="139"/>
      <c r="E91" s="140"/>
      <c r="F91" s="141"/>
      <c r="G91" s="142"/>
      <c r="H91" s="143"/>
      <c r="I91" s="143"/>
      <c r="J91" s="140"/>
      <c r="K91" s="143"/>
      <c r="L91" s="144"/>
      <c r="M91" s="4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137"/>
      <c r="B92" s="138"/>
      <c r="C92" s="24"/>
      <c r="D92" s="139"/>
      <c r="E92" s="140"/>
      <c r="F92" s="141"/>
      <c r="G92" s="142"/>
      <c r="H92" s="143"/>
      <c r="I92" s="143"/>
      <c r="J92" s="140"/>
      <c r="K92" s="143"/>
      <c r="L92" s="144"/>
      <c r="M92" s="4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137"/>
      <c r="B93" s="138"/>
      <c r="C93" s="24"/>
      <c r="D93" s="139"/>
      <c r="E93" s="140"/>
      <c r="F93" s="141"/>
      <c r="G93" s="142"/>
      <c r="H93" s="143"/>
      <c r="I93" s="143"/>
      <c r="J93" s="140"/>
      <c r="K93" s="143"/>
      <c r="L93" s="144"/>
      <c r="M93" s="4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137"/>
      <c r="B94" s="138"/>
      <c r="C94" s="24"/>
      <c r="D94" s="139"/>
      <c r="E94" s="140"/>
      <c r="F94" s="141"/>
      <c r="G94" s="142"/>
      <c r="H94" s="143"/>
      <c r="I94" s="143"/>
      <c r="J94" s="140"/>
      <c r="K94" s="143"/>
      <c r="L94" s="144"/>
      <c r="M94" s="4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137"/>
      <c r="B95" s="138"/>
      <c r="C95" s="24"/>
      <c r="D95" s="139"/>
      <c r="E95" s="140"/>
      <c r="F95" s="141"/>
      <c r="G95" s="142"/>
      <c r="H95" s="143"/>
      <c r="I95" s="143"/>
      <c r="J95" s="140"/>
      <c r="K95" s="143"/>
      <c r="L95" s="144"/>
      <c r="M95" s="4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137"/>
      <c r="B96" s="138"/>
      <c r="C96" s="24"/>
      <c r="D96" s="139"/>
      <c r="E96" s="140"/>
      <c r="F96" s="141"/>
      <c r="G96" s="142"/>
      <c r="H96" s="143"/>
      <c r="I96" s="143"/>
      <c r="J96" s="140"/>
      <c r="K96" s="143"/>
      <c r="L96" s="144"/>
      <c r="M96" s="4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137"/>
      <c r="B97" s="138"/>
      <c r="C97" s="24"/>
      <c r="D97" s="139"/>
      <c r="E97" s="140"/>
      <c r="F97" s="141"/>
      <c r="G97" s="142"/>
      <c r="H97" s="143"/>
      <c r="I97" s="143"/>
      <c r="J97" s="140"/>
      <c r="K97" s="143"/>
      <c r="L97" s="144"/>
      <c r="M97" s="4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137"/>
      <c r="B98" s="138"/>
      <c r="C98" s="24"/>
      <c r="D98" s="139"/>
      <c r="E98" s="140"/>
      <c r="F98" s="141"/>
      <c r="G98" s="142"/>
      <c r="H98" s="143"/>
      <c r="I98" s="143"/>
      <c r="J98" s="140"/>
      <c r="K98" s="143"/>
      <c r="L98" s="144"/>
      <c r="M98" s="4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137"/>
      <c r="B99" s="138"/>
      <c r="C99" s="24"/>
      <c r="D99" s="139"/>
      <c r="E99" s="140"/>
      <c r="F99" s="141"/>
      <c r="G99" s="142"/>
      <c r="H99" s="143"/>
      <c r="I99" s="143"/>
      <c r="J99" s="140"/>
      <c r="K99" s="143"/>
      <c r="L99" s="144"/>
      <c r="M99" s="4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137"/>
      <c r="B100" s="138"/>
      <c r="C100" s="24"/>
      <c r="D100" s="139"/>
      <c r="E100" s="140"/>
      <c r="F100" s="141"/>
      <c r="G100" s="142"/>
      <c r="H100" s="143"/>
      <c r="I100" s="143"/>
      <c r="J100" s="140"/>
      <c r="K100" s="143"/>
      <c r="L100" s="144"/>
      <c r="M100" s="4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</sheetData>
  <mergeCells count="66">
    <mergeCell ref="A35:A38"/>
    <mergeCell ref="B35:B38"/>
    <mergeCell ref="B23:B26"/>
    <mergeCell ref="A27:A30"/>
    <mergeCell ref="B27:B30"/>
    <mergeCell ref="A55:A59"/>
    <mergeCell ref="A51:A54"/>
    <mergeCell ref="A39:A42"/>
    <mergeCell ref="A23:A26"/>
    <mergeCell ref="A64:A67"/>
    <mergeCell ref="B64:B67"/>
    <mergeCell ref="A31:A34"/>
    <mergeCell ref="B31:B34"/>
    <mergeCell ref="B47:B50"/>
    <mergeCell ref="B51:B54"/>
    <mergeCell ref="A60:A63"/>
    <mergeCell ref="A16:A17"/>
    <mergeCell ref="A19:A22"/>
    <mergeCell ref="A12:M12"/>
    <mergeCell ref="A13:M13"/>
    <mergeCell ref="A15:F15"/>
    <mergeCell ref="D16:D17"/>
    <mergeCell ref="E16:E17"/>
    <mergeCell ref="I16:I17"/>
    <mergeCell ref="K16:K17"/>
    <mergeCell ref="J16:J17"/>
    <mergeCell ref="M51:M54"/>
    <mergeCell ref="L51:L54"/>
    <mergeCell ref="M27:M30"/>
    <mergeCell ref="M60:M63"/>
    <mergeCell ref="B55:B59"/>
    <mergeCell ref="B39:B42"/>
    <mergeCell ref="B43:B46"/>
    <mergeCell ref="M16:M17"/>
    <mergeCell ref="B19:B22"/>
    <mergeCell ref="L27:L30"/>
    <mergeCell ref="L39:L42"/>
    <mergeCell ref="L31:L34"/>
    <mergeCell ref="L35:L38"/>
    <mergeCell ref="L19:L22"/>
    <mergeCell ref="L23:L26"/>
    <mergeCell ref="M39:M42"/>
    <mergeCell ref="M47:M50"/>
    <mergeCell ref="M43:M46"/>
    <mergeCell ref="M64:M67"/>
    <mergeCell ref="M55:M59"/>
    <mergeCell ref="L60:L63"/>
    <mergeCell ref="L43:L46"/>
    <mergeCell ref="L47:L50"/>
    <mergeCell ref="L68:L74"/>
    <mergeCell ref="L75:L78"/>
    <mergeCell ref="L64:L67"/>
    <mergeCell ref="M35:M38"/>
    <mergeCell ref="M31:M34"/>
    <mergeCell ref="M19:M22"/>
    <mergeCell ref="M23:M26"/>
    <mergeCell ref="B60:B63"/>
    <mergeCell ref="A83:H83"/>
    <mergeCell ref="A68:A74"/>
    <mergeCell ref="B68:B74"/>
    <mergeCell ref="A75:A78"/>
    <mergeCell ref="B75:B78"/>
    <mergeCell ref="A43:A46"/>
    <mergeCell ref="A47:A50"/>
    <mergeCell ref="B16:B17"/>
    <mergeCell ref="C16:C17"/>
  </mergeCells>
  <hyperlinks>
    <hyperlink r:id="rId1" ref="D11"/>
  </hyperlinks>
  <printOptions/>
  <pageMargins bottom="0.0" footer="0.0" header="0.0" left="0.0" right="0.0" top="0.0"/>
  <pageSetup paperSize="9" scale="52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QUOTATION</vt:lpstr>
      <vt:lpstr>QUOTATION!Print_Area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2020-04-28T03:27:45Z</dcterms:created>
  <dc:creator>Windows10</dc:creator>
  <cp:lastModifiedBy>Windows 用户</cp:lastModifiedBy>
  <cp:lastPrinted>2026-03-23T00:24:16Z</cp:lastPrinted>
  <dcterms:modified xsi:type="dcterms:W3CDTF">2026-03-24T10:01:07Z</dcterms:modified>
</cp:coreProperties>
</file>