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<sst xmlns="http://schemas.openxmlformats.org/spreadsheetml/2006/main" count="465" uniqueCount="222">
  <si>
    <t>File opened</t>
  </si>
  <si>
    <t>2017-05-17 09:38:19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</si>
  <si>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</si>
  <si>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</si>
  <si>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</si>
  <si>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</si>
  <si>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</si>
  <si>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</si>
  <si>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</si>
  <si>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</si>
  <si>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</si>
  <si>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</si>
  <si>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</si>
  <si>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{"tbzero": "-0.0930328", "ssa_ref": "33806.8", "h2oazero": "1.0886", "h2obspanconc1": "12.17", "co2aspan1": "0.991272", "h2obspan2": "0", "tazero": "-0.144211", "h2oaspan2": "0", "flowbzero": "0.32942", "co2bspan2a": "0.183686", "h2oaspanconc1": "12.17", "h2oaspan2a": "0.0679026", "co2aspan2b": "0.180203", "h2obspanconc2": "0", "co2bspanconc1": "1003", "h2oaspan1": "1.00284", "co2aspanconc1": "1003", "h2obspan2a": "0.0684108", "chamberpressurezero": "2.60135", "co2bspan1": "0.991029", "ssb_ref": "34693.7", "co2azero": "0.972299", "h2obspan2b": "0.0683661", "flowazero": "0.28679", "oxygen": "21", "co2bspan2": "0", "co2bspan2b": "0.182038", "co2aspanconc2": "0", "co2aspan2": "0", "co2aspan2a": "0.181789", "co2bspanconc2": "0", "h2oaspanconc2": "0", "h2obzero": "1.07491", "h2oaspan2b": "0.0680957", "flowmeterzero": "0.977628", "co2bzero": "0.944842", "h2obspan1": "0.999347"}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</si>
  <si>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</si>
  <si>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</si>
  <si>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</si>
  <si>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</si>
  <si>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</si>
  <si>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</si>
  <si>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</si>
  <si>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</si>
  <si>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</si>
  <si>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</si>
  <si>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</si>
  <si>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</si>
  <si>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</si>
  <si>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</si>
  <si>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</si>
  <si>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</si>
  <si>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09:38:19</t>
  </si>
  <si>
    <t>Stability Definition: H2O_d.Meas2:Slp&lt;0.1	CO2_d.Meas2:Slp&lt;0.1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</si>
  <si>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</si>
  <si>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</si>
  <si>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</si>
  <si>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</si>
  <si>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</si>
  <si>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</si>
  <si>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</si>
  <si>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</si>
  <si>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</si>
  <si>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</si>
  <si>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</si>
  <si>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</si>
  <si>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</si>
  <si>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</si>
  <si>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</si>
  <si>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</si>
  <si>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</si>
  <si>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</si>
  <si>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</si>
  <si>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</si>
  <si>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</si>
  <si>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</si>
  <si>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</si>
  <si>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</si>
  <si>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</si>
  <si>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</si>
  <si>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</si>
  <si>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</si>
  <si>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</si>
  <si>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</si>
  <si>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</si>
  <si>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</si>
  <si>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</si>
  <si>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</si>
  <si>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</si>
  <si>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</si>
  <si>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</si>
  <si>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</si>
  <si>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</si>
  <si>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</si>
  <si>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</si>
  <si>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</si>
  <si>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4.52205 74.6905 380.62 634.702 901.623 1116.87 1307.32 1508.27</t>
  </si>
  <si>
    <t>LeakConst:Fs_true</t>
  </si>
  <si>
    <t>0.101145 101.27 404.728 601.208 801.036 1003.34 1200.74 1401.31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</si>
  <si>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</si>
  <si>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</si>
  <si>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</si>
  <si>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</si>
  <si>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</si>
  <si>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</si>
  <si>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</si>
  <si>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</si>
  <si>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</si>
  <si>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</si>
  <si>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</si>
  <si>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</si>
  <si>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</si>
  <si>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</si>
  <si>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</si>
  <si>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</si>
  <si>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</si>
  <si>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</si>
  <si>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</si>
  <si>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</si>
  <si>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</si>
  <si>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</si>
  <si>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</si>
  <si>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</si>
  <si>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</si>
  <si>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</si>
  <si>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</si>
  <si>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</si>
  <si>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</si>
  <si>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</si>
  <si>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</si>
  <si>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</si>
  <si>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</si>
  <si>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</si>
  <si>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</si>
  <si>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</si>
  <si>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</si>
  <si>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</si>
  <si>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</si>
  <si>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</si>
  <si>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</si>
  <si>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</si>
  <si>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</si>
  <si>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</si>
  <si>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</si>
  <si>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</si>
  <si>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</si>
  <si>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</si>
  <si>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</si>
  <si>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</si>
  <si>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</si>
  <si>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</si>
  <si>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</si>
  <si>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</si>
  <si>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</si>
  <si>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</si>
  <si>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</si>
  <si>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</si>
  <si>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</si>
  <si>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</si>
  <si>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</si>
  <si>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</si>
  <si>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</si>
  <si>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</si>
  <si>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</si>
  <si>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</si>
  <si>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</si>
  <si>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</si>
  <si>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</si>
  <si>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</si>
  <si>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</si>
  <si>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</si>
  <si>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</si>
  <si>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</si>
  <si>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</si>
  <si>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</si>
  <si>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</si>
  <si>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</si>
  <si>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</si>
  <si>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</si>
  <si>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</si>
  <si>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</si>
  <si>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</si>
  <si>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</si>
  <si>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</si>
  <si>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</si>
  <si>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</si>
  <si>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</si>
  <si>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</si>
  <si>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</si>
  <si>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</si>
  <si>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</si>
  <si>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</si>
  <si>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</si>
  <si>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</si>
  <si>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</si>
  <si>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</si>
  <si>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</si>
  <si>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</si>
  <si>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</si>
  <si>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</si>
  <si>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</si>
  <si>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</si>
  <si>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</si>
  <si>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</si>
  <si>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</si>
  <si>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</si>
  <si>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</si>
  <si>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</si>
  <si>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</si>
  <si>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</si>
  <si>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</si>
  <si>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</si>
  <si>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</si>
  <si>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</si>
  <si>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</si>
  <si>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</si>
  <si>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</si>
  <si>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</si>
  <si>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</si>
  <si>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</si>
  <si>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</si>
  <si>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20170519 09:41:57</t>
  </si>
  <si>
    <t>09:40:53</t>
  </si>
  <si>
    <t>0/2</t>
  </si>
  <si>
    <t>20170519 09:43:23</t>
  </si>
  <si>
    <t>09:42:56</t>
  </si>
  <si>
    <t>2/2</t>
  </si>
  <si>
    <t>20170519 09:44:47</t>
  </si>
  <si>
    <t>09:44:20</t>
  </si>
  <si>
    <t>20170519 09:46:25</t>
  </si>
  <si>
    <t>09:45:52</t>
  </si>
  <si>
    <t>20170519 09:47:54</t>
  </si>
  <si>
    <t>09:47:25</t>
  </si>
  <si>
    <t>20170519 09:49:22</t>
  </si>
  <si>
    <t>09:48:51</t>
  </si>
  <si>
    <t>20170519 09:50:43</t>
  </si>
  <si>
    <t>09:50:16</t>
  </si>
  <si>
    <t>20170519 09:52:43</t>
  </si>
  <si>
    <t>09:51:42</t>
  </si>
  <si>
    <t>20170519 09:54:44</t>
  </si>
  <si>
    <t>09:53:49</t>
  </si>
  <si>
    <t>1/2</t>
  </si>
  <si>
    <t>20170519 09:56:44</t>
  </si>
  <si>
    <t>09:55:41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</si>
</sst>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3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4.5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1495161717.5</v>
      </c>
      <c r="C44">
        <v>0</v>
      </c>
      <c r="D44" t="s">
        <v>199</v>
      </c>
      <c r="E44">
        <v>1495161717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0.0197972727821742</v>
      </c>
      <c r="AC44">
        <v>-0.443967376782927</v>
      </c>
      <c r="AD44">
        <v>4.79996162865264</v>
      </c>
      <c r="AE44">
        <v>3</v>
      </c>
      <c r="AF44">
        <v>1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1495161712</v>
      </c>
      <c r="AO44">
        <v>495.152380952381</v>
      </c>
      <c r="AP44">
        <v>500.047714285714</v>
      </c>
      <c r="AQ44">
        <v>22.0855904761905</v>
      </c>
      <c r="AR44">
        <v>20.9468238095238</v>
      </c>
      <c r="AS44">
        <v>500.018714285714</v>
      </c>
      <c r="AT44">
        <v>100.682571428571</v>
      </c>
      <c r="AU44">
        <v>0.100019819047619</v>
      </c>
      <c r="AV44">
        <v>30.8227904761905</v>
      </c>
      <c r="AW44">
        <v>31.9759571428571</v>
      </c>
      <c r="AX44">
        <v>999.9</v>
      </c>
      <c r="AY44">
        <v>9992.35095238095</v>
      </c>
      <c r="AZ44">
        <v>801.635380952381</v>
      </c>
      <c r="BA44">
        <v>39.8325095238095</v>
      </c>
      <c r="BB44">
        <v>1599.99666666667</v>
      </c>
      <c r="BC44">
        <v>0.900001047619048</v>
      </c>
      <c r="BD44">
        <v>0.0999989095238095</v>
      </c>
      <c r="BE44">
        <v>32</v>
      </c>
      <c r="BF44">
        <v>34048.0238095238</v>
      </c>
      <c r="BG44">
        <v>1495161653</v>
      </c>
      <c r="BH44" t="s">
        <v>200</v>
      </c>
      <c r="BI44">
        <v>49</v>
      </c>
      <c r="BJ44">
        <v>-3.938</v>
      </c>
      <c r="BK44">
        <v>0.269</v>
      </c>
      <c r="BL44">
        <v>500</v>
      </c>
      <c r="BM44">
        <v>21</v>
      </c>
      <c r="BN44">
        <v>0.15</v>
      </c>
      <c r="BO44">
        <v>0.09</v>
      </c>
      <c r="BP44">
        <v>-4.96410829268293</v>
      </c>
      <c r="BQ44">
        <v>1.10858153310104</v>
      </c>
      <c r="BR44">
        <v>0.145548264409765</v>
      </c>
      <c r="BS44">
        <v>0</v>
      </c>
      <c r="BT44">
        <v>1.07625787804878</v>
      </c>
      <c r="BU44">
        <v>0.570137372822281</v>
      </c>
      <c r="BV44">
        <v>0.0713480572806074</v>
      </c>
      <c r="BW44">
        <v>0</v>
      </c>
      <c r="BX44">
        <v>0</v>
      </c>
      <c r="BY44">
        <v>2</v>
      </c>
      <c r="BZ44" t="s">
        <v>201</v>
      </c>
      <c r="CA44">
        <v>100</v>
      </c>
      <c r="CB44">
        <v>100</v>
      </c>
      <c r="CC44">
        <v>-3.938</v>
      </c>
      <c r="CD44">
        <v>0.269</v>
      </c>
      <c r="CE44">
        <v>3</v>
      </c>
      <c r="CF44">
        <v>499.778</v>
      </c>
      <c r="CG44">
        <v>576.144</v>
      </c>
      <c r="CH44">
        <v>29.9989</v>
      </c>
      <c r="CI44">
        <v>33.3051</v>
      </c>
      <c r="CJ44">
        <v>29.9996</v>
      </c>
      <c r="CK44">
        <v>33.1851</v>
      </c>
      <c r="CL44">
        <v>33.1232</v>
      </c>
      <c r="CM44">
        <v>24.7726</v>
      </c>
      <c r="CN44">
        <v>46.1578</v>
      </c>
      <c r="CO44">
        <v>0</v>
      </c>
      <c r="CP44">
        <v>30</v>
      </c>
      <c r="CQ44">
        <v>500</v>
      </c>
      <c r="CR44">
        <v>21.1091</v>
      </c>
      <c r="CS44">
        <v>99.4994</v>
      </c>
      <c r="CT44">
        <v>98.6421</v>
      </c>
    </row>
    <row r="45" spans="1:98">
      <c r="A45">
        <v>2</v>
      </c>
      <c r="B45">
        <v>1495161803</v>
      </c>
      <c r="C45">
        <v>85.5</v>
      </c>
      <c r="D45" t="s">
        <v>202</v>
      </c>
      <c r="E45">
        <v>1495161802.5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0.0198061737721473</v>
      </c>
      <c r="AC45">
        <v>-0.44416698756834</v>
      </c>
      <c r="AD45">
        <v>4.80172612244156</v>
      </c>
      <c r="AE45">
        <v>3</v>
      </c>
      <c r="AF45">
        <v>1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1495161797.5</v>
      </c>
      <c r="AO45">
        <v>298.53980952381</v>
      </c>
      <c r="AP45">
        <v>299.993333333333</v>
      </c>
      <c r="AQ45">
        <v>22.0470238095238</v>
      </c>
      <c r="AR45">
        <v>21.3869428571429</v>
      </c>
      <c r="AS45">
        <v>499.994</v>
      </c>
      <c r="AT45">
        <v>100.682428571429</v>
      </c>
      <c r="AU45">
        <v>0.100007114285714</v>
      </c>
      <c r="AV45">
        <v>30.8340047619048</v>
      </c>
      <c r="AW45">
        <v>31.9899857142857</v>
      </c>
      <c r="AX45">
        <v>999.9</v>
      </c>
      <c r="AY45">
        <v>10004.2842857143</v>
      </c>
      <c r="AZ45">
        <v>800.855047619048</v>
      </c>
      <c r="BA45">
        <v>49.5770333333333</v>
      </c>
      <c r="BB45">
        <v>1599.99285714286</v>
      </c>
      <c r="BC45">
        <v>0.899999523809524</v>
      </c>
      <c r="BD45">
        <v>0.100000428571429</v>
      </c>
      <c r="BE45">
        <v>32.2380952380952</v>
      </c>
      <c r="BF45">
        <v>34047.9619047619</v>
      </c>
      <c r="BG45">
        <v>1495161776</v>
      </c>
      <c r="BH45" t="s">
        <v>203</v>
      </c>
      <c r="BI45">
        <v>50</v>
      </c>
      <c r="BJ45">
        <v>-3.487</v>
      </c>
      <c r="BK45">
        <v>0.28</v>
      </c>
      <c r="BL45">
        <v>300</v>
      </c>
      <c r="BM45">
        <v>21</v>
      </c>
      <c r="BN45">
        <v>0.39</v>
      </c>
      <c r="BO45">
        <v>0.1</v>
      </c>
      <c r="BP45">
        <v>-1.46793682926829</v>
      </c>
      <c r="BQ45">
        <v>0.051224320557469</v>
      </c>
      <c r="BR45">
        <v>0.0630221240842674</v>
      </c>
      <c r="BS45">
        <v>1</v>
      </c>
      <c r="BT45">
        <v>0.650151902439024</v>
      </c>
      <c r="BU45">
        <v>0.0935422996515639</v>
      </c>
      <c r="BV45">
        <v>0.014447605823778</v>
      </c>
      <c r="BW45">
        <v>1</v>
      </c>
      <c r="BX45">
        <v>2</v>
      </c>
      <c r="BY45">
        <v>2</v>
      </c>
      <c r="BZ45" t="s">
        <v>204</v>
      </c>
      <c r="CA45">
        <v>100</v>
      </c>
      <c r="CB45">
        <v>100</v>
      </c>
      <c r="CC45">
        <v>-3.487</v>
      </c>
      <c r="CD45">
        <v>0.28</v>
      </c>
      <c r="CE45">
        <v>3</v>
      </c>
      <c r="CF45">
        <v>500.239</v>
      </c>
      <c r="CG45">
        <v>576.274</v>
      </c>
      <c r="CH45">
        <v>30</v>
      </c>
      <c r="CI45">
        <v>33.2586</v>
      </c>
      <c r="CJ45">
        <v>29.9998</v>
      </c>
      <c r="CK45">
        <v>33.1702</v>
      </c>
      <c r="CL45">
        <v>33.1144</v>
      </c>
      <c r="CM45">
        <v>16.5218</v>
      </c>
      <c r="CN45">
        <v>45.5324</v>
      </c>
      <c r="CO45">
        <v>0</v>
      </c>
      <c r="CP45">
        <v>30</v>
      </c>
      <c r="CQ45">
        <v>300</v>
      </c>
      <c r="CR45">
        <v>21.4328</v>
      </c>
      <c r="CS45">
        <v>99.5201</v>
      </c>
      <c r="CT45">
        <v>98.672</v>
      </c>
    </row>
    <row r="46" spans="1:98">
      <c r="A46">
        <v>3</v>
      </c>
      <c r="B46">
        <v>1495161887</v>
      </c>
      <c r="C46">
        <v>169.5</v>
      </c>
      <c r="D46" t="s">
        <v>205</v>
      </c>
      <c r="E46">
        <v>1495161886.5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0.0197634386706608</v>
      </c>
      <c r="AC46">
        <v>-0.443208623701142</v>
      </c>
      <c r="AD46">
        <v>4.79325311616711</v>
      </c>
      <c r="AE46">
        <v>3</v>
      </c>
      <c r="AF46">
        <v>1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1495161881.5</v>
      </c>
      <c r="AO46">
        <v>199.844857142857</v>
      </c>
      <c r="AP46">
        <v>199.987047619048</v>
      </c>
      <c r="AQ46">
        <v>22.1106714285714</v>
      </c>
      <c r="AR46">
        <v>21.5885</v>
      </c>
      <c r="AS46">
        <v>499.996047619048</v>
      </c>
      <c r="AT46">
        <v>100.684761904762</v>
      </c>
      <c r="AU46">
        <v>0.0999959380952381</v>
      </c>
      <c r="AV46">
        <v>30.8609952380952</v>
      </c>
      <c r="AW46">
        <v>32.0252571428571</v>
      </c>
      <c r="AX46">
        <v>999.9</v>
      </c>
      <c r="AY46">
        <v>10004.2557142857</v>
      </c>
      <c r="AZ46">
        <v>800.13419047619</v>
      </c>
      <c r="BA46">
        <v>43.5812952380952</v>
      </c>
      <c r="BB46">
        <v>1599.99333333333</v>
      </c>
      <c r="BC46">
        <v>0.899999619047619</v>
      </c>
      <c r="BD46">
        <v>0.100000385714286</v>
      </c>
      <c r="BE46">
        <v>33</v>
      </c>
      <c r="BF46">
        <v>34047.9619047619</v>
      </c>
      <c r="BG46">
        <v>1495161860</v>
      </c>
      <c r="BH46" t="s">
        <v>206</v>
      </c>
      <c r="BI46">
        <v>51</v>
      </c>
      <c r="BJ46">
        <v>-3.105</v>
      </c>
      <c r="BK46">
        <v>0.291</v>
      </c>
      <c r="BL46">
        <v>200</v>
      </c>
      <c r="BM46">
        <v>22</v>
      </c>
      <c r="BN46">
        <v>0.2</v>
      </c>
      <c r="BO46">
        <v>0.15</v>
      </c>
      <c r="BP46">
        <v>-0.139966231707317</v>
      </c>
      <c r="BQ46">
        <v>-0.046139832752629</v>
      </c>
      <c r="BR46">
        <v>0.0187960131006868</v>
      </c>
      <c r="BS46">
        <v>1</v>
      </c>
      <c r="BT46">
        <v>0.521628048780488</v>
      </c>
      <c r="BU46">
        <v>0.0440716306620415</v>
      </c>
      <c r="BV46">
        <v>0.0200315584734605</v>
      </c>
      <c r="BW46">
        <v>1</v>
      </c>
      <c r="BX46">
        <v>2</v>
      </c>
      <c r="BY46">
        <v>2</v>
      </c>
      <c r="BZ46" t="s">
        <v>204</v>
      </c>
      <c r="CA46">
        <v>100</v>
      </c>
      <c r="CB46">
        <v>100</v>
      </c>
      <c r="CC46">
        <v>-3.105</v>
      </c>
      <c r="CD46">
        <v>0.291</v>
      </c>
      <c r="CE46">
        <v>3</v>
      </c>
      <c r="CF46">
        <v>500.178</v>
      </c>
      <c r="CG46">
        <v>576.541</v>
      </c>
      <c r="CH46">
        <v>30</v>
      </c>
      <c r="CI46">
        <v>33.2215</v>
      </c>
      <c r="CJ46">
        <v>29.9999</v>
      </c>
      <c r="CK46">
        <v>33.1524</v>
      </c>
      <c r="CL46">
        <v>33.0995</v>
      </c>
      <c r="CM46">
        <v>12.0868</v>
      </c>
      <c r="CN46">
        <v>45.2537</v>
      </c>
      <c r="CO46">
        <v>0</v>
      </c>
      <c r="CP46">
        <v>30</v>
      </c>
      <c r="CQ46">
        <v>200</v>
      </c>
      <c r="CR46">
        <v>21.684</v>
      </c>
      <c r="CS46">
        <v>99.5288</v>
      </c>
      <c r="CT46">
        <v>98.6917</v>
      </c>
    </row>
    <row r="47" spans="1:98">
      <c r="A47">
        <v>4</v>
      </c>
      <c r="B47">
        <v>1495161985</v>
      </c>
      <c r="C47">
        <v>267.5</v>
      </c>
      <c r="D47" t="s">
        <v>207</v>
      </c>
      <c r="E47">
        <v>1495161984.5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0.0198125031672664</v>
      </c>
      <c r="AC47">
        <v>-0.444308928581054</v>
      </c>
      <c r="AD47">
        <v>4.80298074207888</v>
      </c>
      <c r="AE47">
        <v>2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1495161979.5</v>
      </c>
      <c r="AO47">
        <v>100.447523809524</v>
      </c>
      <c r="AP47">
        <v>100.015428571429</v>
      </c>
      <c r="AQ47">
        <v>22.1536095238095</v>
      </c>
      <c r="AR47">
        <v>21.754519047619</v>
      </c>
      <c r="AS47">
        <v>500.005857142857</v>
      </c>
      <c r="AT47">
        <v>100.684285714286</v>
      </c>
      <c r="AU47">
        <v>0.10000949047619</v>
      </c>
      <c r="AV47">
        <v>30.844819047619</v>
      </c>
      <c r="AW47">
        <v>32.0100523809524</v>
      </c>
      <c r="AX47">
        <v>999.9</v>
      </c>
      <c r="AY47">
        <v>10000.6266666667</v>
      </c>
      <c r="AZ47">
        <v>799.897095238095</v>
      </c>
      <c r="BA47">
        <v>41.1215380952381</v>
      </c>
      <c r="BB47">
        <v>1599.99571428571</v>
      </c>
      <c r="BC47">
        <v>0.899998809523809</v>
      </c>
      <c r="BD47">
        <v>0.100001152380952</v>
      </c>
      <c r="BE47">
        <v>33</v>
      </c>
      <c r="BF47">
        <v>34047.980952381</v>
      </c>
      <c r="BG47">
        <v>1495161952</v>
      </c>
      <c r="BH47" t="s">
        <v>208</v>
      </c>
      <c r="BI47">
        <v>52</v>
      </c>
      <c r="BJ47">
        <v>-2.935</v>
      </c>
      <c r="BK47">
        <v>0.299</v>
      </c>
      <c r="BL47">
        <v>100</v>
      </c>
      <c r="BM47">
        <v>22</v>
      </c>
      <c r="BN47">
        <v>0.35</v>
      </c>
      <c r="BO47">
        <v>0.21</v>
      </c>
      <c r="BP47">
        <v>0.437405487804878</v>
      </c>
      <c r="BQ47">
        <v>-0.0751143135888334</v>
      </c>
      <c r="BR47">
        <v>0.0441264878696828</v>
      </c>
      <c r="BS47">
        <v>1</v>
      </c>
      <c r="BT47">
        <v>0.400497756097561</v>
      </c>
      <c r="BU47">
        <v>-0.0113093519163757</v>
      </c>
      <c r="BV47">
        <v>0.00217714701185825</v>
      </c>
      <c r="BW47">
        <v>1</v>
      </c>
      <c r="BX47">
        <v>2</v>
      </c>
      <c r="BY47">
        <v>2</v>
      </c>
      <c r="BZ47" t="s">
        <v>204</v>
      </c>
      <c r="CA47">
        <v>100</v>
      </c>
      <c r="CB47">
        <v>100</v>
      </c>
      <c r="CC47">
        <v>-2.935</v>
      </c>
      <c r="CD47">
        <v>0.299</v>
      </c>
      <c r="CE47">
        <v>3</v>
      </c>
      <c r="CF47">
        <v>500.605</v>
      </c>
      <c r="CG47">
        <v>576.902</v>
      </c>
      <c r="CH47">
        <v>29.9998</v>
      </c>
      <c r="CI47">
        <v>33.1733</v>
      </c>
      <c r="CJ47">
        <v>29.9997</v>
      </c>
      <c r="CK47">
        <v>33.1166</v>
      </c>
      <c r="CL47">
        <v>33.0658</v>
      </c>
      <c r="CM47">
        <v>7.47482</v>
      </c>
      <c r="CN47">
        <v>44.6961</v>
      </c>
      <c r="CO47">
        <v>0</v>
      </c>
      <c r="CP47">
        <v>30</v>
      </c>
      <c r="CQ47">
        <v>100</v>
      </c>
      <c r="CR47">
        <v>21.789</v>
      </c>
      <c r="CS47">
        <v>99.5453</v>
      </c>
      <c r="CT47">
        <v>98.7119</v>
      </c>
    </row>
    <row r="48" spans="1:98">
      <c r="A48">
        <v>5</v>
      </c>
      <c r="B48">
        <v>1495162074</v>
      </c>
      <c r="C48">
        <v>356.5</v>
      </c>
      <c r="D48" t="s">
        <v>209</v>
      </c>
      <c r="E48">
        <v>1495162073.5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0.0198364387594443</v>
      </c>
      <c r="AC48">
        <v>-0.444845700599497</v>
      </c>
      <c r="AD48">
        <v>4.80772458778448</v>
      </c>
      <c r="AE48">
        <v>2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1495162068.5</v>
      </c>
      <c r="AO48">
        <v>30.7126476190476</v>
      </c>
      <c r="AP48">
        <v>30.0012904761905</v>
      </c>
      <c r="AQ48">
        <v>22.1566761904762</v>
      </c>
      <c r="AR48">
        <v>21.7467428571429</v>
      </c>
      <c r="AS48">
        <v>499.97919047619</v>
      </c>
      <c r="AT48">
        <v>100.68580952381</v>
      </c>
      <c r="AU48">
        <v>0.0999552857142857</v>
      </c>
      <c r="AV48">
        <v>30.8038285714286</v>
      </c>
      <c r="AW48">
        <v>31.9639476190476</v>
      </c>
      <c r="AX48">
        <v>999.9</v>
      </c>
      <c r="AY48">
        <v>9996.75761904762</v>
      </c>
      <c r="AZ48">
        <v>799.609</v>
      </c>
      <c r="BA48">
        <v>46.5487333333333</v>
      </c>
      <c r="BB48">
        <v>1599.99666666667</v>
      </c>
      <c r="BC48">
        <v>0.900001523809524</v>
      </c>
      <c r="BD48">
        <v>0.0999984523809524</v>
      </c>
      <c r="BE48">
        <v>33</v>
      </c>
      <c r="BF48">
        <v>34048.0238095238</v>
      </c>
      <c r="BG48">
        <v>1495162045</v>
      </c>
      <c r="BH48" t="s">
        <v>210</v>
      </c>
      <c r="BI48">
        <v>53</v>
      </c>
      <c r="BJ48">
        <v>-2.891</v>
      </c>
      <c r="BK48">
        <v>0.301</v>
      </c>
      <c r="BL48">
        <v>30</v>
      </c>
      <c r="BM48">
        <v>22</v>
      </c>
      <c r="BN48">
        <v>0.7</v>
      </c>
      <c r="BO48">
        <v>0.28</v>
      </c>
      <c r="BP48">
        <v>0.725316707317073</v>
      </c>
      <c r="BQ48">
        <v>-0.08874503832756</v>
      </c>
      <c r="BR48">
        <v>0.0329568469093604</v>
      </c>
      <c r="BS48">
        <v>1</v>
      </c>
      <c r="BT48">
        <v>0.411242048780488</v>
      </c>
      <c r="BU48">
        <v>-0.00242349825783504</v>
      </c>
      <c r="BV48">
        <v>0.00505375612039696</v>
      </c>
      <c r="BW48">
        <v>1</v>
      </c>
      <c r="BX48">
        <v>2</v>
      </c>
      <c r="BY48">
        <v>2</v>
      </c>
      <c r="BZ48" t="s">
        <v>204</v>
      </c>
      <c r="CA48">
        <v>100</v>
      </c>
      <c r="CB48">
        <v>100</v>
      </c>
      <c r="CC48">
        <v>-2.891</v>
      </c>
      <c r="CD48">
        <v>0.301</v>
      </c>
      <c r="CE48">
        <v>3</v>
      </c>
      <c r="CF48">
        <v>500.64</v>
      </c>
      <c r="CG48">
        <v>577.126</v>
      </c>
      <c r="CH48">
        <v>29.9999</v>
      </c>
      <c r="CI48">
        <v>33.0964</v>
      </c>
      <c r="CJ48">
        <v>29.9996</v>
      </c>
      <c r="CK48">
        <v>33.0522</v>
      </c>
      <c r="CL48">
        <v>33.0037</v>
      </c>
      <c r="CM48">
        <v>4.25188</v>
      </c>
      <c r="CN48">
        <v>44.4255</v>
      </c>
      <c r="CO48">
        <v>0</v>
      </c>
      <c r="CP48">
        <v>30</v>
      </c>
      <c r="CQ48">
        <v>30</v>
      </c>
      <c r="CR48">
        <v>21.8089</v>
      </c>
      <c r="CS48">
        <v>99.5705</v>
      </c>
      <c r="CT48">
        <v>98.7416</v>
      </c>
    </row>
    <row r="49" spans="1:98">
      <c r="A49">
        <v>6</v>
      </c>
      <c r="B49">
        <v>1495162162</v>
      </c>
      <c r="C49">
        <v>444.5</v>
      </c>
      <c r="D49" t="s">
        <v>211</v>
      </c>
      <c r="E49">
        <v>1495162161.5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0.0198087378396862</v>
      </c>
      <c r="AC49">
        <v>-0.444224488535857</v>
      </c>
      <c r="AD49">
        <v>4.80223438396331</v>
      </c>
      <c r="AE49">
        <v>2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1495162156.5</v>
      </c>
      <c r="AO49">
        <v>398.218190476191</v>
      </c>
      <c r="AP49">
        <v>399.969666666667</v>
      </c>
      <c r="AQ49">
        <v>22.1864619047619</v>
      </c>
      <c r="AR49">
        <v>21.6564857142857</v>
      </c>
      <c r="AS49">
        <v>499.997142857143</v>
      </c>
      <c r="AT49">
        <v>100.690333333333</v>
      </c>
      <c r="AU49">
        <v>0.0999968142857143</v>
      </c>
      <c r="AV49">
        <v>30.7574095238095</v>
      </c>
      <c r="AW49">
        <v>31.9132047619048</v>
      </c>
      <c r="AX49">
        <v>999.9</v>
      </c>
      <c r="AY49">
        <v>10006.6352380952</v>
      </c>
      <c r="AZ49">
        <v>799.390047619048</v>
      </c>
      <c r="BA49">
        <v>46.0427142857143</v>
      </c>
      <c r="BB49">
        <v>1599.99619047619</v>
      </c>
      <c r="BC49">
        <v>0.899997761904762</v>
      </c>
      <c r="BD49">
        <v>0.10000219047619</v>
      </c>
      <c r="BE49">
        <v>33</v>
      </c>
      <c r="BF49">
        <v>34047.9714285714</v>
      </c>
      <c r="BG49">
        <v>1495162131.5</v>
      </c>
      <c r="BH49" t="s">
        <v>212</v>
      </c>
      <c r="BI49">
        <v>54</v>
      </c>
      <c r="BJ49">
        <v>-3.413</v>
      </c>
      <c r="BK49">
        <v>0.294</v>
      </c>
      <c r="BL49">
        <v>400</v>
      </c>
      <c r="BM49">
        <v>22</v>
      </c>
      <c r="BN49">
        <v>0.12</v>
      </c>
      <c r="BO49">
        <v>0.21</v>
      </c>
      <c r="BP49">
        <v>-1.76538268292683</v>
      </c>
      <c r="BQ49">
        <v>0.00826996515692677</v>
      </c>
      <c r="BR49">
        <v>0.0527714019015561</v>
      </c>
      <c r="BS49">
        <v>1</v>
      </c>
      <c r="BT49">
        <v>0.527792170731707</v>
      </c>
      <c r="BU49">
        <v>0.0700175540069611</v>
      </c>
      <c r="BV49">
        <v>0.01869609042724</v>
      </c>
      <c r="BW49">
        <v>1</v>
      </c>
      <c r="BX49">
        <v>2</v>
      </c>
      <c r="BY49">
        <v>2</v>
      </c>
      <c r="BZ49" t="s">
        <v>204</v>
      </c>
      <c r="CA49">
        <v>100</v>
      </c>
      <c r="CB49">
        <v>100</v>
      </c>
      <c r="CC49">
        <v>-3.413</v>
      </c>
      <c r="CD49">
        <v>0.294</v>
      </c>
      <c r="CE49">
        <v>3</v>
      </c>
      <c r="CF49">
        <v>500.862</v>
      </c>
      <c r="CG49">
        <v>578.287</v>
      </c>
      <c r="CH49">
        <v>29.9992</v>
      </c>
      <c r="CI49">
        <v>32.9926</v>
      </c>
      <c r="CJ49">
        <v>29.9995</v>
      </c>
      <c r="CK49">
        <v>32.9628</v>
      </c>
      <c r="CL49">
        <v>32.9153</v>
      </c>
      <c r="CM49">
        <v>20.7527</v>
      </c>
      <c r="CN49">
        <v>44.9807</v>
      </c>
      <c r="CO49">
        <v>0</v>
      </c>
      <c r="CP49">
        <v>30</v>
      </c>
      <c r="CQ49">
        <v>400</v>
      </c>
      <c r="CR49">
        <v>21.5642</v>
      </c>
      <c r="CS49">
        <v>99.6027</v>
      </c>
      <c r="CT49">
        <v>98.7739</v>
      </c>
    </row>
    <row r="50" spans="1:98">
      <c r="A50">
        <v>7</v>
      </c>
      <c r="B50">
        <v>1495162243</v>
      </c>
      <c r="C50">
        <v>525.5</v>
      </c>
      <c r="D50" t="s">
        <v>213</v>
      </c>
      <c r="E50">
        <v>1495162242.5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0.0197763924163079</v>
      </c>
      <c r="AC50">
        <v>-0.443499120303261</v>
      </c>
      <c r="AD50">
        <v>4.79582179974761</v>
      </c>
      <c r="AE50">
        <v>2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1495162237.5</v>
      </c>
      <c r="AO50">
        <v>595.850619047619</v>
      </c>
      <c r="AP50">
        <v>600.039809523809</v>
      </c>
      <c r="AQ50">
        <v>22.1729952380952</v>
      </c>
      <c r="AR50">
        <v>21.5233761904762</v>
      </c>
      <c r="AS50">
        <v>500.013619047619</v>
      </c>
      <c r="AT50">
        <v>100.690476190476</v>
      </c>
      <c r="AU50">
        <v>0.100018052380952</v>
      </c>
      <c r="AV50">
        <v>30.7377619047619</v>
      </c>
      <c r="AW50">
        <v>31.8798428571429</v>
      </c>
      <c r="AX50">
        <v>999.9</v>
      </c>
      <c r="AY50">
        <v>9993.57095238095</v>
      </c>
      <c r="AZ50">
        <v>798.779428571429</v>
      </c>
      <c r="BA50">
        <v>55.9319142857143</v>
      </c>
      <c r="BB50">
        <v>1600.00095238095</v>
      </c>
      <c r="BC50">
        <v>0.899999809523809</v>
      </c>
      <c r="BD50">
        <v>0.100000195238095</v>
      </c>
      <c r="BE50">
        <v>33</v>
      </c>
      <c r="BF50">
        <v>34048.1380952381</v>
      </c>
      <c r="BG50">
        <v>1495162216</v>
      </c>
      <c r="BH50" t="s">
        <v>214</v>
      </c>
      <c r="BI50">
        <v>55</v>
      </c>
      <c r="BJ50">
        <v>-3.895</v>
      </c>
      <c r="BK50">
        <v>0.293</v>
      </c>
      <c r="BL50">
        <v>600</v>
      </c>
      <c r="BM50">
        <v>22</v>
      </c>
      <c r="BN50">
        <v>0.25</v>
      </c>
      <c r="BO50">
        <v>0.19</v>
      </c>
      <c r="BP50">
        <v>-4.15537975609756</v>
      </c>
      <c r="BQ50">
        <v>-0.0321225783972048</v>
      </c>
      <c r="BR50">
        <v>0.0960801448103082</v>
      </c>
      <c r="BS50">
        <v>1</v>
      </c>
      <c r="BT50">
        <v>0.640869487804878</v>
      </c>
      <c r="BU50">
        <v>0.0945938466899054</v>
      </c>
      <c r="BV50">
        <v>0.00937083682944045</v>
      </c>
      <c r="BW50">
        <v>1</v>
      </c>
      <c r="BX50">
        <v>2</v>
      </c>
      <c r="BY50">
        <v>2</v>
      </c>
      <c r="BZ50" t="s">
        <v>204</v>
      </c>
      <c r="CA50">
        <v>100</v>
      </c>
      <c r="CB50">
        <v>100</v>
      </c>
      <c r="CC50">
        <v>-3.895</v>
      </c>
      <c r="CD50">
        <v>0.293</v>
      </c>
      <c r="CE50">
        <v>3</v>
      </c>
      <c r="CF50">
        <v>500.923</v>
      </c>
      <c r="CG50">
        <v>579.008</v>
      </c>
      <c r="CH50">
        <v>29.9996</v>
      </c>
      <c r="CI50">
        <v>32.8789</v>
      </c>
      <c r="CJ50">
        <v>29.9994</v>
      </c>
      <c r="CK50">
        <v>32.8626</v>
      </c>
      <c r="CL50">
        <v>32.8176</v>
      </c>
      <c r="CM50">
        <v>28.6757</v>
      </c>
      <c r="CN50">
        <v>44.9807</v>
      </c>
      <c r="CO50">
        <v>0</v>
      </c>
      <c r="CP50">
        <v>30</v>
      </c>
      <c r="CQ50">
        <v>600</v>
      </c>
      <c r="CR50">
        <v>21.409</v>
      </c>
      <c r="CS50">
        <v>99.6327</v>
      </c>
      <c r="CT50">
        <v>98.8103</v>
      </c>
    </row>
    <row r="51" spans="1:98">
      <c r="A51">
        <v>8</v>
      </c>
      <c r="B51">
        <v>1495162363.5</v>
      </c>
      <c r="C51">
        <v>646</v>
      </c>
      <c r="D51" t="s">
        <v>215</v>
      </c>
      <c r="E51">
        <v>1495162363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0.0197772459503561</v>
      </c>
      <c r="AC51">
        <v>-0.443518261387822</v>
      </c>
      <c r="AD51">
        <v>4.79599104135435</v>
      </c>
      <c r="AE51">
        <v>2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1495162358</v>
      </c>
      <c r="AO51">
        <v>792.719619047619</v>
      </c>
      <c r="AP51">
        <v>800.041190476191</v>
      </c>
      <c r="AQ51">
        <v>22.1687238095238</v>
      </c>
      <c r="AR51">
        <v>21.1123238095238</v>
      </c>
      <c r="AS51">
        <v>500.007285714286</v>
      </c>
      <c r="AT51">
        <v>100.687571428571</v>
      </c>
      <c r="AU51">
        <v>0.100009071428571</v>
      </c>
      <c r="AV51">
        <v>30.7689142857143</v>
      </c>
      <c r="AW51">
        <v>31.9004428571429</v>
      </c>
      <c r="AX51">
        <v>999.9</v>
      </c>
      <c r="AY51">
        <v>10005.5933333333</v>
      </c>
      <c r="AZ51">
        <v>797.974476190476</v>
      </c>
      <c r="BA51">
        <v>56.9278190476191</v>
      </c>
      <c r="BB51">
        <v>1599.99666666667</v>
      </c>
      <c r="BC51">
        <v>0.899999761904762</v>
      </c>
      <c r="BD51">
        <v>0.100000223809524</v>
      </c>
      <c r="BE51">
        <v>33</v>
      </c>
      <c r="BF51">
        <v>34048</v>
      </c>
      <c r="BG51">
        <v>1495162302.5</v>
      </c>
      <c r="BH51" t="s">
        <v>216</v>
      </c>
      <c r="BI51">
        <v>56</v>
      </c>
      <c r="BJ51">
        <v>-4.431</v>
      </c>
      <c r="BK51">
        <v>0.287</v>
      </c>
      <c r="BL51">
        <v>800</v>
      </c>
      <c r="BM51">
        <v>21</v>
      </c>
      <c r="BN51">
        <v>0.33</v>
      </c>
      <c r="BO51">
        <v>0.21</v>
      </c>
      <c r="BP51">
        <v>-7.22777414634146</v>
      </c>
      <c r="BQ51">
        <v>-0.92952104529616</v>
      </c>
      <c r="BR51">
        <v>0.111056523467823</v>
      </c>
      <c r="BS51">
        <v>0</v>
      </c>
      <c r="BT51">
        <v>1.02000495121951</v>
      </c>
      <c r="BU51">
        <v>0.471862076655075</v>
      </c>
      <c r="BV51">
        <v>0.0548811506594472</v>
      </c>
      <c r="BW51">
        <v>0</v>
      </c>
      <c r="BX51">
        <v>0</v>
      </c>
      <c r="BY51">
        <v>2</v>
      </c>
      <c r="BZ51" t="s">
        <v>201</v>
      </c>
      <c r="CA51">
        <v>100</v>
      </c>
      <c r="CB51">
        <v>100</v>
      </c>
      <c r="CC51">
        <v>-4.431</v>
      </c>
      <c r="CD51">
        <v>0.287</v>
      </c>
      <c r="CE51">
        <v>3</v>
      </c>
      <c r="CF51">
        <v>501.526</v>
      </c>
      <c r="CG51">
        <v>579.009</v>
      </c>
      <c r="CH51">
        <v>29.9999</v>
      </c>
      <c r="CI51">
        <v>32.7494</v>
      </c>
      <c r="CJ51">
        <v>29.9997</v>
      </c>
      <c r="CK51">
        <v>32.7411</v>
      </c>
      <c r="CL51">
        <v>32.7004</v>
      </c>
      <c r="CM51">
        <v>36.0812</v>
      </c>
      <c r="CN51">
        <v>46.109</v>
      </c>
      <c r="CO51">
        <v>0</v>
      </c>
      <c r="CP51">
        <v>30</v>
      </c>
      <c r="CQ51">
        <v>800</v>
      </c>
      <c r="CR51">
        <v>21.0698</v>
      </c>
      <c r="CS51">
        <v>99.6574</v>
      </c>
      <c r="CT51">
        <v>98.8356</v>
      </c>
    </row>
    <row r="52" spans="1:98">
      <c r="A52">
        <v>9</v>
      </c>
      <c r="B52">
        <v>1495162484.1</v>
      </c>
      <c r="C52">
        <v>766.599999904633</v>
      </c>
      <c r="D52" t="s">
        <v>217</v>
      </c>
      <c r="E52">
        <v>1495162483.6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0.0198075507992164</v>
      </c>
      <c r="AC52">
        <v>-0.444197868341787</v>
      </c>
      <c r="AD52">
        <v>4.80199908478596</v>
      </c>
      <c r="AE52">
        <v>2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1495162478.6</v>
      </c>
      <c r="AO52">
        <v>989.911333333333</v>
      </c>
      <c r="AP52">
        <v>1000.00766666667</v>
      </c>
      <c r="AQ52">
        <v>22.1862095238095</v>
      </c>
      <c r="AR52">
        <v>20.9765</v>
      </c>
      <c r="AS52">
        <v>500.021</v>
      </c>
      <c r="AT52">
        <v>100.691857142857</v>
      </c>
      <c r="AU52">
        <v>0.100030414285714</v>
      </c>
      <c r="AV52">
        <v>30.8709857142857</v>
      </c>
      <c r="AW52">
        <v>32.0115761904762</v>
      </c>
      <c r="AX52">
        <v>999.9</v>
      </c>
      <c r="AY52">
        <v>10013.4876190476</v>
      </c>
      <c r="AZ52">
        <v>797.219857142857</v>
      </c>
      <c r="BA52">
        <v>62.2230761904762</v>
      </c>
      <c r="BB52">
        <v>1599.99666666667</v>
      </c>
      <c r="BC52">
        <v>0.899999476190476</v>
      </c>
      <c r="BD52">
        <v>0.100000538095238</v>
      </c>
      <c r="BE52">
        <v>33</v>
      </c>
      <c r="BF52">
        <v>34048.019047619</v>
      </c>
      <c r="BG52">
        <v>1495162429</v>
      </c>
      <c r="BH52" t="s">
        <v>218</v>
      </c>
      <c r="BI52">
        <v>57</v>
      </c>
      <c r="BJ52">
        <v>-4.663</v>
      </c>
      <c r="BK52">
        <v>0.279</v>
      </c>
      <c r="BL52">
        <v>1000</v>
      </c>
      <c r="BM52">
        <v>21</v>
      </c>
      <c r="BN52">
        <v>0.1</v>
      </c>
      <c r="BO52">
        <v>0.07</v>
      </c>
      <c r="BP52">
        <v>-9.9554743902439</v>
      </c>
      <c r="BQ52">
        <v>-1.46099874564448</v>
      </c>
      <c r="BR52">
        <v>0.156668100400703</v>
      </c>
      <c r="BS52">
        <v>0</v>
      </c>
      <c r="BT52">
        <v>1.21353609756098</v>
      </c>
      <c r="BU52">
        <v>-0.0507990940766539</v>
      </c>
      <c r="BV52">
        <v>0.00605464380457166</v>
      </c>
      <c r="BW52">
        <v>1</v>
      </c>
      <c r="BX52">
        <v>1</v>
      </c>
      <c r="BY52">
        <v>2</v>
      </c>
      <c r="BZ52" t="s">
        <v>219</v>
      </c>
      <c r="CA52">
        <v>100</v>
      </c>
      <c r="CB52">
        <v>100</v>
      </c>
      <c r="CC52">
        <v>-4.663</v>
      </c>
      <c r="CD52">
        <v>0.279</v>
      </c>
      <c r="CE52">
        <v>3</v>
      </c>
      <c r="CF52">
        <v>501.632</v>
      </c>
      <c r="CG52">
        <v>578.491</v>
      </c>
      <c r="CH52">
        <v>30.0007</v>
      </c>
      <c r="CI52">
        <v>32.72</v>
      </c>
      <c r="CJ52">
        <v>30.0003</v>
      </c>
      <c r="CK52">
        <v>32.6982</v>
      </c>
      <c r="CL52">
        <v>32.659</v>
      </c>
      <c r="CM52">
        <v>43.106</v>
      </c>
      <c r="CN52">
        <v>46.3013</v>
      </c>
      <c r="CO52">
        <v>0</v>
      </c>
      <c r="CP52">
        <v>30</v>
      </c>
      <c r="CQ52">
        <v>1000</v>
      </c>
      <c r="CR52">
        <v>21.0291</v>
      </c>
      <c r="CS52">
        <v>99.6539</v>
      </c>
      <c r="CT52">
        <v>98.8356</v>
      </c>
    </row>
    <row r="53" spans="1:98">
      <c r="A53">
        <v>10</v>
      </c>
      <c r="B53">
        <v>1495162604.6</v>
      </c>
      <c r="C53">
        <v>887.099999904633</v>
      </c>
      <c r="D53" t="s">
        <v>220</v>
      </c>
      <c r="E53">
        <v>1495162604.1</v>
      </c>
      <c r="F53">
        <f>AS53*AG53*(AQ53-AR53)/(100*$B$5*(1000-AG53*AQ53))</f>
        <v>0</v>
      </c>
      <c r="G53">
        <f>AS53*AG53*(AP53-AO53*(1000-AG53*AR53)/(1000-AG53*AQ53))/(100*$B$5)</f>
        <v>0</v>
      </c>
      <c r="H53">
        <f>AO53 - G53*$B$5*100.0/(AI53*AY53)</f>
        <v>0</v>
      </c>
      <c r="I53">
        <f>((O53-F53/2)*(AO53 - G53*$B$5*100.0/(AI53*AY53))-G53)/(O53+F53/2)</f>
        <v>0</v>
      </c>
      <c r="J53">
        <f>I53*(AT53+AU53)/1000.0</f>
        <v>0</v>
      </c>
      <c r="K53">
        <f>(AO53 - G53*$B$5*100.0/(AI53*AY53))*(AT53+AU53)/1000.0</f>
        <v>0</v>
      </c>
      <c r="L53">
        <f>2.0/((1/N53-1/M53)+SQRT((1/N53-1/M53)*(1/N53-1/M53) + 4*$B$6/(($B$6+1)*($B$6+1))*(2*1/N53*1/M53-1/M53*1/M53)))</f>
        <v>0</v>
      </c>
      <c r="M53">
        <f>AD53+AC53*$B$5+AB53*$B$5*$B$5</f>
        <v>0</v>
      </c>
      <c r="N53">
        <f>F53*(1000-(1000*0.61365*exp(17.502*R53/(240.97+R53))/(AT53+AU53)+AQ53)/2)/(1000*0.61365*exp(17.502*R53/(240.97+R53))/(AT53+AU53)-AQ53)</f>
        <v>0</v>
      </c>
      <c r="O53">
        <f>1/(($B$6+1)/(L53/1.6)+1/(M53/1.37)) + $B$6/(($B$6+1)/(L53/1.6) + $B$6/(M53/1.37))</f>
        <v>0</v>
      </c>
      <c r="P53">
        <f>(AK53*AM53)</f>
        <v>0</v>
      </c>
      <c r="Q53">
        <f>(AV53+(P53+2*0.95*5.67E-8*(((AV53+$B$9)+273)^4-(AV53+273)^4)-44100*F53)/(1.84*29.3*M53+8*0.95*5.67E-8*(AV53+273)^3))</f>
        <v>0</v>
      </c>
      <c r="R53">
        <f>($B$10*AW53+$B$11*AX53+$B$12*Q53)</f>
        <v>0</v>
      </c>
      <c r="S53">
        <f>0.61365*exp(17.502*R53/(240.97+R53))</f>
        <v>0</v>
      </c>
      <c r="T53">
        <f>(U53/V53*100)</f>
        <v>0</v>
      </c>
      <c r="U53">
        <f>AQ53*(AT53+AU53)/1000</f>
        <v>0</v>
      </c>
      <c r="V53">
        <f>0.61365*exp(17.502*AV53/(240.97+AV53))</f>
        <v>0</v>
      </c>
      <c r="W53">
        <f>(S53-AQ53*(AT53+AU53)/1000)</f>
        <v>0</v>
      </c>
      <c r="X53">
        <f>(-F53*44100)</f>
        <v>0</v>
      </c>
      <c r="Y53">
        <f>2*29.3*M53*0.92*(AV53-R53)</f>
        <v>0</v>
      </c>
      <c r="Z53">
        <f>2*0.95*5.67E-8*(((AV53+$B$9)+273)^4-(R53+273)^4)</f>
        <v>0</v>
      </c>
      <c r="AA53">
        <f>P53+Z53+X53+Y53</f>
        <v>0</v>
      </c>
      <c r="AB53">
        <v>0.0197277165657196</v>
      </c>
      <c r="AC53">
        <v>-0.442407531075991</v>
      </c>
      <c r="AD53">
        <v>4.78616787972453</v>
      </c>
      <c r="AE53">
        <v>2</v>
      </c>
      <c r="AF53">
        <v>0</v>
      </c>
      <c r="AG53">
        <f>IF(AE53*$B$40&gt;=AI53,1.0,(AI53/(AI53-AE53*$B$40)))</f>
        <v>0</v>
      </c>
      <c r="AH53">
        <f>(AG53-1)*100</f>
        <v>0</v>
      </c>
      <c r="AI53">
        <f>MAX(0,($B$34+$B$35*AY53)/(1+$B$36*AY53)*AT53/(AV53+273)*$B$37)</f>
        <v>0</v>
      </c>
      <c r="AJ53">
        <f>$B$29*AZ53+$B$30*BA53+$B$31*BB53</f>
        <v>0</v>
      </c>
      <c r="AK53">
        <f>AJ53*AL53</f>
        <v>0</v>
      </c>
      <c r="AL53">
        <f>($B$29*$B$15+$B$30*$B$15+$B$31*(BC53*$B$16+BD53*$B$18))/($B$29+$B$30+$B$31)</f>
        <v>0</v>
      </c>
      <c r="AM53">
        <f>($B$29*$B$22+$B$30*$B$22+$B$31*(BC53*$B$23+BD53*$B$25))/($B$29+$B$30+$B$31)</f>
        <v>0</v>
      </c>
      <c r="AN53">
        <v>1495162599.1</v>
      </c>
      <c r="AO53">
        <v>1187.96523809524</v>
      </c>
      <c r="AP53">
        <v>1199.96904761905</v>
      </c>
      <c r="AQ53">
        <v>22.2319666666667</v>
      </c>
      <c r="AR53">
        <v>21.0430047619048</v>
      </c>
      <c r="AS53">
        <v>500.016761904762</v>
      </c>
      <c r="AT53">
        <v>100.693714285714</v>
      </c>
      <c r="AU53">
        <v>0.100007423809524</v>
      </c>
      <c r="AV53">
        <v>30.8924809523809</v>
      </c>
      <c r="AW53">
        <v>32.0371047619048</v>
      </c>
      <c r="AX53">
        <v>999.9</v>
      </c>
      <c r="AY53">
        <v>10003.0933333333</v>
      </c>
      <c r="AZ53">
        <v>797.359142857143</v>
      </c>
      <c r="BA53">
        <v>40.7964523809524</v>
      </c>
      <c r="BB53">
        <v>1599.99857142857</v>
      </c>
      <c r="BC53">
        <v>0.900001047619048</v>
      </c>
      <c r="BD53">
        <v>0.0999990047619048</v>
      </c>
      <c r="BE53">
        <v>33</v>
      </c>
      <c r="BF53">
        <v>34048.019047619</v>
      </c>
      <c r="BG53">
        <v>1495162541.6</v>
      </c>
      <c r="BH53" t="s">
        <v>221</v>
      </c>
      <c r="BI53">
        <v>58</v>
      </c>
      <c r="BJ53">
        <v>-4.826</v>
      </c>
      <c r="BK53">
        <v>0.278</v>
      </c>
      <c r="BL53">
        <v>1200</v>
      </c>
      <c r="BM53">
        <v>21</v>
      </c>
      <c r="BN53">
        <v>0.07</v>
      </c>
      <c r="BO53">
        <v>0.11</v>
      </c>
      <c r="BP53">
        <v>-11.9878317073171</v>
      </c>
      <c r="BQ53">
        <v>-0.275347735191638</v>
      </c>
      <c r="BR53">
        <v>0.0619327898456115</v>
      </c>
      <c r="BS53">
        <v>0</v>
      </c>
      <c r="BT53">
        <v>1.19834219512195</v>
      </c>
      <c r="BU53">
        <v>-0.111023832752631</v>
      </c>
      <c r="BV53">
        <v>0.0109780700494535</v>
      </c>
      <c r="BW53">
        <v>0</v>
      </c>
      <c r="BX53">
        <v>0</v>
      </c>
      <c r="BY53">
        <v>2</v>
      </c>
      <c r="BZ53" t="s">
        <v>201</v>
      </c>
      <c r="CA53">
        <v>100</v>
      </c>
      <c r="CB53">
        <v>100</v>
      </c>
      <c r="CC53">
        <v>-4.826</v>
      </c>
      <c r="CD53">
        <v>0.278</v>
      </c>
      <c r="CE53">
        <v>3</v>
      </c>
      <c r="CF53">
        <v>501.471</v>
      </c>
      <c r="CG53">
        <v>578.391</v>
      </c>
      <c r="CH53">
        <v>30</v>
      </c>
      <c r="CI53">
        <v>32.7607</v>
      </c>
      <c r="CJ53">
        <v>30.0002</v>
      </c>
      <c r="CK53">
        <v>32.7098</v>
      </c>
      <c r="CL53">
        <v>32.6648</v>
      </c>
      <c r="CM53">
        <v>49.8168</v>
      </c>
      <c r="CN53">
        <v>46.1478</v>
      </c>
      <c r="CO53">
        <v>0</v>
      </c>
      <c r="CP53">
        <v>30</v>
      </c>
      <c r="CQ53">
        <v>1200</v>
      </c>
      <c r="CR53">
        <v>21.0421</v>
      </c>
      <c r="CS53">
        <v>99.6389</v>
      </c>
      <c r="CT53">
        <v>98.8215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2017-05-17T09:58:42Z</dcterms:created>
  <dcterms:modified xsi:type="dcterms:W3CDTF">2017-05-17T09:58:42Z</dcterms:modified>
</cp:coreProperties>
</file>