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<sst xmlns="http://schemas.openxmlformats.org/spreadsheetml/2006/main" count="465" uniqueCount="221">
  <si>
    <t>File opened</t>
  </si>
  <si>
    <t>2017-05-17 10:16:40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</si>
  <si>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</si>
  <si>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</si>
  <si>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</si>
  <si>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</si>
  <si>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</si>
  <si>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</si>
  <si>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</si>
  <si>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</si>
  <si>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</si>
  <si>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</si>
  <si>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</si>
  <si>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{"tbzero": "-0.0930328", "ssa_ref": "33806.8", "h2oazero": "1.0886", "h2obspanconc1": "12.17", "co2aspan1": "0.991272", "h2obspan2": "0", "tazero": "-0.144211", "h2oaspan2": "0", "flowbzero": "0.32942", "co2bspan2a": "0.183686", "h2oaspanconc1": "12.17", "h2oaspan2a": "0.0679026", "co2aspan2b": "0.180203", "h2obspanconc2": "0", "co2bspanconc1": "1003", "h2oaspan1": "1.00284", "co2aspanconc1": "1003", "h2obspan2a": "0.0684108", "chamberpressurezero": "2.60135", "co2bspan1": "0.991029", "ssb_ref": "34693.7", "co2azero": "0.972299", "h2obspan2b": "0.0683661", "flowazero": "0.28679", "oxygen": "21", "co2bspan2": "0", "co2bspan2b": "0.182038", "co2aspanconc2": "0", "co2aspan2": "0", "co2aspan2a": "0.181789", "co2bspanconc2": "0", "h2oaspanconc2": "0", "h2obzero": "1.07491", "h2oaspan2b": "0.0680957", "flowmeterzero": "0.977628", "co2bzero": "0.944842", "h2obspan1": "0.999347"}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</si>
  <si>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</si>
  <si>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</si>
  <si>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</si>
  <si>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</si>
  <si>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</si>
  <si>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</si>
  <si>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</si>
  <si>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</si>
  <si>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</si>
  <si>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</si>
  <si>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</si>
  <si>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</si>
  <si>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</si>
  <si>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</si>
  <si>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</si>
  <si>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</si>
  <si>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10:16:40</t>
  </si>
  <si>
    <t>Stability Definition: H2O_d.Meas2:Slp&lt;0.1	CO2_d.Meas2:Slp&lt;0.1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</si>
  <si>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</si>
  <si>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</si>
  <si>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</si>
  <si>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</si>
  <si>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</si>
  <si>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</si>
  <si>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</si>
  <si>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</si>
  <si>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</si>
  <si>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</si>
  <si>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</si>
  <si>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</si>
  <si>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</si>
  <si>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</si>
  <si>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</si>
  <si>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</si>
  <si>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</si>
  <si>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</si>
  <si>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</si>
  <si>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</si>
  <si>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</si>
  <si>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</si>
  <si>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</si>
  <si>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</si>
  <si>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</si>
  <si>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</si>
  <si>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</si>
  <si>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</si>
  <si>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</si>
  <si>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</si>
  <si>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</si>
  <si>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</si>
  <si>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</si>
  <si>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</si>
  <si>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</si>
  <si>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</si>
  <si>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</si>
  <si>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</si>
  <si>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</si>
  <si>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</si>
  <si>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</si>
  <si>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</si>
  <si>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4.52205 74.6905 380.62 634.702 901.623 1116.87 1307.32 1508.27</t>
  </si>
  <si>
    <t>LeakConst:Fs_true</t>
  </si>
  <si>
    <t>0.101145 101.27 404.728 601.208 801.036 1003.34 1200.74 1401.31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</si>
  <si>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</si>
  <si>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</si>
  <si>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</si>
  <si>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</si>
  <si>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</si>
  <si>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</si>
  <si>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</si>
  <si>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</si>
  <si>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</si>
  <si>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</si>
  <si>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</si>
  <si>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</si>
  <si>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</si>
  <si>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</si>
  <si>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</si>
  <si>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</si>
  <si>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</si>
  <si>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</si>
  <si>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</si>
  <si>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</si>
  <si>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</si>
  <si>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</si>
  <si>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</si>
  <si>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</si>
  <si>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</si>
  <si>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</si>
  <si>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</si>
  <si>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</si>
  <si>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</si>
  <si>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</si>
  <si>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</si>
  <si>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</si>
  <si>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</si>
  <si>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</si>
  <si>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</si>
  <si>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</si>
  <si>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</si>
  <si>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</si>
  <si>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</si>
  <si>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</si>
  <si>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</si>
  <si>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</si>
  <si>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</si>
  <si>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</si>
  <si>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</si>
  <si>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</si>
  <si>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</si>
  <si>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</si>
  <si>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</si>
  <si>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</si>
  <si>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</si>
  <si>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</si>
  <si>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</si>
  <si>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</si>
  <si>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</si>
  <si>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</si>
  <si>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</si>
  <si>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</si>
  <si>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</si>
  <si>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</si>
  <si>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</si>
  <si>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</si>
  <si>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</si>
  <si>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</si>
  <si>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</si>
  <si>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</si>
  <si>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</si>
  <si>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</si>
  <si>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</si>
  <si>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</si>
  <si>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</si>
  <si>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</si>
  <si>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</si>
  <si>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</si>
  <si>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</si>
  <si>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</si>
  <si>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</si>
  <si>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</si>
  <si>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</si>
  <si>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</si>
  <si>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</si>
  <si>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</si>
  <si>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</si>
  <si>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</si>
  <si>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</si>
  <si>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</si>
  <si>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</si>
  <si>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</si>
  <si>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</si>
  <si>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</si>
  <si>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</si>
  <si>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</si>
  <si>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</si>
  <si>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</si>
  <si>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</si>
  <si>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</si>
  <si>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</si>
  <si>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</si>
  <si>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</si>
  <si>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</si>
  <si>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</si>
  <si>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</si>
  <si>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</si>
  <si>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</si>
  <si>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</si>
  <si>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</si>
  <si>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</si>
  <si>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</si>
  <si>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</si>
  <si>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</si>
  <si>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</si>
  <si>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</si>
  <si>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</si>
  <si>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</si>
  <si>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</si>
  <si>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</si>
  <si>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</si>
  <si>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</si>
  <si>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</si>
  <si>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</si>
  <si>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</si>
  <si>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</si>
  <si>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20170519 10:20:07</t>
  </si>
  <si>
    <t>10:19:06</t>
  </si>
  <si>
    <t>0/2</t>
  </si>
  <si>
    <t>20170519 10:22:08</t>
  </si>
  <si>
    <t>10:21:11</t>
  </si>
  <si>
    <t>20170519 10:24:09</t>
  </si>
  <si>
    <t>10:23:14</t>
  </si>
  <si>
    <t>20170519 10:26:09</t>
  </si>
  <si>
    <t>10:25:17</t>
  </si>
  <si>
    <t>20170519 10:27:41</t>
  </si>
  <si>
    <t>10:27:13</t>
  </si>
  <si>
    <t>2/2</t>
  </si>
  <si>
    <t>20170519 10:29:42</t>
  </si>
  <si>
    <t>10:28:38</t>
  </si>
  <si>
    <t>20170519 10:31:42</t>
  </si>
  <si>
    <t>10:30:56</t>
  </si>
  <si>
    <t>20170519 10:33:43</t>
  </si>
  <si>
    <t>10:32:43</t>
  </si>
  <si>
    <t>20170519 10:35:43</t>
  </si>
  <si>
    <t>10:34:54</t>
  </si>
  <si>
    <t>20170519 10:37:44</t>
  </si>
  <si>
    <t>10:36:51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</si>
</sst>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3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4.5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1495164007.6</v>
      </c>
      <c r="C44">
        <v>0</v>
      </c>
      <c r="D44" t="s">
        <v>199</v>
      </c>
      <c r="E44">
        <v>1495164007.1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0.0197865703432467</v>
      </c>
      <c r="AC44">
        <v>-0.443727367273126</v>
      </c>
      <c r="AD44">
        <v>4.79783982252384</v>
      </c>
      <c r="AE44">
        <v>0</v>
      </c>
      <c r="AF44">
        <v>0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1495164002.1</v>
      </c>
      <c r="AO44">
        <v>487.409190476191</v>
      </c>
      <c r="AP44">
        <v>499.977428571429</v>
      </c>
      <c r="AQ44">
        <v>21.8168142857143</v>
      </c>
      <c r="AR44">
        <v>18.3673523809524</v>
      </c>
      <c r="AS44">
        <v>500.014380952381</v>
      </c>
      <c r="AT44">
        <v>100.697238095238</v>
      </c>
      <c r="AU44">
        <v>0.1000069</v>
      </c>
      <c r="AV44">
        <v>30.7335095238095</v>
      </c>
      <c r="AW44">
        <v>31.7464904761905</v>
      </c>
      <c r="AX44">
        <v>999.9</v>
      </c>
      <c r="AY44">
        <v>9998.30142857143</v>
      </c>
      <c r="AZ44">
        <v>745.968476190476</v>
      </c>
      <c r="BA44">
        <v>30.8225333333333</v>
      </c>
      <c r="BB44">
        <v>1499.98523809524</v>
      </c>
      <c r="BC44">
        <v>0.9</v>
      </c>
      <c r="BD44">
        <v>0.0999999619047619</v>
      </c>
      <c r="BE44">
        <v>33</v>
      </c>
      <c r="BF44">
        <v>31919.7476190476</v>
      </c>
      <c r="BG44">
        <v>1495163946.1</v>
      </c>
      <c r="BH44" t="s">
        <v>200</v>
      </c>
      <c r="BI44">
        <v>68</v>
      </c>
      <c r="BJ44">
        <v>-3.56</v>
      </c>
      <c r="BK44">
        <v>0.229</v>
      </c>
      <c r="BL44">
        <v>500</v>
      </c>
      <c r="BM44">
        <v>18</v>
      </c>
      <c r="BN44">
        <v>0.11</v>
      </c>
      <c r="BO44">
        <v>0.03</v>
      </c>
      <c r="BP44">
        <v>-12.619387804878</v>
      </c>
      <c r="BQ44">
        <v>0.570510104529576</v>
      </c>
      <c r="BR44">
        <v>0.0736191789536911</v>
      </c>
      <c r="BS44">
        <v>0</v>
      </c>
      <c r="BT44">
        <v>3.50658219512195</v>
      </c>
      <c r="BU44">
        <v>-0.586491637630789</v>
      </c>
      <c r="BV44">
        <v>0.0647738091271463</v>
      </c>
      <c r="BW44">
        <v>0</v>
      </c>
      <c r="BX44">
        <v>0</v>
      </c>
      <c r="BY44">
        <v>2</v>
      </c>
      <c r="BZ44" t="s">
        <v>201</v>
      </c>
      <c r="CA44">
        <v>100</v>
      </c>
      <c r="CB44">
        <v>100</v>
      </c>
      <c r="CC44">
        <v>-3.56</v>
      </c>
      <c r="CD44">
        <v>0.229</v>
      </c>
      <c r="CE44">
        <v>3</v>
      </c>
      <c r="CF44">
        <v>503.546</v>
      </c>
      <c r="CG44">
        <v>569.809</v>
      </c>
      <c r="CH44">
        <v>30.0006</v>
      </c>
      <c r="CI44">
        <v>32.966</v>
      </c>
      <c r="CJ44">
        <v>30.0004</v>
      </c>
      <c r="CK44">
        <v>32.8547</v>
      </c>
      <c r="CL44">
        <v>32.7994</v>
      </c>
      <c r="CM44">
        <v>24.7914</v>
      </c>
      <c r="CN44">
        <v>53.1582</v>
      </c>
      <c r="CO44">
        <v>0</v>
      </c>
      <c r="CP44">
        <v>30</v>
      </c>
      <c r="CQ44">
        <v>500</v>
      </c>
      <c r="CR44">
        <v>18.3828</v>
      </c>
      <c r="CS44">
        <v>99.5746</v>
      </c>
      <c r="CT44">
        <v>98.7782</v>
      </c>
    </row>
    <row r="45" spans="1:98">
      <c r="A45">
        <v>2</v>
      </c>
      <c r="B45">
        <v>1495164128.1</v>
      </c>
      <c r="C45">
        <v>120.5</v>
      </c>
      <c r="D45" t="s">
        <v>202</v>
      </c>
      <c r="E45">
        <v>1495164127.6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0.0197722319096062</v>
      </c>
      <c r="AC45">
        <v>-0.443405818096095</v>
      </c>
      <c r="AD45">
        <v>4.79499682048766</v>
      </c>
      <c r="AE45">
        <v>0</v>
      </c>
      <c r="AF45">
        <v>0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1495164122.6</v>
      </c>
      <c r="AO45">
        <v>294.473714285714</v>
      </c>
      <c r="AP45">
        <v>299.948142857143</v>
      </c>
      <c r="AQ45">
        <v>21.8735238095238</v>
      </c>
      <c r="AR45">
        <v>19.8634190476191</v>
      </c>
      <c r="AS45">
        <v>500.034190476191</v>
      </c>
      <c r="AT45">
        <v>100.692619047619</v>
      </c>
      <c r="AU45">
        <v>0.100043266666667</v>
      </c>
      <c r="AV45">
        <v>30.8686</v>
      </c>
      <c r="AW45">
        <v>31.9048333333333</v>
      </c>
      <c r="AX45">
        <v>999.9</v>
      </c>
      <c r="AY45">
        <v>10002.7680952381</v>
      </c>
      <c r="AZ45">
        <v>745.789333333333</v>
      </c>
      <c r="BA45">
        <v>36.7453571428571</v>
      </c>
      <c r="BB45">
        <v>1499.99380952381</v>
      </c>
      <c r="BC45">
        <v>0.899998476190476</v>
      </c>
      <c r="BD45">
        <v>0.100001433333333</v>
      </c>
      <c r="BE45">
        <v>33</v>
      </c>
      <c r="BF45">
        <v>31919.9333333333</v>
      </c>
      <c r="BG45">
        <v>1495164071.1</v>
      </c>
      <c r="BH45" t="s">
        <v>203</v>
      </c>
      <c r="BI45">
        <v>69</v>
      </c>
      <c r="BJ45">
        <v>-3.079</v>
      </c>
      <c r="BK45">
        <v>0.25</v>
      </c>
      <c r="BL45">
        <v>300</v>
      </c>
      <c r="BM45">
        <v>19</v>
      </c>
      <c r="BN45">
        <v>0.63</v>
      </c>
      <c r="BO45">
        <v>0.03</v>
      </c>
      <c r="BP45">
        <v>-5.66812756097561</v>
      </c>
      <c r="BQ45">
        <v>1.92783616724728</v>
      </c>
      <c r="BR45">
        <v>0.196503732413885</v>
      </c>
      <c r="BS45">
        <v>0</v>
      </c>
      <c r="BT45">
        <v>2.08597634146341</v>
      </c>
      <c r="BU45">
        <v>-0.833473588850131</v>
      </c>
      <c r="BV45">
        <v>0.086336042914459</v>
      </c>
      <c r="BW45">
        <v>0</v>
      </c>
      <c r="BX45">
        <v>0</v>
      </c>
      <c r="BY45">
        <v>2</v>
      </c>
      <c r="BZ45" t="s">
        <v>201</v>
      </c>
      <c r="CA45">
        <v>100</v>
      </c>
      <c r="CB45">
        <v>100</v>
      </c>
      <c r="CC45">
        <v>-3.079</v>
      </c>
      <c r="CD45">
        <v>0.25</v>
      </c>
      <c r="CE45">
        <v>3</v>
      </c>
      <c r="CF45">
        <v>503.2</v>
      </c>
      <c r="CG45">
        <v>570.947</v>
      </c>
      <c r="CH45">
        <v>30.0004</v>
      </c>
      <c r="CI45">
        <v>33.0671</v>
      </c>
      <c r="CJ45">
        <v>30.0003</v>
      </c>
      <c r="CK45">
        <v>32.956</v>
      </c>
      <c r="CL45">
        <v>32.9031</v>
      </c>
      <c r="CM45">
        <v>16.5143</v>
      </c>
      <c r="CN45">
        <v>48.8426</v>
      </c>
      <c r="CO45">
        <v>0</v>
      </c>
      <c r="CP45">
        <v>30</v>
      </c>
      <c r="CQ45">
        <v>300</v>
      </c>
      <c r="CR45">
        <v>20.0053</v>
      </c>
      <c r="CS45">
        <v>99.5521</v>
      </c>
      <c r="CT45">
        <v>98.7558</v>
      </c>
    </row>
    <row r="46" spans="1:98">
      <c r="A46">
        <v>3</v>
      </c>
      <c r="B46">
        <v>1495164249</v>
      </c>
      <c r="C46">
        <v>241.400000095367</v>
      </c>
      <c r="D46" t="s">
        <v>204</v>
      </c>
      <c r="E46">
        <v>1495164248.5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0.0197933100860782</v>
      </c>
      <c r="AC46">
        <v>-0.443878510613828</v>
      </c>
      <c r="AD46">
        <v>4.79917603209489</v>
      </c>
      <c r="AE46">
        <v>1</v>
      </c>
      <c r="AF46">
        <v>0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1495164243.5</v>
      </c>
      <c r="AO46">
        <v>199.185857142857</v>
      </c>
      <c r="AP46">
        <v>199.981285714286</v>
      </c>
      <c r="AQ46">
        <v>22.0987571428571</v>
      </c>
      <c r="AR46">
        <v>21.5157380952381</v>
      </c>
      <c r="AS46">
        <v>500.015666666667</v>
      </c>
      <c r="AT46">
        <v>100.686714285714</v>
      </c>
      <c r="AU46">
        <v>0.100010719047619</v>
      </c>
      <c r="AV46">
        <v>30.9815285714286</v>
      </c>
      <c r="AW46">
        <v>32.0386952380952</v>
      </c>
      <c r="AX46">
        <v>999.9</v>
      </c>
      <c r="AY46">
        <v>9998.77904761905</v>
      </c>
      <c r="AZ46">
        <v>745.40180952381</v>
      </c>
      <c r="BA46">
        <v>52.8838714285714</v>
      </c>
      <c r="BB46">
        <v>1499.99428571429</v>
      </c>
      <c r="BC46">
        <v>0.900000619047619</v>
      </c>
      <c r="BD46">
        <v>0.0999993095238095</v>
      </c>
      <c r="BE46">
        <v>33</v>
      </c>
      <c r="BF46">
        <v>31919.9714285714</v>
      </c>
      <c r="BG46">
        <v>1495164194.5</v>
      </c>
      <c r="BH46" t="s">
        <v>205</v>
      </c>
      <c r="BI46">
        <v>70</v>
      </c>
      <c r="BJ46">
        <v>-2.874</v>
      </c>
      <c r="BK46">
        <v>0.278</v>
      </c>
      <c r="BL46">
        <v>200</v>
      </c>
      <c r="BM46">
        <v>21</v>
      </c>
      <c r="BN46">
        <v>0.38</v>
      </c>
      <c r="BO46">
        <v>0.07</v>
      </c>
      <c r="BP46">
        <v>-0.858676</v>
      </c>
      <c r="BQ46">
        <v>0.7520232543554</v>
      </c>
      <c r="BR46">
        <v>0.079656782325418</v>
      </c>
      <c r="BS46">
        <v>0</v>
      </c>
      <c r="BT46">
        <v>0.618562756097561</v>
      </c>
      <c r="BU46">
        <v>-0.374246006968645</v>
      </c>
      <c r="BV46">
        <v>0.049693838933909</v>
      </c>
      <c r="BW46">
        <v>0</v>
      </c>
      <c r="BX46">
        <v>0</v>
      </c>
      <c r="BY46">
        <v>2</v>
      </c>
      <c r="BZ46" t="s">
        <v>201</v>
      </c>
      <c r="CA46">
        <v>100</v>
      </c>
      <c r="CB46">
        <v>100</v>
      </c>
      <c r="CC46">
        <v>-2.874</v>
      </c>
      <c r="CD46">
        <v>0.278</v>
      </c>
      <c r="CE46">
        <v>3</v>
      </c>
      <c r="CF46">
        <v>502.39</v>
      </c>
      <c r="CG46">
        <v>572.441</v>
      </c>
      <c r="CH46">
        <v>30.0008</v>
      </c>
      <c r="CI46">
        <v>33.1617</v>
      </c>
      <c r="CJ46">
        <v>30.0002</v>
      </c>
      <c r="CK46">
        <v>33.0514</v>
      </c>
      <c r="CL46">
        <v>32.9974</v>
      </c>
      <c r="CM46">
        <v>12.0735</v>
      </c>
      <c r="CN46">
        <v>45.5095</v>
      </c>
      <c r="CO46">
        <v>0</v>
      </c>
      <c r="CP46">
        <v>30</v>
      </c>
      <c r="CQ46">
        <v>200</v>
      </c>
      <c r="CR46">
        <v>21.5608</v>
      </c>
      <c r="CS46">
        <v>99.5299</v>
      </c>
      <c r="CT46">
        <v>98.7372</v>
      </c>
    </row>
    <row r="47" spans="1:98">
      <c r="A47">
        <v>4</v>
      </c>
      <c r="B47">
        <v>1495164369.5</v>
      </c>
      <c r="C47">
        <v>361.900000095367</v>
      </c>
      <c r="D47" t="s">
        <v>206</v>
      </c>
      <c r="E47">
        <v>1495164369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0.0197933175249751</v>
      </c>
      <c r="AC47">
        <v>-0.443878677436178</v>
      </c>
      <c r="AD47">
        <v>4.79917750686947</v>
      </c>
      <c r="AE47">
        <v>1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1495164364</v>
      </c>
      <c r="AO47">
        <v>100.499285714286</v>
      </c>
      <c r="AP47">
        <v>100.050380952381</v>
      </c>
      <c r="AQ47">
        <v>22.4391428571429</v>
      </c>
      <c r="AR47">
        <v>22.1158285714286</v>
      </c>
      <c r="AS47">
        <v>499.998</v>
      </c>
      <c r="AT47">
        <v>100.681619047619</v>
      </c>
      <c r="AU47">
        <v>0.0999927904761905</v>
      </c>
      <c r="AV47">
        <v>31.1074142857143</v>
      </c>
      <c r="AW47">
        <v>32.1798142857143</v>
      </c>
      <c r="AX47">
        <v>999.9</v>
      </c>
      <c r="AY47">
        <v>10004.9204761905</v>
      </c>
      <c r="AZ47">
        <v>744.856380952381</v>
      </c>
      <c r="BA47">
        <v>66.0969285714286</v>
      </c>
      <c r="BB47">
        <v>1499.99142857143</v>
      </c>
      <c r="BC47">
        <v>0.900000714285714</v>
      </c>
      <c r="BD47">
        <v>0.0999993619047619</v>
      </c>
      <c r="BE47">
        <v>34</v>
      </c>
      <c r="BF47">
        <v>31919.9285714286</v>
      </c>
      <c r="BG47">
        <v>1495164317</v>
      </c>
      <c r="BH47" t="s">
        <v>207</v>
      </c>
      <c r="BI47">
        <v>71</v>
      </c>
      <c r="BJ47">
        <v>-2.74</v>
      </c>
      <c r="BK47">
        <v>0.3</v>
      </c>
      <c r="BL47">
        <v>100</v>
      </c>
      <c r="BM47">
        <v>22</v>
      </c>
      <c r="BN47">
        <v>0.24</v>
      </c>
      <c r="BO47">
        <v>0.18</v>
      </c>
      <c r="BP47">
        <v>0.468898731707317</v>
      </c>
      <c r="BQ47">
        <v>-0.163927986062873</v>
      </c>
      <c r="BR47">
        <v>0.045636768841515</v>
      </c>
      <c r="BS47">
        <v>0</v>
      </c>
      <c r="BT47">
        <v>0.283703512195122</v>
      </c>
      <c r="BU47">
        <v>0.43189716376325</v>
      </c>
      <c r="BV47">
        <v>0.0486582911287164</v>
      </c>
      <c r="BW47">
        <v>0</v>
      </c>
      <c r="BX47">
        <v>0</v>
      </c>
      <c r="BY47">
        <v>2</v>
      </c>
      <c r="BZ47" t="s">
        <v>201</v>
      </c>
      <c r="CA47">
        <v>100</v>
      </c>
      <c r="CB47">
        <v>100</v>
      </c>
      <c r="CC47">
        <v>-2.74</v>
      </c>
      <c r="CD47">
        <v>0.3</v>
      </c>
      <c r="CE47">
        <v>3</v>
      </c>
      <c r="CF47">
        <v>502.539</v>
      </c>
      <c r="CG47">
        <v>572.689</v>
      </c>
      <c r="CH47">
        <v>30.0006</v>
      </c>
      <c r="CI47">
        <v>33.2429</v>
      </c>
      <c r="CJ47">
        <v>30.0005</v>
      </c>
      <c r="CK47">
        <v>33.1357</v>
      </c>
      <c r="CL47">
        <v>33.0828</v>
      </c>
      <c r="CM47">
        <v>7.43509</v>
      </c>
      <c r="CN47">
        <v>44.6684</v>
      </c>
      <c r="CO47">
        <v>0</v>
      </c>
      <c r="CP47">
        <v>30</v>
      </c>
      <c r="CQ47">
        <v>100</v>
      </c>
      <c r="CR47">
        <v>22.0689</v>
      </c>
      <c r="CS47">
        <v>99.5143</v>
      </c>
      <c r="CT47">
        <v>98.7246</v>
      </c>
    </row>
    <row r="48" spans="1:98">
      <c r="A48">
        <v>5</v>
      </c>
      <c r="B48">
        <v>1495164461.5</v>
      </c>
      <c r="C48">
        <v>453.900000095367</v>
      </c>
      <c r="D48" t="s">
        <v>208</v>
      </c>
      <c r="E48">
        <v>1495164461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0.019755304039941</v>
      </c>
      <c r="AC48">
        <v>-0.443026199045914</v>
      </c>
      <c r="AD48">
        <v>4.79163988238812</v>
      </c>
      <c r="AE48">
        <v>1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1495164456</v>
      </c>
      <c r="AO48">
        <v>30.7030761904762</v>
      </c>
      <c r="AP48">
        <v>29.9892238095238</v>
      </c>
      <c r="AQ48">
        <v>22.5657619047619</v>
      </c>
      <c r="AR48">
        <v>22.2134380952381</v>
      </c>
      <c r="AS48">
        <v>499.956476190476</v>
      </c>
      <c r="AT48">
        <v>100.67419047619</v>
      </c>
      <c r="AU48">
        <v>0.0999271190476191</v>
      </c>
      <c r="AV48">
        <v>31.2216666666667</v>
      </c>
      <c r="AW48">
        <v>32.2921714285714</v>
      </c>
      <c r="AX48">
        <v>999.9</v>
      </c>
      <c r="AY48">
        <v>9996.40285714286</v>
      </c>
      <c r="AZ48">
        <v>744.209666666667</v>
      </c>
      <c r="BA48">
        <v>55.0618428571429</v>
      </c>
      <c r="BB48">
        <v>1499.99333333333</v>
      </c>
      <c r="BC48">
        <v>0.899999666666667</v>
      </c>
      <c r="BD48">
        <v>0.100000276190476</v>
      </c>
      <c r="BE48">
        <v>34</v>
      </c>
      <c r="BF48">
        <v>31919.919047619</v>
      </c>
      <c r="BG48">
        <v>1495164433</v>
      </c>
      <c r="BH48" t="s">
        <v>209</v>
      </c>
      <c r="BI48">
        <v>72</v>
      </c>
      <c r="BJ48">
        <v>-2.652</v>
      </c>
      <c r="BK48">
        <v>0.309</v>
      </c>
      <c r="BL48">
        <v>30</v>
      </c>
      <c r="BM48">
        <v>22</v>
      </c>
      <c r="BN48">
        <v>0.39</v>
      </c>
      <c r="BO48">
        <v>0.26</v>
      </c>
      <c r="BP48">
        <v>0.706897195121951</v>
      </c>
      <c r="BQ48">
        <v>0.0410374285714372</v>
      </c>
      <c r="BR48">
        <v>0.0167152149767218</v>
      </c>
      <c r="BS48">
        <v>1</v>
      </c>
      <c r="BT48">
        <v>0.348849536585366</v>
      </c>
      <c r="BU48">
        <v>0.0917217073170585</v>
      </c>
      <c r="BV48">
        <v>0.021793380534619</v>
      </c>
      <c r="BW48">
        <v>1</v>
      </c>
      <c r="BX48">
        <v>2</v>
      </c>
      <c r="BY48">
        <v>2</v>
      </c>
      <c r="BZ48" t="s">
        <v>210</v>
      </c>
      <c r="CA48">
        <v>100</v>
      </c>
      <c r="CB48">
        <v>100</v>
      </c>
      <c r="CC48">
        <v>-2.652</v>
      </c>
      <c r="CD48">
        <v>0.309</v>
      </c>
      <c r="CE48">
        <v>3</v>
      </c>
      <c r="CF48">
        <v>502.513</v>
      </c>
      <c r="CG48">
        <v>571.799</v>
      </c>
      <c r="CH48">
        <v>30.001</v>
      </c>
      <c r="CI48">
        <v>33.3284</v>
      </c>
      <c r="CJ48">
        <v>30.0005</v>
      </c>
      <c r="CK48">
        <v>33.2199</v>
      </c>
      <c r="CL48">
        <v>33.1688</v>
      </c>
      <c r="CM48">
        <v>4.19234</v>
      </c>
      <c r="CN48">
        <v>44.6459</v>
      </c>
      <c r="CO48">
        <v>0</v>
      </c>
      <c r="CP48">
        <v>30</v>
      </c>
      <c r="CQ48">
        <v>30</v>
      </c>
      <c r="CR48">
        <v>22.2154</v>
      </c>
      <c r="CS48">
        <v>99.4927</v>
      </c>
      <c r="CT48">
        <v>98.7005</v>
      </c>
    </row>
    <row r="49" spans="1:98">
      <c r="A49">
        <v>6</v>
      </c>
      <c r="B49">
        <v>1495164582</v>
      </c>
      <c r="C49">
        <v>574.400000095367</v>
      </c>
      <c r="D49" t="s">
        <v>211</v>
      </c>
      <c r="E49">
        <v>1495164581.5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0.0197998582213145</v>
      </c>
      <c r="AC49">
        <v>-0.444025357023213</v>
      </c>
      <c r="AD49">
        <v>4.80047417056967</v>
      </c>
      <c r="AE49">
        <v>1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1495164576.5</v>
      </c>
      <c r="AO49">
        <v>397.756428571429</v>
      </c>
      <c r="AP49">
        <v>399.995142857143</v>
      </c>
      <c r="AQ49">
        <v>22.7635380952381</v>
      </c>
      <c r="AR49">
        <v>22.0662857142857</v>
      </c>
      <c r="AS49">
        <v>500.04119047619</v>
      </c>
      <c r="AT49">
        <v>100.669523809524</v>
      </c>
      <c r="AU49">
        <v>0.100044923809524</v>
      </c>
      <c r="AV49">
        <v>31.2946047619048</v>
      </c>
      <c r="AW49">
        <v>32.3668619047619</v>
      </c>
      <c r="AX49">
        <v>999.9</v>
      </c>
      <c r="AY49">
        <v>10000.3876190476</v>
      </c>
      <c r="AZ49">
        <v>743.606095238095</v>
      </c>
      <c r="BA49">
        <v>40.8388571428572</v>
      </c>
      <c r="BB49">
        <v>1499.99428571429</v>
      </c>
      <c r="BC49">
        <v>0.900000857142857</v>
      </c>
      <c r="BD49">
        <v>0.0999990333333333</v>
      </c>
      <c r="BE49">
        <v>34</v>
      </c>
      <c r="BF49">
        <v>31919.9619047619</v>
      </c>
      <c r="BG49">
        <v>1495164518.5</v>
      </c>
      <c r="BH49" t="s">
        <v>212</v>
      </c>
      <c r="BI49">
        <v>73</v>
      </c>
      <c r="BJ49">
        <v>-3.195</v>
      </c>
      <c r="BK49">
        <v>0.301</v>
      </c>
      <c r="BL49">
        <v>400</v>
      </c>
      <c r="BM49">
        <v>22</v>
      </c>
      <c r="BN49">
        <v>0.11</v>
      </c>
      <c r="BO49">
        <v>0.27</v>
      </c>
      <c r="BP49">
        <v>-2.17996219512195</v>
      </c>
      <c r="BQ49">
        <v>-0.773673867595875</v>
      </c>
      <c r="BR49">
        <v>0.0880388593667368</v>
      </c>
      <c r="BS49">
        <v>0</v>
      </c>
      <c r="BT49">
        <v>0.691188048780488</v>
      </c>
      <c r="BU49">
        <v>0.156349128919907</v>
      </c>
      <c r="BV49">
        <v>0.0397551221126629</v>
      </c>
      <c r="BW49">
        <v>0</v>
      </c>
      <c r="BX49">
        <v>0</v>
      </c>
      <c r="BY49">
        <v>2</v>
      </c>
      <c r="BZ49" t="s">
        <v>201</v>
      </c>
      <c r="CA49">
        <v>100</v>
      </c>
      <c r="CB49">
        <v>100</v>
      </c>
      <c r="CC49">
        <v>-3.195</v>
      </c>
      <c r="CD49">
        <v>0.301</v>
      </c>
      <c r="CE49">
        <v>3</v>
      </c>
      <c r="CF49">
        <v>502.701</v>
      </c>
      <c r="CG49">
        <v>571.979</v>
      </c>
      <c r="CH49">
        <v>30.0003</v>
      </c>
      <c r="CI49">
        <v>33.4566</v>
      </c>
      <c r="CJ49">
        <v>30.0004</v>
      </c>
      <c r="CK49">
        <v>33.3362</v>
      </c>
      <c r="CL49">
        <v>33.2802</v>
      </c>
      <c r="CM49">
        <v>20.7843</v>
      </c>
      <c r="CN49">
        <v>44.921</v>
      </c>
      <c r="CO49">
        <v>0</v>
      </c>
      <c r="CP49">
        <v>30</v>
      </c>
      <c r="CQ49">
        <v>400</v>
      </c>
      <c r="CR49">
        <v>22.1383</v>
      </c>
      <c r="CS49">
        <v>99.4671</v>
      </c>
      <c r="CT49">
        <v>98.6754</v>
      </c>
    </row>
    <row r="50" spans="1:98">
      <c r="A50">
        <v>7</v>
      </c>
      <c r="B50">
        <v>1495164702.5</v>
      </c>
      <c r="C50">
        <v>694.900000095367</v>
      </c>
      <c r="D50" t="s">
        <v>213</v>
      </c>
      <c r="E50">
        <v>1495164702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0.0198032229998562</v>
      </c>
      <c r="AC50">
        <v>-0.444100814482382</v>
      </c>
      <c r="AD50">
        <v>4.80114119090476</v>
      </c>
      <c r="AE50">
        <v>0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1495164697</v>
      </c>
      <c r="AO50">
        <v>591.263714285714</v>
      </c>
      <c r="AP50">
        <v>600.041714285714</v>
      </c>
      <c r="AQ50">
        <v>23.0300428571429</v>
      </c>
      <c r="AR50">
        <v>21.2511238095238</v>
      </c>
      <c r="AS50">
        <v>500.030047619048</v>
      </c>
      <c r="AT50">
        <v>100.668285714286</v>
      </c>
      <c r="AU50">
        <v>0.100048461904762</v>
      </c>
      <c r="AV50">
        <v>31.2983904761905</v>
      </c>
      <c r="AW50">
        <v>32.3391476190476</v>
      </c>
      <c r="AX50">
        <v>999.9</v>
      </c>
      <c r="AY50">
        <v>10001.58</v>
      </c>
      <c r="AZ50">
        <v>742.931857142857</v>
      </c>
      <c r="BA50">
        <v>60.8435095238095</v>
      </c>
      <c r="BB50">
        <v>1499.98666666667</v>
      </c>
      <c r="BC50">
        <v>0.899999666666667</v>
      </c>
      <c r="BD50">
        <v>0.100000295238095</v>
      </c>
      <c r="BE50">
        <v>35</v>
      </c>
      <c r="BF50">
        <v>31919.8047619048</v>
      </c>
      <c r="BG50">
        <v>1495164656</v>
      </c>
      <c r="BH50" t="s">
        <v>214</v>
      </c>
      <c r="BI50">
        <v>74</v>
      </c>
      <c r="BJ50">
        <v>-3.6</v>
      </c>
      <c r="BK50">
        <v>0.291</v>
      </c>
      <c r="BL50">
        <v>600</v>
      </c>
      <c r="BM50">
        <v>22</v>
      </c>
      <c r="BN50">
        <v>0.32</v>
      </c>
      <c r="BO50">
        <v>0.08</v>
      </c>
      <c r="BP50">
        <v>-8.50976658536585</v>
      </c>
      <c r="BQ50">
        <v>-2.91229108013955</v>
      </c>
      <c r="BR50">
        <v>0.291665926031569</v>
      </c>
      <c r="BS50">
        <v>0</v>
      </c>
      <c r="BT50">
        <v>1.69181829268293</v>
      </c>
      <c r="BU50">
        <v>0.939049337979135</v>
      </c>
      <c r="BV50">
        <v>0.0957391442206867</v>
      </c>
      <c r="BW50">
        <v>0</v>
      </c>
      <c r="BX50">
        <v>0</v>
      </c>
      <c r="BY50">
        <v>2</v>
      </c>
      <c r="BZ50" t="s">
        <v>201</v>
      </c>
      <c r="CA50">
        <v>100</v>
      </c>
      <c r="CB50">
        <v>100</v>
      </c>
      <c r="CC50">
        <v>-3.6</v>
      </c>
      <c r="CD50">
        <v>0.291</v>
      </c>
      <c r="CE50">
        <v>3</v>
      </c>
      <c r="CF50">
        <v>503.448</v>
      </c>
      <c r="CG50">
        <v>570.736</v>
      </c>
      <c r="CH50">
        <v>29.9999</v>
      </c>
      <c r="CI50">
        <v>33.5373</v>
      </c>
      <c r="CJ50">
        <v>30.0004</v>
      </c>
      <c r="CK50">
        <v>33.42</v>
      </c>
      <c r="CL50">
        <v>33.3622</v>
      </c>
      <c r="CM50">
        <v>28.7304</v>
      </c>
      <c r="CN50">
        <v>46.8792</v>
      </c>
      <c r="CO50">
        <v>0</v>
      </c>
      <c r="CP50">
        <v>30</v>
      </c>
      <c r="CQ50">
        <v>600</v>
      </c>
      <c r="CR50">
        <v>21.1168</v>
      </c>
      <c r="CS50">
        <v>99.4539</v>
      </c>
      <c r="CT50">
        <v>98.6638</v>
      </c>
    </row>
    <row r="51" spans="1:98">
      <c r="A51">
        <v>8</v>
      </c>
      <c r="B51">
        <v>1495164823</v>
      </c>
      <c r="C51">
        <v>815.400000095367</v>
      </c>
      <c r="D51" t="s">
        <v>215</v>
      </c>
      <c r="E51">
        <v>1495164822.5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0.0197430598717353</v>
      </c>
      <c r="AC51">
        <v>-0.442751615203028</v>
      </c>
      <c r="AD51">
        <v>4.7892114194517</v>
      </c>
      <c r="AE51">
        <v>0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1495164817.5</v>
      </c>
      <c r="AO51">
        <v>785.472428571429</v>
      </c>
      <c r="AP51">
        <v>799.983904761905</v>
      </c>
      <c r="AQ51">
        <v>22.9025952380952</v>
      </c>
      <c r="AR51">
        <v>20.2829238095238</v>
      </c>
      <c r="AS51">
        <v>499.982523809524</v>
      </c>
      <c r="AT51">
        <v>100.664238095238</v>
      </c>
      <c r="AU51">
        <v>0.0999896095238095</v>
      </c>
      <c r="AV51">
        <v>31.2454904761905</v>
      </c>
      <c r="AW51">
        <v>32.2714952380952</v>
      </c>
      <c r="AX51">
        <v>999.9</v>
      </c>
      <c r="AY51">
        <v>10000.0528571429</v>
      </c>
      <c r="AZ51">
        <v>743.058095238095</v>
      </c>
      <c r="BA51">
        <v>50.8163761904762</v>
      </c>
      <c r="BB51">
        <v>1499.99952380952</v>
      </c>
      <c r="BC51">
        <v>0.900001857142857</v>
      </c>
      <c r="BD51">
        <v>0.0999980047619047</v>
      </c>
      <c r="BE51">
        <v>34.9424666666667</v>
      </c>
      <c r="BF51">
        <v>31920.0761904762</v>
      </c>
      <c r="BG51">
        <v>1495164763</v>
      </c>
      <c r="BH51" t="s">
        <v>216</v>
      </c>
      <c r="BI51">
        <v>75</v>
      </c>
      <c r="BJ51">
        <v>-4.229</v>
      </c>
      <c r="BK51">
        <v>0.271</v>
      </c>
      <c r="BL51">
        <v>800</v>
      </c>
      <c r="BM51">
        <v>21</v>
      </c>
      <c r="BN51">
        <v>0.1</v>
      </c>
      <c r="BO51">
        <v>0.07</v>
      </c>
      <c r="BP51">
        <v>-14.3874512195122</v>
      </c>
      <c r="BQ51">
        <v>-1.54906620209062</v>
      </c>
      <c r="BR51">
        <v>0.161477641919791</v>
      </c>
      <c r="BS51">
        <v>0</v>
      </c>
      <c r="BT51">
        <v>2.61376268292683</v>
      </c>
      <c r="BU51">
        <v>0.128227944250877</v>
      </c>
      <c r="BV51">
        <v>0.0267949243486651</v>
      </c>
      <c r="BW51">
        <v>0</v>
      </c>
      <c r="BX51">
        <v>0</v>
      </c>
      <c r="BY51">
        <v>2</v>
      </c>
      <c r="BZ51" t="s">
        <v>201</v>
      </c>
      <c r="CA51">
        <v>100</v>
      </c>
      <c r="CB51">
        <v>100</v>
      </c>
      <c r="CC51">
        <v>-4.229</v>
      </c>
      <c r="CD51">
        <v>0.271</v>
      </c>
      <c r="CE51">
        <v>3</v>
      </c>
      <c r="CF51">
        <v>504.044</v>
      </c>
      <c r="CG51">
        <v>569.705</v>
      </c>
      <c r="CH51">
        <v>29.9989</v>
      </c>
      <c r="CI51">
        <v>33.5791</v>
      </c>
      <c r="CJ51">
        <v>30.0001</v>
      </c>
      <c r="CK51">
        <v>33.4731</v>
      </c>
      <c r="CL51">
        <v>33.415</v>
      </c>
      <c r="CM51">
        <v>36.1523</v>
      </c>
      <c r="CN51">
        <v>49.2907</v>
      </c>
      <c r="CO51">
        <v>0</v>
      </c>
      <c r="CP51">
        <v>30</v>
      </c>
      <c r="CQ51">
        <v>800</v>
      </c>
      <c r="CR51">
        <v>20.1573</v>
      </c>
      <c r="CS51">
        <v>99.4472</v>
      </c>
      <c r="CT51">
        <v>98.656</v>
      </c>
    </row>
    <row r="52" spans="1:98">
      <c r="A52">
        <v>9</v>
      </c>
      <c r="B52">
        <v>1495164943.5</v>
      </c>
      <c r="C52">
        <v>935.900000095367</v>
      </c>
      <c r="D52" t="s">
        <v>217</v>
      </c>
      <c r="E52">
        <v>1495164943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0.0197657519789951</v>
      </c>
      <c r="AC52">
        <v>-0.443260501222061</v>
      </c>
      <c r="AD52">
        <v>4.79371186088782</v>
      </c>
      <c r="AE52">
        <v>0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1495164938</v>
      </c>
      <c r="AO52">
        <v>981.944142857143</v>
      </c>
      <c r="AP52">
        <v>1000.01252380952</v>
      </c>
      <c r="AQ52">
        <v>22.6374428571429</v>
      </c>
      <c r="AR52">
        <v>20.1189714285714</v>
      </c>
      <c r="AS52">
        <v>499.995904761905</v>
      </c>
      <c r="AT52">
        <v>100.659666666667</v>
      </c>
      <c r="AU52">
        <v>0.0999837857142857</v>
      </c>
      <c r="AV52">
        <v>31.1989238095238</v>
      </c>
      <c r="AW52">
        <v>32.2150666666667</v>
      </c>
      <c r="AX52">
        <v>999.9</v>
      </c>
      <c r="AY52">
        <v>10000.6228571429</v>
      </c>
      <c r="AZ52">
        <v>742.569571428571</v>
      </c>
      <c r="BA52">
        <v>35.692680952381</v>
      </c>
      <c r="BB52">
        <v>1500</v>
      </c>
      <c r="BC52">
        <v>0.89999980952381</v>
      </c>
      <c r="BD52">
        <v>0.100000104761905</v>
      </c>
      <c r="BE52">
        <v>34.8928666666667</v>
      </c>
      <c r="BF52">
        <v>31920.0857142857</v>
      </c>
      <c r="BG52">
        <v>1495164894</v>
      </c>
      <c r="BH52" t="s">
        <v>218</v>
      </c>
      <c r="BI52">
        <v>76</v>
      </c>
      <c r="BJ52">
        <v>-4.453</v>
      </c>
      <c r="BK52">
        <v>0.256</v>
      </c>
      <c r="BL52">
        <v>1000</v>
      </c>
      <c r="BM52">
        <v>20</v>
      </c>
      <c r="BN52">
        <v>0.18</v>
      </c>
      <c r="BO52">
        <v>0.05</v>
      </c>
      <c r="BP52">
        <v>-17.999787804878</v>
      </c>
      <c r="BQ52">
        <v>-0.687740069686109</v>
      </c>
      <c r="BR52">
        <v>0.0979937907319167</v>
      </c>
      <c r="BS52">
        <v>0</v>
      </c>
      <c r="BT52">
        <v>2.54073024390244</v>
      </c>
      <c r="BU52">
        <v>-0.242241951219437</v>
      </c>
      <c r="BV52">
        <v>0.0239148422622503</v>
      </c>
      <c r="BW52">
        <v>0</v>
      </c>
      <c r="BX52">
        <v>0</v>
      </c>
      <c r="BY52">
        <v>2</v>
      </c>
      <c r="BZ52" t="s">
        <v>201</v>
      </c>
      <c r="CA52">
        <v>100</v>
      </c>
      <c r="CB52">
        <v>100</v>
      </c>
      <c r="CC52">
        <v>-4.453</v>
      </c>
      <c r="CD52">
        <v>0.256</v>
      </c>
      <c r="CE52">
        <v>3</v>
      </c>
      <c r="CF52">
        <v>504.149</v>
      </c>
      <c r="CG52">
        <v>570.142</v>
      </c>
      <c r="CH52">
        <v>30.0001</v>
      </c>
      <c r="CI52">
        <v>33.545</v>
      </c>
      <c r="CJ52">
        <v>29.9999</v>
      </c>
      <c r="CK52">
        <v>33.4606</v>
      </c>
      <c r="CL52">
        <v>33.4039</v>
      </c>
      <c r="CM52">
        <v>43.1775</v>
      </c>
      <c r="CN52">
        <v>49.4715</v>
      </c>
      <c r="CO52">
        <v>0</v>
      </c>
      <c r="CP52">
        <v>30</v>
      </c>
      <c r="CQ52">
        <v>1000</v>
      </c>
      <c r="CR52">
        <v>20.1006</v>
      </c>
      <c r="CS52">
        <v>99.4674</v>
      </c>
      <c r="CT52">
        <v>98.6778</v>
      </c>
    </row>
    <row r="53" spans="1:98">
      <c r="A53">
        <v>10</v>
      </c>
      <c r="B53">
        <v>1495165064</v>
      </c>
      <c r="C53">
        <v>1056.40000009537</v>
      </c>
      <c r="D53" t="s">
        <v>219</v>
      </c>
      <c r="E53">
        <v>1495165063.5</v>
      </c>
      <c r="F53">
        <f>AS53*AG53*(AQ53-AR53)/(100*$B$5*(1000-AG53*AQ53))</f>
        <v>0</v>
      </c>
      <c r="G53">
        <f>AS53*AG53*(AP53-AO53*(1000-AG53*AR53)/(1000-AG53*AQ53))/(100*$B$5)</f>
        <v>0</v>
      </c>
      <c r="H53">
        <f>AO53 - G53*$B$5*100.0/(AI53*AY53)</f>
        <v>0</v>
      </c>
      <c r="I53">
        <f>((O53-F53/2)*(AO53 - G53*$B$5*100.0/(AI53*AY53))-G53)/(O53+F53/2)</f>
        <v>0</v>
      </c>
      <c r="J53">
        <f>I53*(AT53+AU53)/1000.0</f>
        <v>0</v>
      </c>
      <c r="K53">
        <f>(AO53 - G53*$B$5*100.0/(AI53*AY53))*(AT53+AU53)/1000.0</f>
        <v>0</v>
      </c>
      <c r="L53">
        <f>2.0/((1/N53-1/M53)+SQRT((1/N53-1/M53)*(1/N53-1/M53) + 4*$B$6/(($B$6+1)*($B$6+1))*(2*1/N53*1/M53-1/M53*1/M53)))</f>
        <v>0</v>
      </c>
      <c r="M53">
        <f>AD53+AC53*$B$5+AB53*$B$5*$B$5</f>
        <v>0</v>
      </c>
      <c r="N53">
        <f>F53*(1000-(1000*0.61365*exp(17.502*R53/(240.97+R53))/(AT53+AU53)+AQ53)/2)/(1000*0.61365*exp(17.502*R53/(240.97+R53))/(AT53+AU53)-AQ53)</f>
        <v>0</v>
      </c>
      <c r="O53">
        <f>1/(($B$6+1)/(L53/1.6)+1/(M53/1.37)) + $B$6/(($B$6+1)/(L53/1.6) + $B$6/(M53/1.37))</f>
        <v>0</v>
      </c>
      <c r="P53">
        <f>(AK53*AM53)</f>
        <v>0</v>
      </c>
      <c r="Q53">
        <f>(AV53+(P53+2*0.95*5.67E-8*(((AV53+$B$9)+273)^4-(AV53+273)^4)-44100*F53)/(1.84*29.3*M53+8*0.95*5.67E-8*(AV53+273)^3))</f>
        <v>0</v>
      </c>
      <c r="R53">
        <f>($B$10*AW53+$B$11*AX53+$B$12*Q53)</f>
        <v>0</v>
      </c>
      <c r="S53">
        <f>0.61365*exp(17.502*R53/(240.97+R53))</f>
        <v>0</v>
      </c>
      <c r="T53">
        <f>(U53/V53*100)</f>
        <v>0</v>
      </c>
      <c r="U53">
        <f>AQ53*(AT53+AU53)/1000</f>
        <v>0</v>
      </c>
      <c r="V53">
        <f>0.61365*exp(17.502*AV53/(240.97+AV53))</f>
        <v>0</v>
      </c>
      <c r="W53">
        <f>(S53-AQ53*(AT53+AU53)/1000)</f>
        <v>0</v>
      </c>
      <c r="X53">
        <f>(-F53*44100)</f>
        <v>0</v>
      </c>
      <c r="Y53">
        <f>2*29.3*M53*0.92*(AV53-R53)</f>
        <v>0</v>
      </c>
      <c r="Z53">
        <f>2*0.95*5.67E-8*(((AV53+$B$9)+273)^4-(R53+273)^4)</f>
        <v>0</v>
      </c>
      <c r="AA53">
        <f>P53+Z53+X53+Y53</f>
        <v>0</v>
      </c>
      <c r="AB53">
        <v>0.0197666531544039</v>
      </c>
      <c r="AC53">
        <v>-0.443280710696702</v>
      </c>
      <c r="AD53">
        <v>4.79389056730528</v>
      </c>
      <c r="AE53">
        <v>0</v>
      </c>
      <c r="AF53">
        <v>0</v>
      </c>
      <c r="AG53">
        <f>IF(AE53*$B$40&gt;=AI53,1.0,(AI53/(AI53-AE53*$B$40)))</f>
        <v>0</v>
      </c>
      <c r="AH53">
        <f>(AG53-1)*100</f>
        <v>0</v>
      </c>
      <c r="AI53">
        <f>MAX(0,($B$34+$B$35*AY53)/(1+$B$36*AY53)*AT53/(AV53+273)*$B$37)</f>
        <v>0</v>
      </c>
      <c r="AJ53">
        <f>$B$29*AZ53+$B$30*BA53+$B$31*BB53</f>
        <v>0</v>
      </c>
      <c r="AK53">
        <f>AJ53*AL53</f>
        <v>0</v>
      </c>
      <c r="AL53">
        <f>($B$29*$B$15+$B$30*$B$15+$B$31*(BC53*$B$16+BD53*$B$18))/($B$29+$B$30+$B$31)</f>
        <v>0</v>
      </c>
      <c r="AM53">
        <f>($B$29*$B$22+$B$30*$B$22+$B$31*(BC53*$B$23+BD53*$B$25))/($B$29+$B$30+$B$31)</f>
        <v>0</v>
      </c>
      <c r="AN53">
        <v>1495165058.5</v>
      </c>
      <c r="AO53">
        <v>1182.21238095238</v>
      </c>
      <c r="AP53">
        <v>1199.97428571429</v>
      </c>
      <c r="AQ53">
        <v>22.421419047619</v>
      </c>
      <c r="AR53">
        <v>20.8339428571429</v>
      </c>
      <c r="AS53">
        <v>499.994428571429</v>
      </c>
      <c r="AT53">
        <v>100.652380952381</v>
      </c>
      <c r="AU53">
        <v>0.0999907380952381</v>
      </c>
      <c r="AV53">
        <v>31.1955142857143</v>
      </c>
      <c r="AW53">
        <v>32.2378095238095</v>
      </c>
      <c r="AX53">
        <v>999.9</v>
      </c>
      <c r="AY53">
        <v>9995.1480952381</v>
      </c>
      <c r="AZ53">
        <v>741.97619047619</v>
      </c>
      <c r="BA53">
        <v>50.461080952381</v>
      </c>
      <c r="BB53">
        <v>1500.00142857143</v>
      </c>
      <c r="BC53">
        <v>0.900000333333333</v>
      </c>
      <c r="BD53">
        <v>0.0999995809523809</v>
      </c>
      <c r="BE53">
        <v>35</v>
      </c>
      <c r="BF53">
        <v>31920.0904761905</v>
      </c>
      <c r="BG53">
        <v>1495165011.5</v>
      </c>
      <c r="BH53" t="s">
        <v>220</v>
      </c>
      <c r="BI53">
        <v>77</v>
      </c>
      <c r="BJ53">
        <v>-4.593</v>
      </c>
      <c r="BK53">
        <v>0.264</v>
      </c>
      <c r="BL53">
        <v>1200</v>
      </c>
      <c r="BM53">
        <v>20</v>
      </c>
      <c r="BN53">
        <v>0.12</v>
      </c>
      <c r="BO53">
        <v>0.03</v>
      </c>
      <c r="BP53">
        <v>-17.9753731707317</v>
      </c>
      <c r="BQ53">
        <v>2.40795679442488</v>
      </c>
      <c r="BR53">
        <v>0.252878844049864</v>
      </c>
      <c r="BS53">
        <v>0</v>
      </c>
      <c r="BT53">
        <v>1.60299170731707</v>
      </c>
      <c r="BU53">
        <v>-0.213482508710777</v>
      </c>
      <c r="BV53">
        <v>0.0297657900627663</v>
      </c>
      <c r="BW53">
        <v>0</v>
      </c>
      <c r="BX53">
        <v>0</v>
      </c>
      <c r="BY53">
        <v>2</v>
      </c>
      <c r="BZ53" t="s">
        <v>201</v>
      </c>
      <c r="CA53">
        <v>100</v>
      </c>
      <c r="CB53">
        <v>100</v>
      </c>
      <c r="CC53">
        <v>-4.593</v>
      </c>
      <c r="CD53">
        <v>0.264</v>
      </c>
      <c r="CE53">
        <v>3</v>
      </c>
      <c r="CF53">
        <v>503.862</v>
      </c>
      <c r="CG53">
        <v>572.131</v>
      </c>
      <c r="CH53">
        <v>29.9994</v>
      </c>
      <c r="CI53">
        <v>33.4787</v>
      </c>
      <c r="CJ53">
        <v>29.9998</v>
      </c>
      <c r="CK53">
        <v>33.4135</v>
      </c>
      <c r="CL53">
        <v>33.3619</v>
      </c>
      <c r="CM53">
        <v>49.9318</v>
      </c>
      <c r="CN53">
        <v>47.0932</v>
      </c>
      <c r="CO53">
        <v>0</v>
      </c>
      <c r="CP53">
        <v>30</v>
      </c>
      <c r="CQ53">
        <v>1200</v>
      </c>
      <c r="CR53">
        <v>21.0466</v>
      </c>
      <c r="CS53">
        <v>99.485</v>
      </c>
      <c r="CT53">
        <v>98.6977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2017-05-17T10:37:06Z</dcterms:created>
  <dcterms:modified xsi:type="dcterms:W3CDTF">2017-05-17T10:37:06Z</dcterms:modified>
</cp:coreProperties>
</file>