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<sst xmlns="http://schemas.openxmlformats.org/spreadsheetml/2006/main" count="465" uniqueCount="222">
  <si>
    <t>File opened</t>
  </si>
  <si>
    <t>2017-05-19 09:13:08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</si>
  <si>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</si>
  <si>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</si>
  <si>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</si>
  <si>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</si>
  <si>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</si>
  <si>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</si>
  <si>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</si>
  <si>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</si>
  <si>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</si>
  <si>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</si>
  <si>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</si>
  <si>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{"h2oaspan2b": "0.0680957", "ssb_ref": "34693.7", "h2oaspan2a": "0.0679026", "co2aspanconc2": "0", "h2obspan1": "0.999347", "h2oaspan2": "0", "oxygen": "21", "co2bspanconc2": "0", "co2aspan2": "0", "flowbzero": "0.32942", "co2aspan1": "0.991272", "co2aspan2a": "0.181789", "co2aspan2b": "0.180203", "h2obzero": "1.07491", "flowazero": "0.28679", "h2obspanconc2": "0", "chamberpressurezero": "2.60135", "h2obspan2b": "0.0683661", "co2bspan2": "0", "tazero": "-0.144211", "co2bspan2a": "0.183686", "ssa_ref": "33806.8", "co2bspan1": "0.991029", "h2oaspanconc1": "12.17", "co2bspanconc1": "1003", "h2oazero": "1.0886", "co2bspan2b": "0.182038", "h2obspan2a": "0.0684108", "h2oaspan1": "1.00284", "h2obspan2": "0", "co2bzero": "0.944842", "h2obspanconc1": "12.17", "co2azero": "0.972299", "co2aspanconc1": "1003", "tbzero": "-0.0930328", "h2oaspanconc2": "0", "flowmeterzero": "0.977628"}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</si>
  <si>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</si>
  <si>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</si>
  <si>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</si>
  <si>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</si>
  <si>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</si>
  <si>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</si>
  <si>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</si>
  <si>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</si>
  <si>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</si>
  <si>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</si>
  <si>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</si>
  <si>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</si>
  <si>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</si>
  <si>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</si>
  <si>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</si>
  <si>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</si>
  <si>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09:13:08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</si>
  <si>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</si>
  <si>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</si>
  <si>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</si>
  <si>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</si>
  <si>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</si>
  <si>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</si>
  <si>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</si>
  <si>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</si>
  <si>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</si>
  <si>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</si>
  <si>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</si>
  <si>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</si>
  <si>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</si>
  <si>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</si>
  <si>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</si>
  <si>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</si>
  <si>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</si>
  <si>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</si>
  <si>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</si>
  <si>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</si>
  <si>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</si>
  <si>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</si>
  <si>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</si>
  <si>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</si>
  <si>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</si>
  <si>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</si>
  <si>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</si>
  <si>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</si>
  <si>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</si>
  <si>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</si>
  <si>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</si>
  <si>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</si>
  <si>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</si>
  <si>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</si>
  <si>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</si>
  <si>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</si>
  <si>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</si>
  <si>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</si>
  <si>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</si>
  <si>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</si>
  <si>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</si>
  <si>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</si>
  <si>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</si>
  <si>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</si>
  <si>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</si>
  <si>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</si>
  <si>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</si>
  <si>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</si>
  <si>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</si>
  <si>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</si>
  <si>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</si>
  <si>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</si>
  <si>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</si>
  <si>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</si>
  <si>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</si>
  <si>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</si>
  <si>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</si>
  <si>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</si>
  <si>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</si>
  <si>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</si>
  <si>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</si>
  <si>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</si>
  <si>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</si>
  <si>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</si>
  <si>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</si>
  <si>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</si>
  <si>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</si>
  <si>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</si>
  <si>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</si>
  <si>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</si>
  <si>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</si>
  <si>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</si>
  <si>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</si>
  <si>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</si>
  <si>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</si>
  <si>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</si>
  <si>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</si>
  <si>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</si>
  <si>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</si>
  <si>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</si>
  <si>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</si>
  <si>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</si>
  <si>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</si>
  <si>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</si>
  <si>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</si>
  <si>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</si>
  <si>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</si>
  <si>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</si>
  <si>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</si>
  <si>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</si>
  <si>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</si>
  <si>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</si>
  <si>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</si>
  <si>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</si>
  <si>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</si>
  <si>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</si>
  <si>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</si>
  <si>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</si>
  <si>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</si>
  <si>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</si>
  <si>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</si>
  <si>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</si>
  <si>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</si>
  <si>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</si>
  <si>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</si>
  <si>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</si>
  <si>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</si>
  <si>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</si>
  <si>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</si>
  <si>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</si>
  <si>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</si>
  <si>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</si>
  <si>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</si>
  <si>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</si>
  <si>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</si>
  <si>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</si>
  <si>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</si>
  <si>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</si>
  <si>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</si>
  <si>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</si>
  <si>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</si>
  <si>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</si>
  <si>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</si>
  <si>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</si>
  <si>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</si>
  <si>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</si>
  <si>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</si>
  <si>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</si>
  <si>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</si>
  <si>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</si>
  <si>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</si>
  <si>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</si>
  <si>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</si>
  <si>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</si>
  <si>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</si>
  <si>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</si>
  <si>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</si>
  <si>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</si>
  <si>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</si>
  <si>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</si>
  <si>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</si>
  <si>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</si>
  <si>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</si>
  <si>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</si>
  <si>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</si>
  <si>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</si>
  <si>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</si>
  <si>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</si>
  <si>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</si>
  <si>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</si>
  <si>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</si>
  <si>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</si>
  <si>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</si>
  <si>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</si>
  <si>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</si>
  <si>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</si>
  <si>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</si>
  <si>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</si>
  <si>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</si>
  <si>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</si>
  <si>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</si>
  <si>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</si>
  <si>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</si>
  <si>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</si>
  <si>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</si>
  <si>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</si>
  <si>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</si>
  <si>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</si>
  <si>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20170521 09:17:19</t>
  </si>
  <si>
    <t>09:16:14</t>
  </si>
  <si>
    <t>1/2</t>
  </si>
  <si>
    <t>20170521 09:18:46</t>
  </si>
  <si>
    <t>09:18:20</t>
  </si>
  <si>
    <t>2/2</t>
  </si>
  <si>
    <t>20170521 09:20:47</t>
  </si>
  <si>
    <t>09:20:08</t>
  </si>
  <si>
    <t>0/2</t>
  </si>
  <si>
    <t>20170521 09:22:47</t>
  </si>
  <si>
    <t>09:21:49</t>
  </si>
  <si>
    <t>20170521 09:24:20</t>
  </si>
  <si>
    <t>09:23:45</t>
  </si>
  <si>
    <t>20170521 09:26:21</t>
  </si>
  <si>
    <t>09:25:19</t>
  </si>
  <si>
    <t>20170521 09:28:21</t>
  </si>
  <si>
    <t>09:27:18</t>
  </si>
  <si>
    <t>20170521 09:30:22</t>
  </si>
  <si>
    <t>09:29:28</t>
  </si>
  <si>
    <t>20170521 09:32:00</t>
  </si>
  <si>
    <t>09:31:22</t>
  </si>
  <si>
    <t>20170521 09:34:01</t>
  </si>
  <si>
    <t>09:32:59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</si>
</sst>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3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3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1495333039.1</v>
      </c>
      <c r="C44">
        <v>0</v>
      </c>
      <c r="D44" t="s">
        <v>199</v>
      </c>
      <c r="E44">
        <v>1495333038.6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0.0197847584491849</v>
      </c>
      <c r="AC44">
        <v>-0.443686734310067</v>
      </c>
      <c r="AD44">
        <v>4.79748058475508</v>
      </c>
      <c r="AE44">
        <v>28</v>
      </c>
      <c r="AF44">
        <v>6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1495333033.6</v>
      </c>
      <c r="AO44">
        <v>491.249761904762</v>
      </c>
      <c r="AP44">
        <v>500.005857142857</v>
      </c>
      <c r="AQ44">
        <v>28.2471476190476</v>
      </c>
      <c r="AR44">
        <v>25.8022714285714</v>
      </c>
      <c r="AS44">
        <v>500.011333333333</v>
      </c>
      <c r="AT44">
        <v>100.719523809524</v>
      </c>
      <c r="AU44">
        <v>0.100011733333333</v>
      </c>
      <c r="AV44">
        <v>30.9841142857143</v>
      </c>
      <c r="AW44">
        <v>32.3001095238095</v>
      </c>
      <c r="AX44">
        <v>999.9</v>
      </c>
      <c r="AY44">
        <v>10003.5323809524</v>
      </c>
      <c r="AZ44">
        <v>746.600809523809</v>
      </c>
      <c r="BA44">
        <v>80.5289476190476</v>
      </c>
      <c r="BB44">
        <v>1500</v>
      </c>
      <c r="BC44">
        <v>0.899997952380952</v>
      </c>
      <c r="BD44">
        <v>0.100002047619048</v>
      </c>
      <c r="BE44">
        <v>33.9583380952381</v>
      </c>
      <c r="BF44">
        <v>31920.0333333333</v>
      </c>
      <c r="BG44">
        <v>1495332974.6</v>
      </c>
      <c r="BH44" t="s">
        <v>200</v>
      </c>
      <c r="BI44">
        <v>58</v>
      </c>
      <c r="BJ44">
        <v>-3.583</v>
      </c>
      <c r="BK44">
        <v>0.344</v>
      </c>
      <c r="BL44">
        <v>500</v>
      </c>
      <c r="BM44">
        <v>26</v>
      </c>
      <c r="BN44">
        <v>0.2</v>
      </c>
      <c r="BO44">
        <v>0.05</v>
      </c>
      <c r="BP44">
        <v>-8.75703390243902</v>
      </c>
      <c r="BQ44">
        <v>0.177846898954696</v>
      </c>
      <c r="BR44">
        <v>0.0429052922358553</v>
      </c>
      <c r="BS44">
        <v>0</v>
      </c>
      <c r="BT44">
        <v>2.43936975609756</v>
      </c>
      <c r="BU44">
        <v>0.0186401393728257</v>
      </c>
      <c r="BV44">
        <v>0.0190267293996585</v>
      </c>
      <c r="BW44">
        <v>1</v>
      </c>
      <c r="BX44">
        <v>1</v>
      </c>
      <c r="BY44">
        <v>2</v>
      </c>
      <c r="BZ44" t="s">
        <v>201</v>
      </c>
      <c r="CA44">
        <v>100</v>
      </c>
      <c r="CB44">
        <v>100</v>
      </c>
      <c r="CC44">
        <v>-3.583</v>
      </c>
      <c r="CD44">
        <v>0.344</v>
      </c>
      <c r="CE44">
        <v>3</v>
      </c>
      <c r="CF44">
        <v>469.413</v>
      </c>
      <c r="CG44">
        <v>565.739</v>
      </c>
      <c r="CH44">
        <v>30.0001</v>
      </c>
      <c r="CI44">
        <v>33.3362</v>
      </c>
      <c r="CJ44">
        <v>29.9997</v>
      </c>
      <c r="CK44">
        <v>33.3191</v>
      </c>
      <c r="CL44">
        <v>33.2628</v>
      </c>
      <c r="CM44">
        <v>24.9481</v>
      </c>
      <c r="CN44">
        <v>41.3179</v>
      </c>
      <c r="CO44">
        <v>0</v>
      </c>
      <c r="CP44">
        <v>30</v>
      </c>
      <c r="CQ44">
        <v>500</v>
      </c>
      <c r="CR44">
        <v>25.9154</v>
      </c>
      <c r="CS44">
        <v>99.5514</v>
      </c>
      <c r="CT44">
        <v>98.7764</v>
      </c>
    </row>
    <row r="45" spans="1:98">
      <c r="A45">
        <v>2</v>
      </c>
      <c r="B45">
        <v>1495333126.6</v>
      </c>
      <c r="C45">
        <v>87.5</v>
      </c>
      <c r="D45" t="s">
        <v>202</v>
      </c>
      <c r="E45">
        <v>1495333126.1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0.0197912862502572</v>
      </c>
      <c r="AC45">
        <v>-0.443833124711923</v>
      </c>
      <c r="AD45">
        <v>4.79877479909961</v>
      </c>
      <c r="AE45">
        <v>27</v>
      </c>
      <c r="AF45">
        <v>5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1495333121.1</v>
      </c>
      <c r="AO45">
        <v>295.044380952381</v>
      </c>
      <c r="AP45">
        <v>299.97619047619</v>
      </c>
      <c r="AQ45">
        <v>28.0698</v>
      </c>
      <c r="AR45">
        <v>26.214719047619</v>
      </c>
      <c r="AS45">
        <v>500.009523809524</v>
      </c>
      <c r="AT45">
        <v>100.719285714286</v>
      </c>
      <c r="AU45">
        <v>0.100001714285714</v>
      </c>
      <c r="AV45">
        <v>30.9789619047619</v>
      </c>
      <c r="AW45">
        <v>32.4094666666667</v>
      </c>
      <c r="AX45">
        <v>999.9</v>
      </c>
      <c r="AY45">
        <v>10002.8004761905</v>
      </c>
      <c r="AZ45">
        <v>746.833761904762</v>
      </c>
      <c r="BA45">
        <v>96.8676904761905</v>
      </c>
      <c r="BB45">
        <v>1500</v>
      </c>
      <c r="BC45">
        <v>0.900002047619048</v>
      </c>
      <c r="BD45">
        <v>0.0999979857142857</v>
      </c>
      <c r="BE45">
        <v>33.7242142857143</v>
      </c>
      <c r="BF45">
        <v>31920.0952380952</v>
      </c>
      <c r="BG45">
        <v>1495333100.1</v>
      </c>
      <c r="BH45" t="s">
        <v>203</v>
      </c>
      <c r="BI45">
        <v>59</v>
      </c>
      <c r="BJ45">
        <v>-3.337</v>
      </c>
      <c r="BK45">
        <v>0.358</v>
      </c>
      <c r="BL45">
        <v>300</v>
      </c>
      <c r="BM45">
        <v>26</v>
      </c>
      <c r="BN45">
        <v>0.46</v>
      </c>
      <c r="BO45">
        <v>0.05</v>
      </c>
      <c r="BP45">
        <v>-4.96013878048781</v>
      </c>
      <c r="BQ45">
        <v>0.0173170034843662</v>
      </c>
      <c r="BR45">
        <v>0.110838168674415</v>
      </c>
      <c r="BS45">
        <v>1</v>
      </c>
      <c r="BT45">
        <v>1.86967292682927</v>
      </c>
      <c r="BU45">
        <v>-0.0865467595818785</v>
      </c>
      <c r="BV45">
        <v>0.0505548495294553</v>
      </c>
      <c r="BW45">
        <v>1</v>
      </c>
      <c r="BX45">
        <v>2</v>
      </c>
      <c r="BY45">
        <v>2</v>
      </c>
      <c r="BZ45" t="s">
        <v>204</v>
      </c>
      <c r="CA45">
        <v>100</v>
      </c>
      <c r="CB45">
        <v>100</v>
      </c>
      <c r="CC45">
        <v>-3.337</v>
      </c>
      <c r="CD45">
        <v>0.358</v>
      </c>
      <c r="CE45">
        <v>3</v>
      </c>
      <c r="CF45">
        <v>470.228</v>
      </c>
      <c r="CG45">
        <v>565.874</v>
      </c>
      <c r="CH45">
        <v>29.9995</v>
      </c>
      <c r="CI45">
        <v>33.2104</v>
      </c>
      <c r="CJ45">
        <v>29.9996</v>
      </c>
      <c r="CK45">
        <v>33.1911</v>
      </c>
      <c r="CL45">
        <v>33.1354</v>
      </c>
      <c r="CM45">
        <v>16.6157</v>
      </c>
      <c r="CN45">
        <v>39.8625</v>
      </c>
      <c r="CO45">
        <v>0</v>
      </c>
      <c r="CP45">
        <v>30</v>
      </c>
      <c r="CQ45">
        <v>300</v>
      </c>
      <c r="CR45">
        <v>26.3917</v>
      </c>
      <c r="CS45">
        <v>99.5739</v>
      </c>
      <c r="CT45">
        <v>98.801</v>
      </c>
    </row>
    <row r="46" spans="1:98">
      <c r="A46">
        <v>3</v>
      </c>
      <c r="B46">
        <v>1495333247.1</v>
      </c>
      <c r="C46">
        <v>208</v>
      </c>
      <c r="D46" t="s">
        <v>205</v>
      </c>
      <c r="E46">
        <v>1495333246.6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0.0197837279104539</v>
      </c>
      <c r="AC46">
        <v>-0.443663623774484</v>
      </c>
      <c r="AD46">
        <v>4.79727626071431</v>
      </c>
      <c r="AE46">
        <v>27</v>
      </c>
      <c r="AF46">
        <v>5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1495333241.6</v>
      </c>
      <c r="AO46">
        <v>198.566428571429</v>
      </c>
      <c r="AP46">
        <v>200.019476190476</v>
      </c>
      <c r="AQ46">
        <v>28.1374761904762</v>
      </c>
      <c r="AR46">
        <v>27.2399238095238</v>
      </c>
      <c r="AS46">
        <v>500.001380952381</v>
      </c>
      <c r="AT46">
        <v>100.720380952381</v>
      </c>
      <c r="AU46">
        <v>0.10000630952381</v>
      </c>
      <c r="AV46">
        <v>31.0263571428571</v>
      </c>
      <c r="AW46">
        <v>32.6967142857143</v>
      </c>
      <c r="AX46">
        <v>999.9</v>
      </c>
      <c r="AY46">
        <v>10004.9685714286</v>
      </c>
      <c r="AZ46">
        <v>746.734809523809</v>
      </c>
      <c r="BA46">
        <v>69.2069857142857</v>
      </c>
      <c r="BB46">
        <v>1500.00047619048</v>
      </c>
      <c r="BC46">
        <v>0.899998</v>
      </c>
      <c r="BD46">
        <v>0.100001952380952</v>
      </c>
      <c r="BE46">
        <v>34</v>
      </c>
      <c r="BF46">
        <v>31920.1142857143</v>
      </c>
      <c r="BG46">
        <v>1495333208.6</v>
      </c>
      <c r="BH46" t="s">
        <v>206</v>
      </c>
      <c r="BI46">
        <v>60</v>
      </c>
      <c r="BJ46">
        <v>-3.027</v>
      </c>
      <c r="BK46">
        <v>0.375</v>
      </c>
      <c r="BL46">
        <v>200</v>
      </c>
      <c r="BM46">
        <v>27</v>
      </c>
      <c r="BN46">
        <v>0.3</v>
      </c>
      <c r="BO46">
        <v>0.06</v>
      </c>
      <c r="BP46">
        <v>-1.53529097560976</v>
      </c>
      <c r="BQ46">
        <v>0.860190940766475</v>
      </c>
      <c r="BR46">
        <v>0.0898314405225991</v>
      </c>
      <c r="BS46">
        <v>0</v>
      </c>
      <c r="BT46">
        <v>0.881446975609756</v>
      </c>
      <c r="BU46">
        <v>0.15869891289198</v>
      </c>
      <c r="BV46">
        <v>0.0235949190825398</v>
      </c>
      <c r="BW46">
        <v>0</v>
      </c>
      <c r="BX46">
        <v>0</v>
      </c>
      <c r="BY46">
        <v>2</v>
      </c>
      <c r="BZ46" t="s">
        <v>207</v>
      </c>
      <c r="CA46">
        <v>100</v>
      </c>
      <c r="CB46">
        <v>100</v>
      </c>
      <c r="CC46">
        <v>-3.027</v>
      </c>
      <c r="CD46">
        <v>0.375</v>
      </c>
      <c r="CE46">
        <v>3</v>
      </c>
      <c r="CF46">
        <v>470.639</v>
      </c>
      <c r="CG46">
        <v>567.482</v>
      </c>
      <c r="CH46">
        <v>29.9996</v>
      </c>
      <c r="CI46">
        <v>33.0882</v>
      </c>
      <c r="CJ46">
        <v>30</v>
      </c>
      <c r="CK46">
        <v>33.0578</v>
      </c>
      <c r="CL46">
        <v>33.0057</v>
      </c>
      <c r="CM46">
        <v>12.1477</v>
      </c>
      <c r="CN46">
        <v>36.3582</v>
      </c>
      <c r="CO46">
        <v>0</v>
      </c>
      <c r="CP46">
        <v>30</v>
      </c>
      <c r="CQ46">
        <v>200</v>
      </c>
      <c r="CR46">
        <v>27.4691</v>
      </c>
      <c r="CS46">
        <v>99.5923</v>
      </c>
      <c r="CT46">
        <v>98.82</v>
      </c>
    </row>
    <row r="47" spans="1:98">
      <c r="A47">
        <v>4</v>
      </c>
      <c r="B47">
        <v>1495333367.6</v>
      </c>
      <c r="C47">
        <v>328.5</v>
      </c>
      <c r="D47" t="s">
        <v>208</v>
      </c>
      <c r="E47">
        <v>1495333367.1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0.0198292852874051</v>
      </c>
      <c r="AC47">
        <v>-0.444685279098462</v>
      </c>
      <c r="AD47">
        <v>4.80630694095699</v>
      </c>
      <c r="AE47">
        <v>27</v>
      </c>
      <c r="AF47">
        <v>5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1495333362.1</v>
      </c>
      <c r="AO47">
        <v>100.305380952381</v>
      </c>
      <c r="AP47">
        <v>100.014828571429</v>
      </c>
      <c r="AQ47">
        <v>28.3008380952381</v>
      </c>
      <c r="AR47">
        <v>27.8392095238095</v>
      </c>
      <c r="AS47">
        <v>500.010380952381</v>
      </c>
      <c r="AT47">
        <v>100.719857142857</v>
      </c>
      <c r="AU47">
        <v>0.100011566666667</v>
      </c>
      <c r="AV47">
        <v>31.0403619047619</v>
      </c>
      <c r="AW47">
        <v>32.8254095238095</v>
      </c>
      <c r="AX47">
        <v>999.9</v>
      </c>
      <c r="AY47">
        <v>10004.5280952381</v>
      </c>
      <c r="AZ47">
        <v>746.294238095238</v>
      </c>
      <c r="BA47">
        <v>139.028428571429</v>
      </c>
      <c r="BB47">
        <v>1499.99571428571</v>
      </c>
      <c r="BC47">
        <v>0.90000080952381</v>
      </c>
      <c r="BD47">
        <v>0.0999992857142857</v>
      </c>
      <c r="BE47">
        <v>34</v>
      </c>
      <c r="BF47">
        <v>31920.0285714286</v>
      </c>
      <c r="BG47">
        <v>1495333309.6</v>
      </c>
      <c r="BH47" t="s">
        <v>209</v>
      </c>
      <c r="BI47">
        <v>61</v>
      </c>
      <c r="BJ47">
        <v>-2.814</v>
      </c>
      <c r="BK47">
        <v>0.389</v>
      </c>
      <c r="BL47">
        <v>100</v>
      </c>
      <c r="BM47">
        <v>27</v>
      </c>
      <c r="BN47">
        <v>0.18</v>
      </c>
      <c r="BO47">
        <v>0.22</v>
      </c>
      <c r="BP47">
        <v>0.229843146341463</v>
      </c>
      <c r="BQ47">
        <v>0.429988285714371</v>
      </c>
      <c r="BR47">
        <v>0.0790414742729845</v>
      </c>
      <c r="BS47">
        <v>0</v>
      </c>
      <c r="BT47">
        <v>0.438323780487805</v>
      </c>
      <c r="BU47">
        <v>0.327757944250954</v>
      </c>
      <c r="BV47">
        <v>0.0455493572423993</v>
      </c>
      <c r="BW47">
        <v>0</v>
      </c>
      <c r="BX47">
        <v>0</v>
      </c>
      <c r="BY47">
        <v>2</v>
      </c>
      <c r="BZ47" t="s">
        <v>207</v>
      </c>
      <c r="CA47">
        <v>100</v>
      </c>
      <c r="CB47">
        <v>100</v>
      </c>
      <c r="CC47">
        <v>-2.814</v>
      </c>
      <c r="CD47">
        <v>0.389</v>
      </c>
      <c r="CE47">
        <v>3</v>
      </c>
      <c r="CF47">
        <v>470.424</v>
      </c>
      <c r="CG47">
        <v>568.171</v>
      </c>
      <c r="CH47">
        <v>30.0007</v>
      </c>
      <c r="CI47">
        <v>33.0384</v>
      </c>
      <c r="CJ47">
        <v>30.0001</v>
      </c>
      <c r="CK47">
        <v>32.9924</v>
      </c>
      <c r="CL47">
        <v>32.94</v>
      </c>
      <c r="CM47">
        <v>7.46832</v>
      </c>
      <c r="CN47">
        <v>35.1311</v>
      </c>
      <c r="CO47">
        <v>0</v>
      </c>
      <c r="CP47">
        <v>30</v>
      </c>
      <c r="CQ47">
        <v>100</v>
      </c>
      <c r="CR47">
        <v>27.802</v>
      </c>
      <c r="CS47">
        <v>99.5865</v>
      </c>
      <c r="CT47">
        <v>98.8158</v>
      </c>
    </row>
    <row r="48" spans="1:98">
      <c r="A48">
        <v>5</v>
      </c>
      <c r="B48">
        <v>1495333460.6</v>
      </c>
      <c r="C48">
        <v>421.5</v>
      </c>
      <c r="D48" t="s">
        <v>210</v>
      </c>
      <c r="E48">
        <v>1495333460.1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0.0197964303202148</v>
      </c>
      <c r="AC48">
        <v>-0.443948483997528</v>
      </c>
      <c r="AD48">
        <v>4.79979461477482</v>
      </c>
      <c r="AE48">
        <v>27</v>
      </c>
      <c r="AF48">
        <v>5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1495333455.1</v>
      </c>
      <c r="AO48">
        <v>30.7674285714286</v>
      </c>
      <c r="AP48">
        <v>29.9859285714286</v>
      </c>
      <c r="AQ48">
        <v>28.4076</v>
      </c>
      <c r="AR48">
        <v>28.1046380952381</v>
      </c>
      <c r="AS48">
        <v>499.999238095238</v>
      </c>
      <c r="AT48">
        <v>100.721523809524</v>
      </c>
      <c r="AU48">
        <v>0.100004128571429</v>
      </c>
      <c r="AV48">
        <v>31.1527857142857</v>
      </c>
      <c r="AW48">
        <v>32.9940809523809</v>
      </c>
      <c r="AX48">
        <v>999.9</v>
      </c>
      <c r="AY48">
        <v>10006.1285714286</v>
      </c>
      <c r="AZ48">
        <v>745.87019047619</v>
      </c>
      <c r="BA48">
        <v>537.042571428571</v>
      </c>
      <c r="BB48">
        <v>1499.99238095238</v>
      </c>
      <c r="BC48">
        <v>0.900000809523809</v>
      </c>
      <c r="BD48">
        <v>0.0999990571428571</v>
      </c>
      <c r="BE48">
        <v>34</v>
      </c>
      <c r="BF48">
        <v>31919.9476190476</v>
      </c>
      <c r="BG48">
        <v>1495333425.1</v>
      </c>
      <c r="BH48" t="s">
        <v>211</v>
      </c>
      <c r="BI48">
        <v>62</v>
      </c>
      <c r="BJ48">
        <v>-2.745</v>
      </c>
      <c r="BK48">
        <v>0.394</v>
      </c>
      <c r="BL48">
        <v>30</v>
      </c>
      <c r="BM48">
        <v>28</v>
      </c>
      <c r="BN48">
        <v>0.22</v>
      </c>
      <c r="BO48">
        <v>0.28</v>
      </c>
      <c r="BP48">
        <v>0.783075975609756</v>
      </c>
      <c r="BQ48">
        <v>-0.0686359651567812</v>
      </c>
      <c r="BR48">
        <v>0.0282979597114116</v>
      </c>
      <c r="BS48">
        <v>1</v>
      </c>
      <c r="BT48">
        <v>0.314238365853659</v>
      </c>
      <c r="BU48">
        <v>-0.0950563902439305</v>
      </c>
      <c r="BV48">
        <v>0.0215720462927464</v>
      </c>
      <c r="BW48">
        <v>1</v>
      </c>
      <c r="BX48">
        <v>2</v>
      </c>
      <c r="BY48">
        <v>2</v>
      </c>
      <c r="BZ48" t="s">
        <v>204</v>
      </c>
      <c r="CA48">
        <v>100</v>
      </c>
      <c r="CB48">
        <v>100</v>
      </c>
      <c r="CC48">
        <v>-2.745</v>
      </c>
      <c r="CD48">
        <v>0.394</v>
      </c>
      <c r="CE48">
        <v>3</v>
      </c>
      <c r="CF48">
        <v>470.504</v>
      </c>
      <c r="CG48">
        <v>567.893</v>
      </c>
      <c r="CH48">
        <v>30.0014</v>
      </c>
      <c r="CI48">
        <v>33.0622</v>
      </c>
      <c r="CJ48">
        <v>30.0005</v>
      </c>
      <c r="CK48">
        <v>32.9921</v>
      </c>
      <c r="CL48">
        <v>32.937</v>
      </c>
      <c r="CM48">
        <v>4.19955</v>
      </c>
      <c r="CN48">
        <v>33.8748</v>
      </c>
      <c r="CO48">
        <v>0</v>
      </c>
      <c r="CP48">
        <v>30</v>
      </c>
      <c r="CQ48">
        <v>30</v>
      </c>
      <c r="CR48">
        <v>28.0959</v>
      </c>
      <c r="CS48">
        <v>99.5774</v>
      </c>
      <c r="CT48">
        <v>98.8095</v>
      </c>
    </row>
    <row r="49" spans="1:98">
      <c r="A49">
        <v>6</v>
      </c>
      <c r="B49">
        <v>1495333581.1</v>
      </c>
      <c r="C49">
        <v>542</v>
      </c>
      <c r="D49" t="s">
        <v>212</v>
      </c>
      <c r="E49">
        <v>1495333580.6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0.0198130589074931</v>
      </c>
      <c r="AC49">
        <v>-0.444321391435576</v>
      </c>
      <c r="AD49">
        <v>4.80309089785204</v>
      </c>
      <c r="AE49">
        <v>26</v>
      </c>
      <c r="AF49">
        <v>5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1495333575.6</v>
      </c>
      <c r="AO49">
        <v>396.984523809524</v>
      </c>
      <c r="AP49">
        <v>399.998380952381</v>
      </c>
      <c r="AQ49">
        <v>28.7972333333333</v>
      </c>
      <c r="AR49">
        <v>28.0946</v>
      </c>
      <c r="AS49">
        <v>499.991571428571</v>
      </c>
      <c r="AT49">
        <v>100.716904761905</v>
      </c>
      <c r="AU49">
        <v>0.0999668</v>
      </c>
      <c r="AV49">
        <v>31.2959761904762</v>
      </c>
      <c r="AW49">
        <v>33.1377095238095</v>
      </c>
      <c r="AX49">
        <v>999.9</v>
      </c>
      <c r="AY49">
        <v>10000.1547619048</v>
      </c>
      <c r="AZ49">
        <v>746.478761904762</v>
      </c>
      <c r="BA49">
        <v>477.450380952381</v>
      </c>
      <c r="BB49">
        <v>1500.00238095238</v>
      </c>
      <c r="BC49">
        <v>0.900000333333333</v>
      </c>
      <c r="BD49">
        <v>0.0999996809523809</v>
      </c>
      <c r="BE49">
        <v>34</v>
      </c>
      <c r="BF49">
        <v>31920.1190476191</v>
      </c>
      <c r="BG49">
        <v>1495333519.6</v>
      </c>
      <c r="BH49" t="s">
        <v>213</v>
      </c>
      <c r="BI49">
        <v>63</v>
      </c>
      <c r="BJ49">
        <v>-3.307</v>
      </c>
      <c r="BK49">
        <v>0.394</v>
      </c>
      <c r="BL49">
        <v>400</v>
      </c>
      <c r="BM49">
        <v>28</v>
      </c>
      <c r="BN49">
        <v>0.17</v>
      </c>
      <c r="BO49">
        <v>0.1</v>
      </c>
      <c r="BP49">
        <v>-2.92252658536585</v>
      </c>
      <c r="BQ49">
        <v>-1.2187818815331</v>
      </c>
      <c r="BR49">
        <v>0.129874208851972</v>
      </c>
      <c r="BS49">
        <v>0</v>
      </c>
      <c r="BT49">
        <v>0.66936456097561</v>
      </c>
      <c r="BU49">
        <v>0.41607819512195</v>
      </c>
      <c r="BV49">
        <v>0.0420837565495222</v>
      </c>
      <c r="BW49">
        <v>0</v>
      </c>
      <c r="BX49">
        <v>0</v>
      </c>
      <c r="BY49">
        <v>2</v>
      </c>
      <c r="BZ49" t="s">
        <v>207</v>
      </c>
      <c r="CA49">
        <v>100</v>
      </c>
      <c r="CB49">
        <v>100</v>
      </c>
      <c r="CC49">
        <v>-3.307</v>
      </c>
      <c r="CD49">
        <v>0.394</v>
      </c>
      <c r="CE49">
        <v>3</v>
      </c>
      <c r="CF49">
        <v>471.208</v>
      </c>
      <c r="CG49">
        <v>568.397</v>
      </c>
      <c r="CH49">
        <v>30.0005</v>
      </c>
      <c r="CI49">
        <v>33.1942</v>
      </c>
      <c r="CJ49">
        <v>30.0007</v>
      </c>
      <c r="CK49">
        <v>33.0722</v>
      </c>
      <c r="CL49">
        <v>33.0151</v>
      </c>
      <c r="CM49">
        <v>20.9559</v>
      </c>
      <c r="CN49">
        <v>33.5527</v>
      </c>
      <c r="CO49">
        <v>0</v>
      </c>
      <c r="CP49">
        <v>30</v>
      </c>
      <c r="CQ49">
        <v>400</v>
      </c>
      <c r="CR49">
        <v>27.9628</v>
      </c>
      <c r="CS49">
        <v>99.5583</v>
      </c>
      <c r="CT49">
        <v>98.7874</v>
      </c>
    </row>
    <row r="50" spans="1:98">
      <c r="A50">
        <v>7</v>
      </c>
      <c r="B50">
        <v>1495333701.6</v>
      </c>
      <c r="C50">
        <v>662.5</v>
      </c>
      <c r="D50" t="s">
        <v>214</v>
      </c>
      <c r="E50">
        <v>1495333701.1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0.0197675607155536</v>
      </c>
      <c r="AC50">
        <v>-0.44330106337595</v>
      </c>
      <c r="AD50">
        <v>4.79407053846706</v>
      </c>
      <c r="AE50">
        <v>26</v>
      </c>
      <c r="AF50">
        <v>5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1495333696.1</v>
      </c>
      <c r="AO50">
        <v>593.349904761905</v>
      </c>
      <c r="AP50">
        <v>600.013666666667</v>
      </c>
      <c r="AQ50">
        <v>28.9586523809524</v>
      </c>
      <c r="AR50">
        <v>27.6185</v>
      </c>
      <c r="AS50">
        <v>500.040142857143</v>
      </c>
      <c r="AT50">
        <v>100.707619047619</v>
      </c>
      <c r="AU50">
        <v>0.100058857142857</v>
      </c>
      <c r="AV50">
        <v>31.4026428571429</v>
      </c>
      <c r="AW50">
        <v>33.1766380952381</v>
      </c>
      <c r="AX50">
        <v>999.9</v>
      </c>
      <c r="AY50">
        <v>9996.22</v>
      </c>
      <c r="AZ50">
        <v>746.353904761905</v>
      </c>
      <c r="BA50">
        <v>343.911476190476</v>
      </c>
      <c r="BB50">
        <v>1499.98428571429</v>
      </c>
      <c r="BC50">
        <v>0.899999666666667</v>
      </c>
      <c r="BD50">
        <v>0.100000347619048</v>
      </c>
      <c r="BE50">
        <v>34</v>
      </c>
      <c r="BF50">
        <v>31919.7619047619</v>
      </c>
      <c r="BG50">
        <v>1495333638.1</v>
      </c>
      <c r="BH50" t="s">
        <v>215</v>
      </c>
      <c r="BI50">
        <v>64</v>
      </c>
      <c r="BJ50">
        <v>-3.707</v>
      </c>
      <c r="BK50">
        <v>0.383</v>
      </c>
      <c r="BL50">
        <v>600</v>
      </c>
      <c r="BM50">
        <v>28</v>
      </c>
      <c r="BN50">
        <v>0.26</v>
      </c>
      <c r="BO50">
        <v>0.09</v>
      </c>
      <c r="BP50">
        <v>-6.59279219512195</v>
      </c>
      <c r="BQ50">
        <v>-0.854869547038308</v>
      </c>
      <c r="BR50">
        <v>0.130917084586561</v>
      </c>
      <c r="BS50">
        <v>0</v>
      </c>
      <c r="BT50">
        <v>1.28641731707317</v>
      </c>
      <c r="BU50">
        <v>0.518335191637623</v>
      </c>
      <c r="BV50">
        <v>0.0560262026252608</v>
      </c>
      <c r="BW50">
        <v>0</v>
      </c>
      <c r="BX50">
        <v>0</v>
      </c>
      <c r="BY50">
        <v>2</v>
      </c>
      <c r="BZ50" t="s">
        <v>207</v>
      </c>
      <c r="CA50">
        <v>100</v>
      </c>
      <c r="CB50">
        <v>100</v>
      </c>
      <c r="CC50">
        <v>-3.707</v>
      </c>
      <c r="CD50">
        <v>0.383</v>
      </c>
      <c r="CE50">
        <v>3</v>
      </c>
      <c r="CF50">
        <v>471.795</v>
      </c>
      <c r="CG50">
        <v>567.661</v>
      </c>
      <c r="CH50">
        <v>30.0008</v>
      </c>
      <c r="CI50">
        <v>33.3526</v>
      </c>
      <c r="CJ50">
        <v>30.0006</v>
      </c>
      <c r="CK50">
        <v>33.1942</v>
      </c>
      <c r="CL50">
        <v>33.1273</v>
      </c>
      <c r="CM50">
        <v>28.9944</v>
      </c>
      <c r="CN50">
        <v>34.0693</v>
      </c>
      <c r="CO50">
        <v>0</v>
      </c>
      <c r="CP50">
        <v>30</v>
      </c>
      <c r="CQ50">
        <v>600</v>
      </c>
      <c r="CR50">
        <v>27.5893</v>
      </c>
      <c r="CS50">
        <v>99.5293</v>
      </c>
      <c r="CT50">
        <v>98.7618</v>
      </c>
    </row>
    <row r="51" spans="1:98">
      <c r="A51">
        <v>8</v>
      </c>
      <c r="B51">
        <v>1495333822.1</v>
      </c>
      <c r="C51">
        <v>783</v>
      </c>
      <c r="D51" t="s">
        <v>216</v>
      </c>
      <c r="E51">
        <v>1495333821.6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0.0197501204907787</v>
      </c>
      <c r="AC51">
        <v>-0.442909954412152</v>
      </c>
      <c r="AD51">
        <v>4.79061183150402</v>
      </c>
      <c r="AE51">
        <v>25</v>
      </c>
      <c r="AF51">
        <v>5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1495333816.6</v>
      </c>
      <c r="AO51">
        <v>790.38519047619</v>
      </c>
      <c r="AP51">
        <v>799.903142857143</v>
      </c>
      <c r="AQ51">
        <v>28.896019047619</v>
      </c>
      <c r="AR51">
        <v>27.3245285714286</v>
      </c>
      <c r="AS51">
        <v>500.021285714286</v>
      </c>
      <c r="AT51">
        <v>100.701857142857</v>
      </c>
      <c r="AU51">
        <v>0.100036023809524</v>
      </c>
      <c r="AV51">
        <v>31.4133714285714</v>
      </c>
      <c r="AW51">
        <v>33.0922714285714</v>
      </c>
      <c r="AX51">
        <v>999.9</v>
      </c>
      <c r="AY51">
        <v>9998.5880952381</v>
      </c>
      <c r="AZ51">
        <v>746.180380952381</v>
      </c>
      <c r="BA51">
        <v>397.729857142857</v>
      </c>
      <c r="BB51">
        <v>1499.99428571429</v>
      </c>
      <c r="BC51">
        <v>0.900000380952381</v>
      </c>
      <c r="BD51">
        <v>0.0999996380952381</v>
      </c>
      <c r="BE51">
        <v>34.0158857142857</v>
      </c>
      <c r="BF51">
        <v>31919.9666666667</v>
      </c>
      <c r="BG51">
        <v>1495333768.1</v>
      </c>
      <c r="BH51" t="s">
        <v>217</v>
      </c>
      <c r="BI51">
        <v>65</v>
      </c>
      <c r="BJ51">
        <v>-4.451</v>
      </c>
      <c r="BK51">
        <v>0.373</v>
      </c>
      <c r="BL51">
        <v>800</v>
      </c>
      <c r="BM51">
        <v>27</v>
      </c>
      <c r="BN51">
        <v>0.2</v>
      </c>
      <c r="BO51">
        <v>0.08</v>
      </c>
      <c r="BP51">
        <v>-9.52309097560975</v>
      </c>
      <c r="BQ51">
        <v>0.0422519163762232</v>
      </c>
      <c r="BR51">
        <v>0.0921890305575762</v>
      </c>
      <c r="BS51">
        <v>1</v>
      </c>
      <c r="BT51">
        <v>1.64319780487805</v>
      </c>
      <c r="BU51">
        <v>-0.742801672473886</v>
      </c>
      <c r="BV51">
        <v>0.0780433984493429</v>
      </c>
      <c r="BW51">
        <v>0</v>
      </c>
      <c r="BX51">
        <v>1</v>
      </c>
      <c r="BY51">
        <v>2</v>
      </c>
      <c r="BZ51" t="s">
        <v>201</v>
      </c>
      <c r="CA51">
        <v>100</v>
      </c>
      <c r="CB51">
        <v>100</v>
      </c>
      <c r="CC51">
        <v>-4.451</v>
      </c>
      <c r="CD51">
        <v>0.373</v>
      </c>
      <c r="CE51">
        <v>3</v>
      </c>
      <c r="CF51">
        <v>472.181</v>
      </c>
      <c r="CG51">
        <v>566.896</v>
      </c>
      <c r="CH51">
        <v>30.0009</v>
      </c>
      <c r="CI51">
        <v>33.5135</v>
      </c>
      <c r="CJ51">
        <v>30.0006</v>
      </c>
      <c r="CK51">
        <v>33.3392</v>
      </c>
      <c r="CL51">
        <v>33.2676</v>
      </c>
      <c r="CM51">
        <v>36.5093</v>
      </c>
      <c r="CN51">
        <v>34.3576</v>
      </c>
      <c r="CO51">
        <v>0</v>
      </c>
      <c r="CP51">
        <v>30</v>
      </c>
      <c r="CQ51">
        <v>800</v>
      </c>
      <c r="CR51">
        <v>27.3026</v>
      </c>
      <c r="CS51">
        <v>99.4927</v>
      </c>
      <c r="CT51">
        <v>98.7188</v>
      </c>
    </row>
    <row r="52" spans="1:98">
      <c r="A52">
        <v>9</v>
      </c>
      <c r="B52">
        <v>1495333920.6</v>
      </c>
      <c r="C52">
        <v>881.5</v>
      </c>
      <c r="D52" t="s">
        <v>218</v>
      </c>
      <c r="E52">
        <v>1495333920.1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0.019782842252592</v>
      </c>
      <c r="AC52">
        <v>-0.443643762291441</v>
      </c>
      <c r="AD52">
        <v>4.79710066045575</v>
      </c>
      <c r="AE52">
        <v>25</v>
      </c>
      <c r="AF52">
        <v>5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1495333915.1</v>
      </c>
      <c r="AO52">
        <v>989.073904761905</v>
      </c>
      <c r="AP52">
        <v>999.970095238095</v>
      </c>
      <c r="AQ52">
        <v>29.0400428571429</v>
      </c>
      <c r="AR52">
        <v>27.3977761904762</v>
      </c>
      <c r="AS52">
        <v>500.013095238095</v>
      </c>
      <c r="AT52">
        <v>100.701714285714</v>
      </c>
      <c r="AU52">
        <v>0.100021528571429</v>
      </c>
      <c r="AV52">
        <v>31.5140761904762</v>
      </c>
      <c r="AW52">
        <v>33.1813428571429</v>
      </c>
      <c r="AX52">
        <v>999.9</v>
      </c>
      <c r="AY52">
        <v>9995.95428571429</v>
      </c>
      <c r="AZ52">
        <v>747.013571428571</v>
      </c>
      <c r="BA52">
        <v>168.855333333333</v>
      </c>
      <c r="BB52">
        <v>1499.99714285714</v>
      </c>
      <c r="BC52">
        <v>0.899999333333333</v>
      </c>
      <c r="BD52">
        <v>0.100000704761905</v>
      </c>
      <c r="BE52">
        <v>34.9027904761905</v>
      </c>
      <c r="BF52">
        <v>31920.019047619</v>
      </c>
      <c r="BG52">
        <v>1495333882.1</v>
      </c>
      <c r="BH52" t="s">
        <v>219</v>
      </c>
      <c r="BI52">
        <v>66</v>
      </c>
      <c r="BJ52">
        <v>-4.666</v>
      </c>
      <c r="BK52">
        <v>0.365</v>
      </c>
      <c r="BL52">
        <v>1000</v>
      </c>
      <c r="BM52">
        <v>27</v>
      </c>
      <c r="BN52">
        <v>0.11</v>
      </c>
      <c r="BO52">
        <v>0.05</v>
      </c>
      <c r="BP52">
        <v>-10.8931317073171</v>
      </c>
      <c r="BQ52">
        <v>-0.0868745644599156</v>
      </c>
      <c r="BR52">
        <v>0.0484181151295135</v>
      </c>
      <c r="BS52">
        <v>1</v>
      </c>
      <c r="BT52">
        <v>1.63644219512195</v>
      </c>
      <c r="BU52">
        <v>0.0731255749128908</v>
      </c>
      <c r="BV52">
        <v>0.00812059817338813</v>
      </c>
      <c r="BW52">
        <v>1</v>
      </c>
      <c r="BX52">
        <v>2</v>
      </c>
      <c r="BY52">
        <v>2</v>
      </c>
      <c r="BZ52" t="s">
        <v>204</v>
      </c>
      <c r="CA52">
        <v>100</v>
      </c>
      <c r="CB52">
        <v>100</v>
      </c>
      <c r="CC52">
        <v>-4.666</v>
      </c>
      <c r="CD52">
        <v>0.365</v>
      </c>
      <c r="CE52">
        <v>3</v>
      </c>
      <c r="CF52">
        <v>472.364</v>
      </c>
      <c r="CG52">
        <v>566.972</v>
      </c>
      <c r="CH52">
        <v>30.0021</v>
      </c>
      <c r="CI52">
        <v>33.6771</v>
      </c>
      <c r="CJ52">
        <v>30.0006</v>
      </c>
      <c r="CK52">
        <v>33.4755</v>
      </c>
      <c r="CL52">
        <v>33.4015</v>
      </c>
      <c r="CM52">
        <v>43.6271</v>
      </c>
      <c r="CN52">
        <v>34.1468</v>
      </c>
      <c r="CO52">
        <v>0</v>
      </c>
      <c r="CP52">
        <v>30</v>
      </c>
      <c r="CQ52">
        <v>1000</v>
      </c>
      <c r="CR52">
        <v>27.368</v>
      </c>
      <c r="CS52">
        <v>99.4662</v>
      </c>
      <c r="CT52">
        <v>98.6986</v>
      </c>
    </row>
    <row r="53" spans="1:98">
      <c r="A53">
        <v>10</v>
      </c>
      <c r="B53">
        <v>1495334041.5</v>
      </c>
      <c r="C53">
        <v>1002.40000009537</v>
      </c>
      <c r="D53" t="s">
        <v>220</v>
      </c>
      <c r="E53">
        <v>1495334041</v>
      </c>
      <c r="F53">
        <f>AS53*AG53*(AQ53-AR53)/(100*$B$5*(1000-AG53*AQ53))</f>
        <v>0</v>
      </c>
      <c r="G53">
        <f>AS53*AG53*(AP53-AO53*(1000-AG53*AR53)/(1000-AG53*AQ53))/(100*$B$5)</f>
        <v>0</v>
      </c>
      <c r="H53">
        <f>AO53 - G53*$B$5*100.0/(AI53*AY53)</f>
        <v>0</v>
      </c>
      <c r="I53">
        <f>((O53-F53/2)*(AO53 - G53*$B$5*100.0/(AI53*AY53))-G53)/(O53+F53/2)</f>
        <v>0</v>
      </c>
      <c r="J53">
        <f>I53*(AT53+AU53)/1000.0</f>
        <v>0</v>
      </c>
      <c r="K53">
        <f>(AO53 - G53*$B$5*100.0/(AI53*AY53))*(AT53+AU53)/1000.0</f>
        <v>0</v>
      </c>
      <c r="L53">
        <f>2.0/((1/N53-1/M53)+SQRT((1/N53-1/M53)*(1/N53-1/M53) + 4*$B$6/(($B$6+1)*($B$6+1))*(2*1/N53*1/M53-1/M53*1/M53)))</f>
        <v>0</v>
      </c>
      <c r="M53">
        <f>AD53+AC53*$B$5+AB53*$B$5*$B$5</f>
        <v>0</v>
      </c>
      <c r="N53">
        <f>F53*(1000-(1000*0.61365*exp(17.502*R53/(240.97+R53))/(AT53+AU53)+AQ53)/2)/(1000*0.61365*exp(17.502*R53/(240.97+R53))/(AT53+AU53)-AQ53)</f>
        <v>0</v>
      </c>
      <c r="O53">
        <f>1/(($B$6+1)/(L53/1.6)+1/(M53/1.37)) + $B$6/(($B$6+1)/(L53/1.6) + $B$6/(M53/1.37))</f>
        <v>0</v>
      </c>
      <c r="P53">
        <f>(AK53*AM53)</f>
        <v>0</v>
      </c>
      <c r="Q53">
        <f>(AV53+(P53+2*0.95*5.67E-8*(((AV53+$B$9)+273)^4-(AV53+273)^4)-44100*F53)/(1.84*29.3*M53+8*0.95*5.67E-8*(AV53+273)^3))</f>
        <v>0</v>
      </c>
      <c r="R53">
        <f>($B$10*AW53+$B$11*AX53+$B$12*Q53)</f>
        <v>0</v>
      </c>
      <c r="S53">
        <f>0.61365*exp(17.502*R53/(240.97+R53))</f>
        <v>0</v>
      </c>
      <c r="T53">
        <f>(U53/V53*100)</f>
        <v>0</v>
      </c>
      <c r="U53">
        <f>AQ53*(AT53+AU53)/1000</f>
        <v>0</v>
      </c>
      <c r="V53">
        <f>0.61365*exp(17.502*AV53/(240.97+AV53))</f>
        <v>0</v>
      </c>
      <c r="W53">
        <f>(S53-AQ53*(AT53+AU53)/1000)</f>
        <v>0</v>
      </c>
      <c r="X53">
        <f>(-F53*44100)</f>
        <v>0</v>
      </c>
      <c r="Y53">
        <f>2*29.3*M53*0.92*(AV53-R53)</f>
        <v>0</v>
      </c>
      <c r="Z53">
        <f>2*0.95*5.67E-8*(((AV53+$B$9)+273)^4-(R53+273)^4)</f>
        <v>0</v>
      </c>
      <c r="AA53">
        <f>P53+Z53+X53+Y53</f>
        <v>0</v>
      </c>
      <c r="AB53">
        <v>0.0197599442458594</v>
      </c>
      <c r="AC53">
        <v>-0.443130258835965</v>
      </c>
      <c r="AD53">
        <v>4.79256012861444</v>
      </c>
      <c r="AE53">
        <v>25</v>
      </c>
      <c r="AF53">
        <v>5</v>
      </c>
      <c r="AG53">
        <f>IF(AE53*$B$40&gt;=AI53,1.0,(AI53/(AI53-AE53*$B$40)))</f>
        <v>0</v>
      </c>
      <c r="AH53">
        <f>(AG53-1)*100</f>
        <v>0</v>
      </c>
      <c r="AI53">
        <f>MAX(0,($B$34+$B$35*AY53)/(1+$B$36*AY53)*AT53/(AV53+273)*$B$37)</f>
        <v>0</v>
      </c>
      <c r="AJ53">
        <f>$B$29*AZ53+$B$30*BA53+$B$31*BB53</f>
        <v>0</v>
      </c>
      <c r="AK53">
        <f>AJ53*AL53</f>
        <v>0</v>
      </c>
      <c r="AL53">
        <f>($B$29*$B$15+$B$30*$B$15+$B$31*(BC53*$B$16+BD53*$B$18))/($B$29+$B$30+$B$31)</f>
        <v>0</v>
      </c>
      <c r="AM53">
        <f>($B$29*$B$22+$B$30*$B$22+$B$31*(BC53*$B$23+BD53*$B$25))/($B$29+$B$30+$B$31)</f>
        <v>0</v>
      </c>
      <c r="AN53">
        <v>1495334036</v>
      </c>
      <c r="AO53">
        <v>1188.19761904762</v>
      </c>
      <c r="AP53">
        <v>1200.03333333333</v>
      </c>
      <c r="AQ53">
        <v>29.1954904761905</v>
      </c>
      <c r="AR53">
        <v>27.7955047619048</v>
      </c>
      <c r="AS53">
        <v>500.015142857143</v>
      </c>
      <c r="AT53">
        <v>100.705619047619</v>
      </c>
      <c r="AU53">
        <v>0.100014976190476</v>
      </c>
      <c r="AV53">
        <v>31.6026523809524</v>
      </c>
      <c r="AW53">
        <v>33.2895333333333</v>
      </c>
      <c r="AX53">
        <v>999.9</v>
      </c>
      <c r="AY53">
        <v>9997.19047619048</v>
      </c>
      <c r="AZ53">
        <v>749.112904761905</v>
      </c>
      <c r="BA53">
        <v>103.888095238095</v>
      </c>
      <c r="BB53">
        <v>1499.99476190476</v>
      </c>
      <c r="BC53">
        <v>0.899998714285714</v>
      </c>
      <c r="BD53">
        <v>0.100001180952381</v>
      </c>
      <c r="BE53">
        <v>34.0377047619048</v>
      </c>
      <c r="BF53">
        <v>31919.9619047619</v>
      </c>
      <c r="BG53">
        <v>1495333979.5</v>
      </c>
      <c r="BH53" t="s">
        <v>221</v>
      </c>
      <c r="BI53">
        <v>67</v>
      </c>
      <c r="BJ53">
        <v>-4.773</v>
      </c>
      <c r="BK53">
        <v>0.361</v>
      </c>
      <c r="BL53">
        <v>1200</v>
      </c>
      <c r="BM53">
        <v>27</v>
      </c>
      <c r="BN53">
        <v>0.18</v>
      </c>
      <c r="BO53">
        <v>0.07</v>
      </c>
      <c r="BP53">
        <v>-11.8009536585366</v>
      </c>
      <c r="BQ53">
        <v>-0.675704529616578</v>
      </c>
      <c r="BR53">
        <v>0.105188038589114</v>
      </c>
      <c r="BS53">
        <v>0</v>
      </c>
      <c r="BT53">
        <v>1.39046926829268</v>
      </c>
      <c r="BU53">
        <v>0.0835919163762403</v>
      </c>
      <c r="BV53">
        <v>0.0157793595329304</v>
      </c>
      <c r="BW53">
        <v>1</v>
      </c>
      <c r="BX53">
        <v>1</v>
      </c>
      <c r="BY53">
        <v>2</v>
      </c>
      <c r="BZ53" t="s">
        <v>201</v>
      </c>
      <c r="CA53">
        <v>100</v>
      </c>
      <c r="CB53">
        <v>100</v>
      </c>
      <c r="CC53">
        <v>-4.773</v>
      </c>
      <c r="CD53">
        <v>0.361</v>
      </c>
      <c r="CE53">
        <v>3</v>
      </c>
      <c r="CF53">
        <v>472.317</v>
      </c>
      <c r="CG53">
        <v>567.347</v>
      </c>
      <c r="CH53">
        <v>30.0003</v>
      </c>
      <c r="CI53">
        <v>33.8541</v>
      </c>
      <c r="CJ53">
        <v>30.0005</v>
      </c>
      <c r="CK53">
        <v>33.6337</v>
      </c>
      <c r="CL53">
        <v>33.5532</v>
      </c>
      <c r="CM53">
        <v>50.4145</v>
      </c>
      <c r="CN53">
        <v>33.2769</v>
      </c>
      <c r="CO53">
        <v>0</v>
      </c>
      <c r="CP53">
        <v>30</v>
      </c>
      <c r="CQ53">
        <v>1200</v>
      </c>
      <c r="CR53">
        <v>27.7794</v>
      </c>
      <c r="CS53">
        <v>99.4429</v>
      </c>
      <c r="CT53">
        <v>98.671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2017-05-19T09:33:17Z</dcterms:created>
  <dcterms:modified xsi:type="dcterms:W3CDTF">2017-05-19T09:33:17Z</dcterms:modified>
</cp:coreProperties>
</file>