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<sst xmlns="http://schemas.openxmlformats.org/spreadsheetml/2006/main" count="476" uniqueCount="214">
  <si>
    <t>File opened</t>
  </si>
  <si>
    <t>2017-05-20 07:18:26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</si>
  <si>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</si>
  <si>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</si>
  <si>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</si>
  <si>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</si>
  <si>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</si>
  <si>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</si>
  <si>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</si>
  <si>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</si>
  <si>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</si>
  <si>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</si>
  <si>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</si>
  <si>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{"oxygen": "21", "h2obspan2b": "0.0683661", "co2bspan2a": "0.183686", "h2obspanconc2": "0", "co2bspanconc1": "1003", "flowbzero": "0.32942", "h2obspan2a": "0.0684108", "ssb_ref": "34693.7", "h2obspanconc1": "12.17", "co2aspanconc2": "0", "co2aspan2": "0", "flowmeterzero": "0.977628", "co2bspanconc2": "0", "h2obspan1": "0.999347", "h2oaspan2a": "0.0679026", "co2bspan2b": "0.182038", "flowazero": "0.28679", "tbzero": "-0.0930328", "h2oaspanconc1": "12.17", "h2oaspan1": "1.00284", "h2oaspan2b": "0.0680957", "chamberpressurezero": "2.60135", "co2aspanconc1": "1003", "h2oazero": "1.0886", "co2bspan2": "0", "h2obspan2": "0", "co2aspan1": "0.991272", "h2obzero": "1.07491", "co2aspan2a": "0.181789", "co2bspan1": "0.991029", "h2oaspanconc2": "0", "co2aspan2b": "0.180203", "h2oaspan2": "0", "co2azero": "0.972299", "ssa_ref": "33806.8", "tazero": "-0.144211", "co2bzero": "0.944842"}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</si>
  <si>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</si>
  <si>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</si>
  <si>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</si>
  <si>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</si>
  <si>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</si>
  <si>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</si>
  <si>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</si>
  <si>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</si>
  <si>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</si>
  <si>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</si>
  <si>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</si>
  <si>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</si>
  <si>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</si>
  <si>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</si>
  <si>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</si>
  <si>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</si>
  <si>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07:18:26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</si>
  <si>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</si>
  <si>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</si>
  <si>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</si>
  <si>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</si>
  <si>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</si>
  <si>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</si>
  <si>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</si>
  <si>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</si>
  <si>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</si>
  <si>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</si>
  <si>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</si>
  <si>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</si>
  <si>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</si>
  <si>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</si>
  <si>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</si>
  <si>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</si>
  <si>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</si>
  <si>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</si>
  <si>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</si>
  <si>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</si>
  <si>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</si>
  <si>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</si>
  <si>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</si>
  <si>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</si>
  <si>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</si>
  <si>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</si>
  <si>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</si>
  <si>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</si>
  <si>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</si>
  <si>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</si>
  <si>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</si>
  <si>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</si>
  <si>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</si>
  <si>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</si>
  <si>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</si>
  <si>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</si>
  <si>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</si>
  <si>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</si>
  <si>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</si>
  <si>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</si>
  <si>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</si>
  <si>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</si>
  <si>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</si>
  <si>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</si>
  <si>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</si>
  <si>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</si>
  <si>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</si>
  <si>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</si>
  <si>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</si>
  <si>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</si>
  <si>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</si>
  <si>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</si>
  <si>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</si>
  <si>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</si>
  <si>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</si>
  <si>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</si>
  <si>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</si>
  <si>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</si>
  <si>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</si>
  <si>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</si>
  <si>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</si>
  <si>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</si>
  <si>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</si>
  <si>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</si>
  <si>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</si>
  <si>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</si>
  <si>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</si>
  <si>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</si>
  <si>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</si>
  <si>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</si>
  <si>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</si>
  <si>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</si>
  <si>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</si>
  <si>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</si>
  <si>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</si>
  <si>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</si>
  <si>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</si>
  <si>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</si>
  <si>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</si>
  <si>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</si>
  <si>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</si>
  <si>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</si>
  <si>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</si>
  <si>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</si>
  <si>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</si>
  <si>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</si>
  <si>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</si>
  <si>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</si>
  <si>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</si>
  <si>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</si>
  <si>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</si>
  <si>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</si>
  <si>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</si>
  <si>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</si>
  <si>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</si>
  <si>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</si>
  <si>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</si>
  <si>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</si>
  <si>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</si>
  <si>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</si>
  <si>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</si>
  <si>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</si>
  <si>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</si>
  <si>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</si>
  <si>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</si>
  <si>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</si>
  <si>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</si>
  <si>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</si>
  <si>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</si>
  <si>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</si>
  <si>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</si>
  <si>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</si>
  <si>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</si>
  <si>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</si>
  <si>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</si>
  <si>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</si>
  <si>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</si>
  <si>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</si>
  <si>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</si>
  <si>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</si>
  <si>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</si>
  <si>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</si>
  <si>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</si>
  <si>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</si>
  <si>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</si>
  <si>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</si>
  <si>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</si>
  <si>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</si>
  <si>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</si>
  <si>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</si>
  <si>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</si>
  <si>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</si>
  <si>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</si>
  <si>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</si>
  <si>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</si>
  <si>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</si>
  <si>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</si>
  <si>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</si>
  <si>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</si>
  <si>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</si>
  <si>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</si>
  <si>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</si>
  <si>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</si>
  <si>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</si>
  <si>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</si>
  <si>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</si>
  <si>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</si>
  <si>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</si>
  <si>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</si>
  <si>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</si>
  <si>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</si>
  <si>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</si>
  <si>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</si>
  <si>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</si>
  <si>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</si>
  <si>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</si>
  <si>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</si>
  <si>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</si>
  <si>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</si>
  <si>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</si>
  <si>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</si>
  <si>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</si>
  <si>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</si>
  <si>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</si>
  <si>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</si>
  <si>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</si>
  <si>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</si>
  <si>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</si>
  <si>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20170522 07:22:06</t>
  </si>
  <si>
    <t>--:--:--</t>
  </si>
  <si>
    <t>2/2</t>
  </si>
  <si>
    <t>20170522 07:23:49</t>
  </si>
  <si>
    <t>20170522 07:25:27</t>
  </si>
  <si>
    <t>20170522 07:27:19</t>
  </si>
  <si>
    <t>20170522 07:28:43</t>
  </si>
  <si>
    <t>20170522 07:30:38</t>
  </si>
  <si>
    <t>20170522 07:32:03</t>
  </si>
  <si>
    <t>20170522 07:33:53</t>
  </si>
  <si>
    <t>20170522 07:35:22</t>
  </si>
  <si>
    <t>20170522 07:37:23</t>
  </si>
  <si>
    <t>1/2</t>
  </si>
  <si>
    <t>20170522 07:37:36</t>
  </si>
  <si>
    <t>0/2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</si>
</sst>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4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9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1495412526.5</v>
      </c>
      <c r="C44">
        <v>0</v>
      </c>
      <c r="D44" t="s">
        <v>199</v>
      </c>
      <c r="E44">
        <v>1495412526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0.0198161224716175</v>
      </c>
      <c r="AC44">
        <v>-0.444390093955507</v>
      </c>
      <c r="AD44">
        <v>4.80369813007765</v>
      </c>
      <c r="AE44">
        <v>3</v>
      </c>
      <c r="AF44">
        <v>1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1495412521</v>
      </c>
      <c r="AO44">
        <v>504.053047619048</v>
      </c>
      <c r="AP44">
        <v>499.985666666667</v>
      </c>
      <c r="AQ44">
        <v>25.0715952380952</v>
      </c>
      <c r="AR44">
        <v>25.3498333333333</v>
      </c>
      <c r="AS44">
        <v>500.010666666667</v>
      </c>
      <c r="AT44">
        <v>100.797095238095</v>
      </c>
      <c r="AU44">
        <v>0.100016471428571</v>
      </c>
      <c r="AV44">
        <v>29.3009666666667</v>
      </c>
      <c r="AW44">
        <v>30.8528476190476</v>
      </c>
      <c r="AX44">
        <v>999.9</v>
      </c>
      <c r="AY44">
        <v>10006.1619047619</v>
      </c>
      <c r="AZ44">
        <v>744.240428571429</v>
      </c>
      <c r="BA44">
        <v>6.90607142857143</v>
      </c>
      <c r="BB44">
        <v>1499.99380952381</v>
      </c>
      <c r="BC44">
        <v>0.899999428571429</v>
      </c>
      <c r="BD44">
        <v>0.100000542857143</v>
      </c>
      <c r="BE44">
        <v>29</v>
      </c>
      <c r="BF44">
        <v>31919.9666666667</v>
      </c>
      <c r="BG44">
        <v>0</v>
      </c>
      <c r="BH44" t="s">
        <v>200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4.06718975609756</v>
      </c>
      <c r="BQ44">
        <v>-0.0529850174216032</v>
      </c>
      <c r="BR44">
        <v>0.0259125043256787</v>
      </c>
      <c r="BS44">
        <v>1</v>
      </c>
      <c r="BT44">
        <v>-0.285133829268293</v>
      </c>
      <c r="BU44">
        <v>0.0767063832752615</v>
      </c>
      <c r="BV44">
        <v>0.00781538161889101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0</v>
      </c>
      <c r="CD44">
        <v>0</v>
      </c>
      <c r="CE44">
        <v>3</v>
      </c>
      <c r="CF44">
        <v>500.999</v>
      </c>
      <c r="CG44">
        <v>621.799</v>
      </c>
      <c r="CH44">
        <v>30.0005</v>
      </c>
      <c r="CI44">
        <v>28.6499</v>
      </c>
      <c r="CJ44">
        <v>30.0002</v>
      </c>
      <c r="CK44">
        <v>28.5793</v>
      </c>
      <c r="CL44">
        <v>28.5213</v>
      </c>
      <c r="CM44">
        <v>25.0131</v>
      </c>
      <c r="CN44">
        <v>15.2103</v>
      </c>
      <c r="CO44">
        <v>2.14533</v>
      </c>
      <c r="CP44">
        <v>30</v>
      </c>
      <c r="CQ44">
        <v>500</v>
      </c>
      <c r="CR44">
        <v>25.3542</v>
      </c>
      <c r="CS44">
        <v>100.578</v>
      </c>
      <c r="CT44">
        <v>99.6017</v>
      </c>
    </row>
    <row r="45" spans="1:98">
      <c r="A45">
        <v>2</v>
      </c>
      <c r="B45">
        <v>1495412629.5</v>
      </c>
      <c r="C45">
        <v>103</v>
      </c>
      <c r="D45" t="s">
        <v>202</v>
      </c>
      <c r="E45">
        <v>1495412629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0.0197981939989853</v>
      </c>
      <c r="AC45">
        <v>-0.443988035699717</v>
      </c>
      <c r="AD45">
        <v>4.800144253731</v>
      </c>
      <c r="AE45">
        <v>3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1495412624</v>
      </c>
      <c r="AO45">
        <v>304.021476190476</v>
      </c>
      <c r="AP45">
        <v>299.979857142857</v>
      </c>
      <c r="AQ45">
        <v>25.1853714285714</v>
      </c>
      <c r="AR45">
        <v>25.4612095238095</v>
      </c>
      <c r="AS45">
        <v>500.013095238095</v>
      </c>
      <c r="AT45">
        <v>100.799095238095</v>
      </c>
      <c r="AU45">
        <v>0.100019447619048</v>
      </c>
      <c r="AV45">
        <v>29.3952333333333</v>
      </c>
      <c r="AW45">
        <v>30.9482047619048</v>
      </c>
      <c r="AX45">
        <v>999.9</v>
      </c>
      <c r="AY45">
        <v>9993.15523809524</v>
      </c>
      <c r="AZ45">
        <v>744.33980952381</v>
      </c>
      <c r="BA45">
        <v>8.62075142857143</v>
      </c>
      <c r="BB45">
        <v>1499.99285714286</v>
      </c>
      <c r="BC45">
        <v>0.900000333333333</v>
      </c>
      <c r="BD45">
        <v>0.0999996619047619</v>
      </c>
      <c r="BE45">
        <v>30</v>
      </c>
      <c r="BF45">
        <v>31919.9476190476</v>
      </c>
      <c r="BG45">
        <v>0</v>
      </c>
      <c r="BH45" t="s">
        <v>200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4.04368219512195</v>
      </c>
      <c r="BQ45">
        <v>-0.0843171428571421</v>
      </c>
      <c r="BR45">
        <v>0.030669337791144</v>
      </c>
      <c r="BS45">
        <v>1</v>
      </c>
      <c r="BT45">
        <v>-0.277492853658537</v>
      </c>
      <c r="BU45">
        <v>0.0161325574912892</v>
      </c>
      <c r="BV45">
        <v>0.00215426341393826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0</v>
      </c>
      <c r="CD45">
        <v>0</v>
      </c>
      <c r="CE45">
        <v>3</v>
      </c>
      <c r="CF45">
        <v>501.2</v>
      </c>
      <c r="CG45">
        <v>621.374</v>
      </c>
      <c r="CH45">
        <v>30.0004</v>
      </c>
      <c r="CI45">
        <v>28.6658</v>
      </c>
      <c r="CJ45">
        <v>30</v>
      </c>
      <c r="CK45">
        <v>28.5903</v>
      </c>
      <c r="CL45">
        <v>28.5287</v>
      </c>
      <c r="CM45">
        <v>16.7756</v>
      </c>
      <c r="CN45">
        <v>14.3849</v>
      </c>
      <c r="CO45">
        <v>4.81317</v>
      </c>
      <c r="CP45">
        <v>30</v>
      </c>
      <c r="CQ45">
        <v>300</v>
      </c>
      <c r="CR45">
        <v>25.503</v>
      </c>
      <c r="CS45">
        <v>100.575</v>
      </c>
      <c r="CT45">
        <v>99.6032</v>
      </c>
    </row>
    <row r="46" spans="1:98">
      <c r="A46">
        <v>3</v>
      </c>
      <c r="B46">
        <v>1495412727.5</v>
      </c>
      <c r="C46">
        <v>201</v>
      </c>
      <c r="D46" t="s">
        <v>203</v>
      </c>
      <c r="E46">
        <v>1495412727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0.0198238366824449</v>
      </c>
      <c r="AC46">
        <v>-0.444563090407224</v>
      </c>
      <c r="AD46">
        <v>4.80522709220762</v>
      </c>
      <c r="AE46">
        <v>3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1495412722</v>
      </c>
      <c r="AO46">
        <v>203.876619047619</v>
      </c>
      <c r="AP46">
        <v>200.023952380952</v>
      </c>
      <c r="AQ46">
        <v>25.3574476190476</v>
      </c>
      <c r="AR46">
        <v>25.6605619047619</v>
      </c>
      <c r="AS46">
        <v>500.013571428571</v>
      </c>
      <c r="AT46">
        <v>100.80280952381</v>
      </c>
      <c r="AU46">
        <v>0.100018214285714</v>
      </c>
      <c r="AV46">
        <v>29.4561142857143</v>
      </c>
      <c r="AW46">
        <v>31.0105047619048</v>
      </c>
      <c r="AX46">
        <v>999.9</v>
      </c>
      <c r="AY46">
        <v>9999.91476190476</v>
      </c>
      <c r="AZ46">
        <v>744.248666666667</v>
      </c>
      <c r="BA46">
        <v>12.8781333333333</v>
      </c>
      <c r="BB46">
        <v>1499.99761904762</v>
      </c>
      <c r="BC46">
        <v>0.900000952380952</v>
      </c>
      <c r="BD46">
        <v>0.0999990523809524</v>
      </c>
      <c r="BE46">
        <v>30</v>
      </c>
      <c r="BF46">
        <v>31920.0428571429</v>
      </c>
      <c r="BG46">
        <v>0</v>
      </c>
      <c r="BH46" t="s">
        <v>200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3.86544634146341</v>
      </c>
      <c r="BQ46">
        <v>-0.0929044599303097</v>
      </c>
      <c r="BR46">
        <v>0.0338707419432442</v>
      </c>
      <c r="BS46">
        <v>1</v>
      </c>
      <c r="BT46">
        <v>-0.311330024390244</v>
      </c>
      <c r="BU46">
        <v>0.0946841811846727</v>
      </c>
      <c r="BV46">
        <v>0.00966581858668083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0</v>
      </c>
      <c r="CD46">
        <v>0</v>
      </c>
      <c r="CE46">
        <v>3</v>
      </c>
      <c r="CF46">
        <v>501.352</v>
      </c>
      <c r="CG46">
        <v>621.423</v>
      </c>
      <c r="CH46">
        <v>30</v>
      </c>
      <c r="CI46">
        <v>28.6682</v>
      </c>
      <c r="CJ46">
        <v>30.0001</v>
      </c>
      <c r="CK46">
        <v>28.5903</v>
      </c>
      <c r="CL46">
        <v>28.5294</v>
      </c>
      <c r="CM46">
        <v>12.3138</v>
      </c>
      <c r="CN46">
        <v>13.2564</v>
      </c>
      <c r="CO46">
        <v>8.25595</v>
      </c>
      <c r="CP46">
        <v>30</v>
      </c>
      <c r="CQ46">
        <v>200</v>
      </c>
      <c r="CR46">
        <v>25.6601</v>
      </c>
      <c r="CS46">
        <v>100.577</v>
      </c>
      <c r="CT46">
        <v>99.6113</v>
      </c>
    </row>
    <row r="47" spans="1:98">
      <c r="A47">
        <v>4</v>
      </c>
      <c r="B47">
        <v>1495412839.1</v>
      </c>
      <c r="C47">
        <v>312.599999904633</v>
      </c>
      <c r="D47" t="s">
        <v>204</v>
      </c>
      <c r="E47">
        <v>1495412839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0.0198109563482579</v>
      </c>
      <c r="AC47">
        <v>-0.444274240107288</v>
      </c>
      <c r="AD47">
        <v>4.80267413700299</v>
      </c>
      <c r="AE47">
        <v>3</v>
      </c>
      <c r="AF47">
        <v>1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1495412834</v>
      </c>
      <c r="AO47">
        <v>103.72980952381</v>
      </c>
      <c r="AP47">
        <v>100.074333333333</v>
      </c>
      <c r="AQ47">
        <v>25.4077952380952</v>
      </c>
      <c r="AR47">
        <v>25.7528285714286</v>
      </c>
      <c r="AS47">
        <v>500.013619047619</v>
      </c>
      <c r="AT47">
        <v>100.807333333333</v>
      </c>
      <c r="AU47">
        <v>0.100009542857143</v>
      </c>
      <c r="AV47">
        <v>29.5135857142857</v>
      </c>
      <c r="AW47">
        <v>31.0897095238095</v>
      </c>
      <c r="AX47">
        <v>999.9</v>
      </c>
      <c r="AY47">
        <v>9982.70952380952</v>
      </c>
      <c r="AZ47">
        <v>744.194428571429</v>
      </c>
      <c r="BA47">
        <v>19.8705857142857</v>
      </c>
      <c r="BB47">
        <v>1499.99619047619</v>
      </c>
      <c r="BC47">
        <v>0.899998571428571</v>
      </c>
      <c r="BD47">
        <v>0.100001447619048</v>
      </c>
      <c r="BE47">
        <v>30</v>
      </c>
      <c r="BF47">
        <v>31919.980952381</v>
      </c>
      <c r="BG47">
        <v>0</v>
      </c>
      <c r="BH47" t="s">
        <v>200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3.65999658536585</v>
      </c>
      <c r="BQ47">
        <v>-0.0828370034843212</v>
      </c>
      <c r="BR47">
        <v>0.031444997943351</v>
      </c>
      <c r="BS47">
        <v>1</v>
      </c>
      <c r="BT47">
        <v>-0.346111926829268</v>
      </c>
      <c r="BU47">
        <v>0.0183445087107998</v>
      </c>
      <c r="BV47">
        <v>0.0066065267594943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0</v>
      </c>
      <c r="CD47">
        <v>0</v>
      </c>
      <c r="CE47">
        <v>3</v>
      </c>
      <c r="CF47">
        <v>501.499</v>
      </c>
      <c r="CG47">
        <v>621.244</v>
      </c>
      <c r="CH47">
        <v>30.0003</v>
      </c>
      <c r="CI47">
        <v>28.6584</v>
      </c>
      <c r="CJ47">
        <v>30</v>
      </c>
      <c r="CK47">
        <v>28.5804</v>
      </c>
      <c r="CL47">
        <v>28.5189</v>
      </c>
      <c r="CM47">
        <v>7.65037</v>
      </c>
      <c r="CN47">
        <v>12.4108</v>
      </c>
      <c r="CO47">
        <v>12.5044</v>
      </c>
      <c r="CP47">
        <v>30</v>
      </c>
      <c r="CQ47">
        <v>100</v>
      </c>
      <c r="CR47">
        <v>25.7884</v>
      </c>
      <c r="CS47">
        <v>100.583</v>
      </c>
      <c r="CT47">
        <v>99.6241</v>
      </c>
    </row>
    <row r="48" spans="1:98">
      <c r="A48">
        <v>5</v>
      </c>
      <c r="B48">
        <v>1495412923.6</v>
      </c>
      <c r="C48">
        <v>397.099999904633</v>
      </c>
      <c r="D48" t="s">
        <v>205</v>
      </c>
      <c r="E48">
        <v>1495412923.1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0.019818874792764</v>
      </c>
      <c r="AC48">
        <v>-0.444451816638875</v>
      </c>
      <c r="AD48">
        <v>4.80424365518293</v>
      </c>
      <c r="AE48">
        <v>3</v>
      </c>
      <c r="AF48">
        <v>1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1495412918.1</v>
      </c>
      <c r="AO48">
        <v>33.7541285714286</v>
      </c>
      <c r="AP48">
        <v>29.9848666666667</v>
      </c>
      <c r="AQ48">
        <v>25.5161904761905</v>
      </c>
      <c r="AR48">
        <v>25.832280952381</v>
      </c>
      <c r="AS48">
        <v>500.010571428571</v>
      </c>
      <c r="AT48">
        <v>100.810666666667</v>
      </c>
      <c r="AU48">
        <v>0.10000730952381</v>
      </c>
      <c r="AV48">
        <v>29.5570666666667</v>
      </c>
      <c r="AW48">
        <v>31.1289904761905</v>
      </c>
      <c r="AX48">
        <v>999.9</v>
      </c>
      <c r="AY48">
        <v>10002.1780952381</v>
      </c>
      <c r="AZ48">
        <v>743.994095238095</v>
      </c>
      <c r="BA48">
        <v>21.6420523809524</v>
      </c>
      <c r="BB48">
        <v>1499.9980952381</v>
      </c>
      <c r="BC48">
        <v>0.900001952380953</v>
      </c>
      <c r="BD48">
        <v>0.0999981190476191</v>
      </c>
      <c r="BE48">
        <v>30</v>
      </c>
      <c r="BF48">
        <v>31920.0428571429</v>
      </c>
      <c r="BG48">
        <v>0</v>
      </c>
      <c r="BH48" t="s">
        <v>200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3.79238073170732</v>
      </c>
      <c r="BQ48">
        <v>-0.0822763066202192</v>
      </c>
      <c r="BR48">
        <v>0.0593247307617355</v>
      </c>
      <c r="BS48">
        <v>1</v>
      </c>
      <c r="BT48">
        <v>-0.315814658536585</v>
      </c>
      <c r="BU48">
        <v>0.000154202090592015</v>
      </c>
      <c r="BV48">
        <v>0.0018280398219732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0</v>
      </c>
      <c r="CD48">
        <v>0</v>
      </c>
      <c r="CE48">
        <v>3</v>
      </c>
      <c r="CF48">
        <v>501.602</v>
      </c>
      <c r="CG48">
        <v>621.128</v>
      </c>
      <c r="CH48">
        <v>30.0005</v>
      </c>
      <c r="CI48">
        <v>28.6511</v>
      </c>
      <c r="CJ48">
        <v>30.0001</v>
      </c>
      <c r="CK48">
        <v>28.5731</v>
      </c>
      <c r="CL48">
        <v>28.514</v>
      </c>
      <c r="CM48">
        <v>4.40173</v>
      </c>
      <c r="CN48">
        <v>12.4108</v>
      </c>
      <c r="CO48">
        <v>16.3463</v>
      </c>
      <c r="CP48">
        <v>30</v>
      </c>
      <c r="CQ48">
        <v>30</v>
      </c>
      <c r="CR48">
        <v>25.7473</v>
      </c>
      <c r="CS48">
        <v>100.586</v>
      </c>
      <c r="CT48">
        <v>99.6302</v>
      </c>
    </row>
    <row r="49" spans="1:98">
      <c r="A49">
        <v>6</v>
      </c>
      <c r="B49">
        <v>1495413038.6</v>
      </c>
      <c r="C49">
        <v>512.099999904633</v>
      </c>
      <c r="D49" t="s">
        <v>206</v>
      </c>
      <c r="E49">
        <v>1495413038.1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0.0197311493614406</v>
      </c>
      <c r="AC49">
        <v>-0.442484513866905</v>
      </c>
      <c r="AD49">
        <v>4.78684885752676</v>
      </c>
      <c r="AE49">
        <v>3</v>
      </c>
      <c r="AF49">
        <v>1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1495413033.1</v>
      </c>
      <c r="AO49">
        <v>403.543190476191</v>
      </c>
      <c r="AP49">
        <v>399.986476190476</v>
      </c>
      <c r="AQ49">
        <v>25.5778142857143</v>
      </c>
      <c r="AR49">
        <v>25.8580238095238</v>
      </c>
      <c r="AS49">
        <v>500.016761904762</v>
      </c>
      <c r="AT49">
        <v>100.816</v>
      </c>
      <c r="AU49">
        <v>0.100002123809524</v>
      </c>
      <c r="AV49">
        <v>29.6093761904762</v>
      </c>
      <c r="AW49">
        <v>31.1843904761905</v>
      </c>
      <c r="AX49">
        <v>999.9</v>
      </c>
      <c r="AY49">
        <v>10009.3128571429</v>
      </c>
      <c r="AZ49">
        <v>743.519142857143</v>
      </c>
      <c r="BA49">
        <v>27.1656047619048</v>
      </c>
      <c r="BB49">
        <v>1499.99714285714</v>
      </c>
      <c r="BC49">
        <v>0.899998714285714</v>
      </c>
      <c r="BD49">
        <v>0.100001280952381</v>
      </c>
      <c r="BE49">
        <v>30</v>
      </c>
      <c r="BF49">
        <v>31920.0285714286</v>
      </c>
      <c r="BG49">
        <v>0</v>
      </c>
      <c r="BH49" t="s">
        <v>200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3.55236414634146</v>
      </c>
      <c r="BQ49">
        <v>-0.0452224390243781</v>
      </c>
      <c r="BR49">
        <v>0.0695318363641699</v>
      </c>
      <c r="BS49">
        <v>1</v>
      </c>
      <c r="BT49">
        <v>-0.275984317073171</v>
      </c>
      <c r="BU49">
        <v>-0.0178755888501727</v>
      </c>
      <c r="BV49">
        <v>0.0127872460076609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0</v>
      </c>
      <c r="CD49">
        <v>0</v>
      </c>
      <c r="CE49">
        <v>3</v>
      </c>
      <c r="CF49">
        <v>501.822</v>
      </c>
      <c r="CG49">
        <v>622.014</v>
      </c>
      <c r="CH49">
        <v>30.0004</v>
      </c>
      <c r="CI49">
        <v>28.6535</v>
      </c>
      <c r="CJ49">
        <v>30.0001</v>
      </c>
      <c r="CK49">
        <v>28.5731</v>
      </c>
      <c r="CL49">
        <v>28.5116</v>
      </c>
      <c r="CM49">
        <v>20.94</v>
      </c>
      <c r="CN49">
        <v>12.9875</v>
      </c>
      <c r="CO49">
        <v>20.9505</v>
      </c>
      <c r="CP49">
        <v>30</v>
      </c>
      <c r="CQ49">
        <v>400</v>
      </c>
      <c r="CR49">
        <v>25.8076</v>
      </c>
      <c r="CS49">
        <v>100.586</v>
      </c>
      <c r="CT49">
        <v>99.6297</v>
      </c>
    </row>
    <row r="50" spans="1:98">
      <c r="A50">
        <v>7</v>
      </c>
      <c r="B50">
        <v>1495413123.6</v>
      </c>
      <c r="C50">
        <v>597.099999904633</v>
      </c>
      <c r="D50" t="s">
        <v>207</v>
      </c>
      <c r="E50">
        <v>1495413123.1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0.0198064159402707</v>
      </c>
      <c r="AC50">
        <v>-0.444172418354071</v>
      </c>
      <c r="AD50">
        <v>4.80177412668386</v>
      </c>
      <c r="AE50">
        <v>2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1495413118.1</v>
      </c>
      <c r="AO50">
        <v>603.248619047619</v>
      </c>
      <c r="AP50">
        <v>600.015</v>
      </c>
      <c r="AQ50">
        <v>25.6185428571429</v>
      </c>
      <c r="AR50">
        <v>25.8762095238095</v>
      </c>
      <c r="AS50">
        <v>499.999952380952</v>
      </c>
      <c r="AT50">
        <v>100.821571428571</v>
      </c>
      <c r="AU50">
        <v>0.0999902857142857</v>
      </c>
      <c r="AV50">
        <v>29.6412571428571</v>
      </c>
      <c r="AW50">
        <v>31.2265666666667</v>
      </c>
      <c r="AX50">
        <v>999.9</v>
      </c>
      <c r="AY50">
        <v>9991.00714285714</v>
      </c>
      <c r="AZ50">
        <v>742.944142857143</v>
      </c>
      <c r="BA50">
        <v>34.6625047619048</v>
      </c>
      <c r="BB50">
        <v>1499.99714285714</v>
      </c>
      <c r="BC50">
        <v>0.900001095238095</v>
      </c>
      <c r="BD50">
        <v>0.0999990428571429</v>
      </c>
      <c r="BE50">
        <v>30</v>
      </c>
      <c r="BF50">
        <v>31920.0142857143</v>
      </c>
      <c r="BG50">
        <v>0</v>
      </c>
      <c r="BH50" t="s">
        <v>200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3.22082048780488</v>
      </c>
      <c r="BQ50">
        <v>0.0601636933797815</v>
      </c>
      <c r="BR50">
        <v>0.0429541436685523</v>
      </c>
      <c r="BS50">
        <v>1</v>
      </c>
      <c r="BT50">
        <v>-0.249312829268293</v>
      </c>
      <c r="BU50">
        <v>-0.0982409477351917</v>
      </c>
      <c r="BV50">
        <v>0.0107013267673035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0</v>
      </c>
      <c r="CD50">
        <v>0</v>
      </c>
      <c r="CE50">
        <v>3</v>
      </c>
      <c r="CF50">
        <v>501.939</v>
      </c>
      <c r="CG50">
        <v>622.441</v>
      </c>
      <c r="CH50">
        <v>30.0003</v>
      </c>
      <c r="CI50">
        <v>28.6633</v>
      </c>
      <c r="CJ50">
        <v>30.0002</v>
      </c>
      <c r="CK50">
        <v>28.5804</v>
      </c>
      <c r="CL50">
        <v>28.5189</v>
      </c>
      <c r="CM50">
        <v>28.8758</v>
      </c>
      <c r="CN50">
        <v>14.0966</v>
      </c>
      <c r="CO50">
        <v>23.6241</v>
      </c>
      <c r="CP50">
        <v>30</v>
      </c>
      <c r="CQ50">
        <v>600</v>
      </c>
      <c r="CR50">
        <v>25.8048</v>
      </c>
      <c r="CS50">
        <v>100.584</v>
      </c>
      <c r="CT50">
        <v>99.6294</v>
      </c>
    </row>
    <row r="51" spans="1:98">
      <c r="A51">
        <v>8</v>
      </c>
      <c r="B51">
        <v>1495413233.6</v>
      </c>
      <c r="C51">
        <v>707.099999904633</v>
      </c>
      <c r="D51" t="s">
        <v>208</v>
      </c>
      <c r="E51">
        <v>1495413233.1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0.0197683640952067</v>
      </c>
      <c r="AC51">
        <v>-0.443319079713909</v>
      </c>
      <c r="AD51">
        <v>4.79422984891696</v>
      </c>
      <c r="AE51">
        <v>3</v>
      </c>
      <c r="AF51">
        <v>1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1495413228.1</v>
      </c>
      <c r="AO51">
        <v>802.672285714286</v>
      </c>
      <c r="AP51">
        <v>800.007857142857</v>
      </c>
      <c r="AQ51">
        <v>25.6474428571429</v>
      </c>
      <c r="AR51">
        <v>25.8235571428571</v>
      </c>
      <c r="AS51">
        <v>500.020142857143</v>
      </c>
      <c r="AT51">
        <v>100.830666666667</v>
      </c>
      <c r="AU51">
        <v>0.100026957142857</v>
      </c>
      <c r="AV51">
        <v>29.6884761904762</v>
      </c>
      <c r="AW51">
        <v>31.2694142857143</v>
      </c>
      <c r="AX51">
        <v>999.9</v>
      </c>
      <c r="AY51">
        <v>10000.8847619048</v>
      </c>
      <c r="AZ51">
        <v>742.204428571429</v>
      </c>
      <c r="BA51">
        <v>36.6561523809524</v>
      </c>
      <c r="BB51">
        <v>1499.99761904762</v>
      </c>
      <c r="BC51">
        <v>0.899998904761905</v>
      </c>
      <c r="BD51">
        <v>0.1000011</v>
      </c>
      <c r="BE51">
        <v>31</v>
      </c>
      <c r="BF51">
        <v>31920.0095238095</v>
      </c>
      <c r="BG51">
        <v>0</v>
      </c>
      <c r="BH51" t="s">
        <v>200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2.69242195121951</v>
      </c>
      <c r="BQ51">
        <v>-0.0969045993031361</v>
      </c>
      <c r="BR51">
        <v>0.0593411724472331</v>
      </c>
      <c r="BS51">
        <v>1</v>
      </c>
      <c r="BT51">
        <v>-0.172716780487805</v>
      </c>
      <c r="BU51">
        <v>-0.0309308989547033</v>
      </c>
      <c r="BV51">
        <v>0.00406642810549753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0</v>
      </c>
      <c r="CD51">
        <v>0</v>
      </c>
      <c r="CE51">
        <v>3</v>
      </c>
      <c r="CF51">
        <v>501.931</v>
      </c>
      <c r="CG51">
        <v>622.497</v>
      </c>
      <c r="CH51">
        <v>30.0003</v>
      </c>
      <c r="CI51">
        <v>28.6812</v>
      </c>
      <c r="CJ51">
        <v>30.0002</v>
      </c>
      <c r="CK51">
        <v>28.5927</v>
      </c>
      <c r="CL51">
        <v>28.5311</v>
      </c>
      <c r="CM51">
        <v>36.3131</v>
      </c>
      <c r="CN51">
        <v>14.9225</v>
      </c>
      <c r="CO51">
        <v>26.6512</v>
      </c>
      <c r="CP51">
        <v>30</v>
      </c>
      <c r="CQ51">
        <v>800</v>
      </c>
      <c r="CR51">
        <v>25.8594</v>
      </c>
      <c r="CS51">
        <v>100.58</v>
      </c>
      <c r="CT51">
        <v>99.6271</v>
      </c>
    </row>
    <row r="52" spans="1:98">
      <c r="A52">
        <v>9</v>
      </c>
      <c r="B52">
        <v>1495413322.6</v>
      </c>
      <c r="C52">
        <v>796.099999904633</v>
      </c>
      <c r="D52" t="s">
        <v>209</v>
      </c>
      <c r="E52">
        <v>1495413322.1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0.0198364683676689</v>
      </c>
      <c r="AC52">
        <v>-0.444846364584177</v>
      </c>
      <c r="AD52">
        <v>4.80773045522184</v>
      </c>
      <c r="AE52">
        <v>2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1495413317.1</v>
      </c>
      <c r="AO52">
        <v>1001.86047619048</v>
      </c>
      <c r="AP52">
        <v>999.807761904762</v>
      </c>
      <c r="AQ52">
        <v>25.7790238095238</v>
      </c>
      <c r="AR52">
        <v>25.8328571428571</v>
      </c>
      <c r="AS52">
        <v>500.026047619048</v>
      </c>
      <c r="AT52">
        <v>100.83619047619</v>
      </c>
      <c r="AU52">
        <v>0.100040666666667</v>
      </c>
      <c r="AV52">
        <v>29.7250952380952</v>
      </c>
      <c r="AW52">
        <v>31.2965714285714</v>
      </c>
      <c r="AX52">
        <v>999.9</v>
      </c>
      <c r="AY52">
        <v>10004.0228571429</v>
      </c>
      <c r="AZ52">
        <v>741.572761904762</v>
      </c>
      <c r="BA52">
        <v>37.4029523809524</v>
      </c>
      <c r="BB52">
        <v>1499.99619047619</v>
      </c>
      <c r="BC52">
        <v>0.899998047619048</v>
      </c>
      <c r="BD52">
        <v>0.100001933333333</v>
      </c>
      <c r="BE52">
        <v>31</v>
      </c>
      <c r="BF52">
        <v>31919.9714285714</v>
      </c>
      <c r="BG52">
        <v>0</v>
      </c>
      <c r="BH52" t="s">
        <v>200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2.04982585365854</v>
      </c>
      <c r="BQ52">
        <v>-0.0341163763066211</v>
      </c>
      <c r="BR52">
        <v>0.0512631505543609</v>
      </c>
      <c r="BS52">
        <v>1</v>
      </c>
      <c r="BT52">
        <v>-0.0511134048780488</v>
      </c>
      <c r="BU52">
        <v>-0.040085416724738</v>
      </c>
      <c r="BV52">
        <v>0.00575615603976495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0</v>
      </c>
      <c r="CD52">
        <v>0</v>
      </c>
      <c r="CE52">
        <v>3</v>
      </c>
      <c r="CF52">
        <v>502.081</v>
      </c>
      <c r="CG52">
        <v>622.674</v>
      </c>
      <c r="CH52">
        <v>30.0002</v>
      </c>
      <c r="CI52">
        <v>28.7001</v>
      </c>
      <c r="CJ52">
        <v>30.0002</v>
      </c>
      <c r="CK52">
        <v>28.6075</v>
      </c>
      <c r="CL52">
        <v>28.5434</v>
      </c>
      <c r="CM52">
        <v>43.3819</v>
      </c>
      <c r="CN52">
        <v>16.0378</v>
      </c>
      <c r="CO52">
        <v>27.7964</v>
      </c>
      <c r="CP52">
        <v>30</v>
      </c>
      <c r="CQ52">
        <v>1000</v>
      </c>
      <c r="CR52">
        <v>25.7401</v>
      </c>
      <c r="CS52">
        <v>100.576</v>
      </c>
      <c r="CT52">
        <v>99.6254</v>
      </c>
    </row>
    <row r="53" spans="1:98">
      <c r="A53">
        <v>10</v>
      </c>
      <c r="B53">
        <v>1495413443.1</v>
      </c>
      <c r="C53">
        <v>916.599999904633</v>
      </c>
      <c r="D53" t="s">
        <v>210</v>
      </c>
      <c r="E53">
        <v>1495413442.6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0.0198097057215272</v>
      </c>
      <c r="AC53">
        <v>-0.444246193947845</v>
      </c>
      <c r="AD53">
        <v>4.80242623877888</v>
      </c>
      <c r="AE53">
        <v>2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1495413437.6</v>
      </c>
      <c r="AO53">
        <v>1200.93619047619</v>
      </c>
      <c r="AP53">
        <v>1200.06047619048</v>
      </c>
      <c r="AQ53">
        <v>25.7934</v>
      </c>
      <c r="AR53">
        <v>25.6844857142857</v>
      </c>
      <c r="AS53">
        <v>500.012142857143</v>
      </c>
      <c r="AT53">
        <v>100.843666666667</v>
      </c>
      <c r="AU53">
        <v>0.100012752380952</v>
      </c>
      <c r="AV53">
        <v>29.7621857142857</v>
      </c>
      <c r="AW53">
        <v>31.3262</v>
      </c>
      <c r="AX53">
        <v>999.9</v>
      </c>
      <c r="AY53">
        <v>9995.44142857143</v>
      </c>
      <c r="AZ53">
        <v>741.118761904762</v>
      </c>
      <c r="BA53">
        <v>23.3514238095238</v>
      </c>
      <c r="BB53">
        <v>1499.99952380952</v>
      </c>
      <c r="BC53">
        <v>0.900000619047619</v>
      </c>
      <c r="BD53">
        <v>0.0999994428571429</v>
      </c>
      <c r="BE53">
        <v>31</v>
      </c>
      <c r="BF53">
        <v>31920.0619047619</v>
      </c>
      <c r="BG53">
        <v>0</v>
      </c>
      <c r="BH53" t="s">
        <v>200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0.908649536585366</v>
      </c>
      <c r="BQ53">
        <v>-0.435213574912912</v>
      </c>
      <c r="BR53">
        <v>0.0967103900391109</v>
      </c>
      <c r="BS53">
        <v>0</v>
      </c>
      <c r="BT53">
        <v>0.103874924390244</v>
      </c>
      <c r="BU53">
        <v>0.0639450041811866</v>
      </c>
      <c r="BV53">
        <v>0.00728512027132688</v>
      </c>
      <c r="BW53">
        <v>1</v>
      </c>
      <c r="BX53">
        <v>1</v>
      </c>
      <c r="BY53">
        <v>2</v>
      </c>
      <c r="BZ53" t="s">
        <v>211</v>
      </c>
      <c r="CA53">
        <v>100</v>
      </c>
      <c r="CB53">
        <v>100</v>
      </c>
      <c r="CC53">
        <v>0</v>
      </c>
      <c r="CD53">
        <v>0</v>
      </c>
      <c r="CE53">
        <v>3</v>
      </c>
      <c r="CF53">
        <v>502.129</v>
      </c>
      <c r="CG53">
        <v>622.596</v>
      </c>
      <c r="CH53">
        <v>30.0002</v>
      </c>
      <c r="CI53">
        <v>28.7271</v>
      </c>
      <c r="CJ53">
        <v>30.0001</v>
      </c>
      <c r="CK53">
        <v>28.6297</v>
      </c>
      <c r="CL53">
        <v>28.5654</v>
      </c>
      <c r="CM53">
        <v>50.1264</v>
      </c>
      <c r="CN53">
        <v>17.1563</v>
      </c>
      <c r="CO53">
        <v>28.1704</v>
      </c>
      <c r="CP53">
        <v>30</v>
      </c>
      <c r="CQ53">
        <v>1200</v>
      </c>
      <c r="CR53">
        <v>25.5731</v>
      </c>
      <c r="CS53">
        <v>100.568</v>
      </c>
      <c r="CT53">
        <v>99.6195</v>
      </c>
    </row>
    <row r="54" spans="1:98">
      <c r="A54">
        <v>11</v>
      </c>
      <c r="B54">
        <v>1495413456.1</v>
      </c>
      <c r="C54">
        <v>929.599999904633</v>
      </c>
      <c r="D54" t="s">
        <v>212</v>
      </c>
      <c r="E54">
        <v>1495413455.6</v>
      </c>
      <c r="F54">
        <f>AS54*AG54*(AQ54-AR54)/(100*$B$5*(1000-AG54*AQ54))</f>
        <v>0</v>
      </c>
      <c r="G54">
        <f>AS54*AG54*(AP54-AO54*(1000-AG54*AR54)/(1000-AG54*AQ54))/(100*$B$5)</f>
        <v>0</v>
      </c>
      <c r="H54">
        <f>AO54 - G54*$B$5*100.0/(AI54*AY54)</f>
        <v>0</v>
      </c>
      <c r="I54">
        <f>((O54-F54/2)*(AO54 - G54*$B$5*100.0/(AI54*AY54))-G54)/(O54+F54/2)</f>
        <v>0</v>
      </c>
      <c r="J54">
        <f>I54*(AT54+AU54)/1000.0</f>
        <v>0</v>
      </c>
      <c r="K54">
        <f>(AO54 - G54*$B$5*100.0/(AI54*AY54))*(AT54+AU54)/1000.0</f>
        <v>0</v>
      </c>
      <c r="L54">
        <f>2.0/((1/N54-1/M54)+SQRT((1/N54-1/M54)*(1/N54-1/M54) + 4*$B$6/(($B$6+1)*($B$6+1))*(2*1/N54*1/M54-1/M54*1/M54)))</f>
        <v>0</v>
      </c>
      <c r="M54">
        <f>AD54+AC54*$B$5+AB54*$B$5*$B$5</f>
        <v>0</v>
      </c>
      <c r="N54">
        <f>F54*(1000-(1000*0.61365*exp(17.502*R54/(240.97+R54))/(AT54+AU54)+AQ54)/2)/(1000*0.61365*exp(17.502*R54/(240.97+R54))/(AT54+AU54)-AQ54)</f>
        <v>0</v>
      </c>
      <c r="O54">
        <f>1/(($B$6+1)/(L54/1.6)+1/(M54/1.37)) + $B$6/(($B$6+1)/(L54/1.6) + $B$6/(M54/1.37))</f>
        <v>0</v>
      </c>
      <c r="P54">
        <f>(AK54*AM54)</f>
        <v>0</v>
      </c>
      <c r="Q54">
        <f>(AV54+(P54+2*0.95*5.67E-8*(((AV54+$B$9)+273)^4-(AV54+273)^4)-44100*F54)/(1.84*29.3*M54+8*0.95*5.67E-8*(AV54+273)^3))</f>
        <v>0</v>
      </c>
      <c r="R54">
        <f>($B$10*AW54+$B$11*AX54+$B$12*Q54)</f>
        <v>0</v>
      </c>
      <c r="S54">
        <f>0.61365*exp(17.502*R54/(240.97+R54))</f>
        <v>0</v>
      </c>
      <c r="T54">
        <f>(U54/V54*100)</f>
        <v>0</v>
      </c>
      <c r="U54">
        <f>AQ54*(AT54+AU54)/1000</f>
        <v>0</v>
      </c>
      <c r="V54">
        <f>0.61365*exp(17.502*AV54/(240.97+AV54))</f>
        <v>0</v>
      </c>
      <c r="W54">
        <f>(S54-AQ54*(AT54+AU54)/1000)</f>
        <v>0</v>
      </c>
      <c r="X54">
        <f>(-F54*44100)</f>
        <v>0</v>
      </c>
      <c r="Y54">
        <f>2*29.3*M54*0.92*(AV54-R54)</f>
        <v>0</v>
      </c>
      <c r="Z54">
        <f>2*0.95*5.67E-8*(((AV54+$B$9)+273)^4-(R54+273)^4)</f>
        <v>0</v>
      </c>
      <c r="AA54">
        <f>P54+Z54+X54+Y54</f>
        <v>0</v>
      </c>
      <c r="AB54">
        <v>0.0197795914514701</v>
      </c>
      <c r="AC54">
        <v>-0.443570860853832</v>
      </c>
      <c r="AD54">
        <v>4.79645610803316</v>
      </c>
      <c r="AE54">
        <v>2</v>
      </c>
      <c r="AF54">
        <v>0</v>
      </c>
      <c r="AG54">
        <f>IF(AE54*$B$40&gt;=AI54,1.0,(AI54/(AI54-AE54*$B$40)))</f>
        <v>0</v>
      </c>
      <c r="AH54">
        <f>(AG54-1)*100</f>
        <v>0</v>
      </c>
      <c r="AI54">
        <f>MAX(0,($B$34+$B$35*AY54)/(1+$B$36*AY54)*AT54/(AV54+273)*$B$37)</f>
        <v>0</v>
      </c>
      <c r="AJ54">
        <f>$B$29*AZ54+$B$30*BA54+$B$31*BB54</f>
        <v>0</v>
      </c>
      <c r="AK54">
        <f>AJ54*AL54</f>
        <v>0</v>
      </c>
      <c r="AL54">
        <f>($B$29*$B$15+$B$30*$B$15+$B$31*(BC54*$B$16+BD54*$B$18))/($B$29+$B$30+$B$31)</f>
        <v>0</v>
      </c>
      <c r="AM54">
        <f>($B$29*$B$22+$B$30*$B$22+$B$31*(BC54*$B$23+BD54*$B$25))/($B$29+$B$30+$B$31)</f>
        <v>0</v>
      </c>
      <c r="AN54">
        <v>1495413450.6</v>
      </c>
      <c r="AO54">
        <v>1200.91428571429</v>
      </c>
      <c r="AP54">
        <v>1200.03761904762</v>
      </c>
      <c r="AQ54">
        <v>25.8051761904762</v>
      </c>
      <c r="AR54">
        <v>25.6619142857143</v>
      </c>
      <c r="AS54">
        <v>500.01419047619</v>
      </c>
      <c r="AT54">
        <v>100.84419047619</v>
      </c>
      <c r="AU54">
        <v>0.100021552380952</v>
      </c>
      <c r="AV54">
        <v>29.766380952381</v>
      </c>
      <c r="AW54">
        <v>31.3268619047619</v>
      </c>
      <c r="AX54">
        <v>999.9</v>
      </c>
      <c r="AY54">
        <v>10004.7928571429</v>
      </c>
      <c r="AZ54">
        <v>741.032142857143</v>
      </c>
      <c r="BA54">
        <v>22.151380952381</v>
      </c>
      <c r="BB54">
        <v>1499.99619047619</v>
      </c>
      <c r="BC54">
        <v>0.90000080952381</v>
      </c>
      <c r="BD54">
        <v>0.0999992238095238</v>
      </c>
      <c r="BE54">
        <v>31</v>
      </c>
      <c r="BF54">
        <v>31920.0476190476</v>
      </c>
      <c r="BG54">
        <v>0</v>
      </c>
      <c r="BH54" t="s">
        <v>200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0.886060780487805</v>
      </c>
      <c r="BQ54">
        <v>-0.330651135888502</v>
      </c>
      <c r="BR54">
        <v>0.0817178771925351</v>
      </c>
      <c r="BS54">
        <v>0</v>
      </c>
      <c r="BT54">
        <v>0.130247609756098</v>
      </c>
      <c r="BU54">
        <v>0.162088034843206</v>
      </c>
      <c r="BV54">
        <v>0.0163386999033166</v>
      </c>
      <c r="BW54">
        <v>0</v>
      </c>
      <c r="BX54">
        <v>0</v>
      </c>
      <c r="BY54">
        <v>2</v>
      </c>
      <c r="BZ54" t="s">
        <v>213</v>
      </c>
      <c r="CA54">
        <v>100</v>
      </c>
      <c r="CB54">
        <v>100</v>
      </c>
      <c r="CC54">
        <v>0</v>
      </c>
      <c r="CD54">
        <v>0</v>
      </c>
      <c r="CE54">
        <v>3</v>
      </c>
      <c r="CF54">
        <v>502.201</v>
      </c>
      <c r="CG54">
        <v>622.197</v>
      </c>
      <c r="CH54">
        <v>30.0003</v>
      </c>
      <c r="CI54">
        <v>28.7296</v>
      </c>
      <c r="CJ54">
        <v>30.0002</v>
      </c>
      <c r="CK54">
        <v>28.6321</v>
      </c>
      <c r="CL54">
        <v>28.5679</v>
      </c>
      <c r="CM54">
        <v>50.1205</v>
      </c>
      <c r="CN54">
        <v>17.71</v>
      </c>
      <c r="CO54">
        <v>28.1704</v>
      </c>
      <c r="CP54">
        <v>30</v>
      </c>
      <c r="CQ54">
        <v>1200</v>
      </c>
      <c r="CR54">
        <v>25.5376</v>
      </c>
      <c r="CS54">
        <v>100.569</v>
      </c>
      <c r="CT54">
        <v>99.6178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2017-05-20T07:37:39Z</dcterms:created>
  <dcterms:modified xsi:type="dcterms:W3CDTF">2017-05-20T07:37:39Z</dcterms:modified>
</cp:coreProperties>
</file>