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<sst xmlns="http://schemas.openxmlformats.org/spreadsheetml/2006/main" count="465" uniqueCount="212">
  <si>
    <t>File opened</t>
  </si>
  <si>
    <t>2017-05-21 13:46:30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</si>
  <si>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</si>
  <si>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</si>
  <si>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</si>
  <si>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</si>
  <si>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</si>
  <si>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</si>
  <si>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</si>
  <si>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</si>
  <si>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</si>
  <si>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</si>
  <si>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</si>
  <si>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{"co2azero": "0.972299", "h2oaspanconc2": "0", "co2aspan2": "0", "flowmeterzero": "0.977628", "co2bspan1": "0.991029", "h2obspan2": "0", "h2obspanconc2": "0", "h2oaspan2": "0", "co2aspanconc2": "0", "oxygen": "21", "h2obspan2b": "0.0683661", "tazero": "-0.144211", "ssa_ref": "33806.8", "co2bspan2": "0", "tbzero": "-0.0930328", "co2aspan2a": "0.181789", "h2obspanconc1": "12.17", "co2aspan1": "0.991272", "h2oaspan2b": "0.0680957", "h2obspan2a": "0.0684108", "co2bspanconc2": "0", "h2obzero": "1.07491", "co2aspan2b": "0.180203", "h2obspan1": "0.999347", "co2bspan2b": "0.182038", "h2oaspan2a": "0.0679026", "chamberpressurezero": "2.60135", "co2bspan2a": "0.183686", "co2bzero": "0.944842", "h2oaspanconc1": "12.17", "flowbzero": "0.32942", "flowazero": "0.28679", "ssb_ref": "34693.7", "co2bspanconc1": "1003", "co2aspanconc1": "1003", "h2oaspan1": "1.00284", "h2oazero": "1.0886"}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</si>
  <si>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</si>
  <si>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</si>
  <si>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</si>
  <si>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</si>
  <si>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</si>
  <si>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</si>
  <si>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</si>
  <si>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</si>
  <si>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</si>
  <si>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</si>
  <si>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</si>
  <si>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</si>
  <si>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</si>
  <si>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</si>
  <si>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</si>
  <si>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</si>
  <si>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13:46:30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</si>
  <si>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</si>
  <si>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</si>
  <si>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</si>
  <si>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</si>
  <si>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</si>
  <si>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</si>
  <si>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</si>
  <si>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</si>
  <si>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</si>
  <si>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</si>
  <si>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</si>
  <si>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</si>
  <si>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</si>
  <si>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</si>
  <si>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</si>
  <si>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</si>
  <si>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</si>
  <si>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</si>
  <si>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</si>
  <si>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</si>
  <si>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</si>
  <si>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</si>
  <si>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</si>
  <si>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</si>
  <si>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</si>
  <si>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</si>
  <si>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</si>
  <si>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</si>
  <si>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</si>
  <si>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</si>
  <si>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</si>
  <si>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</si>
  <si>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</si>
  <si>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</si>
  <si>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</si>
  <si>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</si>
  <si>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</si>
  <si>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</si>
  <si>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</si>
  <si>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</si>
  <si>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</si>
  <si>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</si>
  <si>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</si>
  <si>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4.45988 73.9344 381.431 631.879 889.826 1104.45 1273.39 1461.95</t>
  </si>
  <si>
    <t>LeakConst:Fs_true</t>
  </si>
  <si>
    <t>0.0223309 101.684 403.074 601.059 801.267 1001.9 1200.62 1401.48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</si>
  <si>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</si>
  <si>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</si>
  <si>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</si>
  <si>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</si>
  <si>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</si>
  <si>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</si>
  <si>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</si>
  <si>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</si>
  <si>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</si>
  <si>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</si>
  <si>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</si>
  <si>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</si>
  <si>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</si>
  <si>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</si>
  <si>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</si>
  <si>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</si>
  <si>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</si>
  <si>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</si>
  <si>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</si>
  <si>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</si>
  <si>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</si>
  <si>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</si>
  <si>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</si>
  <si>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</si>
  <si>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</si>
  <si>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</si>
  <si>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</si>
  <si>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</si>
  <si>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</si>
  <si>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</si>
  <si>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</si>
  <si>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</si>
  <si>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</si>
  <si>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</si>
  <si>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</si>
  <si>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</si>
  <si>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</si>
  <si>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</si>
  <si>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</si>
  <si>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</si>
  <si>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</si>
  <si>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</si>
  <si>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</si>
  <si>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</si>
  <si>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</si>
  <si>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</si>
  <si>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</si>
  <si>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</si>
  <si>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</si>
  <si>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</si>
  <si>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</si>
  <si>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</si>
  <si>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</si>
  <si>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</si>
  <si>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</si>
  <si>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</si>
  <si>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</si>
  <si>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</si>
  <si>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</si>
  <si>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</si>
  <si>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</si>
  <si>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</si>
  <si>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</si>
  <si>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</si>
  <si>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</si>
  <si>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</si>
  <si>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</si>
  <si>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</si>
  <si>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</si>
  <si>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</si>
  <si>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</si>
  <si>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</si>
  <si>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</si>
  <si>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</si>
  <si>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</si>
  <si>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</si>
  <si>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</si>
  <si>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</si>
  <si>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</si>
  <si>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</si>
  <si>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</si>
  <si>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</si>
  <si>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</si>
  <si>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</si>
  <si>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</si>
  <si>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</si>
  <si>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</si>
  <si>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</si>
  <si>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</si>
  <si>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</si>
  <si>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</si>
  <si>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</si>
  <si>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</si>
  <si>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</si>
  <si>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</si>
  <si>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</si>
  <si>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</si>
  <si>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</si>
  <si>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</si>
  <si>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</si>
  <si>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</si>
  <si>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</si>
  <si>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</si>
  <si>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</si>
  <si>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</si>
  <si>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</si>
  <si>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</si>
  <si>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</si>
  <si>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</si>
  <si>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</si>
  <si>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</si>
  <si>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</si>
  <si>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</si>
  <si>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</si>
  <si>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</si>
  <si>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</si>
  <si>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</si>
  <si>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</si>
  <si>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</si>
  <si>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</si>
  <si>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</si>
  <si>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</si>
  <si>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20170523 13:51:09</t>
  </si>
  <si>
    <t>13:46:26</t>
  </si>
  <si>
    <t>2/2</t>
  </si>
  <si>
    <t>20170523 13:52:42</t>
  </si>
  <si>
    <t>20170523 13:54:42</t>
  </si>
  <si>
    <t>1/2</t>
  </si>
  <si>
    <t>20170523 13:56:13</t>
  </si>
  <si>
    <t>20170523 13:58:00</t>
  </si>
  <si>
    <t>20170523 14:00:00</t>
  </si>
  <si>
    <t>20170523 14:01:32</t>
  </si>
  <si>
    <t>20170523 14:02:57</t>
  </si>
  <si>
    <t>20170523 14:04:44</t>
  </si>
  <si>
    <t>20170523 14:06:26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</si>
</sst>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3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3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1495522269</v>
      </c>
      <c r="C44">
        <v>0</v>
      </c>
      <c r="D44" t="s">
        <v>199</v>
      </c>
      <c r="E44">
        <v>1495522268.5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0.0196275605565885</v>
      </c>
      <c r="AC44">
        <v>-0.44016146409837</v>
      </c>
      <c r="AD44">
        <v>4.76628958647308</v>
      </c>
      <c r="AE44">
        <v>0</v>
      </c>
      <c r="AF44">
        <v>0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1495522263.5</v>
      </c>
      <c r="AO44">
        <v>496.155666666667</v>
      </c>
      <c r="AP44">
        <v>499.971047619048</v>
      </c>
      <c r="AQ44">
        <v>36.1114428571429</v>
      </c>
      <c r="AR44">
        <v>35.4891</v>
      </c>
      <c r="AS44">
        <v>500.034142857143</v>
      </c>
      <c r="AT44">
        <v>100.02480952381</v>
      </c>
      <c r="AU44">
        <v>0.100036195238095</v>
      </c>
      <c r="AV44">
        <v>32.1403571428571</v>
      </c>
      <c r="AW44">
        <v>33.5283666666667</v>
      </c>
      <c r="AX44">
        <v>999.9</v>
      </c>
      <c r="AY44">
        <v>9979.73285714286</v>
      </c>
      <c r="AZ44">
        <v>745.344952380952</v>
      </c>
      <c r="BA44">
        <v>174.959333333333</v>
      </c>
      <c r="BB44">
        <v>1500.00761904762</v>
      </c>
      <c r="BC44">
        <v>0.899999285714286</v>
      </c>
      <c r="BD44">
        <v>0.100000666666667</v>
      </c>
      <c r="BE44">
        <v>36.1250047619048</v>
      </c>
      <c r="BF44">
        <v>31920.2238095238</v>
      </c>
      <c r="BG44">
        <v>1495521986</v>
      </c>
      <c r="BH44" t="s">
        <v>200</v>
      </c>
      <c r="BI44">
        <v>2</v>
      </c>
      <c r="BJ44">
        <v>-3.615</v>
      </c>
      <c r="BK44">
        <v>0.484</v>
      </c>
      <c r="BL44">
        <v>400</v>
      </c>
      <c r="BM44">
        <v>37</v>
      </c>
      <c r="BN44">
        <v>0.43</v>
      </c>
      <c r="BO44">
        <v>0.24</v>
      </c>
      <c r="BP44">
        <v>-3.80794219512195</v>
      </c>
      <c r="BQ44">
        <v>-0.0975133797909228</v>
      </c>
      <c r="BR44">
        <v>0.0434684916733048</v>
      </c>
      <c r="BS44">
        <v>1</v>
      </c>
      <c r="BT44">
        <v>0.614552682926829</v>
      </c>
      <c r="BU44">
        <v>0.011355595818821</v>
      </c>
      <c r="BV44">
        <v>0.0297825722622812</v>
      </c>
      <c r="BW44">
        <v>1</v>
      </c>
      <c r="BX44">
        <v>2</v>
      </c>
      <c r="BY44">
        <v>2</v>
      </c>
      <c r="BZ44" t="s">
        <v>201</v>
      </c>
      <c r="CA44">
        <v>100</v>
      </c>
      <c r="CB44">
        <v>100</v>
      </c>
      <c r="CC44">
        <v>-3.615</v>
      </c>
      <c r="CD44">
        <v>0.484</v>
      </c>
      <c r="CE44">
        <v>3</v>
      </c>
      <c r="CF44">
        <v>505.879</v>
      </c>
      <c r="CG44">
        <v>563.376</v>
      </c>
      <c r="CH44">
        <v>29.9996</v>
      </c>
      <c r="CI44">
        <v>35.2017</v>
      </c>
      <c r="CJ44">
        <v>29.9996</v>
      </c>
      <c r="CK44">
        <v>35.1413</v>
      </c>
      <c r="CL44">
        <v>35.0675</v>
      </c>
      <c r="CM44">
        <v>25.1286</v>
      </c>
      <c r="CN44">
        <v>28.026</v>
      </c>
      <c r="CO44">
        <v>38.618</v>
      </c>
      <c r="CP44">
        <v>30</v>
      </c>
      <c r="CQ44">
        <v>500</v>
      </c>
      <c r="CR44">
        <v>35.5545</v>
      </c>
      <c r="CS44">
        <v>99.1011</v>
      </c>
      <c r="CT44">
        <v>98.3954</v>
      </c>
    </row>
    <row r="45" spans="1:98">
      <c r="A45">
        <v>2</v>
      </c>
      <c r="B45">
        <v>1495522362</v>
      </c>
      <c r="C45">
        <v>93</v>
      </c>
      <c r="D45" t="s">
        <v>202</v>
      </c>
      <c r="E45">
        <v>1495522361.5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0.0196470174793014</v>
      </c>
      <c r="AC45">
        <v>-0.440597798892166</v>
      </c>
      <c r="AD45">
        <v>4.77015276944791</v>
      </c>
      <c r="AE45">
        <v>0</v>
      </c>
      <c r="AF45">
        <v>0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1495522356.5</v>
      </c>
      <c r="AO45">
        <v>298.078238095238</v>
      </c>
      <c r="AP45">
        <v>299.987380952381</v>
      </c>
      <c r="AQ45">
        <v>35.8174476190476</v>
      </c>
      <c r="AR45">
        <v>35.1988523809524</v>
      </c>
      <c r="AS45">
        <v>499.978666666667</v>
      </c>
      <c r="AT45">
        <v>100.02519047619</v>
      </c>
      <c r="AU45">
        <v>0.0999379952380952</v>
      </c>
      <c r="AV45">
        <v>31.9470523809524</v>
      </c>
      <c r="AW45">
        <v>33.324819047619</v>
      </c>
      <c r="AX45">
        <v>999.9</v>
      </c>
      <c r="AY45">
        <v>10003.5095238095</v>
      </c>
      <c r="AZ45">
        <v>746.551</v>
      </c>
      <c r="BA45">
        <v>178.560366666667</v>
      </c>
      <c r="BB45">
        <v>1500.02095238095</v>
      </c>
      <c r="BC45">
        <v>0.900000238095238</v>
      </c>
      <c r="BD45">
        <v>0.0999997714285714</v>
      </c>
      <c r="BE45">
        <v>36</v>
      </c>
      <c r="BF45">
        <v>31920.5142857143</v>
      </c>
      <c r="BG45">
        <v>1495521986</v>
      </c>
      <c r="BH45" t="s">
        <v>200</v>
      </c>
      <c r="BI45">
        <v>2</v>
      </c>
      <c r="BJ45">
        <v>-3.615</v>
      </c>
      <c r="BK45">
        <v>0.484</v>
      </c>
      <c r="BL45">
        <v>400</v>
      </c>
      <c r="BM45">
        <v>37</v>
      </c>
      <c r="BN45">
        <v>0.43</v>
      </c>
      <c r="BO45">
        <v>0.24</v>
      </c>
      <c r="BP45">
        <v>-1.90270463414634</v>
      </c>
      <c r="BQ45">
        <v>-0.0789298954703856</v>
      </c>
      <c r="BR45">
        <v>0.0283786614354193</v>
      </c>
      <c r="BS45">
        <v>1</v>
      </c>
      <c r="BT45">
        <v>0.621750097560976</v>
      </c>
      <c r="BU45">
        <v>-0.0375628641114981</v>
      </c>
      <c r="BV45">
        <v>0.00537796147708575</v>
      </c>
      <c r="BW45">
        <v>1</v>
      </c>
      <c r="BX45">
        <v>2</v>
      </c>
      <c r="BY45">
        <v>2</v>
      </c>
      <c r="BZ45" t="s">
        <v>201</v>
      </c>
      <c r="CA45">
        <v>100</v>
      </c>
      <c r="CB45">
        <v>100</v>
      </c>
      <c r="CC45">
        <v>-3.615</v>
      </c>
      <c r="CD45">
        <v>0.484</v>
      </c>
      <c r="CE45">
        <v>3</v>
      </c>
      <c r="CF45">
        <v>506.156</v>
      </c>
      <c r="CG45">
        <v>563.101</v>
      </c>
      <c r="CH45">
        <v>29.9989</v>
      </c>
      <c r="CI45">
        <v>35.077</v>
      </c>
      <c r="CJ45">
        <v>29.9994</v>
      </c>
      <c r="CK45">
        <v>35.0371</v>
      </c>
      <c r="CL45">
        <v>34.9642</v>
      </c>
      <c r="CM45">
        <v>16.7373</v>
      </c>
      <c r="CN45">
        <v>27.7476</v>
      </c>
      <c r="CO45">
        <v>35.184</v>
      </c>
      <c r="CP45">
        <v>30</v>
      </c>
      <c r="CQ45">
        <v>300</v>
      </c>
      <c r="CR45">
        <v>35.2346</v>
      </c>
      <c r="CS45">
        <v>99.1289</v>
      </c>
      <c r="CT45">
        <v>98.4247</v>
      </c>
    </row>
    <row r="46" spans="1:98">
      <c r="A46">
        <v>3</v>
      </c>
      <c r="B46">
        <v>1495522482.5</v>
      </c>
      <c r="C46">
        <v>213.5</v>
      </c>
      <c r="D46" t="s">
        <v>203</v>
      </c>
      <c r="E46">
        <v>1495522482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0.0196871486167114</v>
      </c>
      <c r="AC46">
        <v>-0.441497767084719</v>
      </c>
      <c r="AD46">
        <v>4.77811853975014</v>
      </c>
      <c r="AE46">
        <v>0</v>
      </c>
      <c r="AF46">
        <v>0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1495522477</v>
      </c>
      <c r="AO46">
        <v>198.93019047619</v>
      </c>
      <c r="AP46">
        <v>200.001428571429</v>
      </c>
      <c r="AQ46">
        <v>35.8427333333333</v>
      </c>
      <c r="AR46">
        <v>35.3203619047619</v>
      </c>
      <c r="AS46">
        <v>499.997333333333</v>
      </c>
      <c r="AT46">
        <v>100.022380952381</v>
      </c>
      <c r="AU46">
        <v>0.099978680952381</v>
      </c>
      <c r="AV46">
        <v>32.0752142857143</v>
      </c>
      <c r="AW46">
        <v>33.4621952380952</v>
      </c>
      <c r="AX46">
        <v>999.9</v>
      </c>
      <c r="AY46">
        <v>9994.70619047619</v>
      </c>
      <c r="AZ46">
        <v>744.415476190476</v>
      </c>
      <c r="BA46">
        <v>1033.18238095238</v>
      </c>
      <c r="BB46">
        <v>1499.99666666667</v>
      </c>
      <c r="BC46">
        <v>0.900000761904762</v>
      </c>
      <c r="BD46">
        <v>0.0999992523809524</v>
      </c>
      <c r="BE46">
        <v>36</v>
      </c>
      <c r="BF46">
        <v>31920</v>
      </c>
      <c r="BG46">
        <v>1495521986</v>
      </c>
      <c r="BH46" t="s">
        <v>200</v>
      </c>
      <c r="BI46">
        <v>2</v>
      </c>
      <c r="BJ46">
        <v>-3.615</v>
      </c>
      <c r="BK46">
        <v>0.484</v>
      </c>
      <c r="BL46">
        <v>400</v>
      </c>
      <c r="BM46">
        <v>37</v>
      </c>
      <c r="BN46">
        <v>0.43</v>
      </c>
      <c r="BO46">
        <v>0.24</v>
      </c>
      <c r="BP46">
        <v>-1.06492585365854</v>
      </c>
      <c r="BQ46">
        <v>-0.0738232055749137</v>
      </c>
      <c r="BR46">
        <v>0.0202994827491004</v>
      </c>
      <c r="BS46">
        <v>1</v>
      </c>
      <c r="BT46">
        <v>0.509371317073171</v>
      </c>
      <c r="BU46">
        <v>0.175661979094074</v>
      </c>
      <c r="BV46">
        <v>0.0180942063944735</v>
      </c>
      <c r="BW46">
        <v>0</v>
      </c>
      <c r="BX46">
        <v>1</v>
      </c>
      <c r="BY46">
        <v>2</v>
      </c>
      <c r="BZ46" t="s">
        <v>204</v>
      </c>
      <c r="CA46">
        <v>100</v>
      </c>
      <c r="CB46">
        <v>100</v>
      </c>
      <c r="CC46">
        <v>-3.615</v>
      </c>
      <c r="CD46">
        <v>0.484</v>
      </c>
      <c r="CE46">
        <v>3</v>
      </c>
      <c r="CF46">
        <v>506.219</v>
      </c>
      <c r="CG46">
        <v>563.496</v>
      </c>
      <c r="CH46">
        <v>30.0008</v>
      </c>
      <c r="CI46">
        <v>34.9308</v>
      </c>
      <c r="CJ46">
        <v>29.9998</v>
      </c>
      <c r="CK46">
        <v>34.9025</v>
      </c>
      <c r="CL46">
        <v>34.8372</v>
      </c>
      <c r="CM46">
        <v>12.2511</v>
      </c>
      <c r="CN46">
        <v>25.4564</v>
      </c>
      <c r="CO46">
        <v>31.3886</v>
      </c>
      <c r="CP46">
        <v>30</v>
      </c>
      <c r="CQ46">
        <v>200</v>
      </c>
      <c r="CR46">
        <v>35.2804</v>
      </c>
      <c r="CS46">
        <v>99.16</v>
      </c>
      <c r="CT46">
        <v>98.4571</v>
      </c>
    </row>
    <row r="47" spans="1:98">
      <c r="A47">
        <v>4</v>
      </c>
      <c r="B47">
        <v>1495522573</v>
      </c>
      <c r="C47">
        <v>304</v>
      </c>
      <c r="D47" t="s">
        <v>205</v>
      </c>
      <c r="E47">
        <v>1495522572.5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0.0196586521024027</v>
      </c>
      <c r="AC47">
        <v>-0.440858713269362</v>
      </c>
      <c r="AD47">
        <v>4.77246248406716</v>
      </c>
      <c r="AE47">
        <v>0</v>
      </c>
      <c r="AF47">
        <v>0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1495522567.5</v>
      </c>
      <c r="AO47">
        <v>99.7554333333333</v>
      </c>
      <c r="AP47">
        <v>100.00079047619</v>
      </c>
      <c r="AQ47">
        <v>35.9989476190476</v>
      </c>
      <c r="AR47">
        <v>35.4312619047619</v>
      </c>
      <c r="AS47">
        <v>499.96819047619</v>
      </c>
      <c r="AT47">
        <v>100.022952380952</v>
      </c>
      <c r="AU47">
        <v>0.0999412857142857</v>
      </c>
      <c r="AV47">
        <v>32.0770285714286</v>
      </c>
      <c r="AW47">
        <v>33.4657</v>
      </c>
      <c r="AX47">
        <v>999.9</v>
      </c>
      <c r="AY47">
        <v>9996.29952380952</v>
      </c>
      <c r="AZ47">
        <v>743.828857142857</v>
      </c>
      <c r="BA47">
        <v>1018.51095238095</v>
      </c>
      <c r="BB47">
        <v>1500.00285714286</v>
      </c>
      <c r="BC47">
        <v>0.899998380952381</v>
      </c>
      <c r="BD47">
        <v>0.100001614285714</v>
      </c>
      <c r="BE47">
        <v>36.0833380952381</v>
      </c>
      <c r="BF47">
        <v>31920.1095238095</v>
      </c>
      <c r="BG47">
        <v>1495521986</v>
      </c>
      <c r="BH47" t="s">
        <v>200</v>
      </c>
      <c r="BI47">
        <v>2</v>
      </c>
      <c r="BJ47">
        <v>-3.615</v>
      </c>
      <c r="BK47">
        <v>0.484</v>
      </c>
      <c r="BL47">
        <v>400</v>
      </c>
      <c r="BM47">
        <v>37</v>
      </c>
      <c r="BN47">
        <v>0.43</v>
      </c>
      <c r="BO47">
        <v>0.24</v>
      </c>
      <c r="BP47">
        <v>-0.233647243902439</v>
      </c>
      <c r="BQ47">
        <v>-0.0679625435540544</v>
      </c>
      <c r="BR47">
        <v>0.0299280390536876</v>
      </c>
      <c r="BS47">
        <v>1</v>
      </c>
      <c r="BT47">
        <v>0.56076887804878</v>
      </c>
      <c r="BU47">
        <v>0.0925115540069727</v>
      </c>
      <c r="BV47">
        <v>0.0106910417256809</v>
      </c>
      <c r="BW47">
        <v>1</v>
      </c>
      <c r="BX47">
        <v>2</v>
      </c>
      <c r="BY47">
        <v>2</v>
      </c>
      <c r="BZ47" t="s">
        <v>201</v>
      </c>
      <c r="CA47">
        <v>100</v>
      </c>
      <c r="CB47">
        <v>100</v>
      </c>
      <c r="CC47">
        <v>-3.615</v>
      </c>
      <c r="CD47">
        <v>0.484</v>
      </c>
      <c r="CE47">
        <v>3</v>
      </c>
      <c r="CF47">
        <v>506.482</v>
      </c>
      <c r="CG47">
        <v>563.282</v>
      </c>
      <c r="CH47">
        <v>30.0001</v>
      </c>
      <c r="CI47">
        <v>34.8787</v>
      </c>
      <c r="CJ47">
        <v>29.9998</v>
      </c>
      <c r="CK47">
        <v>34.8445</v>
      </c>
      <c r="CL47">
        <v>34.7794</v>
      </c>
      <c r="CM47">
        <v>7.55959</v>
      </c>
      <c r="CN47">
        <v>25.1882</v>
      </c>
      <c r="CO47">
        <v>28.7394</v>
      </c>
      <c r="CP47">
        <v>30</v>
      </c>
      <c r="CQ47">
        <v>100</v>
      </c>
      <c r="CR47">
        <v>35.4365</v>
      </c>
      <c r="CS47">
        <v>99.1639</v>
      </c>
      <c r="CT47">
        <v>98.4635</v>
      </c>
    </row>
    <row r="48" spans="1:98">
      <c r="A48">
        <v>5</v>
      </c>
      <c r="B48">
        <v>1495522680.1</v>
      </c>
      <c r="C48">
        <v>411.099999904633</v>
      </c>
      <c r="D48" t="s">
        <v>206</v>
      </c>
      <c r="E48">
        <v>1495522679.6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0.0196566868385625</v>
      </c>
      <c r="AC48">
        <v>-0.440814640884168</v>
      </c>
      <c r="AD48">
        <v>4.77207235652346</v>
      </c>
      <c r="AE48">
        <v>0</v>
      </c>
      <c r="AF48">
        <v>0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1495522674.6</v>
      </c>
      <c r="AO48">
        <v>30.4515190476191</v>
      </c>
      <c r="AP48">
        <v>29.9771619047619</v>
      </c>
      <c r="AQ48">
        <v>35.9868809523809</v>
      </c>
      <c r="AR48">
        <v>35.2759904761905</v>
      </c>
      <c r="AS48">
        <v>499.999571428571</v>
      </c>
      <c r="AT48">
        <v>100.021857142857</v>
      </c>
      <c r="AU48">
        <v>0.0999886380952381</v>
      </c>
      <c r="AV48">
        <v>32.1138476190476</v>
      </c>
      <c r="AW48">
        <v>33.4962666666667</v>
      </c>
      <c r="AX48">
        <v>999.9</v>
      </c>
      <c r="AY48">
        <v>9997.11285714286</v>
      </c>
      <c r="AZ48">
        <v>742.68819047619</v>
      </c>
      <c r="BA48">
        <v>951.329761904762</v>
      </c>
      <c r="BB48">
        <v>1499.99476190476</v>
      </c>
      <c r="BC48">
        <v>0.899999809523809</v>
      </c>
      <c r="BD48">
        <v>0.100000271428571</v>
      </c>
      <c r="BE48">
        <v>37</v>
      </c>
      <c r="BF48">
        <v>31919.9666666667</v>
      </c>
      <c r="BG48">
        <v>1495521986</v>
      </c>
      <c r="BH48" t="s">
        <v>200</v>
      </c>
      <c r="BI48">
        <v>2</v>
      </c>
      <c r="BJ48">
        <v>-3.615</v>
      </c>
      <c r="BK48">
        <v>0.484</v>
      </c>
      <c r="BL48">
        <v>400</v>
      </c>
      <c r="BM48">
        <v>37</v>
      </c>
      <c r="BN48">
        <v>0.43</v>
      </c>
      <c r="BO48">
        <v>0.24</v>
      </c>
      <c r="BP48">
        <v>0.471027292682927</v>
      </c>
      <c r="BQ48">
        <v>-0.0634001393728185</v>
      </c>
      <c r="BR48">
        <v>0.0276831585099148</v>
      </c>
      <c r="BS48">
        <v>1</v>
      </c>
      <c r="BT48">
        <v>0.718415853658537</v>
      </c>
      <c r="BU48">
        <v>-0.0994216097561014</v>
      </c>
      <c r="BV48">
        <v>0.0116516086601305</v>
      </c>
      <c r="BW48">
        <v>1</v>
      </c>
      <c r="BX48">
        <v>2</v>
      </c>
      <c r="BY48">
        <v>2</v>
      </c>
      <c r="BZ48" t="s">
        <v>201</v>
      </c>
      <c r="CA48">
        <v>100</v>
      </c>
      <c r="CB48">
        <v>100</v>
      </c>
      <c r="CC48">
        <v>-3.615</v>
      </c>
      <c r="CD48">
        <v>0.484</v>
      </c>
      <c r="CE48">
        <v>3</v>
      </c>
      <c r="CF48">
        <v>506.357</v>
      </c>
      <c r="CG48">
        <v>562.538</v>
      </c>
      <c r="CH48">
        <v>30.0002</v>
      </c>
      <c r="CI48">
        <v>34.8428</v>
      </c>
      <c r="CJ48">
        <v>30.0001</v>
      </c>
      <c r="CK48">
        <v>34.7948</v>
      </c>
      <c r="CL48">
        <v>34.7314</v>
      </c>
      <c r="CM48">
        <v>4.28526</v>
      </c>
      <c r="CN48">
        <v>24.9053</v>
      </c>
      <c r="CO48">
        <v>25.3413</v>
      </c>
      <c r="CP48">
        <v>30</v>
      </c>
      <c r="CQ48">
        <v>30</v>
      </c>
      <c r="CR48">
        <v>35.3639</v>
      </c>
      <c r="CS48">
        <v>99.1706</v>
      </c>
      <c r="CT48">
        <v>98.4683</v>
      </c>
    </row>
    <row r="49" spans="1:98">
      <c r="A49">
        <v>6</v>
      </c>
      <c r="B49">
        <v>1495522800.6</v>
      </c>
      <c r="C49">
        <v>531.599999904633</v>
      </c>
      <c r="D49" t="s">
        <v>207</v>
      </c>
      <c r="E49">
        <v>1495522800.1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0.019643126301146</v>
      </c>
      <c r="AC49">
        <v>-0.44051053656178</v>
      </c>
      <c r="AD49">
        <v>4.76938023182492</v>
      </c>
      <c r="AE49">
        <v>0</v>
      </c>
      <c r="AF49">
        <v>0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1495522795.1</v>
      </c>
      <c r="AO49">
        <v>396.505523809524</v>
      </c>
      <c r="AP49">
        <v>399.997523809524</v>
      </c>
      <c r="AQ49">
        <v>36.1617523809524</v>
      </c>
      <c r="AR49">
        <v>35.4345476190476</v>
      </c>
      <c r="AS49">
        <v>500.016904761905</v>
      </c>
      <c r="AT49">
        <v>100.024333333333</v>
      </c>
      <c r="AU49">
        <v>0.10003840952381</v>
      </c>
      <c r="AV49">
        <v>32.2467095238095</v>
      </c>
      <c r="AW49">
        <v>33.6217428571429</v>
      </c>
      <c r="AX49">
        <v>999.9</v>
      </c>
      <c r="AY49">
        <v>10024.8238095238</v>
      </c>
      <c r="AZ49">
        <v>741.59919047619</v>
      </c>
      <c r="BA49">
        <v>960.554666666667</v>
      </c>
      <c r="BB49">
        <v>1499.99380952381</v>
      </c>
      <c r="BC49">
        <v>0.9</v>
      </c>
      <c r="BD49">
        <v>0.0999998714285714</v>
      </c>
      <c r="BE49">
        <v>37.1884904761905</v>
      </c>
      <c r="BF49">
        <v>31919.9476190476</v>
      </c>
      <c r="BG49">
        <v>1495521986</v>
      </c>
      <c r="BH49" t="s">
        <v>200</v>
      </c>
      <c r="BI49">
        <v>2</v>
      </c>
      <c r="BJ49">
        <v>-3.615</v>
      </c>
      <c r="BK49">
        <v>0.484</v>
      </c>
      <c r="BL49">
        <v>400</v>
      </c>
      <c r="BM49">
        <v>37</v>
      </c>
      <c r="BN49">
        <v>0.43</v>
      </c>
      <c r="BO49">
        <v>0.24</v>
      </c>
      <c r="BP49">
        <v>-3.47369463414634</v>
      </c>
      <c r="BQ49">
        <v>-0.211532404181207</v>
      </c>
      <c r="BR49">
        <v>0.047906241056706</v>
      </c>
      <c r="BS49">
        <v>0</v>
      </c>
      <c r="BT49">
        <v>0.722888975609756</v>
      </c>
      <c r="BU49">
        <v>0.0132876167247346</v>
      </c>
      <c r="BV49">
        <v>0.0310828144396097</v>
      </c>
      <c r="BW49">
        <v>1</v>
      </c>
      <c r="BX49">
        <v>1</v>
      </c>
      <c r="BY49">
        <v>2</v>
      </c>
      <c r="BZ49" t="s">
        <v>204</v>
      </c>
      <c r="CA49">
        <v>100</v>
      </c>
      <c r="CB49">
        <v>100</v>
      </c>
      <c r="CC49">
        <v>-3.615</v>
      </c>
      <c r="CD49">
        <v>0.484</v>
      </c>
      <c r="CE49">
        <v>3</v>
      </c>
      <c r="CF49">
        <v>506.556</v>
      </c>
      <c r="CG49">
        <v>563.154</v>
      </c>
      <c r="CH49">
        <v>29.9999</v>
      </c>
      <c r="CI49">
        <v>34.9051</v>
      </c>
      <c r="CJ49">
        <v>30.0003</v>
      </c>
      <c r="CK49">
        <v>34.8299</v>
      </c>
      <c r="CL49">
        <v>34.7632</v>
      </c>
      <c r="CM49">
        <v>21.086</v>
      </c>
      <c r="CN49">
        <v>24.3549</v>
      </c>
      <c r="CO49">
        <v>22.313</v>
      </c>
      <c r="CP49">
        <v>30</v>
      </c>
      <c r="CQ49">
        <v>400</v>
      </c>
      <c r="CR49">
        <v>35.3879</v>
      </c>
      <c r="CS49">
        <v>99.1468</v>
      </c>
      <c r="CT49">
        <v>98.4399</v>
      </c>
    </row>
    <row r="50" spans="1:98">
      <c r="A50">
        <v>7</v>
      </c>
      <c r="B50">
        <v>1495522892.1</v>
      </c>
      <c r="C50">
        <v>623.099999904633</v>
      </c>
      <c r="D50" t="s">
        <v>208</v>
      </c>
      <c r="E50">
        <v>1495522891.6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0.019692849315005</v>
      </c>
      <c r="AC50">
        <v>-0.441625609141302</v>
      </c>
      <c r="AD50">
        <v>4.77924984119651</v>
      </c>
      <c r="AE50">
        <v>0</v>
      </c>
      <c r="AF50">
        <v>0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1495522886.6</v>
      </c>
      <c r="AO50">
        <v>595.043476190476</v>
      </c>
      <c r="AP50">
        <v>599.975809523809</v>
      </c>
      <c r="AQ50">
        <v>36.3044619047619</v>
      </c>
      <c r="AR50">
        <v>35.4772761904762</v>
      </c>
      <c r="AS50">
        <v>499.980809523809</v>
      </c>
      <c r="AT50">
        <v>100.026095238095</v>
      </c>
      <c r="AU50">
        <v>0.0999698142857143</v>
      </c>
      <c r="AV50">
        <v>32.3465857142857</v>
      </c>
      <c r="AW50">
        <v>33.7248904761905</v>
      </c>
      <c r="AX50">
        <v>999.9</v>
      </c>
      <c r="AY50">
        <v>10004.4057142857</v>
      </c>
      <c r="AZ50">
        <v>740.790333333333</v>
      </c>
      <c r="BA50">
        <v>876.885142857143</v>
      </c>
      <c r="BB50">
        <v>1499.99428571429</v>
      </c>
      <c r="BC50">
        <v>0.899998095238095</v>
      </c>
      <c r="BD50">
        <v>0.100001847619048</v>
      </c>
      <c r="BE50">
        <v>38</v>
      </c>
      <c r="BF50">
        <v>31919.9428571429</v>
      </c>
      <c r="BG50">
        <v>1495521986</v>
      </c>
      <c r="BH50" t="s">
        <v>200</v>
      </c>
      <c r="BI50">
        <v>2</v>
      </c>
      <c r="BJ50">
        <v>-3.615</v>
      </c>
      <c r="BK50">
        <v>0.484</v>
      </c>
      <c r="BL50">
        <v>400</v>
      </c>
      <c r="BM50">
        <v>37</v>
      </c>
      <c r="BN50">
        <v>0.43</v>
      </c>
      <c r="BO50">
        <v>0.24</v>
      </c>
      <c r="BP50">
        <v>-4.93518902439024</v>
      </c>
      <c r="BQ50">
        <v>0.0529055749128932</v>
      </c>
      <c r="BR50">
        <v>0.0518123859287868</v>
      </c>
      <c r="BS50">
        <v>1</v>
      </c>
      <c r="BT50">
        <v>0.82393387804878</v>
      </c>
      <c r="BU50">
        <v>0.0642253170731711</v>
      </c>
      <c r="BV50">
        <v>0.0147517357278772</v>
      </c>
      <c r="BW50">
        <v>1</v>
      </c>
      <c r="BX50">
        <v>2</v>
      </c>
      <c r="BY50">
        <v>2</v>
      </c>
      <c r="BZ50" t="s">
        <v>201</v>
      </c>
      <c r="CA50">
        <v>100</v>
      </c>
      <c r="CB50">
        <v>100</v>
      </c>
      <c r="CC50">
        <v>-3.615</v>
      </c>
      <c r="CD50">
        <v>0.484</v>
      </c>
      <c r="CE50">
        <v>3</v>
      </c>
      <c r="CF50">
        <v>506.059</v>
      </c>
      <c r="CG50">
        <v>563.385</v>
      </c>
      <c r="CH50">
        <v>29.9993</v>
      </c>
      <c r="CI50">
        <v>35.0021</v>
      </c>
      <c r="CJ50">
        <v>30.0007</v>
      </c>
      <c r="CK50">
        <v>34.9003</v>
      </c>
      <c r="CL50">
        <v>34.8314</v>
      </c>
      <c r="CM50">
        <v>29.1537</v>
      </c>
      <c r="CN50">
        <v>22.9584</v>
      </c>
      <c r="CO50">
        <v>20.0603</v>
      </c>
      <c r="CP50">
        <v>30</v>
      </c>
      <c r="CQ50">
        <v>600</v>
      </c>
      <c r="CR50">
        <v>35.5561</v>
      </c>
      <c r="CS50">
        <v>99.1263</v>
      </c>
      <c r="CT50">
        <v>98.4171</v>
      </c>
    </row>
    <row r="51" spans="1:98">
      <c r="A51">
        <v>8</v>
      </c>
      <c r="B51">
        <v>1495522977.1</v>
      </c>
      <c r="C51">
        <v>708.099999904633</v>
      </c>
      <c r="D51" t="s">
        <v>209</v>
      </c>
      <c r="E51">
        <v>1495522976.6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0.0196836113838677</v>
      </c>
      <c r="AC51">
        <v>-0.441418442219926</v>
      </c>
      <c r="AD51">
        <v>4.77741654592662</v>
      </c>
      <c r="AE51">
        <v>0</v>
      </c>
      <c r="AF51">
        <v>0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1495522971.6</v>
      </c>
      <c r="AO51">
        <v>794.137285714286</v>
      </c>
      <c r="AP51">
        <v>799.992142857143</v>
      </c>
      <c r="AQ51">
        <v>36.5123095238095</v>
      </c>
      <c r="AR51">
        <v>35.7091428571429</v>
      </c>
      <c r="AS51">
        <v>500.004380952381</v>
      </c>
      <c r="AT51">
        <v>100.023904761905</v>
      </c>
      <c r="AU51">
        <v>0.100011347619048</v>
      </c>
      <c r="AV51">
        <v>32.3695952380952</v>
      </c>
      <c r="AW51">
        <v>33.7387190476191</v>
      </c>
      <c r="AX51">
        <v>999.9</v>
      </c>
      <c r="AY51">
        <v>9996.99333333333</v>
      </c>
      <c r="AZ51">
        <v>741.87119047619</v>
      </c>
      <c r="BA51">
        <v>914.300428571429</v>
      </c>
      <c r="BB51">
        <v>1499.99666666667</v>
      </c>
      <c r="BC51">
        <v>0.9</v>
      </c>
      <c r="BD51">
        <v>0.0999999809523809</v>
      </c>
      <c r="BE51">
        <v>38</v>
      </c>
      <c r="BF51">
        <v>31920.019047619</v>
      </c>
      <c r="BG51">
        <v>1495521986</v>
      </c>
      <c r="BH51" t="s">
        <v>200</v>
      </c>
      <c r="BI51">
        <v>2</v>
      </c>
      <c r="BJ51">
        <v>-3.615</v>
      </c>
      <c r="BK51">
        <v>0.484</v>
      </c>
      <c r="BL51">
        <v>400</v>
      </c>
      <c r="BM51">
        <v>37</v>
      </c>
      <c r="BN51">
        <v>0.43</v>
      </c>
      <c r="BO51">
        <v>0.24</v>
      </c>
      <c r="BP51">
        <v>-5.86492951219512</v>
      </c>
      <c r="BQ51">
        <v>-0.04683804878048</v>
      </c>
      <c r="BR51">
        <v>0.0919691635742249</v>
      </c>
      <c r="BS51">
        <v>1</v>
      </c>
      <c r="BT51">
        <v>0.79321687804878</v>
      </c>
      <c r="BU51">
        <v>0.0991509825783957</v>
      </c>
      <c r="BV51">
        <v>0.0109133705021334</v>
      </c>
      <c r="BW51">
        <v>1</v>
      </c>
      <c r="BX51">
        <v>2</v>
      </c>
      <c r="BY51">
        <v>2</v>
      </c>
      <c r="BZ51" t="s">
        <v>201</v>
      </c>
      <c r="CA51">
        <v>100</v>
      </c>
      <c r="CB51">
        <v>100</v>
      </c>
      <c r="CC51">
        <v>-3.615</v>
      </c>
      <c r="CD51">
        <v>0.484</v>
      </c>
      <c r="CE51">
        <v>3</v>
      </c>
      <c r="CF51">
        <v>505.99</v>
      </c>
      <c r="CG51">
        <v>563.542</v>
      </c>
      <c r="CH51">
        <v>30</v>
      </c>
      <c r="CI51">
        <v>35.0894</v>
      </c>
      <c r="CJ51">
        <v>30.0004</v>
      </c>
      <c r="CK51">
        <v>34.9693</v>
      </c>
      <c r="CL51">
        <v>34.8936</v>
      </c>
      <c r="CM51">
        <v>36.675</v>
      </c>
      <c r="CN51">
        <v>22.3871</v>
      </c>
      <c r="CO51">
        <v>18.5483</v>
      </c>
      <c r="CP51">
        <v>30</v>
      </c>
      <c r="CQ51">
        <v>800</v>
      </c>
      <c r="CR51">
        <v>35.7133</v>
      </c>
      <c r="CS51">
        <v>99.1122</v>
      </c>
      <c r="CT51">
        <v>98.402</v>
      </c>
    </row>
    <row r="52" spans="1:98">
      <c r="A52">
        <v>9</v>
      </c>
      <c r="B52">
        <v>1495523084.1</v>
      </c>
      <c r="C52">
        <v>815.099999904633</v>
      </c>
      <c r="D52" t="s">
        <v>210</v>
      </c>
      <c r="E52">
        <v>1495523083.6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0.019671229884114</v>
      </c>
      <c r="AC52">
        <v>-0.441140778623188</v>
      </c>
      <c r="AD52">
        <v>4.77495914369339</v>
      </c>
      <c r="AE52">
        <v>0</v>
      </c>
      <c r="AF52">
        <v>0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1495523078.6</v>
      </c>
      <c r="AO52">
        <v>993.305523809524</v>
      </c>
      <c r="AP52">
        <v>999.967857142857</v>
      </c>
      <c r="AQ52">
        <v>36.5156904761905</v>
      </c>
      <c r="AR52">
        <v>35.8124952380952</v>
      </c>
      <c r="AS52">
        <v>500.023285714286</v>
      </c>
      <c r="AT52">
        <v>100.022714285714</v>
      </c>
      <c r="AU52">
        <v>0.10002250952381</v>
      </c>
      <c r="AV52">
        <v>32.3906047619048</v>
      </c>
      <c r="AW52">
        <v>33.7534523809524</v>
      </c>
      <c r="AX52">
        <v>999.9</v>
      </c>
      <c r="AY52">
        <v>10006.0704761905</v>
      </c>
      <c r="AZ52">
        <v>741.951619047619</v>
      </c>
      <c r="BA52">
        <v>940.836714285714</v>
      </c>
      <c r="BB52">
        <v>1500</v>
      </c>
      <c r="BC52">
        <v>0.900000428571429</v>
      </c>
      <c r="BD52">
        <v>0.0999995285714286</v>
      </c>
      <c r="BE52">
        <v>38</v>
      </c>
      <c r="BF52">
        <v>31920.0761904762</v>
      </c>
      <c r="BG52">
        <v>1495521986</v>
      </c>
      <c r="BH52" t="s">
        <v>200</v>
      </c>
      <c r="BI52">
        <v>2</v>
      </c>
      <c r="BJ52">
        <v>-3.615</v>
      </c>
      <c r="BK52">
        <v>0.484</v>
      </c>
      <c r="BL52">
        <v>400</v>
      </c>
      <c r="BM52">
        <v>37</v>
      </c>
      <c r="BN52">
        <v>0.43</v>
      </c>
      <c r="BO52">
        <v>0.24</v>
      </c>
      <c r="BP52">
        <v>-6.64768146341463</v>
      </c>
      <c r="BQ52">
        <v>-0.0812711498257678</v>
      </c>
      <c r="BR52">
        <v>0.0587536475903878</v>
      </c>
      <c r="BS52">
        <v>1</v>
      </c>
      <c r="BT52">
        <v>0.694643804878049</v>
      </c>
      <c r="BU52">
        <v>0.064167407665496</v>
      </c>
      <c r="BV52">
        <v>0.0158631794189879</v>
      </c>
      <c r="BW52">
        <v>1</v>
      </c>
      <c r="BX52">
        <v>2</v>
      </c>
      <c r="BY52">
        <v>2</v>
      </c>
      <c r="BZ52" t="s">
        <v>201</v>
      </c>
      <c r="CA52">
        <v>100</v>
      </c>
      <c r="CB52">
        <v>100</v>
      </c>
      <c r="CC52">
        <v>-3.615</v>
      </c>
      <c r="CD52">
        <v>0.484</v>
      </c>
      <c r="CE52">
        <v>3</v>
      </c>
      <c r="CF52">
        <v>505.684</v>
      </c>
      <c r="CG52">
        <v>563.98</v>
      </c>
      <c r="CH52">
        <v>29.9998</v>
      </c>
      <c r="CI52">
        <v>35.1667</v>
      </c>
      <c r="CJ52">
        <v>30.0001</v>
      </c>
      <c r="CK52">
        <v>35.0417</v>
      </c>
      <c r="CL52">
        <v>34.9611</v>
      </c>
      <c r="CM52">
        <v>43.799</v>
      </c>
      <c r="CN52">
        <v>21.8344</v>
      </c>
      <c r="CO52">
        <v>16.3005</v>
      </c>
      <c r="CP52">
        <v>30</v>
      </c>
      <c r="CQ52">
        <v>1000</v>
      </c>
      <c r="CR52">
        <v>35.7788</v>
      </c>
      <c r="CS52">
        <v>99.0986</v>
      </c>
      <c r="CT52">
        <v>98.3877</v>
      </c>
    </row>
    <row r="53" spans="1:98">
      <c r="A53">
        <v>10</v>
      </c>
      <c r="B53">
        <v>1495523186.1</v>
      </c>
      <c r="C53">
        <v>917.099999904633</v>
      </c>
      <c r="D53" t="s">
        <v>211</v>
      </c>
      <c r="E53">
        <v>1495523185.6</v>
      </c>
      <c r="F53">
        <f>AS53*AG53*(AQ53-AR53)/(100*$B$5*(1000-AG53*AQ53))</f>
        <v>0</v>
      </c>
      <c r="G53">
        <f>AS53*AG53*(AP53-AO53*(1000-AG53*AR53)/(1000-AG53*AQ53))/(100*$B$5)</f>
        <v>0</v>
      </c>
      <c r="H53">
        <f>AO53 - G53*$B$5*100.0/(AI53*AY53)</f>
        <v>0</v>
      </c>
      <c r="I53">
        <f>((O53-F53/2)*(AO53 - G53*$B$5*100.0/(AI53*AY53))-G53)/(O53+F53/2)</f>
        <v>0</v>
      </c>
      <c r="J53">
        <f>I53*(AT53+AU53)/1000.0</f>
        <v>0</v>
      </c>
      <c r="K53">
        <f>(AO53 - G53*$B$5*100.0/(AI53*AY53))*(AT53+AU53)/1000.0</f>
        <v>0</v>
      </c>
      <c r="L53">
        <f>2.0/((1/N53-1/M53)+SQRT((1/N53-1/M53)*(1/N53-1/M53) + 4*$B$6/(($B$6+1)*($B$6+1))*(2*1/N53*1/M53-1/M53*1/M53)))</f>
        <v>0</v>
      </c>
      <c r="M53">
        <f>AD53+AC53*$B$5+AB53*$B$5*$B$5</f>
        <v>0</v>
      </c>
      <c r="N53">
        <f>F53*(1000-(1000*0.61365*exp(17.502*R53/(240.97+R53))/(AT53+AU53)+AQ53)/2)/(1000*0.61365*exp(17.502*R53/(240.97+R53))/(AT53+AU53)-AQ53)</f>
        <v>0</v>
      </c>
      <c r="O53">
        <f>1/(($B$6+1)/(L53/1.6)+1/(M53/1.37)) + $B$6/(($B$6+1)/(L53/1.6) + $B$6/(M53/1.37))</f>
        <v>0</v>
      </c>
      <c r="P53">
        <f>(AK53*AM53)</f>
        <v>0</v>
      </c>
      <c r="Q53">
        <f>(AV53+(P53+2*0.95*5.67E-8*(((AV53+$B$9)+273)^4-(AV53+273)^4)-44100*F53)/(1.84*29.3*M53+8*0.95*5.67E-8*(AV53+273)^3))</f>
        <v>0</v>
      </c>
      <c r="R53">
        <f>($B$10*AW53+$B$11*AX53+$B$12*Q53)</f>
        <v>0</v>
      </c>
      <c r="S53">
        <f>0.61365*exp(17.502*R53/(240.97+R53))</f>
        <v>0</v>
      </c>
      <c r="T53">
        <f>(U53/V53*100)</f>
        <v>0</v>
      </c>
      <c r="U53">
        <f>AQ53*(AT53+AU53)/1000</f>
        <v>0</v>
      </c>
      <c r="V53">
        <f>0.61365*exp(17.502*AV53/(240.97+AV53))</f>
        <v>0</v>
      </c>
      <c r="W53">
        <f>(S53-AQ53*(AT53+AU53)/1000)</f>
        <v>0</v>
      </c>
      <c r="X53">
        <f>(-F53*44100)</f>
        <v>0</v>
      </c>
      <c r="Y53">
        <f>2*29.3*M53*0.92*(AV53-R53)</f>
        <v>0</v>
      </c>
      <c r="Z53">
        <f>2*0.95*5.67E-8*(((AV53+$B$9)+273)^4-(R53+273)^4)</f>
        <v>0</v>
      </c>
      <c r="AA53">
        <f>P53+Z53+X53+Y53</f>
        <v>0</v>
      </c>
      <c r="AB53">
        <v>0.0197211465961614</v>
      </c>
      <c r="AC53">
        <v>-0.442260195017011</v>
      </c>
      <c r="AD53">
        <v>4.78486450492512</v>
      </c>
      <c r="AE53">
        <v>0</v>
      </c>
      <c r="AF53">
        <v>0</v>
      </c>
      <c r="AG53">
        <f>IF(AE53*$B$40&gt;=AI53,1.0,(AI53/(AI53-AE53*$B$40)))</f>
        <v>0</v>
      </c>
      <c r="AH53">
        <f>(AG53-1)*100</f>
        <v>0</v>
      </c>
      <c r="AI53">
        <f>MAX(0,($B$34+$B$35*AY53)/(1+$B$36*AY53)*AT53/(AV53+273)*$B$37)</f>
        <v>0</v>
      </c>
      <c r="AJ53">
        <f>$B$29*AZ53+$B$30*BA53+$B$31*BB53</f>
        <v>0</v>
      </c>
      <c r="AK53">
        <f>AJ53*AL53</f>
        <v>0</v>
      </c>
      <c r="AL53">
        <f>($B$29*$B$15+$B$30*$B$15+$B$31*(BC53*$B$16+BD53*$B$18))/($B$29+$B$30+$B$31)</f>
        <v>0</v>
      </c>
      <c r="AM53">
        <f>($B$29*$B$22+$B$30*$B$22+$B$31*(BC53*$B$23+BD53*$B$25))/($B$29+$B$30+$B$31)</f>
        <v>0</v>
      </c>
      <c r="AN53">
        <v>1495523180.6</v>
      </c>
      <c r="AO53">
        <v>1192.75476190476</v>
      </c>
      <c r="AP53">
        <v>1200.03714285714</v>
      </c>
      <c r="AQ53">
        <v>36.4799904761905</v>
      </c>
      <c r="AR53">
        <v>35.8201666666667</v>
      </c>
      <c r="AS53">
        <v>500.016809523809</v>
      </c>
      <c r="AT53">
        <v>100.021380952381</v>
      </c>
      <c r="AU53">
        <v>0.100034495238095</v>
      </c>
      <c r="AV53">
        <v>32.4359047619048</v>
      </c>
      <c r="AW53">
        <v>33.8028047619048</v>
      </c>
      <c r="AX53">
        <v>999.9</v>
      </c>
      <c r="AY53">
        <v>10007.6547619048</v>
      </c>
      <c r="AZ53">
        <v>740.918619047619</v>
      </c>
      <c r="BA53">
        <v>976.492476190476</v>
      </c>
      <c r="BB53">
        <v>1499.99428571429</v>
      </c>
      <c r="BC53">
        <v>0.899999666666667</v>
      </c>
      <c r="BD53">
        <v>0.100000447619048</v>
      </c>
      <c r="BE53">
        <v>38</v>
      </c>
      <c r="BF53">
        <v>31919.9714285714</v>
      </c>
      <c r="BG53">
        <v>1495521986</v>
      </c>
      <c r="BH53" t="s">
        <v>200</v>
      </c>
      <c r="BI53">
        <v>2</v>
      </c>
      <c r="BJ53">
        <v>-3.615</v>
      </c>
      <c r="BK53">
        <v>0.484</v>
      </c>
      <c r="BL53">
        <v>400</v>
      </c>
      <c r="BM53">
        <v>37</v>
      </c>
      <c r="BN53">
        <v>0.43</v>
      </c>
      <c r="BO53">
        <v>0.24</v>
      </c>
      <c r="BP53">
        <v>-7.27870975609756</v>
      </c>
      <c r="BQ53">
        <v>0.0228052264808397</v>
      </c>
      <c r="BR53">
        <v>0.0655647257738043</v>
      </c>
      <c r="BS53">
        <v>1</v>
      </c>
      <c r="BT53">
        <v>0.660293951219512</v>
      </c>
      <c r="BU53">
        <v>-0.0216038885017429</v>
      </c>
      <c r="BV53">
        <v>0.00539121467353666</v>
      </c>
      <c r="BW53">
        <v>1</v>
      </c>
      <c r="BX53">
        <v>2</v>
      </c>
      <c r="BY53">
        <v>2</v>
      </c>
      <c r="BZ53" t="s">
        <v>201</v>
      </c>
      <c r="CA53">
        <v>100</v>
      </c>
      <c r="CB53">
        <v>100</v>
      </c>
      <c r="CC53">
        <v>-3.615</v>
      </c>
      <c r="CD53">
        <v>0.484</v>
      </c>
      <c r="CE53">
        <v>3</v>
      </c>
      <c r="CF53">
        <v>505.822</v>
      </c>
      <c r="CG53">
        <v>563.912</v>
      </c>
      <c r="CH53">
        <v>30.0014</v>
      </c>
      <c r="CI53">
        <v>35.2133</v>
      </c>
      <c r="CJ53">
        <v>30.0004</v>
      </c>
      <c r="CK53">
        <v>35.0933</v>
      </c>
      <c r="CL53">
        <v>35.0179</v>
      </c>
      <c r="CM53">
        <v>50.5674</v>
      </c>
      <c r="CN53">
        <v>21.8344</v>
      </c>
      <c r="CO53">
        <v>14.4278</v>
      </c>
      <c r="CP53">
        <v>30</v>
      </c>
      <c r="CQ53">
        <v>1200</v>
      </c>
      <c r="CR53">
        <v>35.7875</v>
      </c>
      <c r="CS53">
        <v>99.0909</v>
      </c>
      <c r="CT53">
        <v>98.3772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2017-05-21T14:10:22Z</dcterms:created>
  <dcterms:modified xsi:type="dcterms:W3CDTF">2017-05-21T14:10:22Z</dcterms:modified>
</cp:coreProperties>
</file>