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ig Read" sheetId="1" state="visible" r:id="rId2"/>
    <sheet name="50G" sheetId="2" state="visible" r:id="rId3"/>
    <sheet name="100G" sheetId="3" state="visible" r:id="rId4"/>
    <sheet name="150G" sheetId="4" state="visible" r:id="rId5"/>
    <sheet name="200G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<sst xmlns="http://schemas.openxmlformats.org/spreadsheetml/2006/main" count="290" uniqueCount="30">
  <si>
    <t>File Size</t>
  </si>
  <si>
    <t>Predicted</t>
  </si>
  <si>
    <t>Observed</t>
  </si>
  <si>
    <t>Error %</t>
  </si>
  <si>
    <t>Network</t>
  </si>
  <si>
    <t>Disk</t>
  </si>
  <si>
    <t>Model Network</t>
  </si>
  <si>
    <t>Model Disk</t>
  </si>
  <si>
    <t>Max/Min Read</t>
  </si>
  <si>
    <t>Read Model</t>
  </si>
  <si>
    <t>Network Model</t>
  </si>
  <si>
    <t>Total</t>
  </si>
  <si>
    <t>Read</t>
  </si>
  <si>
    <t>Chunk Size</t>
  </si>
  <si>
    <t>First-Chunk</t>
  </si>
  <si>
    <t>Chunk Percentage</t>
  </si>
  <si>
    <t>Network-2G</t>
  </si>
  <si>
    <t>Max Read</t>
  </si>
  <si>
    <t>Min Read</t>
  </si>
  <si>
    <t># 1</t>
  </si>
  <si>
    <t>50GB</t>
  </si>
  <si>
    <t>size</t>
  </si>
  <si>
    <t>read</t>
  </si>
  <si>
    <t>network</t>
  </si>
  <si>
    <t>cmd-read</t>
  </si>
  <si>
    <t>100G</t>
  </si>
  <si>
    <t>Max-Read</t>
  </si>
  <si>
    <t> 150g</t>
  </si>
  <si>
    <t>Min-Read</t>
  </si>
  <si>
    <t> 200g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</si>
</sst>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%"/>
    <numFmt numFmtId="167" formatCode="0%"/>
    <numFmt numFmtId="168" formatCode="0"/>
    <numFmt numFmtId="169" formatCode="0.0%"/>
    <numFmt numFmtId="170" formatCode="#,###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E7FCC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D03F3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Full Read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'Big Read'!$B$1:$B$1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Read'!$B$2:$B$5</c:f>
              <c:numCache>
                <c:formatCode>General</c:formatCode>
                <c:ptCount val="4"/>
                <c:pt idx="0">
                  <c:v>4660</c:v>
                </c:pt>
                <c:pt idx="1">
                  <c:v>9320</c:v>
                </c:pt>
                <c:pt idx="2">
                  <c:v>15827</c:v>
                </c:pt>
                <c:pt idx="3">
                  <c:v>18482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Read'!$C$1:$C$1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Read'!$C$2:$C$5</c:f>
              <c:numCache>
                <c:formatCode>General</c:formatCode>
                <c:ptCount val="4"/>
                <c:pt idx="0">
                  <c:v>4580</c:v>
                </c:pt>
                <c:pt idx="1">
                  <c:v>9718</c:v>
                </c:pt>
                <c:pt idx="2">
                  <c:v>15623</c:v>
                </c:pt>
                <c:pt idx="3">
                  <c:v>18543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0171668"/>
        <c:axId val="28237681"/>
      </c:lineChart>
      <c:catAx>
        <c:axId val="601716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37681"/>
        <c:crosses val="autoZero"/>
        <c:auto val="1"/>
        <c:lblAlgn val="ctr"/>
        <c:lblOffset val="100"/>
      </c:catAx>
      <c:valAx>
        <c:axId val="28237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1716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Disk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200G!$F$62:$F$86</c:f>
              <c:numCache>
                <c:formatCode>General</c:formatCode>
                <c:ptCount val="25"/>
                <c:pt idx="0">
                  <c:v>739.15</c:v>
                </c:pt>
                <c:pt idx="1">
                  <c:v>735.668</c:v>
                </c:pt>
                <c:pt idx="2">
                  <c:v>741.496</c:v>
                </c:pt>
                <c:pt idx="3">
                  <c:v>727.354</c:v>
                </c:pt>
                <c:pt idx="4">
                  <c:v>742.777</c:v>
                </c:pt>
                <c:pt idx="5">
                  <c:v>739.348</c:v>
                </c:pt>
                <c:pt idx="6">
                  <c:v>709.905</c:v>
                </c:pt>
                <c:pt idx="7">
                  <c:v>702.173</c:v>
                </c:pt>
                <c:pt idx="8">
                  <c:v>695.326</c:v>
                </c:pt>
                <c:pt idx="9">
                  <c:v>683.648</c:v>
                </c:pt>
                <c:pt idx="10">
                  <c:v>670.911</c:v>
                </c:pt>
                <c:pt idx="11">
                  <c:v>663.026</c:v>
                </c:pt>
                <c:pt idx="12">
                  <c:v>656.961</c:v>
                </c:pt>
                <c:pt idx="13">
                  <c:v>641.942</c:v>
                </c:pt>
                <c:pt idx="14">
                  <c:v>629.103</c:v>
                </c:pt>
                <c:pt idx="15">
                  <c:v>616.206</c:v>
                </c:pt>
                <c:pt idx="16">
                  <c:v>626.601</c:v>
                </c:pt>
                <c:pt idx="17">
                  <c:v>613.167</c:v>
                </c:pt>
                <c:pt idx="18">
                  <c:v>603.943</c:v>
                </c:pt>
                <c:pt idx="19">
                  <c:v>584.946</c:v>
                </c:pt>
                <c:pt idx="20">
                  <c:v>572.558</c:v>
                </c:pt>
                <c:pt idx="21">
                  <c:v>523.388</c:v>
                </c:pt>
                <c:pt idx="22">
                  <c:v>480.296</c:v>
                </c:pt>
                <c:pt idx="23">
                  <c:v>471.673</c:v>
                </c:pt>
                <c:pt idx="24">
                  <c:v>472.625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200G!$G$62:$G$86</c:f>
              <c:numCache>
                <c:formatCode>General</c:formatCode>
                <c:ptCount val="25"/>
                <c:pt idx="0">
                  <c:v>645</c:v>
                </c:pt>
                <c:pt idx="1">
                  <c:v>645</c:v>
                </c:pt>
                <c:pt idx="2">
                  <c:v>645</c:v>
                </c:pt>
                <c:pt idx="3">
                  <c:v>645</c:v>
                </c:pt>
                <c:pt idx="4">
                  <c:v>645</c:v>
                </c:pt>
                <c:pt idx="5">
                  <c:v>645</c:v>
                </c:pt>
                <c:pt idx="6">
                  <c:v>645</c:v>
                </c:pt>
                <c:pt idx="7">
                  <c:v>645</c:v>
                </c:pt>
                <c:pt idx="8">
                  <c:v>645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645</c:v>
                </c:pt>
                <c:pt idx="17">
                  <c:v>645</c:v>
                </c:pt>
                <c:pt idx="18">
                  <c:v>645</c:v>
                </c:pt>
                <c:pt idx="19">
                  <c:v>645</c:v>
                </c:pt>
                <c:pt idx="20">
                  <c:v>645</c:v>
                </c:pt>
                <c:pt idx="21">
                  <c:v>645</c:v>
                </c:pt>
                <c:pt idx="22">
                  <c:v>645</c:v>
                </c:pt>
                <c:pt idx="23">
                  <c:v>645</c:v>
                </c:pt>
                <c:pt idx="24">
                  <c:v>645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997491"/>
        <c:axId val="78525790"/>
      </c:lineChart>
      <c:catAx>
        <c:axId val="459974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525790"/>
        <c:crosses val="autoZero"/>
        <c:auto val="1"/>
        <c:lblAlgn val="ctr"/>
        <c:lblOffset val="100"/>
      </c:catAx>
      <c:valAx>
        <c:axId val="78525790"/>
        <c:scaling>
          <c:orientation val="minMax"/>
          <c:min val="4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9749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Network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200G!$F$90:$F$114</c:f>
              <c:numCache>
                <c:formatCode>General</c:formatCode>
                <c:ptCount val="25"/>
                <c:pt idx="0">
                  <c:v>103.135</c:v>
                </c:pt>
                <c:pt idx="1">
                  <c:v>99.744</c:v>
                </c:pt>
                <c:pt idx="2">
                  <c:v>99.806</c:v>
                </c:pt>
                <c:pt idx="3">
                  <c:v>99.93</c:v>
                </c:pt>
                <c:pt idx="4">
                  <c:v>99.857</c:v>
                </c:pt>
                <c:pt idx="5">
                  <c:v>99.839</c:v>
                </c:pt>
                <c:pt idx="6">
                  <c:v>99.748</c:v>
                </c:pt>
                <c:pt idx="7">
                  <c:v>99.797</c:v>
                </c:pt>
                <c:pt idx="8">
                  <c:v>99.866</c:v>
                </c:pt>
                <c:pt idx="9">
                  <c:v>99.831</c:v>
                </c:pt>
                <c:pt idx="10">
                  <c:v>99.849</c:v>
                </c:pt>
                <c:pt idx="11">
                  <c:v>99.737</c:v>
                </c:pt>
                <c:pt idx="12">
                  <c:v>99.763</c:v>
                </c:pt>
                <c:pt idx="13">
                  <c:v>99.819</c:v>
                </c:pt>
                <c:pt idx="14">
                  <c:v>99.732</c:v>
                </c:pt>
                <c:pt idx="15">
                  <c:v>99.817</c:v>
                </c:pt>
                <c:pt idx="16">
                  <c:v>99.725</c:v>
                </c:pt>
                <c:pt idx="17">
                  <c:v>99.773</c:v>
                </c:pt>
                <c:pt idx="18">
                  <c:v>99.754</c:v>
                </c:pt>
                <c:pt idx="19">
                  <c:v>99.806</c:v>
                </c:pt>
                <c:pt idx="20">
                  <c:v>99.906</c:v>
                </c:pt>
                <c:pt idx="21">
                  <c:v>99.701</c:v>
                </c:pt>
                <c:pt idx="22">
                  <c:v>99.972</c:v>
                </c:pt>
                <c:pt idx="23">
                  <c:v>99.741</c:v>
                </c:pt>
                <c:pt idx="24">
                  <c:v>100.059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200G!$G$90:$G$114</c:f>
              <c:numCache>
                <c:formatCode>General</c:formatCode>
                <c:ptCount val="25"/>
                <c:pt idx="0">
                  <c:v>94.17</c:v>
                </c:pt>
                <c:pt idx="1">
                  <c:v>94.17</c:v>
                </c:pt>
                <c:pt idx="2">
                  <c:v>94.17</c:v>
                </c:pt>
                <c:pt idx="3">
                  <c:v>94.17</c:v>
                </c:pt>
                <c:pt idx="4">
                  <c:v>94.17</c:v>
                </c:pt>
                <c:pt idx="5">
                  <c:v>94.17</c:v>
                </c:pt>
                <c:pt idx="6">
                  <c:v>94.17</c:v>
                </c:pt>
                <c:pt idx="7">
                  <c:v>94.17</c:v>
                </c:pt>
                <c:pt idx="8">
                  <c:v>94.17</c:v>
                </c:pt>
                <c:pt idx="9">
                  <c:v>94.17</c:v>
                </c:pt>
                <c:pt idx="10">
                  <c:v>94.17</c:v>
                </c:pt>
                <c:pt idx="11">
                  <c:v>94.17</c:v>
                </c:pt>
                <c:pt idx="12">
                  <c:v>94.17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94.17</c:v>
                </c:pt>
                <c:pt idx="17">
                  <c:v>94.17</c:v>
                </c:pt>
                <c:pt idx="18">
                  <c:v>94.17</c:v>
                </c:pt>
                <c:pt idx="19">
                  <c:v>94.17</c:v>
                </c:pt>
                <c:pt idx="20">
                  <c:v>94.17</c:v>
                </c:pt>
                <c:pt idx="21">
                  <c:v>94.17</c:v>
                </c:pt>
                <c:pt idx="22">
                  <c:v>94.17</c:v>
                </c:pt>
                <c:pt idx="23">
                  <c:v>94.17</c:v>
                </c:pt>
                <c:pt idx="24">
                  <c:v>94.17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7456697"/>
        <c:axId val="36359475"/>
      </c:lineChart>
      <c:catAx>
        <c:axId val="774566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59475"/>
        <c:crosses val="autoZero"/>
        <c:auto val="1"/>
        <c:lblAlgn val="ctr"/>
        <c:lblOffset val="100"/>
      </c:catAx>
      <c:valAx>
        <c:axId val="363594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45669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Error 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'Big Read'!$D$1:$D$1</c:f>
              <c:strCache>
                <c:ptCount val="1"/>
                <c:pt idx="0">
                  <c:v>Error %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Read'!$D$2:$D$5</c:f>
              <c:numCache>
                <c:formatCode>General</c:formatCode>
                <c:ptCount val="4"/>
                <c:pt idx="0">
                  <c:v>0.017467248908297</c:v>
                </c:pt>
                <c:pt idx="1">
                  <c:v>-0.0409549289977361</c:v>
                </c:pt>
                <c:pt idx="2">
                  <c:v>0.0130576713819368</c:v>
                </c:pt>
                <c:pt idx="3">
                  <c:v>-0.00328965108127055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4619287"/>
        <c:axId val="83844851"/>
      </c:lineChart>
      <c:catAx>
        <c:axId val="24619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44851"/>
        <c:crosses val="autoZero"/>
        <c:auto val="1"/>
        <c:lblAlgn val="ctr"/>
        <c:lblOffset val="100"/>
      </c:catAx>
      <c:valAx>
        <c:axId val="838448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61928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Observed Machine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'Big Read'!$E$1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Read'!$E$2:$E$5</c:f>
              <c:numCache>
                <c:formatCode>General</c:formatCode>
                <c:ptCount val="4"/>
                <c:pt idx="0">
                  <c:v>91</c:v>
                </c:pt>
                <c:pt idx="1">
                  <c:v>83</c:v>
                </c:pt>
                <c:pt idx="2">
                  <c:v>82</c:v>
                </c:pt>
                <c:pt idx="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Read'!$F$1</c:f>
              <c:strCache>
                <c:ptCount val="1"/>
                <c:pt idx="0">
                  <c:v>Disk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Read'!$F$2:$F$5</c:f>
              <c:numCache>
                <c:formatCode>General</c:formatCode>
                <c:ptCount val="4"/>
                <c:pt idx="0">
                  <c:v>323</c:v>
                </c:pt>
                <c:pt idx="1">
                  <c:v>294</c:v>
                </c:pt>
                <c:pt idx="2">
                  <c:v>327</c:v>
                </c:pt>
                <c:pt idx="3">
                  <c:v>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76620420"/>
        <c:axId val="87206795"/>
      </c:lineChart>
      <c:catAx>
        <c:axId val="766204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06795"/>
        <c:crosses val="autoZero"/>
        <c:auto val="1"/>
        <c:lblAlgn val="ctr"/>
        <c:lblOffset val="100"/>
      </c:catAx>
      <c:valAx>
        <c:axId val="87206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6204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Min/Max Read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'Big Read'!$A$2:$A$5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'Big Read'!$I$2:$I$5</c:f>
              <c:numCache>
                <c:formatCode>General</c:formatCode>
                <c:ptCount val="4"/>
                <c:pt idx="0">
                  <c:v>0.67</c:v>
                </c:pt>
                <c:pt idx="1">
                  <c:v>0.74</c:v>
                </c:pt>
                <c:pt idx="2">
                  <c:v>0.67</c:v>
                </c:pt>
                <c:pt idx="3">
                  <c:v>0.64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5981349"/>
        <c:axId val="84698919"/>
      </c:lineChart>
      <c:catAx>
        <c:axId val="359813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698919"/>
        <c:crosses val="autoZero"/>
        <c:auto val="1"/>
        <c:lblAlgn val="ctr"/>
        <c:lblOffset val="100"/>
      </c:catAx>
      <c:valAx>
        <c:axId val="84698919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98134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50G!$G$1:$G$1</c:f>
              <c:strCache>
                <c:ptCount val="1"/>
                <c:pt idx="0">
                  <c:v>Predicted</c:v>
                </c:pt>
              </c:strCache>
            </c:strRef>
          </c:tx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50G!$F$2:$F$5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50G!$G$2:$G$5</c:f>
              <c:numCache>
                <c:formatCode>General</c:formatCode>
                <c:ptCount val="4"/>
                <c:pt idx="0">
                  <c:v>4659.89653190266</c:v>
                </c:pt>
                <c:pt idx="1">
                  <c:v>4071.66123778502</c:v>
                </c:pt>
                <c:pt idx="2">
                  <c:v>162.866449511401</c:v>
                </c:pt>
                <c:pt idx="3">
                  <c:v>588.235294117647</c:v>
                </c:pt>
              </c:numCache>
            </c:numRef>
          </c:val>
        </c:ser>
        <c:ser>
          <c:idx val="1"/>
          <c:order val="1"/>
          <c:tx>
            <c:strRef>
              <c:f>50G!$H$1:$H$1</c:f>
              <c:strCache>
                <c:ptCount val="1"/>
                <c:pt idx="0">
                  <c:v>Observed</c:v>
                </c:pt>
              </c:strCache>
            </c:strRef>
          </c:tx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50G!$F$2:$F$5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50G!$H$2:$H$5</c:f>
              <c:numCache>
                <c:formatCode>General</c:formatCode>
                <c:ptCount val="4"/>
                <c:pt idx="0">
                  <c:v>4580.48556</c:v>
                </c:pt>
                <c:pt idx="1">
                  <c:v>3873.114</c:v>
                </c:pt>
                <c:pt idx="2">
                  <c:v>154.92456</c:v>
                </c:pt>
                <c:pt idx="3">
                  <c:v>552.447</c:v>
                </c:pt>
              </c:numCache>
            </c:numRef>
          </c:val>
        </c:ser>
        <c:gapWidth val="150"/>
        <c:overlap val="0"/>
        <c:axId val="65092978"/>
        <c:axId val="86051018"/>
      </c:barChart>
      <c:catAx>
        <c:axId val="650929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051018"/>
        <c:crosses val="autoZero"/>
        <c:auto val="1"/>
        <c:lblAlgn val="ctr"/>
        <c:lblOffset val="100"/>
      </c:catAx>
      <c:valAx>
        <c:axId val="86051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0929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50G!$F$2:$F$2,50G!$F$3:$F$3,50G!$F$5:$F$5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50G!$J$2:$J$2,50G!$J$3:$J$3,50G!$J$5:$J$5</c:f>
              <c:numCache>
                <c:formatCode>General</c:formatCode>
                <c:ptCount val="3"/>
                <c:pt idx="0">
                  <c:v>0.0173368021495657</c:v>
                </c:pt>
                <c:pt idx="1">
                  <c:v>0.0512629470201538</c:v>
                </c:pt>
                <c:pt idx="2">
                  <c:v>0.064781407298161</c:v>
                </c:pt>
              </c:numCache>
            </c:numRef>
          </c:val>
        </c:ser>
        <c:gapWidth val="150"/>
        <c:overlap val="0"/>
        <c:axId val="14883393"/>
        <c:axId val="54004726"/>
      </c:barChart>
      <c:catAx>
        <c:axId val="148833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004726"/>
        <c:crosses val="autoZero"/>
        <c:auto val="1"/>
        <c:lblAlgn val="ctr"/>
        <c:lblOffset val="100"/>
      </c:catAx>
      <c:valAx>
        <c:axId val="540047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883393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100G!$F$2,100G!$F$3,100G!$F$5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100G!$J$2,100G!$J$3,100G!$J$5</c:f>
              <c:numCache>
                <c:formatCode>General</c:formatCode>
                <c:ptCount val="3"/>
                <c:pt idx="0">
                  <c:v>-0.0410178665008244</c:v>
                </c:pt>
                <c:pt idx="1">
                  <c:v>-0.0437277902073721</c:v>
                </c:pt>
                <c:pt idx="2">
                  <c:v>-0.0207095448992431</c:v>
                </c:pt>
              </c:numCache>
            </c:numRef>
          </c:val>
        </c:ser>
        <c:gapWidth val="150"/>
        <c:overlap val="0"/>
        <c:axId val="5374678"/>
        <c:axId val="74974029"/>
      </c:barChart>
      <c:catAx>
        <c:axId val="53746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74029"/>
        <c:crosses val="autoZero"/>
        <c:auto val="1"/>
        <c:lblAlgn val="ctr"/>
        <c:lblOffset val="100"/>
      </c:catAx>
      <c:valAx>
        <c:axId val="749740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74678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150G!$F$2,150G!$F$3,150G!$F$5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150G!$J$2,150G!$J$3,150G!$J$5</c:f>
              <c:numCache>
                <c:formatCode>General</c:formatCode>
                <c:ptCount val="3"/>
                <c:pt idx="0">
                  <c:v>0.0130718222127808</c:v>
                </c:pt>
                <c:pt idx="1">
                  <c:v>0.0203562616062125</c:v>
                </c:pt>
                <c:pt idx="2">
                  <c:v>-0.0404670238901322</c:v>
                </c:pt>
              </c:numCache>
            </c:numRef>
          </c:val>
        </c:ser>
        <c:gapWidth val="150"/>
        <c:overlap val="0"/>
        <c:axId val="83346662"/>
        <c:axId val="37052007"/>
      </c:barChart>
      <c:catAx>
        <c:axId val="833466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052007"/>
        <c:crosses val="autoZero"/>
        <c:auto val="1"/>
        <c:lblAlgn val="ctr"/>
        <c:lblOffset val="100"/>
      </c:catAx>
      <c:valAx>
        <c:axId val="370520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4666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200G!$F$2,200G!$F$3,200G!$F$5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200G!$J$2,200G!$J$3,200G!$J$5</c:f>
              <c:numCache>
                <c:formatCode>General</c:formatCode>
                <c:ptCount val="3"/>
                <c:pt idx="0">
                  <c:v>-0.0032856010675838</c:v>
                </c:pt>
                <c:pt idx="1">
                  <c:v>0.00528797357651212</c:v>
                </c:pt>
                <c:pt idx="2">
                  <c:v>-0.0583365010501078</c:v>
                </c:pt>
              </c:numCache>
            </c:numRef>
          </c:val>
        </c:ser>
        <c:gapWidth val="150"/>
        <c:overlap val="0"/>
        <c:axId val="72075375"/>
        <c:axId val="5782242"/>
      </c:barChart>
      <c:catAx>
        <c:axId val="72075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2242"/>
        <c:crosses val="autoZero"/>
        <c:auto val="1"/>
        <c:lblAlgn val="ctr"/>
        <c:lblOffset val="100"/>
      </c:catAx>
      <c:valAx>
        <c:axId val="57822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07537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700200</xdr:colOff>
      <xdr:row>11</xdr:row>
      <xdr:rowOff>57240</xdr:rowOff>
    </xdr:from>
    <xdr:to>
      <xdr:col>18</xdr:col>
      <xdr:colOff>166320</xdr:colOff>
      <xdr:row>38</xdr:row>
      <xdr:rowOff>33840</xdr:rowOff>
    </xdr:to>
    <xdr:graphicFrame>
      <xdr:nvGraphicFramePr>
        <xdr:cNvPr id="0" name="Chart 1"/>
        <xdr:cNvGraphicFramePr/>
      </xdr:nvGraphicFramePr>
      <xdr:xfrm>
        <a:off x="8566560" y="1743480"/>
        <a:ext cx="5521320" cy="41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547560</xdr:colOff>
      <xdr:row>11</xdr:row>
      <xdr:rowOff>6480</xdr:rowOff>
    </xdr:from>
    <xdr:to>
      <xdr:col>9</xdr:col>
      <xdr:colOff>610560</xdr:colOff>
      <xdr:row>39</xdr:row>
      <xdr:rowOff>110520</xdr:rowOff>
    </xdr:to>
    <xdr:graphicFrame>
      <xdr:nvGraphicFramePr>
        <xdr:cNvPr id="1" name="Chart 4"/>
        <xdr:cNvGraphicFramePr/>
      </xdr:nvGraphicFramePr>
      <xdr:xfrm>
        <a:off x="1304280" y="1692720"/>
        <a:ext cx="6415560" cy="43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243000</xdr:colOff>
      <xdr:row>41</xdr:row>
      <xdr:rowOff>84960</xdr:rowOff>
    </xdr:from>
    <xdr:to>
      <xdr:col>9</xdr:col>
      <xdr:colOff>369720</xdr:colOff>
      <xdr:row>68</xdr:row>
      <xdr:rowOff>72000</xdr:rowOff>
    </xdr:to>
    <xdr:graphicFrame>
      <xdr:nvGraphicFramePr>
        <xdr:cNvPr id="2" name="Chart 5"/>
        <xdr:cNvGraphicFramePr/>
      </xdr:nvGraphicFramePr>
      <xdr:xfrm>
        <a:off x="999720" y="6353640"/>
        <a:ext cx="6479280" cy="41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420840</xdr:colOff>
      <xdr:row>48</xdr:row>
      <xdr:rowOff>59760</xdr:rowOff>
    </xdr:from>
    <xdr:to>
      <xdr:col>17</xdr:col>
      <xdr:colOff>661680</xdr:colOff>
      <xdr:row>72</xdr:row>
      <xdr:rowOff>84960</xdr:rowOff>
    </xdr:to>
    <xdr:graphicFrame>
      <xdr:nvGraphicFramePr>
        <xdr:cNvPr id="3" name="Chart 6"/>
        <xdr:cNvGraphicFramePr/>
      </xdr:nvGraphicFramePr>
      <xdr:xfrm>
        <a:off x="8287200" y="7395120"/>
        <a:ext cx="5538960" cy="36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132840</xdr:colOff>
      <xdr:row>11</xdr:row>
      <xdr:rowOff>148320</xdr:rowOff>
    </xdr:from>
    <xdr:to>
      <xdr:col>13</xdr:col>
      <xdr:colOff>17280</xdr:colOff>
      <xdr:row>30</xdr:row>
      <xdr:rowOff>61560</xdr:rowOff>
    </xdr:to>
    <xdr:graphicFrame>
      <xdr:nvGraphicFramePr>
        <xdr:cNvPr id="4" name="Chart 3"/>
        <xdr:cNvGraphicFramePr/>
      </xdr:nvGraphicFramePr>
      <xdr:xfrm>
        <a:off x="5601240" y="1834560"/>
        <a:ext cx="42451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132840</xdr:colOff>
      <xdr:row>31</xdr:row>
      <xdr:rowOff>81000</xdr:rowOff>
    </xdr:from>
    <xdr:to>
      <xdr:col>13</xdr:col>
      <xdr:colOff>17280</xdr:colOff>
      <xdr:row>50</xdr:row>
      <xdr:rowOff>8280</xdr:rowOff>
    </xdr:to>
    <xdr:graphicFrame>
      <xdr:nvGraphicFramePr>
        <xdr:cNvPr id="5" name="Chart 5"/>
        <xdr:cNvGraphicFramePr/>
      </xdr:nvGraphicFramePr>
      <xdr:xfrm>
        <a:off x="5601240" y="4825440"/>
        <a:ext cx="4245120" cy="28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268200</xdr:colOff>
      <xdr:row>10</xdr:row>
      <xdr:rowOff>31680</xdr:rowOff>
    </xdr:from>
    <xdr:to>
      <xdr:col>10</xdr:col>
      <xdr:colOff>712440</xdr:colOff>
      <xdr:row>28</xdr:row>
      <xdr:rowOff>21240</xdr:rowOff>
    </xdr:to>
    <xdr:graphicFrame>
      <xdr:nvGraphicFramePr>
        <xdr:cNvPr id="6" name="Chart 1"/>
        <xdr:cNvGraphicFramePr/>
      </xdr:nvGraphicFramePr>
      <xdr:xfrm>
        <a:off x="3266640" y="1565640"/>
        <a:ext cx="4228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29520</xdr:colOff>
      <xdr:row>13</xdr:row>
      <xdr:rowOff>6480</xdr:rowOff>
    </xdr:from>
    <xdr:to>
      <xdr:col>10</xdr:col>
      <xdr:colOff>445680</xdr:colOff>
      <xdr:row>31</xdr:row>
      <xdr:rowOff>6120</xdr:rowOff>
    </xdr:to>
    <xdr:graphicFrame>
      <xdr:nvGraphicFramePr>
        <xdr:cNvPr id="7" name="Chart 1"/>
        <xdr:cNvGraphicFramePr/>
      </xdr:nvGraphicFramePr>
      <xdr:xfrm>
        <a:off x="3239280" y="1997640"/>
        <a:ext cx="4200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344520</xdr:colOff>
      <xdr:row>12</xdr:row>
      <xdr:rowOff>92520</xdr:rowOff>
    </xdr:from>
    <xdr:to>
      <xdr:col>10</xdr:col>
      <xdr:colOff>420480</xdr:colOff>
      <xdr:row>30</xdr:row>
      <xdr:rowOff>82080</xdr:rowOff>
    </xdr:to>
    <xdr:graphicFrame>
      <xdr:nvGraphicFramePr>
        <xdr:cNvPr id="8" name="Chart 1"/>
        <xdr:cNvGraphicFramePr/>
      </xdr:nvGraphicFramePr>
      <xdr:xfrm>
        <a:off x="3342960" y="192132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712800</xdr:colOff>
      <xdr:row>60</xdr:row>
      <xdr:rowOff>59760</xdr:rowOff>
    </xdr:from>
    <xdr:to>
      <xdr:col>15</xdr:col>
      <xdr:colOff>674280</xdr:colOff>
      <xdr:row>85</xdr:row>
      <xdr:rowOff>135360</xdr:rowOff>
    </xdr:to>
    <xdr:graphicFrame>
      <xdr:nvGraphicFramePr>
        <xdr:cNvPr id="9" name="Chart 3"/>
        <xdr:cNvGraphicFramePr/>
      </xdr:nvGraphicFramePr>
      <xdr:xfrm>
        <a:off x="5338080" y="9223920"/>
        <a:ext cx="6259320" cy="388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700200</xdr:colOff>
      <xdr:row>88</xdr:row>
      <xdr:rowOff>123120</xdr:rowOff>
    </xdr:from>
    <xdr:to>
      <xdr:col>15</xdr:col>
      <xdr:colOff>230040</xdr:colOff>
      <xdr:row>118</xdr:row>
      <xdr:rowOff>72000</xdr:rowOff>
    </xdr:to>
    <xdr:graphicFrame>
      <xdr:nvGraphicFramePr>
        <xdr:cNvPr id="10" name="Chart 4"/>
        <xdr:cNvGraphicFramePr/>
      </xdr:nvGraphicFramePr>
      <xdr:xfrm>
        <a:off x="5325480" y="13554360"/>
        <a:ext cx="5827680" cy="45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selection pane="topLeft" activeCell="I17" activeCellId="0" sqref="I17"/>
    </sheetView>
  </sheetViews>
  <sheetFormatPr defaultRowHeight="12"/>
  <cols>
    <col collapsed="false" hidden="false" max="6" min="1" style="0" width="10.7295918367347"/>
    <col collapsed="false" hidden="false" max="7" min="7" style="0" width="13.1683673469388"/>
    <col collapsed="false" hidden="false" max="8" min="8" style="0" width="10.7295918367347"/>
    <col collapsed="false" hidden="false" max="9" min="9" style="0" width="12.5"/>
    <col collapsed="false" hidden="false" max="1025" min="10" style="0" width="10.72959183673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" hidden="false" customHeight="false" outlineLevel="0" collapsed="false">
      <c r="A2" s="0" t="n">
        <v>50</v>
      </c>
      <c r="B2" s="2" t="n">
        <v>4660</v>
      </c>
      <c r="C2" s="2" t="n">
        <v>4580</v>
      </c>
      <c r="D2" s="3" t="n">
        <f aca="false">B2/C2 - 1</f>
        <v>0.017467248908297</v>
      </c>
      <c r="E2" s="0" t="n">
        <v>91</v>
      </c>
      <c r="F2" s="0" t="n">
        <v>323</v>
      </c>
      <c r="G2" s="0" t="n">
        <v>85</v>
      </c>
      <c r="H2" s="0" t="n">
        <v>307</v>
      </c>
      <c r="I2" s="4" t="n">
        <v>0.67</v>
      </c>
    </row>
    <row r="3" customFormat="false" ht="12" hidden="false" customHeight="false" outlineLevel="0" collapsed="false">
      <c r="A3" s="0" t="n">
        <v>100</v>
      </c>
      <c r="B3" s="2" t="n">
        <v>9320</v>
      </c>
      <c r="C3" s="2" t="n">
        <v>9718</v>
      </c>
      <c r="D3" s="3" t="n">
        <f aca="false">B3/C3 - 1</f>
        <v>-0.0409549289977361</v>
      </c>
      <c r="E3" s="0" t="n">
        <v>83</v>
      </c>
      <c r="F3" s="0" t="n">
        <v>294</v>
      </c>
      <c r="G3" s="0" t="n">
        <v>85</v>
      </c>
      <c r="H3" s="0" t="n">
        <v>307</v>
      </c>
      <c r="I3" s="4" t="n">
        <v>0.74</v>
      </c>
    </row>
    <row r="4" customFormat="false" ht="12" hidden="false" customHeight="false" outlineLevel="0" collapsed="false">
      <c r="A4" s="0" t="n">
        <v>150</v>
      </c>
      <c r="B4" s="2" t="n">
        <v>15827</v>
      </c>
      <c r="C4" s="2" t="n">
        <v>15623</v>
      </c>
      <c r="D4" s="3" t="n">
        <f aca="false">B4/C4 - 1</f>
        <v>0.0130576713819368</v>
      </c>
      <c r="E4" s="0" t="n">
        <v>82</v>
      </c>
      <c r="F4" s="0" t="n">
        <v>327</v>
      </c>
      <c r="G4" s="0" t="n">
        <v>85</v>
      </c>
      <c r="H4" s="0" t="n">
        <v>307</v>
      </c>
      <c r="I4" s="4" t="n">
        <v>0.67</v>
      </c>
    </row>
    <row r="5" customFormat="false" ht="12" hidden="false" customHeight="false" outlineLevel="0" collapsed="false">
      <c r="A5" s="0" t="n">
        <v>200</v>
      </c>
      <c r="B5" s="2" t="n">
        <v>18482</v>
      </c>
      <c r="C5" s="2" t="n">
        <v>18543</v>
      </c>
      <c r="D5" s="3" t="n">
        <f aca="false">B5/C5 - 1</f>
        <v>-0.00328965108127055</v>
      </c>
      <c r="E5" s="0" t="n">
        <v>80</v>
      </c>
      <c r="F5" s="0" t="n">
        <v>312</v>
      </c>
      <c r="G5" s="0" t="n">
        <v>85</v>
      </c>
      <c r="H5" s="0" t="n">
        <v>307</v>
      </c>
      <c r="I5" s="4" t="n">
        <v>0.64</v>
      </c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16"/>
    <col collapsed="false" hidden="false" max="2" min="2" style="0" width="14.1632653061225"/>
    <col collapsed="false" hidden="false" max="6" min="3" style="0" width="11.8367346938776"/>
    <col collapsed="false" hidden="false" max="1025" min="7" style="0" width="8.8265306122449"/>
  </cols>
  <sheetData>
    <row r="1" customFormat="false" ht="12.8" hidden="false" customHeight="false" outlineLevel="0" collapsed="false">
      <c r="A1" s="1" t="s">
        <v>9</v>
      </c>
      <c r="B1" s="0" t="n">
        <v>307</v>
      </c>
      <c r="C1" s="5" t="n">
        <f aca="false">B3*(B3/B4)/H3</f>
        <v>322.737724735187</v>
      </c>
      <c r="G1" s="1" t="s">
        <v>1</v>
      </c>
      <c r="H1" s="1" t="s">
        <v>2</v>
      </c>
    </row>
    <row r="2" customFormat="false" ht="12" hidden="false" customHeight="false" outlineLevel="0" collapsed="false">
      <c r="A2" s="1" t="s">
        <v>10</v>
      </c>
      <c r="B2" s="0" t="n">
        <v>85</v>
      </c>
      <c r="C2" s="5" t="n">
        <f aca="false">B4/H6</f>
        <v>90.5064196203437</v>
      </c>
      <c r="F2" s="0" t="s">
        <v>11</v>
      </c>
      <c r="G2" s="6" t="n">
        <f aca="false">G3+G5</f>
        <v>4659.89653190266</v>
      </c>
      <c r="H2" s="6" t="n">
        <f aca="false">SUM(H3:H5)</f>
        <v>4580.48556</v>
      </c>
      <c r="I2" s="3" t="n">
        <f aca="false">G2/H2</f>
        <v>1.01733680214957</v>
      </c>
      <c r="J2" s="3" t="n">
        <f aca="false">I2-1</f>
        <v>0.0173368021495657</v>
      </c>
    </row>
    <row r="3" customFormat="false" ht="12" hidden="false" customHeight="false" outlineLevel="0" collapsed="false">
      <c r="A3" s="1" t="s">
        <v>0</v>
      </c>
      <c r="B3" s="0" t="n">
        <v>50000</v>
      </c>
      <c r="F3" s="0" t="s">
        <v>12</v>
      </c>
      <c r="G3" s="7" t="n">
        <f aca="false">B3/2000*G4</f>
        <v>4071.66123778502</v>
      </c>
      <c r="H3" s="8" t="n">
        <f aca="false">(C59+C57+C57+C55+C53+C51+C49+C47+C45+C43+C41+C39+C37+C35+C33+C31+C29+C27+C25+C23+C21+C19+C17+C15+C13+C11)/1000</f>
        <v>3873.114</v>
      </c>
      <c r="I3" s="3" t="n">
        <f aca="false">G3/H3</f>
        <v>1.05126294702015</v>
      </c>
      <c r="J3" s="3" t="n">
        <f aca="false">I3-1</f>
        <v>0.0512629470201538</v>
      </c>
    </row>
    <row r="4" customFormat="false" ht="12" hidden="false" customHeight="false" outlineLevel="0" collapsed="false">
      <c r="A4" s="1" t="s">
        <v>13</v>
      </c>
      <c r="B4" s="0" t="n">
        <v>2000</v>
      </c>
      <c r="F4" s="0" t="s">
        <v>14</v>
      </c>
      <c r="G4" s="7" t="n">
        <f aca="false">B3/B1</f>
        <v>162.866449511401</v>
      </c>
      <c r="H4" s="7" t="n">
        <f aca="false">H3/25</f>
        <v>154.92456</v>
      </c>
      <c r="I4" s="3" t="n">
        <f aca="false">G4/H4</f>
        <v>1.05126294702015</v>
      </c>
      <c r="J4" s="3" t="n">
        <f aca="false">I4-1</f>
        <v>0.0512629470201538</v>
      </c>
    </row>
    <row r="5" customFormat="false" ht="12" hidden="false" customHeight="false" outlineLevel="0" collapsed="false">
      <c r="A5" s="1" t="s">
        <v>15</v>
      </c>
      <c r="B5" s="9" t="n">
        <f aca="false">B4/B3</f>
        <v>0.04</v>
      </c>
      <c r="F5" s="0" t="s">
        <v>4</v>
      </c>
      <c r="G5" s="0" t="n">
        <f aca="false">B3/B2</f>
        <v>588.235294117647</v>
      </c>
      <c r="H5" s="8" t="n">
        <f aca="false">(C60+C58+C56+C54+C52+C50+C48+C46+C44+C42+C40+C38+C36+C34+C32+C30+C28+C26+C24+C22+C20+C18+C16+C14+C12)/1000</f>
        <v>552.447</v>
      </c>
      <c r="I5" s="3" t="n">
        <f aca="false">G5/H5</f>
        <v>1.06478140729816</v>
      </c>
      <c r="J5" s="3" t="n">
        <f aca="false">I5-1</f>
        <v>0.064781407298161</v>
      </c>
    </row>
    <row r="6" customFormat="false" ht="12" hidden="false" customHeight="false" outlineLevel="0" collapsed="false">
      <c r="F6" s="0" t="s">
        <v>16</v>
      </c>
      <c r="G6" s="0" t="n">
        <f aca="false">2000/B2</f>
        <v>23.5294117647059</v>
      </c>
      <c r="H6" s="5" t="n">
        <f aca="false">H5/25</f>
        <v>22.09788</v>
      </c>
      <c r="I6" s="3" t="n">
        <f aca="false">G6/H6</f>
        <v>1.06478140729816</v>
      </c>
      <c r="J6" s="3" t="n">
        <f aca="false">I6-1</f>
        <v>0.064781407298161</v>
      </c>
    </row>
    <row r="7" customFormat="false" ht="12" hidden="false" customHeight="false" outlineLevel="0" collapsed="false">
      <c r="F7" s="0" t="s">
        <v>17</v>
      </c>
      <c r="G7" s="7" t="n">
        <f aca="false">C11</f>
        <v>191330</v>
      </c>
    </row>
    <row r="8" customFormat="false" ht="12" hidden="false" customHeight="false" outlineLevel="0" collapsed="false">
      <c r="C8" s="10"/>
      <c r="D8" s="10"/>
      <c r="E8" s="10"/>
      <c r="F8" s="0" t="s">
        <v>18</v>
      </c>
      <c r="G8" s="7" t="n">
        <f aca="false">C59</f>
        <v>128750</v>
      </c>
    </row>
    <row r="9" customFormat="false" ht="12" hidden="false" customHeight="false" outlineLevel="0" collapsed="false">
      <c r="A9" s="11" t="s">
        <v>19</v>
      </c>
      <c r="B9" s="11" t="s">
        <v>20</v>
      </c>
      <c r="C9" s="11" t="n">
        <v>20971520</v>
      </c>
      <c r="D9" s="11"/>
      <c r="E9" s="11"/>
      <c r="G9" s="3" t="n">
        <f aca="false">G8/G7</f>
        <v>0.672921131030157</v>
      </c>
    </row>
    <row r="10" customFormat="false" ht="12" hidden="false" customHeight="false" outlineLevel="0" collapsed="false">
      <c r="A10" s="0" t="s">
        <v>21</v>
      </c>
      <c r="B10" s="0" t="n">
        <v>0</v>
      </c>
      <c r="C10" s="7" t="n">
        <v>0</v>
      </c>
      <c r="D10" s="7"/>
      <c r="E10" s="7"/>
    </row>
    <row r="11" customFormat="false" ht="12" hidden="false" customHeight="false" outlineLevel="0" collapsed="false">
      <c r="A11" s="0" t="s">
        <v>22</v>
      </c>
      <c r="B11" s="0" t="n">
        <v>0</v>
      </c>
      <c r="C11" s="7" t="n">
        <v>191330</v>
      </c>
      <c r="D11" s="7"/>
      <c r="E11" s="7"/>
    </row>
    <row r="12" customFormat="false" ht="12" hidden="false" customHeight="false" outlineLevel="0" collapsed="false">
      <c r="A12" s="0" t="s">
        <v>23</v>
      </c>
      <c r="B12" s="0" t="n">
        <v>0</v>
      </c>
      <c r="C12" s="7" t="n">
        <v>22908</v>
      </c>
      <c r="D12" s="7"/>
      <c r="E12" s="7"/>
    </row>
    <row r="13" customFormat="false" ht="12" hidden="false" customHeight="false" outlineLevel="0" collapsed="false">
      <c r="A13" s="0" t="s">
        <v>22</v>
      </c>
      <c r="B13" s="0" t="n">
        <v>1</v>
      </c>
      <c r="C13" s="7" t="n">
        <v>168088</v>
      </c>
      <c r="D13" s="7"/>
      <c r="E13" s="7"/>
    </row>
    <row r="14" customFormat="false" ht="12" hidden="false" customHeight="false" outlineLevel="0" collapsed="false">
      <c r="A14" s="0" t="s">
        <v>23</v>
      </c>
      <c r="B14" s="0" t="n">
        <v>1</v>
      </c>
      <c r="C14" s="7" t="n">
        <v>21973</v>
      </c>
      <c r="D14" s="7"/>
      <c r="E14" s="7"/>
    </row>
    <row r="15" customFormat="false" ht="12" hidden="false" customHeight="false" outlineLevel="0" collapsed="false">
      <c r="A15" s="0" t="s">
        <v>22</v>
      </c>
      <c r="B15" s="0" t="n">
        <v>2</v>
      </c>
      <c r="C15" s="7" t="n">
        <v>168779</v>
      </c>
      <c r="D15" s="7"/>
      <c r="E15" s="7"/>
    </row>
    <row r="16" customFormat="false" ht="12" hidden="false" customHeight="false" outlineLevel="0" collapsed="false">
      <c r="A16" s="0" t="s">
        <v>23</v>
      </c>
      <c r="B16" s="0" t="n">
        <v>2</v>
      </c>
      <c r="C16" s="7" t="n">
        <v>22022</v>
      </c>
      <c r="D16" s="7"/>
      <c r="E16" s="7"/>
    </row>
    <row r="17" customFormat="false" ht="12.8" hidden="false" customHeight="false" outlineLevel="0" collapsed="false">
      <c r="A17" s="0" t="s">
        <v>22</v>
      </c>
      <c r="B17" s="0" t="n">
        <v>3</v>
      </c>
      <c r="C17" s="7" t="n">
        <v>164360</v>
      </c>
      <c r="D17" s="7"/>
      <c r="E17" s="7"/>
    </row>
    <row r="18" customFormat="false" ht="12" hidden="false" customHeight="false" outlineLevel="0" collapsed="false">
      <c r="A18" s="0" t="s">
        <v>23</v>
      </c>
      <c r="B18" s="0" t="n">
        <v>3</v>
      </c>
      <c r="C18" s="7" t="n">
        <v>22039</v>
      </c>
      <c r="D18" s="7"/>
      <c r="E18" s="7"/>
    </row>
    <row r="19" customFormat="false" ht="12" hidden="false" customHeight="false" outlineLevel="0" collapsed="false">
      <c r="A19" s="0" t="s">
        <v>22</v>
      </c>
      <c r="B19" s="0" t="n">
        <v>4</v>
      </c>
      <c r="C19" s="7" t="n">
        <v>162905</v>
      </c>
      <c r="D19" s="7"/>
      <c r="E19" s="7"/>
    </row>
    <row r="20" customFormat="false" ht="12" hidden="false" customHeight="false" outlineLevel="0" collapsed="false">
      <c r="A20" s="0" t="s">
        <v>23</v>
      </c>
      <c r="B20" s="0" t="n">
        <v>4</v>
      </c>
      <c r="C20" s="7" t="n">
        <v>22101</v>
      </c>
      <c r="D20" s="7"/>
      <c r="E20" s="7"/>
    </row>
    <row r="21" customFormat="false" ht="12" hidden="false" customHeight="false" outlineLevel="0" collapsed="false">
      <c r="A21" s="0" t="s">
        <v>22</v>
      </c>
      <c r="B21" s="0" t="n">
        <v>5</v>
      </c>
      <c r="C21" s="7" t="n">
        <v>161475</v>
      </c>
      <c r="D21" s="7"/>
      <c r="E21" s="7"/>
    </row>
    <row r="22" customFormat="false" ht="12" hidden="false" customHeight="false" outlineLevel="0" collapsed="false">
      <c r="A22" s="0" t="s">
        <v>23</v>
      </c>
      <c r="B22" s="0" t="n">
        <v>5</v>
      </c>
      <c r="C22" s="7" t="n">
        <v>22046</v>
      </c>
      <c r="D22" s="7"/>
      <c r="E22" s="7"/>
    </row>
    <row r="23" customFormat="false" ht="12" hidden="false" customHeight="false" outlineLevel="0" collapsed="false">
      <c r="A23" s="0" t="s">
        <v>22</v>
      </c>
      <c r="B23" s="0" t="n">
        <v>6</v>
      </c>
      <c r="C23" s="7" t="n">
        <v>158894</v>
      </c>
      <c r="D23" s="7"/>
      <c r="E23" s="7"/>
    </row>
    <row r="24" customFormat="false" ht="12" hidden="false" customHeight="false" outlineLevel="0" collapsed="false">
      <c r="A24" s="0" t="s">
        <v>23</v>
      </c>
      <c r="B24" s="0" t="n">
        <v>6</v>
      </c>
      <c r="C24" s="7" t="n">
        <v>22215</v>
      </c>
      <c r="D24" s="7"/>
      <c r="E24" s="7"/>
    </row>
    <row r="25" customFormat="false" ht="12" hidden="false" customHeight="false" outlineLevel="0" collapsed="false">
      <c r="A25" s="0" t="s">
        <v>22</v>
      </c>
      <c r="B25" s="0" t="n">
        <v>7</v>
      </c>
      <c r="C25" s="7" t="n">
        <v>161105</v>
      </c>
      <c r="D25" s="7"/>
      <c r="E25" s="7"/>
    </row>
    <row r="26" customFormat="false" ht="12" hidden="false" customHeight="false" outlineLevel="0" collapsed="false">
      <c r="A26" s="0" t="s">
        <v>23</v>
      </c>
      <c r="B26" s="0" t="n">
        <v>7</v>
      </c>
      <c r="C26" s="7" t="n">
        <v>22025</v>
      </c>
      <c r="D26" s="7"/>
      <c r="E26" s="7"/>
    </row>
    <row r="27" customFormat="false" ht="12" hidden="false" customHeight="false" outlineLevel="0" collapsed="false">
      <c r="A27" s="0" t="s">
        <v>22</v>
      </c>
      <c r="B27" s="0" t="n">
        <v>8</v>
      </c>
      <c r="C27" s="7" t="n">
        <v>161521</v>
      </c>
      <c r="D27" s="7"/>
      <c r="E27" s="7"/>
    </row>
    <row r="28" customFormat="false" ht="12" hidden="false" customHeight="false" outlineLevel="0" collapsed="false">
      <c r="A28" s="0" t="s">
        <v>23</v>
      </c>
      <c r="B28" s="0" t="n">
        <v>8</v>
      </c>
      <c r="C28" s="7" t="n">
        <v>22162</v>
      </c>
      <c r="D28" s="7"/>
      <c r="E28" s="7"/>
    </row>
    <row r="29" customFormat="false" ht="12" hidden="false" customHeight="false" outlineLevel="0" collapsed="false">
      <c r="A29" s="0" t="s">
        <v>22</v>
      </c>
      <c r="B29" s="0" t="n">
        <v>9</v>
      </c>
      <c r="C29" s="7" t="n">
        <v>154980</v>
      </c>
      <c r="D29" s="7"/>
      <c r="E29" s="7"/>
    </row>
    <row r="30" customFormat="false" ht="12" hidden="false" customHeight="false" outlineLevel="0" collapsed="false">
      <c r="A30" s="0" t="s">
        <v>23</v>
      </c>
      <c r="B30" s="0" t="n">
        <v>9</v>
      </c>
      <c r="C30" s="7" t="n">
        <v>22067</v>
      </c>
      <c r="D30" s="7"/>
      <c r="E30" s="7"/>
    </row>
    <row r="31" customFormat="false" ht="12" hidden="false" customHeight="false" outlineLevel="0" collapsed="false">
      <c r="A31" s="0" t="s">
        <v>22</v>
      </c>
      <c r="B31" s="0" t="n">
        <v>10</v>
      </c>
      <c r="C31" s="7" t="n">
        <v>153510</v>
      </c>
      <c r="D31" s="7"/>
      <c r="E31" s="7"/>
    </row>
    <row r="32" customFormat="false" ht="12" hidden="false" customHeight="false" outlineLevel="0" collapsed="false">
      <c r="A32" s="0" t="s">
        <v>23</v>
      </c>
      <c r="B32" s="0" t="n">
        <v>10</v>
      </c>
      <c r="C32" s="7" t="n">
        <v>22111</v>
      </c>
      <c r="D32" s="7"/>
      <c r="E32" s="7"/>
    </row>
    <row r="33" customFormat="false" ht="12" hidden="false" customHeight="false" outlineLevel="0" collapsed="false">
      <c r="A33" s="0" t="s">
        <v>22</v>
      </c>
      <c r="B33" s="0" t="n">
        <v>11</v>
      </c>
      <c r="C33" s="7" t="n">
        <v>149168</v>
      </c>
      <c r="D33" s="7"/>
      <c r="E33" s="7"/>
    </row>
    <row r="34" customFormat="false" ht="12" hidden="false" customHeight="false" outlineLevel="0" collapsed="false">
      <c r="A34" s="0" t="s">
        <v>23</v>
      </c>
      <c r="B34" s="0" t="n">
        <v>11</v>
      </c>
      <c r="C34" s="7" t="n">
        <v>21980</v>
      </c>
      <c r="D34" s="7"/>
      <c r="E34" s="7"/>
    </row>
    <row r="35" customFormat="false" ht="12" hidden="false" customHeight="false" outlineLevel="0" collapsed="false">
      <c r="A35" s="0" t="s">
        <v>22</v>
      </c>
      <c r="B35" s="0" t="n">
        <v>12</v>
      </c>
      <c r="C35" s="7" t="n">
        <v>149930</v>
      </c>
      <c r="D35" s="7"/>
      <c r="E35" s="7"/>
    </row>
    <row r="36" customFormat="false" ht="12" hidden="false" customHeight="false" outlineLevel="0" collapsed="false">
      <c r="A36" s="0" t="s">
        <v>23</v>
      </c>
      <c r="B36" s="0" t="n">
        <v>12</v>
      </c>
      <c r="C36" s="7" t="n">
        <v>22166</v>
      </c>
      <c r="D36" s="7"/>
      <c r="E36" s="7"/>
    </row>
    <row r="37" customFormat="false" ht="12" hidden="false" customHeight="false" outlineLevel="0" collapsed="false">
      <c r="A37" s="0" t="s">
        <v>22</v>
      </c>
      <c r="B37" s="0" t="n">
        <v>13</v>
      </c>
      <c r="C37" s="7" t="n">
        <v>146401</v>
      </c>
      <c r="D37" s="7"/>
      <c r="E37" s="7"/>
    </row>
    <row r="38" customFormat="false" ht="12" hidden="false" customHeight="false" outlineLevel="0" collapsed="false">
      <c r="A38" s="0" t="s">
        <v>23</v>
      </c>
      <c r="B38" s="0" t="n">
        <v>13</v>
      </c>
      <c r="C38" s="7" t="n">
        <v>22033</v>
      </c>
      <c r="D38" s="7"/>
      <c r="E38" s="7"/>
    </row>
    <row r="39" customFormat="false" ht="12" hidden="false" customHeight="false" outlineLevel="0" collapsed="false">
      <c r="A39" s="0" t="s">
        <v>22</v>
      </c>
      <c r="B39" s="0" t="n">
        <v>14</v>
      </c>
      <c r="C39" s="7" t="n">
        <v>146075</v>
      </c>
      <c r="D39" s="7"/>
      <c r="E39" s="7"/>
    </row>
    <row r="40" customFormat="false" ht="12" hidden="false" customHeight="false" outlineLevel="0" collapsed="false">
      <c r="A40" s="0" t="s">
        <v>23</v>
      </c>
      <c r="B40" s="0" t="n">
        <v>14</v>
      </c>
      <c r="C40" s="7" t="n">
        <v>22002</v>
      </c>
      <c r="D40" s="7"/>
      <c r="E40" s="7"/>
    </row>
    <row r="41" customFormat="false" ht="12" hidden="false" customHeight="false" outlineLevel="0" collapsed="false">
      <c r="A41" s="0" t="s">
        <v>22</v>
      </c>
      <c r="B41" s="0" t="n">
        <v>15</v>
      </c>
      <c r="C41" s="7" t="n">
        <v>147882</v>
      </c>
      <c r="D41" s="7"/>
      <c r="E41" s="7"/>
    </row>
    <row r="42" customFormat="false" ht="12" hidden="false" customHeight="false" outlineLevel="0" collapsed="false">
      <c r="A42" s="0" t="s">
        <v>23</v>
      </c>
      <c r="B42" s="0" t="n">
        <v>15</v>
      </c>
      <c r="C42" s="7" t="n">
        <v>22077</v>
      </c>
      <c r="D42" s="7"/>
      <c r="E42" s="7"/>
    </row>
    <row r="43" customFormat="false" ht="12" hidden="false" customHeight="false" outlineLevel="0" collapsed="false">
      <c r="A43" s="0" t="s">
        <v>22</v>
      </c>
      <c r="B43" s="0" t="n">
        <v>16</v>
      </c>
      <c r="C43" s="7" t="n">
        <v>141965</v>
      </c>
      <c r="D43" s="7"/>
      <c r="E43" s="7"/>
    </row>
    <row r="44" customFormat="false" ht="12" hidden="false" customHeight="false" outlineLevel="0" collapsed="false">
      <c r="A44" s="0" t="s">
        <v>23</v>
      </c>
      <c r="B44" s="0" t="n">
        <v>16</v>
      </c>
      <c r="C44" s="7" t="n">
        <v>22000</v>
      </c>
      <c r="D44" s="7"/>
      <c r="E44" s="7"/>
    </row>
    <row r="45" customFormat="false" ht="12" hidden="false" customHeight="false" outlineLevel="0" collapsed="false">
      <c r="A45" s="0" t="s">
        <v>22</v>
      </c>
      <c r="B45" s="0" t="n">
        <v>17</v>
      </c>
      <c r="C45" s="7" t="n">
        <v>139077</v>
      </c>
      <c r="D45" s="7"/>
      <c r="E45" s="7"/>
    </row>
    <row r="46" customFormat="false" ht="12" hidden="false" customHeight="false" outlineLevel="0" collapsed="false">
      <c r="A46" s="0" t="s">
        <v>23</v>
      </c>
      <c r="B46" s="0" t="n">
        <v>17</v>
      </c>
      <c r="C46" s="7" t="n">
        <v>22013</v>
      </c>
      <c r="D46" s="7"/>
      <c r="E46" s="7"/>
    </row>
    <row r="47" customFormat="false" ht="12" hidden="false" customHeight="false" outlineLevel="0" collapsed="false">
      <c r="A47" s="0" t="s">
        <v>22</v>
      </c>
      <c r="B47" s="0" t="n">
        <v>18</v>
      </c>
      <c r="C47" s="7" t="n">
        <v>136192</v>
      </c>
      <c r="D47" s="7"/>
      <c r="E47" s="7"/>
    </row>
    <row r="48" customFormat="false" ht="12" hidden="false" customHeight="false" outlineLevel="0" collapsed="false">
      <c r="A48" s="0" t="s">
        <v>23</v>
      </c>
      <c r="B48" s="0" t="n">
        <v>18</v>
      </c>
      <c r="C48" s="7" t="n">
        <v>22188</v>
      </c>
      <c r="D48" s="7"/>
      <c r="E48" s="7"/>
    </row>
    <row r="49" customFormat="false" ht="12" hidden="false" customHeight="false" outlineLevel="0" collapsed="false">
      <c r="A49" s="0" t="s">
        <v>22</v>
      </c>
      <c r="B49" s="0" t="n">
        <v>19</v>
      </c>
      <c r="C49" s="7" t="n">
        <v>133463</v>
      </c>
      <c r="D49" s="7"/>
      <c r="E49" s="7"/>
    </row>
    <row r="50" customFormat="false" ht="12" hidden="false" customHeight="false" outlineLevel="0" collapsed="false">
      <c r="A50" s="0" t="s">
        <v>23</v>
      </c>
      <c r="B50" s="0" t="n">
        <v>19</v>
      </c>
      <c r="C50" s="7" t="n">
        <v>21973</v>
      </c>
      <c r="D50" s="7"/>
      <c r="E50" s="7"/>
    </row>
    <row r="51" customFormat="false" ht="12" hidden="false" customHeight="false" outlineLevel="0" collapsed="false">
      <c r="A51" s="0" t="s">
        <v>22</v>
      </c>
      <c r="B51" s="0" t="n">
        <v>20</v>
      </c>
      <c r="C51" s="7" t="n">
        <v>130388</v>
      </c>
      <c r="D51" s="7"/>
      <c r="E51" s="7"/>
    </row>
    <row r="52" customFormat="false" ht="12" hidden="false" customHeight="false" outlineLevel="0" collapsed="false">
      <c r="A52" s="0" t="s">
        <v>23</v>
      </c>
      <c r="B52" s="0" t="n">
        <v>20</v>
      </c>
      <c r="C52" s="7" t="n">
        <v>22040</v>
      </c>
      <c r="D52" s="7"/>
      <c r="E52" s="7"/>
    </row>
    <row r="53" customFormat="false" ht="12" hidden="false" customHeight="false" outlineLevel="0" collapsed="false">
      <c r="A53" s="0" t="s">
        <v>22</v>
      </c>
      <c r="B53" s="0" t="n">
        <v>21</v>
      </c>
      <c r="C53" s="7" t="n">
        <v>127841</v>
      </c>
      <c r="D53" s="7"/>
      <c r="E53" s="7"/>
    </row>
    <row r="54" customFormat="false" ht="12" hidden="false" customHeight="false" outlineLevel="0" collapsed="false">
      <c r="A54" s="0" t="s">
        <v>23</v>
      </c>
      <c r="B54" s="0" t="n">
        <v>21</v>
      </c>
      <c r="C54" s="7" t="n">
        <v>22041</v>
      </c>
      <c r="D54" s="7"/>
      <c r="E54" s="7"/>
    </row>
    <row r="55" customFormat="false" ht="12" hidden="false" customHeight="false" outlineLevel="0" collapsed="false">
      <c r="A55" s="0" t="s">
        <v>22</v>
      </c>
      <c r="B55" s="0" t="n">
        <v>22</v>
      </c>
      <c r="C55" s="7" t="n">
        <v>131761</v>
      </c>
      <c r="D55" s="7"/>
      <c r="E55" s="7"/>
    </row>
    <row r="56" customFormat="false" ht="12" hidden="false" customHeight="false" outlineLevel="0" collapsed="false">
      <c r="A56" s="0" t="s">
        <v>23</v>
      </c>
      <c r="B56" s="0" t="n">
        <v>22</v>
      </c>
      <c r="C56" s="7" t="n">
        <v>22011</v>
      </c>
      <c r="D56" s="7"/>
      <c r="E56" s="7"/>
    </row>
    <row r="57" customFormat="false" ht="12" hidden="false" customHeight="false" outlineLevel="0" collapsed="false">
      <c r="A57" s="0" t="s">
        <v>22</v>
      </c>
      <c r="B57" s="0" t="n">
        <v>23</v>
      </c>
      <c r="C57" s="7" t="n">
        <v>128637</v>
      </c>
      <c r="D57" s="7"/>
      <c r="E57" s="7"/>
    </row>
    <row r="58" customFormat="false" ht="12" hidden="false" customHeight="false" outlineLevel="0" collapsed="false">
      <c r="A58" s="0" t="s">
        <v>23</v>
      </c>
      <c r="B58" s="0" t="n">
        <v>23</v>
      </c>
      <c r="C58" s="7" t="n">
        <v>22085</v>
      </c>
      <c r="D58" s="7"/>
      <c r="E58" s="7"/>
    </row>
    <row r="59" customFormat="false" ht="12" hidden="false" customHeight="false" outlineLevel="0" collapsed="false">
      <c r="A59" s="0" t="s">
        <v>22</v>
      </c>
      <c r="B59" s="0" t="n">
        <v>24</v>
      </c>
      <c r="C59" s="7" t="n">
        <v>128750</v>
      </c>
      <c r="D59" s="7"/>
      <c r="E59" s="7"/>
    </row>
    <row r="60" customFormat="false" ht="12" hidden="false" customHeight="false" outlineLevel="0" collapsed="false">
      <c r="A60" s="0" t="s">
        <v>23</v>
      </c>
      <c r="B60" s="0" t="n">
        <v>24</v>
      </c>
      <c r="C60" s="7" t="n">
        <v>22169</v>
      </c>
      <c r="D60" s="7"/>
      <c r="E60" s="7"/>
    </row>
    <row r="61" customFormat="false" ht="12" hidden="false" customHeight="false" outlineLevel="0" collapsed="false">
      <c r="A61" s="0" t="s">
        <v>24</v>
      </c>
      <c r="B61" s="0" t="n">
        <v>0</v>
      </c>
      <c r="C61" s="7" t="n">
        <v>4297646</v>
      </c>
      <c r="D61" s="7"/>
      <c r="E6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16"/>
    <col collapsed="false" hidden="false" max="2" min="2" style="0" width="7.16326530612245"/>
    <col collapsed="false" hidden="false" max="3" min="3" style="0" width="9.16326530612245"/>
    <col collapsed="false" hidden="false" max="4" min="4" style="0" width="5.16326530612245"/>
    <col collapsed="false" hidden="false" max="5" min="5" style="0" width="5.00510204081633"/>
    <col collapsed="false" hidden="false" max="1025" min="6" style="0" width="10.7295918367347"/>
  </cols>
  <sheetData>
    <row r="1" customFormat="false" ht="12.8" hidden="false" customHeight="false" outlineLevel="0" collapsed="false">
      <c r="A1" s="1" t="s">
        <v>9</v>
      </c>
      <c r="B1" s="0" t="n">
        <v>307</v>
      </c>
      <c r="C1" s="5" t="n">
        <f aca="false">B3*(B3/B4)/H3</f>
        <v>293.575568406337</v>
      </c>
      <c r="G1" s="1" t="s">
        <v>1</v>
      </c>
      <c r="H1" s="1" t="s">
        <v>2</v>
      </c>
    </row>
    <row r="2" customFormat="false" ht="12" hidden="false" customHeight="false" outlineLevel="0" collapsed="false">
      <c r="A2" s="1" t="s">
        <v>10</v>
      </c>
      <c r="B2" s="0" t="n">
        <v>85</v>
      </c>
      <c r="C2" s="5" t="n">
        <f aca="false">B4/H6</f>
        <v>83.2396886835643</v>
      </c>
      <c r="F2" s="0" t="s">
        <v>11</v>
      </c>
      <c r="G2" s="6" t="n">
        <f aca="false">G3+G5</f>
        <v>9319.79306380533</v>
      </c>
      <c r="H2" s="6" t="n">
        <f aca="false">C60/1000</f>
        <v>9718.422</v>
      </c>
      <c r="I2" s="3" t="n">
        <f aca="false">G2/H2</f>
        <v>0.958982133499176</v>
      </c>
      <c r="J2" s="3" t="n">
        <f aca="false">I2-1</f>
        <v>-0.0410178665008244</v>
      </c>
    </row>
    <row r="3" customFormat="false" ht="12" hidden="false" customHeight="false" outlineLevel="0" collapsed="false">
      <c r="A3" s="1" t="s">
        <v>0</v>
      </c>
      <c r="B3" s="0" t="n">
        <v>100000</v>
      </c>
      <c r="F3" s="0" t="s">
        <v>12</v>
      </c>
      <c r="G3" s="7" t="n">
        <f aca="false">B3/B4*G4</f>
        <v>8143.32247557003</v>
      </c>
      <c r="H3" s="7" t="n">
        <f aca="false">SUMIF($A$9:$A$60,"read",$C$9:$C$60)/1000</f>
        <v>8515.695</v>
      </c>
      <c r="I3" s="3" t="n">
        <f aca="false">G3/H3</f>
        <v>0.956272209792628</v>
      </c>
      <c r="J3" s="3" t="n">
        <f aca="false">I3-1</f>
        <v>-0.0437277902073721</v>
      </c>
    </row>
    <row r="4" customFormat="false" ht="12" hidden="false" customHeight="false" outlineLevel="0" collapsed="false">
      <c r="A4" s="1" t="s">
        <v>13</v>
      </c>
      <c r="B4" s="0" t="n">
        <v>4000</v>
      </c>
      <c r="F4" s="0" t="s">
        <v>14</v>
      </c>
      <c r="G4" s="7" t="n">
        <f aca="false">B3/B1</f>
        <v>325.732899022801</v>
      </c>
      <c r="H4" s="7" t="n">
        <f aca="false">H3/(B3/B4)</f>
        <v>340.6278</v>
      </c>
      <c r="I4" s="3" t="n">
        <f aca="false">G4/H4</f>
        <v>0.956272209792628</v>
      </c>
      <c r="J4" s="3" t="n">
        <f aca="false">I4-1</f>
        <v>-0.0437277902073721</v>
      </c>
    </row>
    <row r="5" customFormat="false" ht="12" hidden="false" customHeight="false" outlineLevel="0" collapsed="false">
      <c r="A5" s="1" t="s">
        <v>15</v>
      </c>
      <c r="B5" s="9" t="n">
        <f aca="false">B4/B3</f>
        <v>0.04</v>
      </c>
      <c r="F5" s="0" t="s">
        <v>4</v>
      </c>
      <c r="G5" s="0" t="n">
        <f aca="false">B3/B2</f>
        <v>1176.47058823529</v>
      </c>
      <c r="H5" s="7" t="n">
        <f aca="false">SUMIF($A$9:$A$60,"network",$C$9:$C$60)/1000</f>
        <v>1201.35</v>
      </c>
      <c r="I5" s="3" t="n">
        <f aca="false">G5/H5</f>
        <v>0.979290455100757</v>
      </c>
      <c r="J5" s="3" t="n">
        <f aca="false">I5-1</f>
        <v>-0.0207095448992431</v>
      </c>
    </row>
    <row r="6" customFormat="false" ht="12" hidden="false" customHeight="false" outlineLevel="0" collapsed="false">
      <c r="F6" s="0" t="s">
        <v>16</v>
      </c>
      <c r="G6" s="0" t="n">
        <f aca="false">B4/B2</f>
        <v>47.0588235294118</v>
      </c>
      <c r="H6" s="7" t="n">
        <f aca="false">H5/(B3/B4)</f>
        <v>48.054</v>
      </c>
      <c r="I6" s="3" t="n">
        <f aca="false">G6/H6</f>
        <v>0.979290455100757</v>
      </c>
      <c r="J6" s="3" t="n">
        <f aca="false">I6-1</f>
        <v>-0.020709544899243</v>
      </c>
    </row>
    <row r="7" customFormat="false" ht="12" hidden="false" customHeight="false" outlineLevel="0" collapsed="false">
      <c r="F7" s="0" t="s">
        <v>17</v>
      </c>
      <c r="G7" s="0" t="n">
        <f aca="false">C10</f>
        <v>389165</v>
      </c>
      <c r="H7" s="5"/>
      <c r="I7" s="3"/>
      <c r="J7" s="3"/>
    </row>
    <row r="8" customFormat="false" ht="12" hidden="false" customHeight="false" outlineLevel="0" collapsed="false">
      <c r="A8" s="11" t="s">
        <v>19</v>
      </c>
      <c r="B8" s="11" t="s">
        <v>25</v>
      </c>
      <c r="C8" s="1" t="n">
        <v>41943040</v>
      </c>
      <c r="F8" s="0" t="s">
        <v>18</v>
      </c>
      <c r="G8" s="0" t="n">
        <f aca="false">C58</f>
        <v>288049</v>
      </c>
    </row>
    <row r="9" customFormat="false" ht="12" hidden="false" customHeight="false" outlineLevel="0" collapsed="false">
      <c r="A9" s="0" t="s">
        <v>21</v>
      </c>
      <c r="B9" s="0" t="n">
        <v>0</v>
      </c>
      <c r="C9" s="0" t="n">
        <v>0</v>
      </c>
      <c r="G9" s="3" t="n">
        <f aca="false">G8/G7</f>
        <v>0.740171906517801</v>
      </c>
    </row>
    <row r="10" customFormat="false" ht="12" hidden="false" customHeight="false" outlineLevel="0" collapsed="false">
      <c r="A10" s="0" t="s">
        <v>22</v>
      </c>
      <c r="B10" s="0" t="n">
        <v>0</v>
      </c>
      <c r="C10" s="0" t="n">
        <v>389165</v>
      </c>
    </row>
    <row r="11" customFormat="false" ht="12" hidden="false" customHeight="false" outlineLevel="0" collapsed="false">
      <c r="A11" s="0" t="s">
        <v>23</v>
      </c>
      <c r="B11" s="0" t="n">
        <v>0</v>
      </c>
      <c r="C11" s="0" t="n">
        <v>49690</v>
      </c>
    </row>
    <row r="12" customFormat="false" ht="12" hidden="false" customHeight="false" outlineLevel="0" collapsed="false">
      <c r="A12" s="0" t="s">
        <v>22</v>
      </c>
      <c r="B12" s="0" t="n">
        <v>1</v>
      </c>
      <c r="C12" s="0" t="n">
        <v>385934</v>
      </c>
    </row>
    <row r="13" customFormat="false" ht="12" hidden="false" customHeight="false" outlineLevel="0" collapsed="false">
      <c r="A13" s="0" t="s">
        <v>23</v>
      </c>
      <c r="B13" s="0" t="n">
        <v>1</v>
      </c>
      <c r="C13" s="0" t="n">
        <v>48066</v>
      </c>
    </row>
    <row r="14" customFormat="false" ht="12" hidden="false" customHeight="false" outlineLevel="0" collapsed="false">
      <c r="A14" s="0" t="s">
        <v>22</v>
      </c>
      <c r="B14" s="0" t="n">
        <v>2</v>
      </c>
      <c r="C14" s="0" t="n">
        <v>376777</v>
      </c>
    </row>
    <row r="15" customFormat="false" ht="12" hidden="false" customHeight="false" outlineLevel="0" collapsed="false">
      <c r="A15" s="0" t="s">
        <v>23</v>
      </c>
      <c r="B15" s="0" t="n">
        <v>2</v>
      </c>
      <c r="C15" s="0" t="n">
        <v>47958</v>
      </c>
    </row>
    <row r="16" customFormat="false" ht="12" hidden="false" customHeight="false" outlineLevel="0" collapsed="false">
      <c r="A16" s="0" t="s">
        <v>22</v>
      </c>
      <c r="B16" s="0" t="n">
        <v>3</v>
      </c>
      <c r="C16" s="0" t="n">
        <v>374966</v>
      </c>
    </row>
    <row r="17" customFormat="false" ht="12.8" hidden="false" customHeight="false" outlineLevel="0" collapsed="false">
      <c r="A17" s="0" t="s">
        <v>23</v>
      </c>
      <c r="B17" s="0" t="n">
        <v>3</v>
      </c>
      <c r="C17" s="0" t="n">
        <v>48130</v>
      </c>
    </row>
    <row r="18" customFormat="false" ht="12" hidden="false" customHeight="false" outlineLevel="0" collapsed="false">
      <c r="A18" s="0" t="s">
        <v>22</v>
      </c>
      <c r="B18" s="0" t="n">
        <v>4</v>
      </c>
      <c r="C18" s="0" t="n">
        <v>372684</v>
      </c>
    </row>
    <row r="19" customFormat="false" ht="12" hidden="false" customHeight="false" outlineLevel="0" collapsed="false">
      <c r="A19" s="0" t="s">
        <v>23</v>
      </c>
      <c r="B19" s="0" t="n">
        <v>4</v>
      </c>
      <c r="C19" s="0" t="n">
        <v>47914</v>
      </c>
    </row>
    <row r="20" customFormat="false" ht="12" hidden="false" customHeight="false" outlineLevel="0" collapsed="false">
      <c r="A20" s="0" t="s">
        <v>22</v>
      </c>
      <c r="B20" s="0" t="n">
        <v>5</v>
      </c>
      <c r="C20" s="0" t="n">
        <v>367950</v>
      </c>
    </row>
    <row r="21" customFormat="false" ht="12" hidden="false" customHeight="false" outlineLevel="0" collapsed="false">
      <c r="A21" s="0" t="s">
        <v>23</v>
      </c>
      <c r="B21" s="0" t="n">
        <v>5</v>
      </c>
      <c r="C21" s="0" t="n">
        <v>48088</v>
      </c>
    </row>
    <row r="22" customFormat="false" ht="12" hidden="false" customHeight="false" outlineLevel="0" collapsed="false">
      <c r="A22" s="0" t="s">
        <v>22</v>
      </c>
      <c r="B22" s="0" t="n">
        <v>6</v>
      </c>
      <c r="C22" s="0" t="n">
        <v>366039</v>
      </c>
    </row>
    <row r="23" customFormat="false" ht="12" hidden="false" customHeight="false" outlineLevel="0" collapsed="false">
      <c r="A23" s="0" t="s">
        <v>23</v>
      </c>
      <c r="B23" s="0" t="n">
        <v>6</v>
      </c>
      <c r="C23" s="0" t="n">
        <v>47969</v>
      </c>
    </row>
    <row r="24" customFormat="false" ht="12" hidden="false" customHeight="false" outlineLevel="0" collapsed="false">
      <c r="A24" s="0" t="s">
        <v>22</v>
      </c>
      <c r="B24" s="0" t="n">
        <v>7</v>
      </c>
      <c r="C24" s="0" t="n">
        <v>373677</v>
      </c>
    </row>
    <row r="25" customFormat="false" ht="12" hidden="false" customHeight="false" outlineLevel="0" collapsed="false">
      <c r="A25" s="0" t="s">
        <v>23</v>
      </c>
      <c r="B25" s="0" t="n">
        <v>7</v>
      </c>
      <c r="C25" s="0" t="n">
        <v>48022</v>
      </c>
    </row>
    <row r="26" customFormat="false" ht="12" hidden="false" customHeight="false" outlineLevel="0" collapsed="false">
      <c r="A26" s="0" t="s">
        <v>22</v>
      </c>
      <c r="B26" s="0" t="n">
        <v>8</v>
      </c>
      <c r="C26" s="0" t="n">
        <v>365013</v>
      </c>
    </row>
    <row r="27" customFormat="false" ht="12" hidden="false" customHeight="false" outlineLevel="0" collapsed="false">
      <c r="A27" s="0" t="s">
        <v>23</v>
      </c>
      <c r="B27" s="0" t="n">
        <v>8</v>
      </c>
      <c r="C27" s="0" t="n">
        <v>48012</v>
      </c>
    </row>
    <row r="28" customFormat="false" ht="12" hidden="false" customHeight="false" outlineLevel="0" collapsed="false">
      <c r="A28" s="0" t="s">
        <v>22</v>
      </c>
      <c r="B28" s="0" t="n">
        <v>9</v>
      </c>
      <c r="C28" s="0" t="n">
        <v>362778</v>
      </c>
    </row>
    <row r="29" customFormat="false" ht="12" hidden="false" customHeight="false" outlineLevel="0" collapsed="false">
      <c r="A29" s="0" t="s">
        <v>23</v>
      </c>
      <c r="B29" s="0" t="n">
        <v>9</v>
      </c>
      <c r="C29" s="0" t="n">
        <v>47982</v>
      </c>
    </row>
    <row r="30" customFormat="false" ht="12" hidden="false" customHeight="false" outlineLevel="0" collapsed="false">
      <c r="A30" s="0" t="s">
        <v>22</v>
      </c>
      <c r="B30" s="0" t="n">
        <v>10</v>
      </c>
      <c r="C30" s="0" t="n">
        <v>357146</v>
      </c>
    </row>
    <row r="31" customFormat="false" ht="12" hidden="false" customHeight="false" outlineLevel="0" collapsed="false">
      <c r="A31" s="0" t="s">
        <v>23</v>
      </c>
      <c r="B31" s="0" t="n">
        <v>10</v>
      </c>
      <c r="C31" s="0" t="n">
        <v>47957</v>
      </c>
    </row>
    <row r="32" customFormat="false" ht="12" hidden="false" customHeight="false" outlineLevel="0" collapsed="false">
      <c r="A32" s="0" t="s">
        <v>22</v>
      </c>
      <c r="B32" s="0" t="n">
        <v>11</v>
      </c>
      <c r="C32" s="0" t="n">
        <v>353474</v>
      </c>
    </row>
    <row r="33" customFormat="false" ht="12" hidden="false" customHeight="false" outlineLevel="0" collapsed="false">
      <c r="A33" s="0" t="s">
        <v>23</v>
      </c>
      <c r="B33" s="0" t="n">
        <v>11</v>
      </c>
      <c r="C33" s="0" t="n">
        <v>48089</v>
      </c>
    </row>
    <row r="34" customFormat="false" ht="12" hidden="false" customHeight="false" outlineLevel="0" collapsed="false">
      <c r="A34" s="0" t="s">
        <v>22</v>
      </c>
      <c r="B34" s="0" t="n">
        <v>12</v>
      </c>
      <c r="C34" s="0" t="n">
        <v>346293</v>
      </c>
    </row>
    <row r="35" customFormat="false" ht="12" hidden="false" customHeight="false" outlineLevel="0" collapsed="false">
      <c r="A35" s="0" t="s">
        <v>23</v>
      </c>
      <c r="B35" s="0" t="n">
        <v>12</v>
      </c>
      <c r="C35" s="0" t="n">
        <v>47954</v>
      </c>
    </row>
    <row r="36" customFormat="false" ht="12" hidden="false" customHeight="false" outlineLevel="0" collapsed="false">
      <c r="A36" s="0" t="s">
        <v>22</v>
      </c>
      <c r="B36" s="0" t="n">
        <v>13</v>
      </c>
      <c r="C36" s="0" t="n">
        <v>341517</v>
      </c>
    </row>
    <row r="37" customFormat="false" ht="12" hidden="false" customHeight="false" outlineLevel="0" collapsed="false">
      <c r="A37" s="0" t="s">
        <v>23</v>
      </c>
      <c r="B37" s="0" t="n">
        <v>13</v>
      </c>
      <c r="C37" s="0" t="n">
        <v>48074</v>
      </c>
    </row>
    <row r="38" customFormat="false" ht="12" hidden="false" customHeight="false" outlineLevel="0" collapsed="false">
      <c r="A38" s="0" t="s">
        <v>22</v>
      </c>
      <c r="B38" s="0" t="n">
        <v>14</v>
      </c>
      <c r="C38" s="0" t="n">
        <v>335292</v>
      </c>
    </row>
    <row r="39" customFormat="false" ht="12" hidden="false" customHeight="false" outlineLevel="0" collapsed="false">
      <c r="A39" s="0" t="s">
        <v>23</v>
      </c>
      <c r="B39" s="0" t="n">
        <v>14</v>
      </c>
      <c r="C39" s="0" t="n">
        <v>47930</v>
      </c>
    </row>
    <row r="40" customFormat="false" ht="12" hidden="false" customHeight="false" outlineLevel="0" collapsed="false">
      <c r="A40" s="0" t="s">
        <v>22</v>
      </c>
      <c r="B40" s="0" t="n">
        <v>15</v>
      </c>
      <c r="C40" s="0" t="n">
        <v>330101</v>
      </c>
    </row>
    <row r="41" customFormat="false" ht="12" hidden="false" customHeight="false" outlineLevel="0" collapsed="false">
      <c r="A41" s="0" t="s">
        <v>23</v>
      </c>
      <c r="B41" s="0" t="n">
        <v>15</v>
      </c>
      <c r="C41" s="0" t="n">
        <v>47943</v>
      </c>
    </row>
    <row r="42" customFormat="false" ht="12" hidden="false" customHeight="false" outlineLevel="0" collapsed="false">
      <c r="A42" s="0" t="s">
        <v>22</v>
      </c>
      <c r="B42" s="0" t="n">
        <v>16</v>
      </c>
      <c r="C42" s="0" t="n">
        <v>323876</v>
      </c>
    </row>
    <row r="43" customFormat="false" ht="12" hidden="false" customHeight="false" outlineLevel="0" collapsed="false">
      <c r="A43" s="0" t="s">
        <v>23</v>
      </c>
      <c r="B43" s="0" t="n">
        <v>16</v>
      </c>
      <c r="C43" s="0" t="n">
        <v>47922</v>
      </c>
    </row>
    <row r="44" customFormat="false" ht="12" hidden="false" customHeight="false" outlineLevel="0" collapsed="false">
      <c r="A44" s="0" t="s">
        <v>22</v>
      </c>
      <c r="B44" s="0" t="n">
        <v>17</v>
      </c>
      <c r="C44" s="0" t="n">
        <v>321694</v>
      </c>
    </row>
    <row r="45" customFormat="false" ht="12" hidden="false" customHeight="false" outlineLevel="0" collapsed="false">
      <c r="A45" s="0" t="s">
        <v>23</v>
      </c>
      <c r="B45" s="0" t="n">
        <v>17</v>
      </c>
      <c r="C45" s="0" t="n">
        <v>47986</v>
      </c>
    </row>
    <row r="46" customFormat="false" ht="12" hidden="false" customHeight="false" outlineLevel="0" collapsed="false">
      <c r="A46" s="0" t="s">
        <v>22</v>
      </c>
      <c r="B46" s="0" t="n">
        <v>18</v>
      </c>
      <c r="C46" s="0" t="n">
        <v>316404</v>
      </c>
    </row>
    <row r="47" customFormat="false" ht="12" hidden="false" customHeight="false" outlineLevel="0" collapsed="false">
      <c r="A47" s="0" t="s">
        <v>23</v>
      </c>
      <c r="B47" s="0" t="n">
        <v>18</v>
      </c>
      <c r="C47" s="0" t="n">
        <v>47860</v>
      </c>
    </row>
    <row r="48" customFormat="false" ht="12" hidden="false" customHeight="false" outlineLevel="0" collapsed="false">
      <c r="A48" s="0" t="s">
        <v>22</v>
      </c>
      <c r="B48" s="0" t="n">
        <v>19</v>
      </c>
      <c r="C48" s="0" t="n">
        <v>305474</v>
      </c>
    </row>
    <row r="49" customFormat="false" ht="12" hidden="false" customHeight="false" outlineLevel="0" collapsed="false">
      <c r="A49" s="0" t="s">
        <v>23</v>
      </c>
      <c r="B49" s="0" t="n">
        <v>19</v>
      </c>
      <c r="C49" s="0" t="n">
        <v>47962</v>
      </c>
    </row>
    <row r="50" customFormat="false" ht="12" hidden="false" customHeight="false" outlineLevel="0" collapsed="false">
      <c r="A50" s="0" t="s">
        <v>22</v>
      </c>
      <c r="B50" s="0" t="n">
        <v>20</v>
      </c>
      <c r="C50" s="0" t="n">
        <v>295398</v>
      </c>
    </row>
    <row r="51" customFormat="false" ht="12" hidden="false" customHeight="false" outlineLevel="0" collapsed="false">
      <c r="A51" s="0" t="s">
        <v>23</v>
      </c>
      <c r="B51" s="0" t="n">
        <v>20</v>
      </c>
      <c r="C51" s="0" t="n">
        <v>47960</v>
      </c>
    </row>
    <row r="52" customFormat="false" ht="12" hidden="false" customHeight="false" outlineLevel="0" collapsed="false">
      <c r="A52" s="0" t="s">
        <v>22</v>
      </c>
      <c r="B52" s="0" t="n">
        <v>21</v>
      </c>
      <c r="C52" s="0" t="n">
        <v>289110</v>
      </c>
    </row>
    <row r="53" customFormat="false" ht="12" hidden="false" customHeight="false" outlineLevel="0" collapsed="false">
      <c r="A53" s="0" t="s">
        <v>23</v>
      </c>
      <c r="B53" s="0" t="n">
        <v>21</v>
      </c>
      <c r="C53" s="0" t="n">
        <v>47998</v>
      </c>
    </row>
    <row r="54" customFormat="false" ht="12" hidden="false" customHeight="false" outlineLevel="0" collapsed="false">
      <c r="A54" s="0" t="s">
        <v>22</v>
      </c>
      <c r="B54" s="0" t="n">
        <v>22</v>
      </c>
      <c r="C54" s="0" t="n">
        <v>287367</v>
      </c>
    </row>
    <row r="55" customFormat="false" ht="12" hidden="false" customHeight="false" outlineLevel="0" collapsed="false">
      <c r="A55" s="0" t="s">
        <v>23</v>
      </c>
      <c r="B55" s="0" t="n">
        <v>22</v>
      </c>
      <c r="C55" s="0" t="n">
        <v>48009</v>
      </c>
    </row>
    <row r="56" customFormat="false" ht="12" hidden="false" customHeight="false" outlineLevel="0" collapsed="false">
      <c r="A56" s="0" t="s">
        <v>22</v>
      </c>
      <c r="B56" s="0" t="n">
        <v>23</v>
      </c>
      <c r="C56" s="0" t="n">
        <v>289517</v>
      </c>
    </row>
    <row r="57" customFormat="false" ht="12" hidden="false" customHeight="false" outlineLevel="0" collapsed="false">
      <c r="A57" s="0" t="s">
        <v>23</v>
      </c>
      <c r="B57" s="0" t="n">
        <v>23</v>
      </c>
      <c r="C57" s="0" t="n">
        <v>47934</v>
      </c>
    </row>
    <row r="58" customFormat="false" ht="12" hidden="false" customHeight="false" outlineLevel="0" collapsed="false">
      <c r="A58" s="0" t="s">
        <v>22</v>
      </c>
      <c r="B58" s="0" t="n">
        <v>24</v>
      </c>
      <c r="C58" s="0" t="n">
        <v>288049</v>
      </c>
    </row>
    <row r="59" customFormat="false" ht="12" hidden="false" customHeight="false" outlineLevel="0" collapsed="false">
      <c r="A59" s="0" t="s">
        <v>23</v>
      </c>
      <c r="B59" s="0" t="n">
        <v>24</v>
      </c>
      <c r="C59" s="0" t="n">
        <v>47941</v>
      </c>
    </row>
    <row r="60" customFormat="false" ht="12" hidden="false" customHeight="false" outlineLevel="0" collapsed="false">
      <c r="A60" s="0" t="s">
        <v>24</v>
      </c>
      <c r="B60" s="0" t="n">
        <v>0</v>
      </c>
      <c r="C60" s="0" t="n">
        <v>9718422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16"/>
    <col collapsed="false" hidden="false" max="2" min="2" style="0" width="7.16326530612245"/>
    <col collapsed="false" hidden="false" max="3" min="3" style="0" width="9.16326530612245"/>
    <col collapsed="false" hidden="false" max="4" min="4" style="0" width="8.16326530612245"/>
    <col collapsed="false" hidden="false" max="5" min="5" style="0" width="5.00510204081633"/>
    <col collapsed="false" hidden="false" max="1025" min="6" style="0" width="10.7295918367347"/>
  </cols>
  <sheetData>
    <row r="1" customFormat="false" ht="12.8" hidden="false" customHeight="false" outlineLevel="0" collapsed="false">
      <c r="A1" s="1" t="s">
        <v>9</v>
      </c>
      <c r="B1" s="0" t="n">
        <v>320</v>
      </c>
      <c r="C1" s="5" t="n">
        <f aca="false">B3*(B3/B4)/H3</f>
        <v>326.514003713988</v>
      </c>
      <c r="G1" s="1" t="s">
        <v>1</v>
      </c>
      <c r="H1" s="1" t="s">
        <v>2</v>
      </c>
    </row>
    <row r="2" customFormat="false" ht="12" hidden="false" customHeight="false" outlineLevel="0" collapsed="false">
      <c r="A2" s="1" t="s">
        <v>10</v>
      </c>
      <c r="B2" s="0" t="n">
        <v>85</v>
      </c>
      <c r="C2" s="5" t="n">
        <f aca="false">B4/H6</f>
        <v>81.5603029693387</v>
      </c>
      <c r="F2" s="0" t="s">
        <v>11</v>
      </c>
      <c r="G2" s="6" t="n">
        <f aca="false">G3+G5</f>
        <v>15827.2058823529</v>
      </c>
      <c r="H2" s="6" t="n">
        <f aca="false">C70/1000</f>
        <v>15622.985</v>
      </c>
      <c r="I2" s="3" t="n">
        <f aca="false">G2/H2</f>
        <v>1.01307182221278</v>
      </c>
      <c r="J2" s="3" t="n">
        <f aca="false">I2-1</f>
        <v>0.0130718222127808</v>
      </c>
    </row>
    <row r="3" customFormat="false" ht="12" hidden="false" customHeight="false" outlineLevel="0" collapsed="false">
      <c r="A3" s="1" t="s">
        <v>0</v>
      </c>
      <c r="B3" s="0" t="n">
        <v>150000</v>
      </c>
      <c r="F3" s="0" t="s">
        <v>12</v>
      </c>
      <c r="G3" s="7" t="n">
        <f aca="false">B3/B4*G4</f>
        <v>14062.5</v>
      </c>
      <c r="H3" s="7" t="n">
        <f aca="false">SUMIF($A$9:$A$70,"read",$C$9:$C$70)/1000</f>
        <v>13781.951</v>
      </c>
      <c r="I3" s="3" t="n">
        <f aca="false">G3/H3</f>
        <v>1.02035626160621</v>
      </c>
      <c r="J3" s="3" t="n">
        <f aca="false">I3-1</f>
        <v>0.0203562616062125</v>
      </c>
    </row>
    <row r="4" customFormat="false" ht="12" hidden="false" customHeight="false" outlineLevel="0" collapsed="false">
      <c r="A4" s="1" t="s">
        <v>13</v>
      </c>
      <c r="B4" s="0" t="n">
        <v>5000</v>
      </c>
      <c r="F4" s="0" t="s">
        <v>14</v>
      </c>
      <c r="G4" s="7" t="n">
        <f aca="false">B3/B1</f>
        <v>468.75</v>
      </c>
      <c r="H4" s="7" t="n">
        <f aca="false">H3/(B3/B4)</f>
        <v>459.398366666667</v>
      </c>
      <c r="I4" s="3" t="n">
        <f aca="false">G4/H4</f>
        <v>1.02035626160621</v>
      </c>
      <c r="J4" s="3" t="n">
        <f aca="false">I4-1</f>
        <v>0.0203562616062125</v>
      </c>
    </row>
    <row r="5" customFormat="false" ht="12" hidden="false" customHeight="false" outlineLevel="0" collapsed="false">
      <c r="A5" s="1" t="s">
        <v>15</v>
      </c>
      <c r="B5" s="9" t="n">
        <v>0.04</v>
      </c>
      <c r="F5" s="0" t="s">
        <v>4</v>
      </c>
      <c r="G5" s="0" t="n">
        <f aca="false">B3/B2</f>
        <v>1764.70588235294</v>
      </c>
      <c r="H5" s="7" t="n">
        <f aca="false">SUMIF($A$9:$A$70,"network",$C$9:$C$70)/1000</f>
        <v>1839.13</v>
      </c>
      <c r="I5" s="3" t="n">
        <f aca="false">G5/H5</f>
        <v>0.959532976109868</v>
      </c>
      <c r="J5" s="3" t="n">
        <f aca="false">I5-1</f>
        <v>-0.0404670238901322</v>
      </c>
    </row>
    <row r="6" customFormat="false" ht="12" hidden="false" customHeight="false" outlineLevel="0" collapsed="false">
      <c r="F6" s="0" t="s">
        <v>16</v>
      </c>
      <c r="G6" s="0" t="n">
        <f aca="false">B4/B2</f>
        <v>58.8235294117647</v>
      </c>
      <c r="H6" s="7" t="n">
        <f aca="false">H5/(B3/B4)</f>
        <v>61.3043333333333</v>
      </c>
      <c r="I6" s="3" t="n">
        <f aca="false">G6/H6</f>
        <v>0.959532976109868</v>
      </c>
      <c r="J6" s="3" t="n">
        <f aca="false">I6-1</f>
        <v>-0.0404670238901324</v>
      </c>
    </row>
    <row r="7" customFormat="false" ht="12" hidden="false" customHeight="false" outlineLevel="0" collapsed="false">
      <c r="F7" s="0" t="s">
        <v>26</v>
      </c>
      <c r="G7" s="0" t="n">
        <f aca="false">C10</f>
        <v>531431</v>
      </c>
    </row>
    <row r="8" customFormat="false" ht="12" hidden="false" customHeight="false" outlineLevel="0" collapsed="false">
      <c r="A8" s="1" t="s">
        <v>19</v>
      </c>
      <c r="B8" s="1" t="s">
        <v>27</v>
      </c>
      <c r="C8" s="1" t="n">
        <v>52428800</v>
      </c>
      <c r="F8" s="0" t="s">
        <v>28</v>
      </c>
      <c r="G8" s="0" t="n">
        <f aca="false">C68</f>
        <v>354670</v>
      </c>
    </row>
    <row r="9" customFormat="false" ht="12" hidden="false" customHeight="false" outlineLevel="0" collapsed="false">
      <c r="A9" s="0" t="s">
        <v>21</v>
      </c>
      <c r="B9" s="0" t="n">
        <v>0</v>
      </c>
      <c r="C9" s="0" t="n">
        <v>0</v>
      </c>
      <c r="G9" s="3" t="n">
        <f aca="false">G8/G7</f>
        <v>0.667386735060619</v>
      </c>
    </row>
    <row r="10" customFormat="false" ht="12" hidden="false" customHeight="false" outlineLevel="0" collapsed="false">
      <c r="A10" s="0" t="s">
        <v>22</v>
      </c>
      <c r="B10" s="0" t="n">
        <v>0</v>
      </c>
      <c r="C10" s="0" t="n">
        <v>531431</v>
      </c>
    </row>
    <row r="11" customFormat="false" ht="12" hidden="false" customHeight="false" outlineLevel="0" collapsed="false">
      <c r="A11" s="0" t="s">
        <v>23</v>
      </c>
      <c r="B11" s="0" t="n">
        <v>0</v>
      </c>
      <c r="C11" s="0" t="n">
        <v>63434</v>
      </c>
    </row>
    <row r="12" customFormat="false" ht="12" hidden="false" customHeight="false" outlineLevel="0" collapsed="false">
      <c r="A12" s="0" t="s">
        <v>22</v>
      </c>
      <c r="B12" s="0" t="n">
        <v>1</v>
      </c>
      <c r="C12" s="0" t="n">
        <v>542412</v>
      </c>
    </row>
    <row r="13" customFormat="false" ht="12" hidden="false" customHeight="false" outlineLevel="0" collapsed="false">
      <c r="A13" s="0" t="s">
        <v>23</v>
      </c>
      <c r="B13" s="0" t="n">
        <v>1</v>
      </c>
      <c r="C13" s="0" t="n">
        <v>61221</v>
      </c>
    </row>
    <row r="14" customFormat="false" ht="12" hidden="false" customHeight="false" outlineLevel="0" collapsed="false">
      <c r="A14" s="0" t="s">
        <v>22</v>
      </c>
      <c r="B14" s="0" t="n">
        <v>2</v>
      </c>
      <c r="C14" s="0" t="n">
        <v>539600</v>
      </c>
    </row>
    <row r="15" customFormat="false" ht="12" hidden="false" customHeight="false" outlineLevel="0" collapsed="false">
      <c r="A15" s="0" t="s">
        <v>23</v>
      </c>
      <c r="B15" s="0" t="n">
        <v>2</v>
      </c>
      <c r="C15" s="0" t="n">
        <v>61257</v>
      </c>
    </row>
    <row r="16" customFormat="false" ht="12" hidden="false" customHeight="false" outlineLevel="0" collapsed="false">
      <c r="A16" s="0" t="s">
        <v>22</v>
      </c>
      <c r="B16" s="0" t="n">
        <v>3</v>
      </c>
      <c r="C16" s="0" t="n">
        <v>550562</v>
      </c>
    </row>
    <row r="17" customFormat="false" ht="12" hidden="false" customHeight="false" outlineLevel="0" collapsed="false">
      <c r="A17" s="0" t="s">
        <v>23</v>
      </c>
      <c r="B17" s="0" t="n">
        <v>3</v>
      </c>
      <c r="C17" s="0" t="n">
        <v>61269</v>
      </c>
    </row>
    <row r="18" customFormat="false" ht="12" hidden="false" customHeight="false" outlineLevel="0" collapsed="false">
      <c r="A18" s="0" t="s">
        <v>22</v>
      </c>
      <c r="B18" s="0" t="n">
        <v>4</v>
      </c>
      <c r="C18" s="0" t="n">
        <v>552093</v>
      </c>
    </row>
    <row r="19" customFormat="false" ht="12" hidden="false" customHeight="false" outlineLevel="0" collapsed="false">
      <c r="A19" s="0" t="s">
        <v>23</v>
      </c>
      <c r="B19" s="0" t="n">
        <v>4</v>
      </c>
      <c r="C19" s="0" t="n">
        <v>61270</v>
      </c>
    </row>
    <row r="20" customFormat="false" ht="12" hidden="false" customHeight="false" outlineLevel="0" collapsed="false">
      <c r="A20" s="0" t="s">
        <v>22</v>
      </c>
      <c r="B20" s="0" t="n">
        <v>5</v>
      </c>
      <c r="C20" s="0" t="n">
        <v>520445</v>
      </c>
    </row>
    <row r="21" customFormat="false" ht="12" hidden="false" customHeight="false" outlineLevel="0" collapsed="false">
      <c r="A21" s="0" t="s">
        <v>23</v>
      </c>
      <c r="B21" s="0" t="n">
        <v>5</v>
      </c>
      <c r="C21" s="0" t="n">
        <v>61411</v>
      </c>
    </row>
    <row r="22" customFormat="false" ht="12" hidden="false" customHeight="false" outlineLevel="0" collapsed="false">
      <c r="A22" s="0" t="s">
        <v>22</v>
      </c>
      <c r="B22" s="0" t="n">
        <v>6</v>
      </c>
      <c r="C22" s="0" t="n">
        <v>518243</v>
      </c>
    </row>
    <row r="23" customFormat="false" ht="12" hidden="false" customHeight="false" outlineLevel="0" collapsed="false">
      <c r="A23" s="0" t="s">
        <v>23</v>
      </c>
      <c r="B23" s="0" t="n">
        <v>6</v>
      </c>
      <c r="C23" s="0" t="n">
        <v>61416</v>
      </c>
    </row>
    <row r="24" customFormat="false" ht="12" hidden="false" customHeight="false" outlineLevel="0" collapsed="false">
      <c r="A24" s="0" t="s">
        <v>22</v>
      </c>
      <c r="B24" s="0" t="n">
        <v>7</v>
      </c>
      <c r="C24" s="0" t="n">
        <v>508495</v>
      </c>
    </row>
    <row r="25" customFormat="false" ht="12" hidden="false" customHeight="false" outlineLevel="0" collapsed="false">
      <c r="A25" s="0" t="s">
        <v>23</v>
      </c>
      <c r="B25" s="0" t="n">
        <v>7</v>
      </c>
      <c r="C25" s="0" t="n">
        <v>61119</v>
      </c>
    </row>
    <row r="26" customFormat="false" ht="12" hidden="false" customHeight="false" outlineLevel="0" collapsed="false">
      <c r="A26" s="0" t="s">
        <v>22</v>
      </c>
      <c r="B26" s="0" t="n">
        <v>8</v>
      </c>
      <c r="C26" s="0" t="n">
        <v>507403</v>
      </c>
    </row>
    <row r="27" customFormat="false" ht="12" hidden="false" customHeight="false" outlineLevel="0" collapsed="false">
      <c r="A27" s="0" t="s">
        <v>23</v>
      </c>
      <c r="B27" s="0" t="n">
        <v>8</v>
      </c>
      <c r="C27" s="0" t="n">
        <v>61056</v>
      </c>
    </row>
    <row r="28" customFormat="false" ht="12" hidden="false" customHeight="false" outlineLevel="0" collapsed="false">
      <c r="A28" s="0" t="s">
        <v>22</v>
      </c>
      <c r="B28" s="0" t="n">
        <v>9</v>
      </c>
      <c r="C28" s="0" t="n">
        <v>497036</v>
      </c>
    </row>
    <row r="29" customFormat="false" ht="12" hidden="false" customHeight="false" outlineLevel="0" collapsed="false">
      <c r="A29" s="0" t="s">
        <v>23</v>
      </c>
      <c r="B29" s="0" t="n">
        <v>9</v>
      </c>
      <c r="C29" s="0" t="n">
        <v>61004</v>
      </c>
    </row>
    <row r="30" customFormat="false" ht="12" hidden="false" customHeight="false" outlineLevel="0" collapsed="false">
      <c r="A30" s="0" t="s">
        <v>22</v>
      </c>
      <c r="B30" s="0" t="n">
        <v>10</v>
      </c>
      <c r="C30" s="0" t="n">
        <v>494637</v>
      </c>
    </row>
    <row r="31" customFormat="false" ht="12" hidden="false" customHeight="false" outlineLevel="0" collapsed="false">
      <c r="A31" s="0" t="s">
        <v>23</v>
      </c>
      <c r="B31" s="0" t="n">
        <v>10</v>
      </c>
      <c r="C31" s="0" t="n">
        <v>61250</v>
      </c>
    </row>
    <row r="32" customFormat="false" ht="12" hidden="false" customHeight="false" outlineLevel="0" collapsed="false">
      <c r="A32" s="0" t="s">
        <v>22</v>
      </c>
      <c r="B32" s="0" t="n">
        <v>11</v>
      </c>
      <c r="C32" s="0" t="n">
        <v>490037</v>
      </c>
    </row>
    <row r="33" customFormat="false" ht="12" hidden="false" customHeight="false" outlineLevel="0" collapsed="false">
      <c r="A33" s="0" t="s">
        <v>23</v>
      </c>
      <c r="B33" s="0" t="n">
        <v>11</v>
      </c>
      <c r="C33" s="0" t="n">
        <v>61400</v>
      </c>
    </row>
    <row r="34" customFormat="false" ht="12" hidden="false" customHeight="false" outlineLevel="0" collapsed="false">
      <c r="A34" s="0" t="s">
        <v>22</v>
      </c>
      <c r="B34" s="0" t="n">
        <v>12</v>
      </c>
      <c r="C34" s="0" t="n">
        <v>486798</v>
      </c>
    </row>
    <row r="35" customFormat="false" ht="12" hidden="false" customHeight="false" outlineLevel="0" collapsed="false">
      <c r="A35" s="0" t="s">
        <v>23</v>
      </c>
      <c r="B35" s="0" t="n">
        <v>12</v>
      </c>
      <c r="C35" s="0" t="n">
        <v>61223</v>
      </c>
    </row>
    <row r="36" customFormat="false" ht="12" hidden="false" customHeight="false" outlineLevel="0" collapsed="false">
      <c r="A36" s="0" t="s">
        <v>22</v>
      </c>
      <c r="B36" s="0" t="n">
        <v>13</v>
      </c>
      <c r="C36" s="0" t="n">
        <v>476679</v>
      </c>
    </row>
    <row r="37" customFormat="false" ht="12" hidden="false" customHeight="false" outlineLevel="0" collapsed="false">
      <c r="A37" s="0" t="s">
        <v>23</v>
      </c>
      <c r="B37" s="0" t="n">
        <v>13</v>
      </c>
      <c r="C37" s="0" t="n">
        <v>61267</v>
      </c>
    </row>
    <row r="38" customFormat="false" ht="12" hidden="false" customHeight="false" outlineLevel="0" collapsed="false">
      <c r="A38" s="0" t="s">
        <v>22</v>
      </c>
      <c r="B38" s="0" t="n">
        <v>14</v>
      </c>
      <c r="C38" s="0" t="n">
        <v>469567</v>
      </c>
    </row>
    <row r="39" customFormat="false" ht="12" hidden="false" customHeight="false" outlineLevel="0" collapsed="false">
      <c r="A39" s="0" t="s">
        <v>23</v>
      </c>
      <c r="B39" s="0" t="n">
        <v>14</v>
      </c>
      <c r="C39" s="0" t="n">
        <v>61388</v>
      </c>
    </row>
    <row r="40" customFormat="false" ht="12" hidden="false" customHeight="false" outlineLevel="0" collapsed="false">
      <c r="A40" s="0" t="s">
        <v>22</v>
      </c>
      <c r="B40" s="0" t="n">
        <v>15</v>
      </c>
      <c r="C40" s="0" t="n">
        <v>462903</v>
      </c>
    </row>
    <row r="41" customFormat="false" ht="12" hidden="false" customHeight="false" outlineLevel="0" collapsed="false">
      <c r="A41" s="0" t="s">
        <v>23</v>
      </c>
      <c r="B41" s="0" t="n">
        <v>15</v>
      </c>
      <c r="C41" s="0" t="n">
        <v>61223</v>
      </c>
    </row>
    <row r="42" customFormat="false" ht="12" hidden="false" customHeight="false" outlineLevel="0" collapsed="false">
      <c r="A42" s="0" t="s">
        <v>22</v>
      </c>
      <c r="B42" s="0" t="n">
        <v>16</v>
      </c>
      <c r="C42" s="0" t="n">
        <v>454407</v>
      </c>
    </row>
    <row r="43" customFormat="false" ht="12" hidden="false" customHeight="false" outlineLevel="0" collapsed="false">
      <c r="A43" s="0" t="s">
        <v>23</v>
      </c>
      <c r="B43" s="0" t="n">
        <v>16</v>
      </c>
      <c r="C43" s="0" t="n">
        <v>61469</v>
      </c>
    </row>
    <row r="44" customFormat="false" ht="12" hidden="false" customHeight="false" outlineLevel="0" collapsed="false">
      <c r="A44" s="0" t="s">
        <v>22</v>
      </c>
      <c r="B44" s="0" t="n">
        <v>17</v>
      </c>
      <c r="C44" s="0" t="n">
        <v>460978</v>
      </c>
    </row>
    <row r="45" customFormat="false" ht="12" hidden="false" customHeight="false" outlineLevel="0" collapsed="false">
      <c r="A45" s="0" t="s">
        <v>23</v>
      </c>
      <c r="B45" s="0" t="n">
        <v>17</v>
      </c>
      <c r="C45" s="0" t="n">
        <v>61243</v>
      </c>
    </row>
    <row r="46" customFormat="false" ht="12" hidden="false" customHeight="false" outlineLevel="0" collapsed="false">
      <c r="A46" s="0" t="s">
        <v>22</v>
      </c>
      <c r="B46" s="0" t="n">
        <v>18</v>
      </c>
      <c r="C46" s="0" t="n">
        <v>442548</v>
      </c>
    </row>
    <row r="47" customFormat="false" ht="12" hidden="false" customHeight="false" outlineLevel="0" collapsed="false">
      <c r="A47" s="0" t="s">
        <v>23</v>
      </c>
      <c r="B47" s="0" t="n">
        <v>18</v>
      </c>
      <c r="C47" s="0" t="n">
        <v>61243</v>
      </c>
    </row>
    <row r="48" customFormat="false" ht="12" hidden="false" customHeight="false" outlineLevel="0" collapsed="false">
      <c r="A48" s="0" t="s">
        <v>22</v>
      </c>
      <c r="B48" s="0" t="n">
        <v>19</v>
      </c>
      <c r="C48" s="0" t="n">
        <v>431620</v>
      </c>
    </row>
    <row r="49" customFormat="false" ht="12" hidden="false" customHeight="false" outlineLevel="0" collapsed="false">
      <c r="A49" s="0" t="s">
        <v>23</v>
      </c>
      <c r="B49" s="0" t="n">
        <v>19</v>
      </c>
      <c r="C49" s="0" t="n">
        <v>61251</v>
      </c>
    </row>
    <row r="50" customFormat="false" ht="12" hidden="false" customHeight="false" outlineLevel="0" collapsed="false">
      <c r="A50" s="0" t="s">
        <v>22</v>
      </c>
      <c r="B50" s="0" t="n">
        <v>20</v>
      </c>
      <c r="C50" s="0" t="n">
        <v>427843</v>
      </c>
    </row>
    <row r="51" customFormat="false" ht="12" hidden="false" customHeight="false" outlineLevel="0" collapsed="false">
      <c r="A51" s="0" t="s">
        <v>23</v>
      </c>
      <c r="B51" s="0" t="n">
        <v>20</v>
      </c>
      <c r="C51" s="0" t="n">
        <v>61299</v>
      </c>
    </row>
    <row r="52" customFormat="false" ht="12" hidden="false" customHeight="false" outlineLevel="0" collapsed="false">
      <c r="A52" s="0" t="s">
        <v>22</v>
      </c>
      <c r="B52" s="0" t="n">
        <v>21</v>
      </c>
      <c r="C52" s="0" t="n">
        <v>417661</v>
      </c>
    </row>
    <row r="53" customFormat="false" ht="12" hidden="false" customHeight="false" outlineLevel="0" collapsed="false">
      <c r="A53" s="0" t="s">
        <v>23</v>
      </c>
      <c r="B53" s="0" t="n">
        <v>21</v>
      </c>
      <c r="C53" s="0" t="n">
        <v>61133</v>
      </c>
    </row>
    <row r="54" customFormat="false" ht="12" hidden="false" customHeight="false" outlineLevel="0" collapsed="false">
      <c r="A54" s="0" t="s">
        <v>22</v>
      </c>
      <c r="B54" s="0" t="n">
        <v>22</v>
      </c>
      <c r="C54" s="0" t="n">
        <v>406892</v>
      </c>
    </row>
    <row r="55" customFormat="false" ht="12" hidden="false" customHeight="false" outlineLevel="0" collapsed="false">
      <c r="A55" s="0" t="s">
        <v>23</v>
      </c>
      <c r="B55" s="0" t="n">
        <v>22</v>
      </c>
      <c r="C55" s="0" t="n">
        <v>61071</v>
      </c>
    </row>
    <row r="56" customFormat="false" ht="12" hidden="false" customHeight="false" outlineLevel="0" collapsed="false">
      <c r="A56" s="0" t="s">
        <v>22</v>
      </c>
      <c r="B56" s="0" t="n">
        <v>23</v>
      </c>
      <c r="C56" s="0" t="n">
        <v>397725</v>
      </c>
    </row>
    <row r="57" customFormat="false" ht="12" hidden="false" customHeight="false" outlineLevel="0" collapsed="false">
      <c r="A57" s="0" t="s">
        <v>23</v>
      </c>
      <c r="B57" s="0" t="n">
        <v>23</v>
      </c>
      <c r="C57" s="0" t="n">
        <v>60963</v>
      </c>
    </row>
    <row r="58" customFormat="false" ht="12" hidden="false" customHeight="false" outlineLevel="0" collapsed="false">
      <c r="A58" s="0" t="s">
        <v>22</v>
      </c>
      <c r="B58" s="0" t="n">
        <v>24</v>
      </c>
      <c r="C58" s="0" t="n">
        <v>387851</v>
      </c>
    </row>
    <row r="59" customFormat="false" ht="12" hidden="false" customHeight="false" outlineLevel="0" collapsed="false">
      <c r="A59" s="0" t="s">
        <v>23</v>
      </c>
      <c r="B59" s="0" t="n">
        <v>24</v>
      </c>
      <c r="C59" s="0" t="n">
        <v>61049</v>
      </c>
    </row>
    <row r="60" customFormat="false" ht="12" hidden="false" customHeight="false" outlineLevel="0" collapsed="false">
      <c r="A60" s="0" t="s">
        <v>22</v>
      </c>
      <c r="B60" s="0" t="n">
        <v>25</v>
      </c>
      <c r="C60" s="0" t="n">
        <v>376107</v>
      </c>
    </row>
    <row r="61" customFormat="false" ht="12" hidden="false" customHeight="false" outlineLevel="0" collapsed="false">
      <c r="A61" s="0" t="s">
        <v>23</v>
      </c>
      <c r="B61" s="0" t="n">
        <v>25</v>
      </c>
      <c r="C61" s="0" t="n">
        <v>61211</v>
      </c>
    </row>
    <row r="62" customFormat="false" ht="12" hidden="false" customHeight="false" outlineLevel="0" collapsed="false">
      <c r="A62" s="0" t="s">
        <v>22</v>
      </c>
      <c r="B62" s="0" t="n">
        <v>26</v>
      </c>
      <c r="C62" s="0" t="n">
        <v>363696</v>
      </c>
    </row>
    <row r="63" customFormat="false" ht="12" hidden="false" customHeight="false" outlineLevel="0" collapsed="false">
      <c r="A63" s="0" t="s">
        <v>23</v>
      </c>
      <c r="B63" s="0" t="n">
        <v>26</v>
      </c>
      <c r="C63" s="0" t="n">
        <v>61418</v>
      </c>
    </row>
    <row r="64" customFormat="false" ht="12" hidden="false" customHeight="false" outlineLevel="0" collapsed="false">
      <c r="A64" s="0" t="s">
        <v>22</v>
      </c>
      <c r="B64" s="0" t="n">
        <v>27</v>
      </c>
      <c r="C64" s="0" t="n">
        <v>357178</v>
      </c>
    </row>
    <row r="65" customFormat="false" ht="12" hidden="false" customHeight="false" outlineLevel="0" collapsed="false">
      <c r="A65" s="0" t="s">
        <v>23</v>
      </c>
      <c r="B65" s="0" t="n">
        <v>27</v>
      </c>
      <c r="C65" s="0" t="n">
        <v>61043</v>
      </c>
    </row>
    <row r="66" customFormat="false" ht="12" hidden="false" customHeight="false" outlineLevel="0" collapsed="false">
      <c r="A66" s="0" t="s">
        <v>22</v>
      </c>
      <c r="B66" s="0" t="n">
        <v>28</v>
      </c>
      <c r="C66" s="0" t="n">
        <v>354434</v>
      </c>
    </row>
    <row r="67" customFormat="false" ht="12" hidden="false" customHeight="false" outlineLevel="0" collapsed="false">
      <c r="A67" s="0" t="s">
        <v>23</v>
      </c>
      <c r="B67" s="0" t="n">
        <v>28</v>
      </c>
      <c r="C67" s="0" t="n">
        <v>61226</v>
      </c>
    </row>
    <row r="68" customFormat="false" ht="12" hidden="false" customHeight="false" outlineLevel="0" collapsed="false">
      <c r="A68" s="0" t="s">
        <v>22</v>
      </c>
      <c r="B68" s="0" t="n">
        <v>29</v>
      </c>
      <c r="C68" s="0" t="n">
        <v>354670</v>
      </c>
    </row>
    <row r="69" customFormat="false" ht="12" hidden="false" customHeight="false" outlineLevel="0" collapsed="false">
      <c r="A69" s="0" t="s">
        <v>23</v>
      </c>
      <c r="B69" s="0" t="n">
        <v>29</v>
      </c>
      <c r="C69" s="0" t="n">
        <v>61303</v>
      </c>
    </row>
    <row r="70" customFormat="false" ht="12" hidden="false" customHeight="false" outlineLevel="0" collapsed="false">
      <c r="A70" s="0" t="s">
        <v>24</v>
      </c>
      <c r="B70" s="0" t="n">
        <v>0</v>
      </c>
      <c r="C70" s="0" t="n">
        <v>15622985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8" activeCellId="0" sqref="C38"/>
    </sheetView>
  </sheetViews>
  <sheetFormatPr defaultRowHeight="12"/>
  <cols>
    <col collapsed="false" hidden="false" max="1" min="1" style="0" width="16"/>
    <col collapsed="false" hidden="false" max="2" min="2" style="0" width="7.16326530612245"/>
    <col collapsed="false" hidden="false" max="3" min="3" style="0" width="9.16326530612245"/>
    <col collapsed="false" hidden="false" max="4" min="4" style="0" width="5.16326530612245"/>
    <col collapsed="false" hidden="false" max="5" min="5" style="0" width="5.00510204081633"/>
    <col collapsed="false" hidden="false" max="6" min="6" style="0" width="10.7295918367347"/>
    <col collapsed="false" hidden="false" max="7" min="7" style="0" width="12.3316326530612"/>
    <col collapsed="false" hidden="false" max="8" min="8" style="0" width="14.1632653061225"/>
    <col collapsed="false" hidden="false" max="1025" min="9" style="0" width="10.7295918367347"/>
  </cols>
  <sheetData>
    <row r="1" customFormat="false" ht="12" hidden="false" customHeight="false" outlineLevel="0" collapsed="false">
      <c r="A1" s="1" t="s">
        <v>9</v>
      </c>
      <c r="B1" s="0" t="n">
        <v>310</v>
      </c>
      <c r="C1" s="5" t="n">
        <f aca="false">B3*(B3/B4)/H3</f>
        <v>311.639271808719</v>
      </c>
      <c r="G1" s="1" t="s">
        <v>1</v>
      </c>
      <c r="H1" s="1" t="s">
        <v>2</v>
      </c>
    </row>
    <row r="2" customFormat="false" ht="12" hidden="false" customHeight="false" outlineLevel="0" collapsed="false">
      <c r="A2" s="1" t="s">
        <v>10</v>
      </c>
      <c r="B2" s="0" t="n">
        <v>85</v>
      </c>
      <c r="C2" s="5" t="n">
        <f aca="false">B4/H6</f>
        <v>80.0413974107408</v>
      </c>
      <c r="F2" s="0" t="s">
        <v>11</v>
      </c>
      <c r="G2" s="6" t="n">
        <f aca="false">G3+G5</f>
        <v>18481.9734345351</v>
      </c>
      <c r="H2" s="6" t="n">
        <f aca="false">H3+H5</f>
        <v>18542.898</v>
      </c>
      <c r="I2" s="3" t="n">
        <f aca="false">G2/H2</f>
        <v>0.996714398932416</v>
      </c>
      <c r="J2" s="3" t="n">
        <f aca="false">I2-1</f>
        <v>-0.0032856010675838</v>
      </c>
    </row>
    <row r="3" customFormat="false" ht="12" hidden="false" customHeight="false" outlineLevel="0" collapsed="false">
      <c r="A3" s="1" t="s">
        <v>0</v>
      </c>
      <c r="B3" s="0" t="n">
        <v>200000</v>
      </c>
      <c r="F3" s="0" t="s">
        <v>12</v>
      </c>
      <c r="G3" s="7" t="n">
        <f aca="false">B3/B4*G4</f>
        <v>16129.0322580645</v>
      </c>
      <c r="H3" s="7" t="n">
        <f aca="false">SUMIF($A$9:$A$70,"read",$C$9:$C$70)/1000</f>
        <v>16044.191</v>
      </c>
      <c r="I3" s="3" t="n">
        <f aca="false">G3/H3</f>
        <v>1.00528797357651</v>
      </c>
      <c r="J3" s="3" t="n">
        <f aca="false">I3-1</f>
        <v>0.00528797357651212</v>
      </c>
    </row>
    <row r="4" customFormat="false" ht="12" hidden="false" customHeight="false" outlineLevel="0" collapsed="false">
      <c r="A4" s="1" t="s">
        <v>13</v>
      </c>
      <c r="B4" s="0" t="n">
        <v>8000</v>
      </c>
      <c r="F4" s="0" t="s">
        <v>14</v>
      </c>
      <c r="G4" s="7" t="n">
        <f aca="false">B3/B1</f>
        <v>645.161290322581</v>
      </c>
      <c r="H4" s="7" t="n">
        <f aca="false">H3/(B3/B4)</f>
        <v>641.76764</v>
      </c>
      <c r="I4" s="3" t="n">
        <f aca="false">G4/H4</f>
        <v>1.00528797357651</v>
      </c>
      <c r="J4" s="3" t="n">
        <f aca="false">I4-1</f>
        <v>0.00528797357651212</v>
      </c>
    </row>
    <row r="5" customFormat="false" ht="12" hidden="false" customHeight="false" outlineLevel="0" collapsed="false">
      <c r="A5" s="1" t="s">
        <v>15</v>
      </c>
      <c r="B5" s="9" t="n">
        <v>0.04</v>
      </c>
      <c r="F5" s="0" t="s">
        <v>4</v>
      </c>
      <c r="G5" s="0" t="n">
        <f aca="false">B3/B2</f>
        <v>2352.94117647059</v>
      </c>
      <c r="H5" s="7" t="n">
        <f aca="false">SUMIF($A$9:$A$70,"network",$C$9:$C$70)/1000</f>
        <v>2498.707</v>
      </c>
      <c r="I5" s="3" t="n">
        <f aca="false">G5/H5</f>
        <v>0.941663498949892</v>
      </c>
      <c r="J5" s="3" t="n">
        <f aca="false">I5-1</f>
        <v>-0.0583365010501078</v>
      </c>
    </row>
    <row r="6" customFormat="false" ht="12" hidden="false" customHeight="false" outlineLevel="0" collapsed="false">
      <c r="F6" s="0" t="s">
        <v>16</v>
      </c>
      <c r="G6" s="0" t="n">
        <f aca="false">B4/B2</f>
        <v>94.1176470588235</v>
      </c>
      <c r="H6" s="7" t="n">
        <f aca="false">H5/(B3/B4)</f>
        <v>99.94828</v>
      </c>
      <c r="I6" s="3" t="n">
        <f aca="false">G6/H6</f>
        <v>0.941663498949892</v>
      </c>
      <c r="J6" s="3" t="n">
        <f aca="false">I6-1</f>
        <v>-0.0583365010501077</v>
      </c>
    </row>
    <row r="7" customFormat="false" ht="12" hidden="false" customHeight="false" outlineLevel="0" collapsed="false">
      <c r="F7" s="0" t="s">
        <v>17</v>
      </c>
      <c r="G7" s="0" t="n">
        <f aca="false">C10</f>
        <v>739150</v>
      </c>
    </row>
    <row r="8" customFormat="false" ht="12" hidden="false" customHeight="false" outlineLevel="0" collapsed="false">
      <c r="A8" s="1" t="s">
        <v>19</v>
      </c>
      <c r="B8" s="1" t="s">
        <v>29</v>
      </c>
      <c r="C8" s="1" t="n">
        <v>83886080</v>
      </c>
      <c r="F8" s="0" t="s">
        <v>18</v>
      </c>
      <c r="G8" s="0" t="n">
        <f aca="false">C58</f>
        <v>472625</v>
      </c>
    </row>
    <row r="9" customFormat="false" ht="12" hidden="false" customHeight="false" outlineLevel="0" collapsed="false">
      <c r="A9" s="0" t="s">
        <v>21</v>
      </c>
      <c r="B9" s="0" t="n">
        <v>0</v>
      </c>
      <c r="C9" s="0" t="n">
        <v>0</v>
      </c>
      <c r="G9" s="3" t="n">
        <f aca="false">G8/G7</f>
        <v>0.639416897788</v>
      </c>
    </row>
    <row r="10" customFormat="false" ht="12" hidden="false" customHeight="false" outlineLevel="0" collapsed="false">
      <c r="A10" s="0" t="s">
        <v>22</v>
      </c>
      <c r="B10" s="0" t="n">
        <v>0</v>
      </c>
      <c r="C10" s="0" t="n">
        <v>739150</v>
      </c>
    </row>
    <row r="11" customFormat="false" ht="12" hidden="false" customHeight="false" outlineLevel="0" collapsed="false">
      <c r="A11" s="0" t="s">
        <v>23</v>
      </c>
      <c r="B11" s="0" t="n">
        <v>0</v>
      </c>
      <c r="C11" s="0" t="n">
        <v>103135</v>
      </c>
    </row>
    <row r="12" customFormat="false" ht="12" hidden="false" customHeight="false" outlineLevel="0" collapsed="false">
      <c r="A12" s="0" t="s">
        <v>22</v>
      </c>
      <c r="B12" s="0" t="n">
        <v>1</v>
      </c>
      <c r="C12" s="0" t="n">
        <v>735668</v>
      </c>
    </row>
    <row r="13" customFormat="false" ht="12" hidden="false" customHeight="false" outlineLevel="0" collapsed="false">
      <c r="A13" s="0" t="s">
        <v>23</v>
      </c>
      <c r="B13" s="0" t="n">
        <v>1</v>
      </c>
      <c r="C13" s="0" t="n">
        <v>99744</v>
      </c>
    </row>
    <row r="14" customFormat="false" ht="12" hidden="false" customHeight="false" outlineLevel="0" collapsed="false">
      <c r="A14" s="0" t="s">
        <v>22</v>
      </c>
      <c r="B14" s="0" t="n">
        <v>2</v>
      </c>
      <c r="C14" s="0" t="n">
        <v>741496</v>
      </c>
    </row>
    <row r="15" customFormat="false" ht="12" hidden="false" customHeight="false" outlineLevel="0" collapsed="false">
      <c r="A15" s="0" t="s">
        <v>23</v>
      </c>
      <c r="B15" s="0" t="n">
        <v>2</v>
      </c>
      <c r="C15" s="0" t="n">
        <v>99806</v>
      </c>
    </row>
    <row r="16" customFormat="false" ht="12" hidden="false" customHeight="false" outlineLevel="0" collapsed="false">
      <c r="A16" s="0" t="s">
        <v>22</v>
      </c>
      <c r="B16" s="0" t="n">
        <v>3</v>
      </c>
      <c r="C16" s="0" t="n">
        <v>727354</v>
      </c>
    </row>
    <row r="17" customFormat="false" ht="12" hidden="false" customHeight="false" outlineLevel="0" collapsed="false">
      <c r="A17" s="0" t="s">
        <v>23</v>
      </c>
      <c r="B17" s="0" t="n">
        <v>3</v>
      </c>
      <c r="C17" s="0" t="n">
        <v>99930</v>
      </c>
    </row>
    <row r="18" customFormat="false" ht="12.8" hidden="false" customHeight="false" outlineLevel="0" collapsed="false">
      <c r="A18" s="0" t="s">
        <v>22</v>
      </c>
      <c r="B18" s="0" t="n">
        <v>4</v>
      </c>
      <c r="C18" s="0" t="n">
        <v>742777</v>
      </c>
    </row>
    <row r="19" customFormat="false" ht="12" hidden="false" customHeight="false" outlineLevel="0" collapsed="false">
      <c r="A19" s="0" t="s">
        <v>23</v>
      </c>
      <c r="B19" s="0" t="n">
        <v>4</v>
      </c>
      <c r="C19" s="0" t="n">
        <v>99857</v>
      </c>
    </row>
    <row r="20" customFormat="false" ht="12" hidden="false" customHeight="false" outlineLevel="0" collapsed="false">
      <c r="A20" s="0" t="s">
        <v>22</v>
      </c>
      <c r="B20" s="0" t="n">
        <v>5</v>
      </c>
      <c r="C20" s="0" t="n">
        <v>739348</v>
      </c>
    </row>
    <row r="21" customFormat="false" ht="12" hidden="false" customHeight="false" outlineLevel="0" collapsed="false">
      <c r="A21" s="0" t="s">
        <v>23</v>
      </c>
      <c r="B21" s="0" t="n">
        <v>5</v>
      </c>
      <c r="C21" s="0" t="n">
        <v>99839</v>
      </c>
    </row>
    <row r="22" customFormat="false" ht="12" hidden="false" customHeight="false" outlineLevel="0" collapsed="false">
      <c r="A22" s="0" t="s">
        <v>22</v>
      </c>
      <c r="B22" s="0" t="n">
        <v>6</v>
      </c>
      <c r="C22" s="0" t="n">
        <v>709905</v>
      </c>
    </row>
    <row r="23" customFormat="false" ht="12" hidden="false" customHeight="false" outlineLevel="0" collapsed="false">
      <c r="A23" s="0" t="s">
        <v>23</v>
      </c>
      <c r="B23" s="0" t="n">
        <v>6</v>
      </c>
      <c r="C23" s="0" t="n">
        <v>99748</v>
      </c>
    </row>
    <row r="24" customFormat="false" ht="12" hidden="false" customHeight="false" outlineLevel="0" collapsed="false">
      <c r="A24" s="0" t="s">
        <v>22</v>
      </c>
      <c r="B24" s="0" t="n">
        <v>7</v>
      </c>
      <c r="C24" s="0" t="n">
        <v>702173</v>
      </c>
    </row>
    <row r="25" customFormat="false" ht="12" hidden="false" customHeight="false" outlineLevel="0" collapsed="false">
      <c r="A25" s="0" t="s">
        <v>23</v>
      </c>
      <c r="B25" s="0" t="n">
        <v>7</v>
      </c>
      <c r="C25" s="0" t="n">
        <v>99797</v>
      </c>
    </row>
    <row r="26" customFormat="false" ht="12" hidden="false" customHeight="false" outlineLevel="0" collapsed="false">
      <c r="A26" s="0" t="s">
        <v>22</v>
      </c>
      <c r="B26" s="0" t="n">
        <v>8</v>
      </c>
      <c r="C26" s="0" t="n">
        <v>695326</v>
      </c>
    </row>
    <row r="27" customFormat="false" ht="12" hidden="false" customHeight="false" outlineLevel="0" collapsed="false">
      <c r="A27" s="0" t="s">
        <v>23</v>
      </c>
      <c r="B27" s="0" t="n">
        <v>8</v>
      </c>
      <c r="C27" s="0" t="n">
        <v>99866</v>
      </c>
    </row>
    <row r="28" customFormat="false" ht="12" hidden="false" customHeight="false" outlineLevel="0" collapsed="false">
      <c r="A28" s="0" t="s">
        <v>22</v>
      </c>
      <c r="B28" s="0" t="n">
        <v>9</v>
      </c>
      <c r="C28" s="0" t="n">
        <v>683648</v>
      </c>
    </row>
    <row r="29" customFormat="false" ht="12" hidden="false" customHeight="false" outlineLevel="0" collapsed="false">
      <c r="A29" s="0" t="s">
        <v>23</v>
      </c>
      <c r="B29" s="0" t="n">
        <v>9</v>
      </c>
      <c r="C29" s="0" t="n">
        <v>99831</v>
      </c>
    </row>
    <row r="30" customFormat="false" ht="12" hidden="false" customHeight="false" outlineLevel="0" collapsed="false">
      <c r="A30" s="0" t="s">
        <v>22</v>
      </c>
      <c r="B30" s="0" t="n">
        <v>10</v>
      </c>
      <c r="C30" s="0" t="n">
        <v>670911</v>
      </c>
    </row>
    <row r="31" customFormat="false" ht="12" hidden="false" customHeight="false" outlineLevel="0" collapsed="false">
      <c r="A31" s="0" t="s">
        <v>23</v>
      </c>
      <c r="B31" s="0" t="n">
        <v>10</v>
      </c>
      <c r="C31" s="0" t="n">
        <v>99849</v>
      </c>
    </row>
    <row r="32" customFormat="false" ht="12" hidden="false" customHeight="false" outlineLevel="0" collapsed="false">
      <c r="A32" s="0" t="s">
        <v>22</v>
      </c>
      <c r="B32" s="0" t="n">
        <v>11</v>
      </c>
      <c r="C32" s="0" t="n">
        <v>663026</v>
      </c>
    </row>
    <row r="33" customFormat="false" ht="12" hidden="false" customHeight="false" outlineLevel="0" collapsed="false">
      <c r="A33" s="0" t="s">
        <v>23</v>
      </c>
      <c r="B33" s="0" t="n">
        <v>11</v>
      </c>
      <c r="C33" s="0" t="n">
        <v>99737</v>
      </c>
    </row>
    <row r="34" customFormat="false" ht="12" hidden="false" customHeight="false" outlineLevel="0" collapsed="false">
      <c r="A34" s="0" t="s">
        <v>22</v>
      </c>
      <c r="B34" s="0" t="n">
        <v>12</v>
      </c>
      <c r="C34" s="0" t="n">
        <v>656961</v>
      </c>
    </row>
    <row r="35" customFormat="false" ht="12" hidden="false" customHeight="false" outlineLevel="0" collapsed="false">
      <c r="A35" s="0" t="s">
        <v>23</v>
      </c>
      <c r="B35" s="0" t="n">
        <v>12</v>
      </c>
      <c r="C35" s="0" t="n">
        <v>99763</v>
      </c>
    </row>
    <row r="36" customFormat="false" ht="12" hidden="false" customHeight="false" outlineLevel="0" collapsed="false">
      <c r="A36" s="0" t="s">
        <v>22</v>
      </c>
      <c r="B36" s="0" t="n">
        <v>13</v>
      </c>
      <c r="C36" s="0" t="n">
        <v>641942</v>
      </c>
    </row>
    <row r="37" customFormat="false" ht="12" hidden="false" customHeight="false" outlineLevel="0" collapsed="false">
      <c r="A37" s="0" t="s">
        <v>23</v>
      </c>
      <c r="B37" s="0" t="n">
        <v>13</v>
      </c>
      <c r="C37" s="0" t="n">
        <v>99819</v>
      </c>
    </row>
    <row r="38" customFormat="false" ht="12.8" hidden="false" customHeight="false" outlineLevel="0" collapsed="false">
      <c r="A38" s="0" t="s">
        <v>22</v>
      </c>
      <c r="B38" s="0" t="n">
        <v>14</v>
      </c>
      <c r="C38" s="0" t="n">
        <v>629103</v>
      </c>
    </row>
    <row r="39" customFormat="false" ht="12" hidden="false" customHeight="false" outlineLevel="0" collapsed="false">
      <c r="A39" s="0" t="s">
        <v>23</v>
      </c>
      <c r="B39" s="0" t="n">
        <v>14</v>
      </c>
      <c r="C39" s="0" t="n">
        <v>99732</v>
      </c>
    </row>
    <row r="40" customFormat="false" ht="12" hidden="false" customHeight="false" outlineLevel="0" collapsed="false">
      <c r="A40" s="0" t="s">
        <v>22</v>
      </c>
      <c r="B40" s="0" t="n">
        <v>15</v>
      </c>
      <c r="C40" s="0" t="n">
        <v>616206</v>
      </c>
    </row>
    <row r="41" customFormat="false" ht="12" hidden="false" customHeight="false" outlineLevel="0" collapsed="false">
      <c r="A41" s="0" t="s">
        <v>23</v>
      </c>
      <c r="B41" s="0" t="n">
        <v>15</v>
      </c>
      <c r="C41" s="0" t="n">
        <v>99817</v>
      </c>
    </row>
    <row r="42" customFormat="false" ht="12" hidden="false" customHeight="false" outlineLevel="0" collapsed="false">
      <c r="A42" s="0" t="s">
        <v>22</v>
      </c>
      <c r="B42" s="0" t="n">
        <v>16</v>
      </c>
      <c r="C42" s="0" t="n">
        <v>626601</v>
      </c>
    </row>
    <row r="43" customFormat="false" ht="12" hidden="false" customHeight="false" outlineLevel="0" collapsed="false">
      <c r="A43" s="0" t="s">
        <v>23</v>
      </c>
      <c r="B43" s="0" t="n">
        <v>16</v>
      </c>
      <c r="C43" s="0" t="n">
        <v>99725</v>
      </c>
    </row>
    <row r="44" customFormat="false" ht="12" hidden="false" customHeight="false" outlineLevel="0" collapsed="false">
      <c r="A44" s="0" t="s">
        <v>22</v>
      </c>
      <c r="B44" s="0" t="n">
        <v>17</v>
      </c>
      <c r="C44" s="0" t="n">
        <v>613167</v>
      </c>
    </row>
    <row r="45" customFormat="false" ht="12" hidden="false" customHeight="false" outlineLevel="0" collapsed="false">
      <c r="A45" s="0" t="s">
        <v>23</v>
      </c>
      <c r="B45" s="0" t="n">
        <v>17</v>
      </c>
      <c r="C45" s="0" t="n">
        <v>99773</v>
      </c>
    </row>
    <row r="46" customFormat="false" ht="12" hidden="false" customHeight="false" outlineLevel="0" collapsed="false">
      <c r="A46" s="0" t="s">
        <v>22</v>
      </c>
      <c r="B46" s="0" t="n">
        <v>18</v>
      </c>
      <c r="C46" s="0" t="n">
        <v>603943</v>
      </c>
    </row>
    <row r="47" customFormat="false" ht="12" hidden="false" customHeight="false" outlineLevel="0" collapsed="false">
      <c r="A47" s="0" t="s">
        <v>23</v>
      </c>
      <c r="B47" s="0" t="n">
        <v>18</v>
      </c>
      <c r="C47" s="0" t="n">
        <v>99754</v>
      </c>
    </row>
    <row r="48" customFormat="false" ht="12" hidden="false" customHeight="false" outlineLevel="0" collapsed="false">
      <c r="A48" s="0" t="s">
        <v>22</v>
      </c>
      <c r="B48" s="0" t="n">
        <v>19</v>
      </c>
      <c r="C48" s="0" t="n">
        <v>584946</v>
      </c>
    </row>
    <row r="49" customFormat="false" ht="12" hidden="false" customHeight="false" outlineLevel="0" collapsed="false">
      <c r="A49" s="0" t="s">
        <v>23</v>
      </c>
      <c r="B49" s="0" t="n">
        <v>19</v>
      </c>
      <c r="C49" s="0" t="n">
        <v>99806</v>
      </c>
    </row>
    <row r="50" customFormat="false" ht="12" hidden="false" customHeight="false" outlineLevel="0" collapsed="false">
      <c r="A50" s="0" t="s">
        <v>22</v>
      </c>
      <c r="B50" s="0" t="n">
        <v>20</v>
      </c>
      <c r="C50" s="0" t="n">
        <v>572558</v>
      </c>
    </row>
    <row r="51" customFormat="false" ht="12" hidden="false" customHeight="false" outlineLevel="0" collapsed="false">
      <c r="A51" s="0" t="s">
        <v>23</v>
      </c>
      <c r="B51" s="0" t="n">
        <v>20</v>
      </c>
      <c r="C51" s="0" t="n">
        <v>99906</v>
      </c>
    </row>
    <row r="52" customFormat="false" ht="12" hidden="false" customHeight="false" outlineLevel="0" collapsed="false">
      <c r="A52" s="0" t="s">
        <v>22</v>
      </c>
      <c r="B52" s="0" t="n">
        <v>21</v>
      </c>
      <c r="C52" s="0" t="n">
        <v>523388</v>
      </c>
    </row>
    <row r="53" customFormat="false" ht="12" hidden="false" customHeight="false" outlineLevel="0" collapsed="false">
      <c r="A53" s="0" t="s">
        <v>23</v>
      </c>
      <c r="B53" s="0" t="n">
        <v>21</v>
      </c>
      <c r="C53" s="0" t="n">
        <v>99701</v>
      </c>
    </row>
    <row r="54" customFormat="false" ht="12" hidden="false" customHeight="false" outlineLevel="0" collapsed="false">
      <c r="A54" s="0" t="s">
        <v>22</v>
      </c>
      <c r="B54" s="0" t="n">
        <v>22</v>
      </c>
      <c r="C54" s="0" t="n">
        <v>480296</v>
      </c>
    </row>
    <row r="55" customFormat="false" ht="12" hidden="false" customHeight="false" outlineLevel="0" collapsed="false">
      <c r="A55" s="0" t="s">
        <v>23</v>
      </c>
      <c r="B55" s="0" t="n">
        <v>22</v>
      </c>
      <c r="C55" s="0" t="n">
        <v>99972</v>
      </c>
    </row>
    <row r="56" customFormat="false" ht="12" hidden="false" customHeight="false" outlineLevel="0" collapsed="false">
      <c r="A56" s="0" t="s">
        <v>22</v>
      </c>
      <c r="B56" s="0" t="n">
        <v>23</v>
      </c>
      <c r="C56" s="0" t="n">
        <v>471673</v>
      </c>
    </row>
    <row r="57" customFormat="false" ht="12" hidden="false" customHeight="false" outlineLevel="0" collapsed="false">
      <c r="A57" s="0" t="s">
        <v>23</v>
      </c>
      <c r="B57" s="0" t="n">
        <v>23</v>
      </c>
      <c r="C57" s="0" t="n">
        <v>99741</v>
      </c>
    </row>
    <row r="58" customFormat="false" ht="12" hidden="false" customHeight="false" outlineLevel="0" collapsed="false">
      <c r="A58" s="0" t="s">
        <v>22</v>
      </c>
      <c r="B58" s="0" t="n">
        <v>24</v>
      </c>
      <c r="C58" s="0" t="n">
        <v>472625</v>
      </c>
    </row>
    <row r="59" customFormat="false" ht="12" hidden="false" customHeight="false" outlineLevel="0" collapsed="false">
      <c r="A59" s="0" t="s">
        <v>23</v>
      </c>
      <c r="B59" s="0" t="n">
        <v>24</v>
      </c>
      <c r="C59" s="0" t="n">
        <v>100059</v>
      </c>
    </row>
    <row r="62" customFormat="false" ht="12" hidden="false" customHeight="false" outlineLevel="0" collapsed="false">
      <c r="C62" s="0" t="n">
        <v>739150</v>
      </c>
      <c r="F62" s="0" t="n">
        <f aca="false">C62/1000</f>
        <v>739.15</v>
      </c>
      <c r="G62" s="0" t="n">
        <v>645</v>
      </c>
    </row>
    <row r="63" customFormat="false" ht="12" hidden="false" customHeight="false" outlineLevel="0" collapsed="false">
      <c r="C63" s="0" t="n">
        <v>735668</v>
      </c>
      <c r="F63" s="0" t="n">
        <f aca="false">C63/1000</f>
        <v>735.668</v>
      </c>
      <c r="G63" s="0" t="n">
        <v>645</v>
      </c>
    </row>
    <row r="64" customFormat="false" ht="12" hidden="false" customHeight="false" outlineLevel="0" collapsed="false">
      <c r="C64" s="0" t="n">
        <v>741496</v>
      </c>
      <c r="F64" s="0" t="n">
        <f aca="false">C64/1000</f>
        <v>741.496</v>
      </c>
      <c r="G64" s="0" t="n">
        <v>645</v>
      </c>
    </row>
    <row r="65" customFormat="false" ht="12" hidden="false" customHeight="false" outlineLevel="0" collapsed="false">
      <c r="C65" s="0" t="n">
        <v>727354</v>
      </c>
      <c r="F65" s="0" t="n">
        <f aca="false">C65/1000</f>
        <v>727.354</v>
      </c>
      <c r="G65" s="0" t="n">
        <v>645</v>
      </c>
    </row>
    <row r="66" customFormat="false" ht="12" hidden="false" customHeight="false" outlineLevel="0" collapsed="false">
      <c r="C66" s="0" t="n">
        <v>742777</v>
      </c>
      <c r="F66" s="0" t="n">
        <f aca="false">C66/1000</f>
        <v>742.777</v>
      </c>
      <c r="G66" s="0" t="n">
        <v>645</v>
      </c>
    </row>
    <row r="67" customFormat="false" ht="12" hidden="false" customHeight="false" outlineLevel="0" collapsed="false">
      <c r="C67" s="0" t="n">
        <v>739348</v>
      </c>
      <c r="F67" s="0" t="n">
        <f aca="false">C67/1000</f>
        <v>739.348</v>
      </c>
      <c r="G67" s="0" t="n">
        <v>645</v>
      </c>
    </row>
    <row r="68" customFormat="false" ht="12" hidden="false" customHeight="false" outlineLevel="0" collapsed="false">
      <c r="C68" s="0" t="n">
        <v>709905</v>
      </c>
      <c r="F68" s="0" t="n">
        <f aca="false">C68/1000</f>
        <v>709.905</v>
      </c>
      <c r="G68" s="0" t="n">
        <v>645</v>
      </c>
    </row>
    <row r="69" customFormat="false" ht="12" hidden="false" customHeight="false" outlineLevel="0" collapsed="false">
      <c r="C69" s="0" t="n">
        <v>702173</v>
      </c>
      <c r="F69" s="0" t="n">
        <f aca="false">C69/1000</f>
        <v>702.173</v>
      </c>
      <c r="G69" s="0" t="n">
        <v>645</v>
      </c>
    </row>
    <row r="70" customFormat="false" ht="12" hidden="false" customHeight="false" outlineLevel="0" collapsed="false">
      <c r="C70" s="0" t="n">
        <v>695326</v>
      </c>
      <c r="F70" s="0" t="n">
        <f aca="false">C70/1000</f>
        <v>695.326</v>
      </c>
      <c r="G70" s="0" t="n">
        <v>645</v>
      </c>
    </row>
    <row r="71" customFormat="false" ht="12" hidden="false" customHeight="false" outlineLevel="0" collapsed="false">
      <c r="C71" s="0" t="n">
        <v>683648</v>
      </c>
      <c r="F71" s="0" t="n">
        <f aca="false">C71/1000</f>
        <v>683.648</v>
      </c>
      <c r="G71" s="0" t="n">
        <v>645</v>
      </c>
    </row>
    <row r="72" customFormat="false" ht="12" hidden="false" customHeight="false" outlineLevel="0" collapsed="false">
      <c r="C72" s="0" t="n">
        <v>670911</v>
      </c>
      <c r="F72" s="0" t="n">
        <f aca="false">C72/1000</f>
        <v>670.911</v>
      </c>
      <c r="G72" s="0" t="n">
        <v>645</v>
      </c>
    </row>
    <row r="73" customFormat="false" ht="12" hidden="false" customHeight="false" outlineLevel="0" collapsed="false">
      <c r="C73" s="0" t="n">
        <v>663026</v>
      </c>
      <c r="F73" s="0" t="n">
        <f aca="false">C73/1000</f>
        <v>663.026</v>
      </c>
      <c r="G73" s="0" t="n">
        <v>645</v>
      </c>
    </row>
    <row r="74" customFormat="false" ht="12" hidden="false" customHeight="false" outlineLevel="0" collapsed="false">
      <c r="C74" s="0" t="n">
        <v>656961</v>
      </c>
      <c r="F74" s="0" t="n">
        <f aca="false">C74/1000</f>
        <v>656.961</v>
      </c>
      <c r="G74" s="0" t="n">
        <v>645</v>
      </c>
    </row>
    <row r="75" customFormat="false" ht="12" hidden="false" customHeight="false" outlineLevel="0" collapsed="false">
      <c r="C75" s="0" t="n">
        <v>641942</v>
      </c>
      <c r="F75" s="0" t="n">
        <f aca="false">C75/1000</f>
        <v>641.942</v>
      </c>
      <c r="G75" s="0" t="n">
        <v>645</v>
      </c>
    </row>
    <row r="76" customFormat="false" ht="12" hidden="false" customHeight="false" outlineLevel="0" collapsed="false">
      <c r="C76" s="0" t="n">
        <v>629103</v>
      </c>
      <c r="F76" s="0" t="n">
        <f aca="false">C76/1000</f>
        <v>629.103</v>
      </c>
      <c r="G76" s="0" t="n">
        <v>645</v>
      </c>
    </row>
    <row r="77" customFormat="false" ht="12" hidden="false" customHeight="false" outlineLevel="0" collapsed="false">
      <c r="C77" s="0" t="n">
        <v>616206</v>
      </c>
      <c r="F77" s="0" t="n">
        <f aca="false">C77/1000</f>
        <v>616.206</v>
      </c>
      <c r="G77" s="0" t="n">
        <v>645</v>
      </c>
    </row>
    <row r="78" customFormat="false" ht="12" hidden="false" customHeight="false" outlineLevel="0" collapsed="false">
      <c r="C78" s="0" t="n">
        <v>626601</v>
      </c>
      <c r="F78" s="0" t="n">
        <f aca="false">C78/1000</f>
        <v>626.601</v>
      </c>
      <c r="G78" s="0" t="n">
        <v>645</v>
      </c>
    </row>
    <row r="79" customFormat="false" ht="12" hidden="false" customHeight="false" outlineLevel="0" collapsed="false">
      <c r="C79" s="0" t="n">
        <v>613167</v>
      </c>
      <c r="F79" s="0" t="n">
        <f aca="false">C79/1000</f>
        <v>613.167</v>
      </c>
      <c r="G79" s="0" t="n">
        <v>645</v>
      </c>
    </row>
    <row r="80" customFormat="false" ht="12" hidden="false" customHeight="false" outlineLevel="0" collapsed="false">
      <c r="C80" s="0" t="n">
        <v>603943</v>
      </c>
      <c r="F80" s="0" t="n">
        <f aca="false">C80/1000</f>
        <v>603.943</v>
      </c>
      <c r="G80" s="0" t="n">
        <v>645</v>
      </c>
    </row>
    <row r="81" customFormat="false" ht="12" hidden="false" customHeight="false" outlineLevel="0" collapsed="false">
      <c r="C81" s="0" t="n">
        <v>584946</v>
      </c>
      <c r="F81" s="0" t="n">
        <f aca="false">C81/1000</f>
        <v>584.946</v>
      </c>
      <c r="G81" s="0" t="n">
        <v>645</v>
      </c>
    </row>
    <row r="82" customFormat="false" ht="12" hidden="false" customHeight="false" outlineLevel="0" collapsed="false">
      <c r="C82" s="0" t="n">
        <v>572558</v>
      </c>
      <c r="F82" s="0" t="n">
        <f aca="false">C82/1000</f>
        <v>572.558</v>
      </c>
      <c r="G82" s="0" t="n">
        <v>645</v>
      </c>
    </row>
    <row r="83" customFormat="false" ht="12" hidden="false" customHeight="false" outlineLevel="0" collapsed="false">
      <c r="C83" s="0" t="n">
        <v>523388</v>
      </c>
      <c r="F83" s="0" t="n">
        <f aca="false">C83/1000</f>
        <v>523.388</v>
      </c>
      <c r="G83" s="0" t="n">
        <v>645</v>
      </c>
    </row>
    <row r="84" customFormat="false" ht="12" hidden="false" customHeight="false" outlineLevel="0" collapsed="false">
      <c r="C84" s="0" t="n">
        <v>480296</v>
      </c>
      <c r="F84" s="0" t="n">
        <f aca="false">C84/1000</f>
        <v>480.296</v>
      </c>
      <c r="G84" s="0" t="n">
        <v>645</v>
      </c>
    </row>
    <row r="85" customFormat="false" ht="12" hidden="false" customHeight="false" outlineLevel="0" collapsed="false">
      <c r="C85" s="0" t="n">
        <v>471673</v>
      </c>
      <c r="F85" s="0" t="n">
        <f aca="false">C85/1000</f>
        <v>471.673</v>
      </c>
      <c r="G85" s="0" t="n">
        <v>645</v>
      </c>
    </row>
    <row r="86" customFormat="false" ht="12" hidden="false" customHeight="false" outlineLevel="0" collapsed="false">
      <c r="C86" s="0" t="n">
        <v>472625</v>
      </c>
      <c r="F86" s="0" t="n">
        <f aca="false">C86/1000</f>
        <v>472.625</v>
      </c>
      <c r="G86" s="0" t="n">
        <v>645</v>
      </c>
    </row>
    <row r="90" customFormat="false" ht="12" hidden="false" customHeight="false" outlineLevel="0" collapsed="false">
      <c r="C90" s="0" t="n">
        <v>103135</v>
      </c>
      <c r="F90" s="0" t="n">
        <f aca="false">C90/1000</f>
        <v>103.135</v>
      </c>
      <c r="G90" s="0" t="n">
        <v>94.17</v>
      </c>
    </row>
    <row r="91" customFormat="false" ht="12" hidden="false" customHeight="false" outlineLevel="0" collapsed="false">
      <c r="C91" s="0" t="n">
        <v>99744</v>
      </c>
      <c r="F91" s="0" t="n">
        <f aca="false">C91/1000</f>
        <v>99.744</v>
      </c>
      <c r="G91" s="0" t="n">
        <v>94.17</v>
      </c>
    </row>
    <row r="92" customFormat="false" ht="12" hidden="false" customHeight="false" outlineLevel="0" collapsed="false">
      <c r="C92" s="0" t="n">
        <v>99806</v>
      </c>
      <c r="F92" s="0" t="n">
        <f aca="false">C92/1000</f>
        <v>99.806</v>
      </c>
      <c r="G92" s="0" t="n">
        <v>94.17</v>
      </c>
    </row>
    <row r="93" customFormat="false" ht="12" hidden="false" customHeight="false" outlineLevel="0" collapsed="false">
      <c r="C93" s="0" t="n">
        <v>99930</v>
      </c>
      <c r="F93" s="0" t="n">
        <f aca="false">C93/1000</f>
        <v>99.93</v>
      </c>
      <c r="G93" s="0" t="n">
        <v>94.17</v>
      </c>
    </row>
    <row r="94" customFormat="false" ht="12" hidden="false" customHeight="false" outlineLevel="0" collapsed="false">
      <c r="C94" s="0" t="n">
        <v>99857</v>
      </c>
      <c r="F94" s="0" t="n">
        <f aca="false">C94/1000</f>
        <v>99.857</v>
      </c>
      <c r="G94" s="0" t="n">
        <v>94.17</v>
      </c>
    </row>
    <row r="95" customFormat="false" ht="12" hidden="false" customHeight="false" outlineLevel="0" collapsed="false">
      <c r="C95" s="0" t="n">
        <v>99839</v>
      </c>
      <c r="F95" s="0" t="n">
        <f aca="false">C95/1000</f>
        <v>99.839</v>
      </c>
      <c r="G95" s="0" t="n">
        <v>94.17</v>
      </c>
    </row>
    <row r="96" customFormat="false" ht="12" hidden="false" customHeight="false" outlineLevel="0" collapsed="false">
      <c r="C96" s="0" t="n">
        <v>99748</v>
      </c>
      <c r="F96" s="0" t="n">
        <f aca="false">C96/1000</f>
        <v>99.748</v>
      </c>
      <c r="G96" s="0" t="n">
        <v>94.17</v>
      </c>
    </row>
    <row r="97" customFormat="false" ht="12" hidden="false" customHeight="false" outlineLevel="0" collapsed="false">
      <c r="C97" s="0" t="n">
        <v>99797</v>
      </c>
      <c r="F97" s="0" t="n">
        <f aca="false">C97/1000</f>
        <v>99.797</v>
      </c>
      <c r="G97" s="0" t="n">
        <v>94.17</v>
      </c>
    </row>
    <row r="98" customFormat="false" ht="12" hidden="false" customHeight="false" outlineLevel="0" collapsed="false">
      <c r="C98" s="0" t="n">
        <v>99866</v>
      </c>
      <c r="F98" s="0" t="n">
        <f aca="false">C98/1000</f>
        <v>99.866</v>
      </c>
      <c r="G98" s="0" t="n">
        <v>94.17</v>
      </c>
    </row>
    <row r="99" customFormat="false" ht="12" hidden="false" customHeight="false" outlineLevel="0" collapsed="false">
      <c r="C99" s="0" t="n">
        <v>99831</v>
      </c>
      <c r="F99" s="0" t="n">
        <f aca="false">C99/1000</f>
        <v>99.831</v>
      </c>
      <c r="G99" s="0" t="n">
        <v>94.17</v>
      </c>
    </row>
    <row r="100" customFormat="false" ht="12" hidden="false" customHeight="false" outlineLevel="0" collapsed="false">
      <c r="C100" s="0" t="n">
        <v>99849</v>
      </c>
      <c r="F100" s="0" t="n">
        <f aca="false">C100/1000</f>
        <v>99.849</v>
      </c>
      <c r="G100" s="0" t="n">
        <v>94.17</v>
      </c>
    </row>
    <row r="101" customFormat="false" ht="12" hidden="false" customHeight="false" outlineLevel="0" collapsed="false">
      <c r="C101" s="0" t="n">
        <v>99737</v>
      </c>
      <c r="F101" s="0" t="n">
        <f aca="false">C101/1000</f>
        <v>99.737</v>
      </c>
      <c r="G101" s="0" t="n">
        <v>94.17</v>
      </c>
    </row>
    <row r="102" customFormat="false" ht="12" hidden="false" customHeight="false" outlineLevel="0" collapsed="false">
      <c r="C102" s="0" t="n">
        <v>99763</v>
      </c>
      <c r="F102" s="0" t="n">
        <f aca="false">C102/1000</f>
        <v>99.763</v>
      </c>
      <c r="G102" s="0" t="n">
        <v>94.17</v>
      </c>
    </row>
    <row r="103" customFormat="false" ht="12" hidden="false" customHeight="false" outlineLevel="0" collapsed="false">
      <c r="C103" s="0" t="n">
        <v>99819</v>
      </c>
      <c r="F103" s="0" t="n">
        <f aca="false">C103/1000</f>
        <v>99.819</v>
      </c>
      <c r="G103" s="0" t="n">
        <v>94.17</v>
      </c>
    </row>
    <row r="104" customFormat="false" ht="12" hidden="false" customHeight="false" outlineLevel="0" collapsed="false">
      <c r="C104" s="0" t="n">
        <v>99732</v>
      </c>
      <c r="F104" s="0" t="n">
        <f aca="false">C104/1000</f>
        <v>99.732</v>
      </c>
      <c r="G104" s="0" t="n">
        <v>94.17</v>
      </c>
    </row>
    <row r="105" customFormat="false" ht="12" hidden="false" customHeight="false" outlineLevel="0" collapsed="false">
      <c r="C105" s="0" t="n">
        <v>99817</v>
      </c>
      <c r="F105" s="0" t="n">
        <f aca="false">C105/1000</f>
        <v>99.817</v>
      </c>
      <c r="G105" s="0" t="n">
        <v>94.17</v>
      </c>
    </row>
    <row r="106" customFormat="false" ht="12" hidden="false" customHeight="false" outlineLevel="0" collapsed="false">
      <c r="C106" s="0" t="n">
        <v>99725</v>
      </c>
      <c r="F106" s="0" t="n">
        <f aca="false">C106/1000</f>
        <v>99.725</v>
      </c>
      <c r="G106" s="0" t="n">
        <v>94.17</v>
      </c>
    </row>
    <row r="107" customFormat="false" ht="12" hidden="false" customHeight="false" outlineLevel="0" collapsed="false">
      <c r="C107" s="0" t="n">
        <v>99773</v>
      </c>
      <c r="F107" s="0" t="n">
        <f aca="false">C107/1000</f>
        <v>99.773</v>
      </c>
      <c r="G107" s="0" t="n">
        <v>94.17</v>
      </c>
    </row>
    <row r="108" customFormat="false" ht="12" hidden="false" customHeight="false" outlineLevel="0" collapsed="false">
      <c r="C108" s="0" t="n">
        <v>99754</v>
      </c>
      <c r="F108" s="0" t="n">
        <f aca="false">C108/1000</f>
        <v>99.754</v>
      </c>
      <c r="G108" s="0" t="n">
        <v>94.17</v>
      </c>
    </row>
    <row r="109" customFormat="false" ht="12" hidden="false" customHeight="false" outlineLevel="0" collapsed="false">
      <c r="C109" s="0" t="n">
        <v>99806</v>
      </c>
      <c r="F109" s="0" t="n">
        <f aca="false">C109/1000</f>
        <v>99.806</v>
      </c>
      <c r="G109" s="0" t="n">
        <v>94.17</v>
      </c>
    </row>
    <row r="110" customFormat="false" ht="12" hidden="false" customHeight="false" outlineLevel="0" collapsed="false">
      <c r="C110" s="0" t="n">
        <v>99906</v>
      </c>
      <c r="F110" s="0" t="n">
        <f aca="false">C110/1000</f>
        <v>99.906</v>
      </c>
      <c r="G110" s="0" t="n">
        <v>94.17</v>
      </c>
    </row>
    <row r="111" customFormat="false" ht="12" hidden="false" customHeight="false" outlineLevel="0" collapsed="false">
      <c r="C111" s="0" t="n">
        <v>99701</v>
      </c>
      <c r="F111" s="0" t="n">
        <f aca="false">C111/1000</f>
        <v>99.701</v>
      </c>
      <c r="G111" s="0" t="n">
        <v>94.17</v>
      </c>
    </row>
    <row r="112" customFormat="false" ht="12" hidden="false" customHeight="false" outlineLevel="0" collapsed="false">
      <c r="C112" s="0" t="n">
        <v>99972</v>
      </c>
      <c r="F112" s="0" t="n">
        <f aca="false">C112/1000</f>
        <v>99.972</v>
      </c>
      <c r="G112" s="0" t="n">
        <v>94.17</v>
      </c>
    </row>
    <row r="113" customFormat="false" ht="12" hidden="false" customHeight="false" outlineLevel="0" collapsed="false">
      <c r="C113" s="0" t="n">
        <v>99741</v>
      </c>
      <c r="F113" s="0" t="n">
        <f aca="false">C113/1000</f>
        <v>99.741</v>
      </c>
      <c r="G113" s="0" t="n">
        <v>94.17</v>
      </c>
    </row>
    <row r="114" customFormat="false" ht="12" hidden="false" customHeight="false" outlineLevel="0" collapsed="false">
      <c r="C114" s="0" t="n">
        <v>100059</v>
      </c>
      <c r="F114" s="0" t="n">
        <f aca="false">C114/1000</f>
        <v>100.059</v>
      </c>
      <c r="G114" s="0" t="n">
        <v>94.17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2015-08-15T10:42:50Z</dcterms:created>
  <dc:language>en-US</dc:language>
  <dcterms:modified xsi:type="dcterms:W3CDTF">2015-08-15T10:43:58Z</dcterms:modified>
  <cp:revision>1</cp:revision>
</cp:coreProperties>
</file>