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8720" windowHeight="17540" tabRatio="989" activeTab="1"/>
  </bookViews>
  <sheets>
    <sheet name="Full Runs" sheetId="1" r:id="rId1"/>
    <sheet name="Linear Sca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0" i="1" l="1"/>
  <c r="M30" i="1"/>
  <c r="N30" i="1"/>
  <c r="R30" i="1"/>
  <c r="O30" i="1"/>
  <c r="R29" i="1"/>
  <c r="O16" i="1"/>
  <c r="L16" i="1"/>
  <c r="R15" i="1"/>
  <c r="M16" i="1"/>
  <c r="N16" i="1"/>
  <c r="R16" i="1"/>
  <c r="B87" i="1"/>
  <c r="C87" i="1"/>
  <c r="D87" i="1"/>
  <c r="H87" i="1"/>
  <c r="E87" i="1"/>
  <c r="H86" i="1"/>
  <c r="C71" i="1"/>
  <c r="M71" i="1"/>
  <c r="N71" i="1"/>
  <c r="D71" i="1"/>
  <c r="A71" i="1"/>
  <c r="C70" i="1"/>
  <c r="M70" i="1"/>
  <c r="N70" i="1"/>
  <c r="D70" i="1"/>
  <c r="O70" i="1"/>
  <c r="G70" i="1"/>
  <c r="E70" i="1"/>
  <c r="F70" i="1"/>
  <c r="H70" i="1"/>
  <c r="A70" i="1"/>
  <c r="C69" i="1"/>
  <c r="M69" i="1"/>
  <c r="N69" i="1"/>
  <c r="D69" i="1"/>
  <c r="O69" i="1"/>
  <c r="G69" i="1"/>
  <c r="E69" i="1"/>
  <c r="K69" i="1"/>
  <c r="J69" i="1"/>
  <c r="I69" i="1"/>
  <c r="F69" i="1"/>
  <c r="H69" i="1"/>
  <c r="A69" i="1"/>
  <c r="C68" i="1"/>
  <c r="M68" i="1"/>
  <c r="N68" i="1"/>
  <c r="D68" i="1"/>
  <c r="O68" i="1"/>
  <c r="G68" i="1"/>
  <c r="E68" i="1"/>
  <c r="K68" i="1"/>
  <c r="J68" i="1"/>
  <c r="I68" i="1"/>
  <c r="F68" i="1"/>
  <c r="H68" i="1"/>
  <c r="A68" i="1"/>
  <c r="B67" i="1"/>
  <c r="C67" i="1"/>
  <c r="M67" i="1"/>
  <c r="N67" i="1"/>
  <c r="D67" i="1"/>
  <c r="O67" i="1"/>
  <c r="G67" i="1"/>
  <c r="E67" i="1"/>
  <c r="K67" i="1"/>
  <c r="J67" i="1"/>
  <c r="I67" i="1"/>
  <c r="F67" i="1"/>
  <c r="H67" i="1"/>
  <c r="A67" i="1"/>
  <c r="C66" i="1"/>
  <c r="M66" i="1"/>
  <c r="N66" i="1"/>
  <c r="D66" i="1"/>
  <c r="O66" i="1"/>
  <c r="G66" i="1"/>
  <c r="E66" i="1"/>
  <c r="K66" i="1"/>
  <c r="J66" i="1"/>
  <c r="I66" i="1"/>
  <c r="F66" i="1"/>
  <c r="H66" i="1"/>
  <c r="A66" i="1"/>
  <c r="B65" i="1"/>
  <c r="C65" i="1"/>
  <c r="M65" i="1"/>
  <c r="N65" i="1"/>
  <c r="D65" i="1"/>
  <c r="O65" i="1"/>
  <c r="G65" i="1"/>
  <c r="E65" i="1"/>
  <c r="K65" i="1"/>
  <c r="J65" i="1"/>
  <c r="I65" i="1"/>
  <c r="F65" i="1"/>
  <c r="H65" i="1"/>
  <c r="A65" i="1"/>
  <c r="C64" i="1"/>
  <c r="M64" i="1"/>
  <c r="N64" i="1"/>
  <c r="D64" i="1"/>
  <c r="O64" i="1"/>
  <c r="G64" i="1"/>
  <c r="E64" i="1"/>
  <c r="K64" i="1"/>
  <c r="J64" i="1"/>
  <c r="I64" i="1"/>
  <c r="F64" i="1"/>
  <c r="H64" i="1"/>
  <c r="A64" i="1"/>
  <c r="B63" i="1"/>
  <c r="C63" i="1"/>
  <c r="M63" i="1"/>
  <c r="N63" i="1"/>
  <c r="D63" i="1"/>
  <c r="O63" i="1"/>
  <c r="G63" i="1"/>
  <c r="E63" i="1"/>
  <c r="K63" i="1"/>
  <c r="J63" i="1"/>
  <c r="I63" i="1"/>
  <c r="F63" i="1"/>
  <c r="H63" i="1"/>
  <c r="A63" i="1"/>
  <c r="C62" i="1"/>
  <c r="M62" i="1"/>
  <c r="N62" i="1"/>
  <c r="D62" i="1"/>
  <c r="O62" i="1"/>
  <c r="G62" i="1"/>
  <c r="E62" i="1"/>
  <c r="K62" i="1"/>
  <c r="J62" i="1"/>
  <c r="I62" i="1"/>
  <c r="F62" i="1"/>
  <c r="H62" i="1"/>
  <c r="A62" i="1"/>
  <c r="B58" i="1"/>
  <c r="F58" i="1"/>
  <c r="G58" i="1"/>
  <c r="K58" i="1"/>
  <c r="H58" i="1"/>
  <c r="K57" i="1"/>
  <c r="B44" i="1"/>
  <c r="C44" i="1"/>
  <c r="D44" i="1"/>
  <c r="H44" i="1"/>
  <c r="E44" i="1"/>
  <c r="H43" i="1"/>
  <c r="B30" i="1"/>
  <c r="C30" i="1"/>
  <c r="D30" i="1"/>
  <c r="H30" i="1"/>
  <c r="E30" i="1"/>
  <c r="H29" i="1"/>
  <c r="B16" i="1"/>
  <c r="C16" i="1"/>
  <c r="D16" i="1"/>
  <c r="H16" i="1"/>
  <c r="E16" i="1"/>
  <c r="H15" i="1"/>
  <c r="H2" i="1"/>
</calcChain>
</file>

<file path=xl/sharedStrings.xml><?xml version="1.0" encoding="utf-8"?>
<sst xmlns="http://schemas.openxmlformats.org/spreadsheetml/2006/main" count="100" uniqueCount="35">
  <si>
    <t>Simple Model</t>
  </si>
  <si>
    <t>Linear Scan</t>
  </si>
  <si>
    <t>Sort</t>
  </si>
  <si>
    <t>RPC</t>
  </si>
  <si>
    <t>Write</t>
  </si>
  <si>
    <t>All</t>
  </si>
  <si>
    <t>Predicted</t>
  </si>
  <si>
    <t>First</t>
  </si>
  <si>
    <t>Observed</t>
  </si>
  <si>
    <t>Total</t>
  </si>
  <si>
    <t>Write Overlapped</t>
  </si>
  <si>
    <t>- branch</t>
  </si>
  <si>
    <t>- pushed</t>
  </si>
  <si>
    <t>- popped</t>
  </si>
  <si>
    <t>*no write to disk</t>
  </si>
  <si>
    <t>Model</t>
  </si>
  <si>
    <t>Time</t>
  </si>
  <si>
    <t>b</t>
  </si>
  <si>
    <t>p</t>
  </si>
  <si>
    <t>sum</t>
  </si>
  <si>
    <t>t diff</t>
  </si>
  <si>
    <t>linear</t>
  </si>
  <si>
    <t>linear b</t>
  </si>
  <si>
    <t>linear p</t>
  </si>
  <si>
    <t>Time – 0.2*b</t>
  </si>
  <si>
    <t>t diff'</t>
  </si>
  <si>
    <t>* changed implementation to not overlap read + write</t>
  </si>
  <si>
    <t>6 – First Record</t>
  </si>
  <si>
    <t>* why alternating 4.0 vs 4.2?</t>
  </si>
  <si>
    <t>*buffered reads</t>
  </si>
  <si>
    <t>*repeated 5 times with same result</t>
  </si>
  <si>
    <t>*repeated 5 times with same results</t>
  </si>
  <si>
    <t>*time when buffer cache I empty</t>
  </si>
  <si>
    <t>Linear Scan (ms)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</si>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</sst>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ont="1" applyAlignment="1">
      <alignment horizontal="right"/>
    </xf>
    <xf numFmtId="1" fontId="0" fillId="0" borderId="0" xfId="0" applyNumberFormat="1"/>
    <xf numFmtId="3" fontId="0" fillId="0" borderId="0" xfId="0" applyNumberFormat="1"/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K27" sqref="K27"/>
    </sheetView>
  </sheetViews>
  <sheetFormatPr baseColWidth="10" defaultColWidth="8.83203125" defaultRowHeight="12" x14ac:dyDescent="0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>
      <c r="A2" s="2" t="s">
        <v>5</v>
      </c>
      <c r="B2">
        <v>73.5</v>
      </c>
      <c r="C2">
        <v>0</v>
      </c>
      <c r="D2">
        <v>0.8</v>
      </c>
      <c r="E2">
        <v>7.3</v>
      </c>
      <c r="G2" t="s">
        <v>6</v>
      </c>
      <c r="H2">
        <f>SUM(B2:E2)</f>
        <v>81.599999999999994</v>
      </c>
    </row>
    <row r="3" spans="1:18">
      <c r="A3" s="2" t="s">
        <v>7</v>
      </c>
      <c r="B3">
        <v>4</v>
      </c>
      <c r="C3">
        <v>0</v>
      </c>
      <c r="D3">
        <v>0</v>
      </c>
      <c r="E3">
        <v>0</v>
      </c>
      <c r="G3" t="s">
        <v>6</v>
      </c>
      <c r="H3">
        <v>7.3</v>
      </c>
    </row>
    <row r="4" spans="1:18">
      <c r="A4" s="2"/>
    </row>
    <row r="5" spans="1:18">
      <c r="A5" s="1">
        <v>1</v>
      </c>
      <c r="B5" t="s">
        <v>1</v>
      </c>
      <c r="C5" t="s">
        <v>2</v>
      </c>
      <c r="D5" t="s">
        <v>3</v>
      </c>
      <c r="E5" t="s">
        <v>4</v>
      </c>
      <c r="K5" s="1">
        <v>7</v>
      </c>
      <c r="L5" t="s">
        <v>1</v>
      </c>
      <c r="M5" t="s">
        <v>2</v>
      </c>
      <c r="N5" t="s">
        <v>3</v>
      </c>
      <c r="O5" t="s">
        <v>4</v>
      </c>
      <c r="Q5" t="s">
        <v>29</v>
      </c>
    </row>
    <row r="6" spans="1:18">
      <c r="A6">
        <v>1</v>
      </c>
      <c r="B6">
        <v>7.8</v>
      </c>
      <c r="C6">
        <v>1.2</v>
      </c>
      <c r="D6">
        <v>0.8</v>
      </c>
      <c r="E6">
        <v>1.6</v>
      </c>
      <c r="K6">
        <v>1</v>
      </c>
      <c r="L6" s="8">
        <v>6.7</v>
      </c>
      <c r="M6">
        <v>1.2</v>
      </c>
      <c r="N6">
        <v>0.8</v>
      </c>
      <c r="O6">
        <v>0</v>
      </c>
      <c r="Q6" t="s">
        <v>32</v>
      </c>
    </row>
    <row r="7" spans="1:18">
      <c r="A7">
        <v>2</v>
      </c>
      <c r="B7">
        <v>7.6</v>
      </c>
      <c r="C7">
        <v>1.2</v>
      </c>
      <c r="D7">
        <v>1</v>
      </c>
      <c r="E7">
        <v>1.6</v>
      </c>
      <c r="K7">
        <v>2</v>
      </c>
      <c r="L7">
        <v>3.7</v>
      </c>
      <c r="M7">
        <v>1.2</v>
      </c>
      <c r="N7">
        <v>0.9</v>
      </c>
      <c r="O7">
        <v>0</v>
      </c>
      <c r="Q7" t="s">
        <v>31</v>
      </c>
    </row>
    <row r="8" spans="1:18">
      <c r="A8">
        <v>3</v>
      </c>
      <c r="B8">
        <v>7.4</v>
      </c>
      <c r="C8">
        <v>1.2</v>
      </c>
      <c r="D8">
        <v>1</v>
      </c>
      <c r="E8">
        <v>1.6</v>
      </c>
      <c r="K8">
        <v>3</v>
      </c>
      <c r="L8">
        <v>3.5</v>
      </c>
      <c r="M8">
        <v>1.2</v>
      </c>
      <c r="N8">
        <v>0.9</v>
      </c>
      <c r="O8">
        <v>0</v>
      </c>
    </row>
    <row r="9" spans="1:18">
      <c r="A9">
        <v>4</v>
      </c>
      <c r="B9">
        <v>7.2</v>
      </c>
      <c r="C9">
        <v>1.2</v>
      </c>
      <c r="D9">
        <v>1</v>
      </c>
      <c r="E9">
        <v>1.6</v>
      </c>
      <c r="K9">
        <v>4</v>
      </c>
      <c r="L9">
        <v>3.3</v>
      </c>
      <c r="M9">
        <v>1.2</v>
      </c>
      <c r="N9">
        <v>0.9</v>
      </c>
      <c r="O9">
        <v>0</v>
      </c>
    </row>
    <row r="10" spans="1:18">
      <c r="A10">
        <v>5</v>
      </c>
      <c r="B10">
        <v>7</v>
      </c>
      <c r="C10">
        <v>1.2</v>
      </c>
      <c r="D10">
        <v>1</v>
      </c>
      <c r="E10">
        <v>1.6</v>
      </c>
      <c r="K10">
        <v>5</v>
      </c>
      <c r="L10">
        <v>3.1</v>
      </c>
      <c r="M10">
        <v>1.2</v>
      </c>
      <c r="N10">
        <v>0.9</v>
      </c>
      <c r="O10">
        <v>0</v>
      </c>
    </row>
    <row r="11" spans="1:18">
      <c r="A11">
        <v>6</v>
      </c>
      <c r="B11">
        <v>6.7</v>
      </c>
      <c r="C11">
        <v>1.2</v>
      </c>
      <c r="D11">
        <v>1</v>
      </c>
      <c r="E11">
        <v>1.6</v>
      </c>
      <c r="K11">
        <v>6</v>
      </c>
      <c r="L11">
        <v>2.8</v>
      </c>
      <c r="M11">
        <v>1.2</v>
      </c>
      <c r="N11">
        <v>0.9</v>
      </c>
      <c r="O11">
        <v>0</v>
      </c>
    </row>
    <row r="12" spans="1:18">
      <c r="A12">
        <v>7</v>
      </c>
      <c r="B12">
        <v>6.4</v>
      </c>
      <c r="C12">
        <v>1.2</v>
      </c>
      <c r="D12">
        <v>1</v>
      </c>
      <c r="E12">
        <v>1.6</v>
      </c>
      <c r="K12">
        <v>7</v>
      </c>
      <c r="L12">
        <v>2.5</v>
      </c>
      <c r="M12">
        <v>1.2</v>
      </c>
      <c r="N12">
        <v>0.9</v>
      </c>
      <c r="O12">
        <v>0</v>
      </c>
    </row>
    <row r="13" spans="1:18">
      <c r="A13">
        <v>8</v>
      </c>
      <c r="B13">
        <v>5.9</v>
      </c>
      <c r="C13">
        <v>1.2</v>
      </c>
      <c r="D13">
        <v>1</v>
      </c>
      <c r="E13">
        <v>1.6</v>
      </c>
      <c r="K13">
        <v>8</v>
      </c>
      <c r="L13">
        <v>2.1</v>
      </c>
      <c r="M13">
        <v>1.2</v>
      </c>
      <c r="N13">
        <v>0.9</v>
      </c>
      <c r="O13">
        <v>0</v>
      </c>
    </row>
    <row r="14" spans="1:18">
      <c r="A14">
        <v>9</v>
      </c>
      <c r="B14">
        <v>5.2</v>
      </c>
      <c r="C14">
        <v>1.2</v>
      </c>
      <c r="D14">
        <v>1</v>
      </c>
      <c r="E14">
        <v>1.6</v>
      </c>
      <c r="G14" t="s">
        <v>8</v>
      </c>
      <c r="H14">
        <v>90</v>
      </c>
      <c r="K14">
        <v>9</v>
      </c>
      <c r="L14">
        <v>1.5</v>
      </c>
      <c r="M14">
        <v>1.2</v>
      </c>
      <c r="N14">
        <v>0.9</v>
      </c>
      <c r="O14">
        <v>0</v>
      </c>
      <c r="Q14" t="s">
        <v>8</v>
      </c>
      <c r="R14">
        <v>53</v>
      </c>
    </row>
    <row r="15" spans="1:18">
      <c r="A15">
        <v>10</v>
      </c>
      <c r="B15">
        <v>4</v>
      </c>
      <c r="C15">
        <v>1.2</v>
      </c>
      <c r="D15">
        <v>1</v>
      </c>
      <c r="E15">
        <v>1.6</v>
      </c>
      <c r="G15" t="s">
        <v>5</v>
      </c>
      <c r="H15">
        <f>SUM(B16:E16)</f>
        <v>103</v>
      </c>
      <c r="K15">
        <v>10</v>
      </c>
      <c r="L15">
        <v>0.4</v>
      </c>
      <c r="M15">
        <v>1.2</v>
      </c>
      <c r="N15">
        <v>0.9</v>
      </c>
      <c r="O15">
        <v>0</v>
      </c>
      <c r="Q15" t="s">
        <v>5</v>
      </c>
      <c r="R15">
        <f>SUM(L16:O16)</f>
        <v>50.5</v>
      </c>
    </row>
    <row r="16" spans="1:18">
      <c r="A16" s="3" t="s">
        <v>9</v>
      </c>
      <c r="B16">
        <f>SUM(B6:B15)</f>
        <v>65.2</v>
      </c>
      <c r="C16">
        <f>SUM(C6:C15)</f>
        <v>11.999999999999998</v>
      </c>
      <c r="D16">
        <f>SUM(D6:D15)</f>
        <v>9.8000000000000007</v>
      </c>
      <c r="E16">
        <f>SUM(E6:E15)</f>
        <v>15.999999999999998</v>
      </c>
      <c r="G16" t="s">
        <v>10</v>
      </c>
      <c r="H16">
        <f>SUM(B16:D16)</f>
        <v>87</v>
      </c>
      <c r="K16" s="3" t="s">
        <v>9</v>
      </c>
      <c r="L16">
        <f>SUM(L6:L15)</f>
        <v>29.6</v>
      </c>
      <c r="M16">
        <f>SUM(M6:M15)</f>
        <v>11.999999999999998</v>
      </c>
      <c r="N16">
        <f>SUM(N6:N15)</f>
        <v>8.9000000000000021</v>
      </c>
      <c r="O16">
        <f>SUM(O6:O15)</f>
        <v>0</v>
      </c>
      <c r="Q16" t="s">
        <v>10</v>
      </c>
      <c r="R16">
        <f>SUM(L16:N16)</f>
        <v>50.5</v>
      </c>
    </row>
    <row r="19" spans="1:18">
      <c r="A19" s="1">
        <v>2</v>
      </c>
      <c r="B19" t="s">
        <v>1</v>
      </c>
      <c r="C19" t="s">
        <v>2</v>
      </c>
      <c r="D19" t="s">
        <v>3</v>
      </c>
      <c r="E19" t="s">
        <v>4</v>
      </c>
      <c r="K19" s="1">
        <v>8</v>
      </c>
      <c r="L19" t="s">
        <v>1</v>
      </c>
      <c r="M19" t="s">
        <v>2</v>
      </c>
      <c r="N19" t="s">
        <v>3</v>
      </c>
      <c r="O19" t="s">
        <v>4</v>
      </c>
      <c r="Q19" t="s">
        <v>29</v>
      </c>
    </row>
    <row r="20" spans="1:18">
      <c r="A20">
        <v>1</v>
      </c>
      <c r="B20">
        <v>7.8</v>
      </c>
      <c r="C20">
        <v>1.2</v>
      </c>
      <c r="D20">
        <v>0.9</v>
      </c>
      <c r="E20">
        <v>1.6</v>
      </c>
      <c r="K20">
        <v>1</v>
      </c>
      <c r="L20" s="2">
        <v>3.8</v>
      </c>
      <c r="M20">
        <v>1.2</v>
      </c>
      <c r="N20">
        <v>0.8</v>
      </c>
      <c r="O20">
        <v>0</v>
      </c>
      <c r="Q20" t="s">
        <v>30</v>
      </c>
    </row>
    <row r="21" spans="1:18">
      <c r="A21">
        <v>2</v>
      </c>
      <c r="B21">
        <v>7.6</v>
      </c>
      <c r="C21">
        <v>1.2</v>
      </c>
      <c r="D21">
        <v>1</v>
      </c>
      <c r="E21">
        <v>1.6</v>
      </c>
      <c r="K21">
        <v>2</v>
      </c>
      <c r="L21">
        <v>3.7</v>
      </c>
      <c r="M21">
        <v>1.2</v>
      </c>
      <c r="N21">
        <v>0.9</v>
      </c>
      <c r="O21">
        <v>0</v>
      </c>
    </row>
    <row r="22" spans="1:18">
      <c r="A22">
        <v>3</v>
      </c>
      <c r="B22">
        <v>7.4</v>
      </c>
      <c r="C22">
        <v>1.2</v>
      </c>
      <c r="D22">
        <v>1</v>
      </c>
      <c r="E22">
        <v>1.6</v>
      </c>
      <c r="K22">
        <v>3</v>
      </c>
      <c r="L22">
        <v>3.5</v>
      </c>
      <c r="M22">
        <v>1.2</v>
      </c>
      <c r="N22">
        <v>0.9</v>
      </c>
      <c r="O22">
        <v>0</v>
      </c>
    </row>
    <row r="23" spans="1:18">
      <c r="A23">
        <v>4</v>
      </c>
      <c r="B23">
        <v>7.2</v>
      </c>
      <c r="C23">
        <v>1.2</v>
      </c>
      <c r="D23">
        <v>1</v>
      </c>
      <c r="E23">
        <v>1.6</v>
      </c>
      <c r="K23">
        <v>4</v>
      </c>
      <c r="L23">
        <v>3.3</v>
      </c>
      <c r="M23">
        <v>1.2</v>
      </c>
      <c r="N23">
        <v>0.9</v>
      </c>
      <c r="O23">
        <v>0</v>
      </c>
    </row>
    <row r="24" spans="1:18">
      <c r="A24">
        <v>5</v>
      </c>
      <c r="B24">
        <v>7</v>
      </c>
      <c r="C24">
        <v>1.2</v>
      </c>
      <c r="D24">
        <v>1</v>
      </c>
      <c r="E24">
        <v>1.6</v>
      </c>
      <c r="K24">
        <v>5</v>
      </c>
      <c r="L24">
        <v>3.1</v>
      </c>
      <c r="M24">
        <v>1.2</v>
      </c>
      <c r="N24">
        <v>0.9</v>
      </c>
      <c r="O24">
        <v>0</v>
      </c>
    </row>
    <row r="25" spans="1:18">
      <c r="A25">
        <v>6</v>
      </c>
      <c r="B25">
        <v>6.7</v>
      </c>
      <c r="C25">
        <v>1.2</v>
      </c>
      <c r="D25">
        <v>1</v>
      </c>
      <c r="E25">
        <v>1.6</v>
      </c>
      <c r="K25">
        <v>6</v>
      </c>
      <c r="L25">
        <v>2.8</v>
      </c>
      <c r="M25">
        <v>1.2</v>
      </c>
      <c r="N25">
        <v>0.9</v>
      </c>
      <c r="O25">
        <v>0</v>
      </c>
    </row>
    <row r="26" spans="1:18">
      <c r="A26">
        <v>7</v>
      </c>
      <c r="B26">
        <v>6.4</v>
      </c>
      <c r="C26">
        <v>1.2</v>
      </c>
      <c r="D26">
        <v>1</v>
      </c>
      <c r="E26">
        <v>1.6</v>
      </c>
      <c r="K26">
        <v>7</v>
      </c>
      <c r="L26">
        <v>2.5</v>
      </c>
      <c r="M26">
        <v>1.2</v>
      </c>
      <c r="N26">
        <v>0.9</v>
      </c>
      <c r="O26">
        <v>0</v>
      </c>
    </row>
    <row r="27" spans="1:18">
      <c r="A27">
        <v>8</v>
      </c>
      <c r="B27">
        <v>5.9</v>
      </c>
      <c r="C27">
        <v>1.2</v>
      </c>
      <c r="D27">
        <v>1</v>
      </c>
      <c r="E27">
        <v>1.6</v>
      </c>
      <c r="K27">
        <v>8</v>
      </c>
      <c r="L27">
        <v>2.1</v>
      </c>
      <c r="M27">
        <v>1.2</v>
      </c>
      <c r="N27">
        <v>0.9</v>
      </c>
      <c r="O27">
        <v>0</v>
      </c>
    </row>
    <row r="28" spans="1:18">
      <c r="A28">
        <v>9</v>
      </c>
      <c r="B28">
        <v>5.2</v>
      </c>
      <c r="C28">
        <v>1.2</v>
      </c>
      <c r="D28">
        <v>1</v>
      </c>
      <c r="E28">
        <v>1.6</v>
      </c>
      <c r="G28" t="s">
        <v>8</v>
      </c>
      <c r="H28" s="4">
        <v>90</v>
      </c>
      <c r="K28">
        <v>9</v>
      </c>
      <c r="L28">
        <v>1.5</v>
      </c>
      <c r="M28">
        <v>1.2</v>
      </c>
      <c r="N28">
        <v>0.9</v>
      </c>
      <c r="O28">
        <v>0</v>
      </c>
      <c r="Q28" t="s">
        <v>8</v>
      </c>
      <c r="R28">
        <v>53</v>
      </c>
    </row>
    <row r="29" spans="1:18">
      <c r="A29">
        <v>10</v>
      </c>
      <c r="B29">
        <v>4</v>
      </c>
      <c r="C29">
        <v>1.2</v>
      </c>
      <c r="D29">
        <v>1</v>
      </c>
      <c r="E29">
        <v>1.6</v>
      </c>
      <c r="G29" t="s">
        <v>5</v>
      </c>
      <c r="H29" s="4">
        <f>SUM(B30:E30)</f>
        <v>103.10000000000001</v>
      </c>
      <c r="K29">
        <v>10</v>
      </c>
      <c r="L29">
        <v>0.4</v>
      </c>
      <c r="M29">
        <v>1.2</v>
      </c>
      <c r="N29">
        <v>0.9</v>
      </c>
      <c r="O29">
        <v>0</v>
      </c>
      <c r="Q29" t="s">
        <v>5</v>
      </c>
      <c r="R29">
        <f>SUM(L30:O30)</f>
        <v>47.600000000000009</v>
      </c>
    </row>
    <row r="30" spans="1:18">
      <c r="A30" s="3" t="s">
        <v>9</v>
      </c>
      <c r="B30">
        <f>SUM(B20:B29)</f>
        <v>65.2</v>
      </c>
      <c r="C30">
        <f>SUM(C20:C29)</f>
        <v>11.999999999999998</v>
      </c>
      <c r="D30">
        <f>SUM(D20:D29)</f>
        <v>9.9</v>
      </c>
      <c r="E30">
        <f>SUM(E20:E29)</f>
        <v>15.999999999999998</v>
      </c>
      <c r="G30" t="s">
        <v>10</v>
      </c>
      <c r="H30" s="4">
        <f>SUM(B30:D30)</f>
        <v>87.100000000000009</v>
      </c>
      <c r="K30" s="3" t="s">
        <v>9</v>
      </c>
      <c r="L30">
        <f>SUM(L20:L29)</f>
        <v>26.700000000000003</v>
      </c>
      <c r="M30">
        <f>SUM(M20:M29)</f>
        <v>11.999999999999998</v>
      </c>
      <c r="N30">
        <f>SUM(N20:N29)</f>
        <v>8.9000000000000021</v>
      </c>
      <c r="O30">
        <f>SUM(O20:O29)</f>
        <v>0</v>
      </c>
      <c r="Q30" t="s">
        <v>10</v>
      </c>
      <c r="R30">
        <f>SUM(L30:N30)</f>
        <v>47.600000000000009</v>
      </c>
    </row>
    <row r="31" spans="1:18">
      <c r="A31" s="3"/>
    </row>
    <row r="33" spans="1:10">
      <c r="A33" s="1">
        <v>3</v>
      </c>
      <c r="B33" t="s">
        <v>1</v>
      </c>
      <c r="C33" t="s">
        <v>2</v>
      </c>
      <c r="D33" t="s">
        <v>3</v>
      </c>
      <c r="E33" t="s">
        <v>4</v>
      </c>
    </row>
    <row r="34" spans="1:10">
      <c r="A34">
        <v>1</v>
      </c>
      <c r="B34">
        <v>7.8</v>
      </c>
      <c r="C34">
        <v>1.2</v>
      </c>
      <c r="D34">
        <v>0.8</v>
      </c>
      <c r="E34">
        <v>1.6</v>
      </c>
    </row>
    <row r="35" spans="1:10">
      <c r="A35">
        <v>2</v>
      </c>
      <c r="B35">
        <v>7.7</v>
      </c>
      <c r="C35">
        <v>1.2</v>
      </c>
      <c r="D35">
        <v>0.9</v>
      </c>
      <c r="E35">
        <v>1.6</v>
      </c>
    </row>
    <row r="36" spans="1:10">
      <c r="A36">
        <v>3</v>
      </c>
      <c r="B36">
        <v>7.5</v>
      </c>
      <c r="C36">
        <v>1.2</v>
      </c>
      <c r="D36">
        <v>1</v>
      </c>
      <c r="E36">
        <v>1.6</v>
      </c>
    </row>
    <row r="37" spans="1:10">
      <c r="A37">
        <v>4</v>
      </c>
      <c r="B37">
        <v>7.3</v>
      </c>
      <c r="C37">
        <v>1.2</v>
      </c>
      <c r="D37">
        <v>1</v>
      </c>
      <c r="E37">
        <v>1.6</v>
      </c>
    </row>
    <row r="38" spans="1:10">
      <c r="A38">
        <v>5</v>
      </c>
      <c r="B38">
        <v>7</v>
      </c>
      <c r="C38">
        <v>1.2</v>
      </c>
      <c r="D38">
        <v>1</v>
      </c>
      <c r="E38">
        <v>1.6</v>
      </c>
    </row>
    <row r="39" spans="1:10">
      <c r="A39">
        <v>6</v>
      </c>
      <c r="B39">
        <v>6.7</v>
      </c>
      <c r="C39">
        <v>1.2</v>
      </c>
      <c r="D39">
        <v>1</v>
      </c>
      <c r="E39">
        <v>1.6</v>
      </c>
    </row>
    <row r="40" spans="1:10">
      <c r="A40">
        <v>7</v>
      </c>
      <c r="B40">
        <v>6.4</v>
      </c>
      <c r="C40">
        <v>1.2</v>
      </c>
      <c r="D40">
        <v>1</v>
      </c>
      <c r="E40">
        <v>1.6</v>
      </c>
    </row>
    <row r="41" spans="1:10">
      <c r="A41">
        <v>8</v>
      </c>
      <c r="B41">
        <v>5.9</v>
      </c>
      <c r="C41">
        <v>1.2</v>
      </c>
      <c r="D41">
        <v>1</v>
      </c>
      <c r="E41">
        <v>1.6</v>
      </c>
    </row>
    <row r="42" spans="1:10">
      <c r="A42">
        <v>9</v>
      </c>
      <c r="B42">
        <v>5.2</v>
      </c>
      <c r="C42">
        <v>1.2</v>
      </c>
      <c r="D42">
        <v>1</v>
      </c>
      <c r="E42">
        <v>1.6</v>
      </c>
      <c r="G42" t="s">
        <v>8</v>
      </c>
      <c r="H42" s="4">
        <v>90</v>
      </c>
    </row>
    <row r="43" spans="1:10">
      <c r="A43">
        <v>10</v>
      </c>
      <c r="B43">
        <v>4</v>
      </c>
      <c r="C43">
        <v>1.2</v>
      </c>
      <c r="D43">
        <v>1</v>
      </c>
      <c r="E43">
        <v>1.6</v>
      </c>
      <c r="G43" t="s">
        <v>5</v>
      </c>
      <c r="H43" s="4">
        <f>SUM(B44:E44)</f>
        <v>103.2</v>
      </c>
    </row>
    <row r="44" spans="1:10">
      <c r="A44" s="3" t="s">
        <v>9</v>
      </c>
      <c r="B44">
        <f>SUM(B34:B43)</f>
        <v>65.5</v>
      </c>
      <c r="C44">
        <f>SUM(C34:C43)</f>
        <v>11.999999999999998</v>
      </c>
      <c r="D44">
        <f>SUM(D34:D43)</f>
        <v>9.6999999999999993</v>
      </c>
      <c r="E44">
        <f>SUM(E34:E43)</f>
        <v>15.999999999999998</v>
      </c>
      <c r="G44" t="s">
        <v>10</v>
      </c>
      <c r="H44" s="4">
        <f>SUM(B44:D44)</f>
        <v>87.2</v>
      </c>
    </row>
    <row r="45" spans="1:10">
      <c r="A45" s="3"/>
    </row>
    <row r="47" spans="1:10">
      <c r="A47" s="1">
        <v>4</v>
      </c>
      <c r="B47" t="s">
        <v>1</v>
      </c>
      <c r="C47" t="s">
        <v>11</v>
      </c>
      <c r="D47" t="s">
        <v>12</v>
      </c>
      <c r="E47" t="s">
        <v>13</v>
      </c>
      <c r="F47" t="s">
        <v>2</v>
      </c>
      <c r="G47" t="s">
        <v>3</v>
      </c>
      <c r="H47" t="s">
        <v>4</v>
      </c>
      <c r="J47" t="s">
        <v>14</v>
      </c>
    </row>
    <row r="48" spans="1:10">
      <c r="A48">
        <v>1</v>
      </c>
      <c r="B48">
        <v>8.1</v>
      </c>
      <c r="C48" s="5">
        <v>10485700</v>
      </c>
      <c r="D48" s="5">
        <v>3463518</v>
      </c>
      <c r="E48" s="5">
        <v>2414948</v>
      </c>
      <c r="F48">
        <v>1.2</v>
      </c>
      <c r="G48">
        <v>0.8</v>
      </c>
      <c r="H48">
        <v>0</v>
      </c>
    </row>
    <row r="49" spans="1:15">
      <c r="A49">
        <v>2</v>
      </c>
      <c r="B49">
        <v>7.6</v>
      </c>
      <c r="C49" s="5">
        <v>9437130</v>
      </c>
      <c r="D49" s="5">
        <v>3353016</v>
      </c>
      <c r="E49" s="5">
        <v>2304446</v>
      </c>
      <c r="F49">
        <v>1.2</v>
      </c>
      <c r="G49">
        <v>0.9</v>
      </c>
      <c r="H49">
        <v>0</v>
      </c>
    </row>
    <row r="50" spans="1:15">
      <c r="A50">
        <v>3</v>
      </c>
      <c r="B50">
        <v>7.8</v>
      </c>
      <c r="C50" s="5">
        <v>8388560</v>
      </c>
      <c r="D50" s="5">
        <v>3228313</v>
      </c>
      <c r="E50" s="5">
        <v>2179743</v>
      </c>
      <c r="F50">
        <v>1.2</v>
      </c>
      <c r="G50">
        <v>0.9</v>
      </c>
      <c r="H50">
        <v>0</v>
      </c>
    </row>
    <row r="51" spans="1:15">
      <c r="A51">
        <v>4</v>
      </c>
      <c r="B51">
        <v>7.2</v>
      </c>
      <c r="C51" s="5">
        <v>7339990</v>
      </c>
      <c r="D51" s="5">
        <v>3088609</v>
      </c>
      <c r="E51" s="5">
        <v>2040039</v>
      </c>
      <c r="F51">
        <v>1.2</v>
      </c>
      <c r="G51">
        <v>0.9</v>
      </c>
      <c r="H51">
        <v>0</v>
      </c>
    </row>
    <row r="52" spans="1:15">
      <c r="A52">
        <v>5</v>
      </c>
      <c r="B52">
        <v>7.3</v>
      </c>
      <c r="C52" s="5">
        <v>6291420</v>
      </c>
      <c r="D52" s="5">
        <v>2925519</v>
      </c>
      <c r="E52" s="5">
        <v>1876949</v>
      </c>
      <c r="F52">
        <v>1.2</v>
      </c>
      <c r="G52">
        <v>0.9</v>
      </c>
      <c r="H52">
        <v>0</v>
      </c>
    </row>
    <row r="53" spans="1:15">
      <c r="A53">
        <v>6</v>
      </c>
      <c r="B53">
        <v>6.7</v>
      </c>
      <c r="C53" s="5">
        <v>5242850</v>
      </c>
      <c r="D53" s="5">
        <v>2735156</v>
      </c>
      <c r="E53" s="5">
        <v>1686586</v>
      </c>
      <c r="F53">
        <v>1.2</v>
      </c>
      <c r="G53">
        <v>0.9</v>
      </c>
      <c r="H53">
        <v>0</v>
      </c>
    </row>
    <row r="54" spans="1:15">
      <c r="A54">
        <v>7</v>
      </c>
      <c r="B54">
        <v>6.6</v>
      </c>
      <c r="C54" s="5">
        <v>4194280</v>
      </c>
      <c r="D54" s="5">
        <v>2503215</v>
      </c>
      <c r="E54" s="5">
        <v>1454645</v>
      </c>
      <c r="F54">
        <v>1.2</v>
      </c>
      <c r="G54">
        <v>0.9</v>
      </c>
      <c r="H54">
        <v>0</v>
      </c>
    </row>
    <row r="55" spans="1:15">
      <c r="A55">
        <v>8</v>
      </c>
      <c r="B55">
        <v>5.8</v>
      </c>
      <c r="C55" s="5">
        <v>3145710</v>
      </c>
      <c r="D55" s="5">
        <v>2199890</v>
      </c>
      <c r="E55" s="5">
        <v>1151320</v>
      </c>
      <c r="F55">
        <v>1.2</v>
      </c>
      <c r="G55">
        <v>0.9</v>
      </c>
      <c r="H55">
        <v>0</v>
      </c>
    </row>
    <row r="56" spans="1:15">
      <c r="A56">
        <v>9</v>
      </c>
      <c r="B56">
        <v>5.5</v>
      </c>
      <c r="C56" s="5">
        <v>2097140</v>
      </c>
      <c r="D56" s="5">
        <v>1775721</v>
      </c>
      <c r="E56" s="5">
        <v>727151</v>
      </c>
      <c r="F56">
        <v>1.2</v>
      </c>
      <c r="G56">
        <v>0.9</v>
      </c>
      <c r="H56">
        <v>0</v>
      </c>
      <c r="J56" t="s">
        <v>8</v>
      </c>
      <c r="K56" s="4">
        <v>90</v>
      </c>
    </row>
    <row r="57" spans="1:15">
      <c r="A57">
        <v>10</v>
      </c>
      <c r="B57">
        <v>3.9</v>
      </c>
      <c r="C57" s="5">
        <v>1048570</v>
      </c>
      <c r="D57" s="5">
        <v>1048570</v>
      </c>
      <c r="E57" s="5">
        <v>0</v>
      </c>
      <c r="F57">
        <v>1.2</v>
      </c>
      <c r="G57">
        <v>0.9</v>
      </c>
      <c r="H57">
        <v>0</v>
      </c>
      <c r="J57" t="s">
        <v>5</v>
      </c>
      <c r="K57" s="4">
        <f>B58+F58+G58+H58</f>
        <v>87.4</v>
      </c>
    </row>
    <row r="58" spans="1:15">
      <c r="A58" s="3" t="s">
        <v>9</v>
      </c>
      <c r="B58">
        <f>SUM(B46:B57)</f>
        <v>66.5</v>
      </c>
      <c r="C58" s="5"/>
      <c r="D58" s="5"/>
      <c r="E58" s="5"/>
      <c r="F58">
        <f>SUM(F46:F57)</f>
        <v>11.999999999999998</v>
      </c>
      <c r="G58">
        <f>SUM(G46:G57)</f>
        <v>8.9000000000000021</v>
      </c>
      <c r="H58">
        <f>SUM(H46:H57)</f>
        <v>0</v>
      </c>
      <c r="J58" t="s">
        <v>10</v>
      </c>
      <c r="K58" s="4">
        <f>B58+F58+G58</f>
        <v>87.4</v>
      </c>
    </row>
    <row r="61" spans="1:15">
      <c r="A61" s="6" t="s">
        <v>15</v>
      </c>
      <c r="B61" t="s">
        <v>16</v>
      </c>
      <c r="C61" t="s">
        <v>17</v>
      </c>
      <c r="D61" t="s">
        <v>18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23</v>
      </c>
      <c r="M61" t="s">
        <v>24</v>
      </c>
      <c r="N61" t="s">
        <v>25</v>
      </c>
    </row>
    <row r="62" spans="1:15">
      <c r="A62" s="7">
        <f t="shared" ref="A62:A71" si="0">$A$74+$C$74*C62+D62*$D$74+E62*$E$74</f>
        <v>7.781852236855908</v>
      </c>
      <c r="B62">
        <v>7.8</v>
      </c>
      <c r="C62">
        <f t="shared" ref="C62:E70" si="1">C48/$C$57</f>
        <v>10</v>
      </c>
      <c r="D62" s="7">
        <f t="shared" si="1"/>
        <v>3.3030870614265142</v>
      </c>
      <c r="E62" s="7">
        <f t="shared" si="1"/>
        <v>2.3030870614265142</v>
      </c>
      <c r="F62" s="7">
        <f t="shared" ref="F62:F70" si="2">C62-$C$71+D62-$D$71+E62-$E$71</f>
        <v>13.606174122853027</v>
      </c>
      <c r="G62">
        <f t="shared" ref="G62:G70" si="3">B62-$B$71</f>
        <v>3.8</v>
      </c>
      <c r="H62">
        <f t="shared" ref="H62:H70" si="4">G62/F62</f>
        <v>0.27928497501861987</v>
      </c>
      <c r="I62">
        <f t="shared" ref="I62:I69" si="5">G62/(C62-$C$71)</f>
        <v>0.42222222222222222</v>
      </c>
      <c r="J62">
        <f t="shared" ref="J62:J69" si="6">G62/(D62-$D$71)</f>
        <v>1.6499593365985519</v>
      </c>
      <c r="K62">
        <f t="shared" ref="K62:K69" si="7">G62/(E62-$E$71)</f>
        <v>1.6499593365985519</v>
      </c>
      <c r="M62">
        <f t="shared" ref="M62:M71" si="8">B62-C62*0.2</f>
        <v>5.8</v>
      </c>
      <c r="N62">
        <f t="shared" ref="N62:N71" si="9">M62-$M$71</f>
        <v>2</v>
      </c>
      <c r="O62">
        <f t="shared" ref="O62:O70" si="10">N62/D62</f>
        <v>0.60549418250460951</v>
      </c>
    </row>
    <row r="63" spans="1:15">
      <c r="A63" s="7">
        <f t="shared" si="0"/>
        <v>7.5186221234633832</v>
      </c>
      <c r="B63">
        <f>B49</f>
        <v>7.6</v>
      </c>
      <c r="C63">
        <f t="shared" si="1"/>
        <v>9</v>
      </c>
      <c r="D63" s="7">
        <f t="shared" si="1"/>
        <v>3.197703539105639</v>
      </c>
      <c r="E63" s="7">
        <f t="shared" si="1"/>
        <v>2.197703539105639</v>
      </c>
      <c r="F63" s="7">
        <f t="shared" si="2"/>
        <v>12.395407078211278</v>
      </c>
      <c r="G63">
        <f t="shared" si="3"/>
        <v>3.5999999999999996</v>
      </c>
      <c r="H63">
        <f t="shared" si="4"/>
        <v>0.29043015507962633</v>
      </c>
      <c r="I63">
        <f t="shared" si="5"/>
        <v>0.44999999999999996</v>
      </c>
      <c r="J63">
        <f t="shared" si="6"/>
        <v>1.6380735326408169</v>
      </c>
      <c r="K63">
        <f t="shared" si="7"/>
        <v>1.6380735326408169</v>
      </c>
      <c r="M63">
        <f t="shared" si="8"/>
        <v>5.8</v>
      </c>
      <c r="N63">
        <f t="shared" si="9"/>
        <v>2</v>
      </c>
      <c r="O63">
        <f t="shared" si="10"/>
        <v>0.62544884963268887</v>
      </c>
    </row>
    <row r="64" spans="1:15">
      <c r="A64" s="7">
        <f t="shared" si="0"/>
        <v>7.2472660861935783</v>
      </c>
      <c r="B64">
        <v>7.4</v>
      </c>
      <c r="C64">
        <f t="shared" si="1"/>
        <v>8</v>
      </c>
      <c r="D64" s="7">
        <f t="shared" si="1"/>
        <v>3.0787768103226298</v>
      </c>
      <c r="E64" s="7">
        <f t="shared" si="1"/>
        <v>2.0787768103226298</v>
      </c>
      <c r="F64" s="7">
        <f t="shared" si="2"/>
        <v>11.15755362064526</v>
      </c>
      <c r="G64">
        <f t="shared" si="3"/>
        <v>3.4000000000000004</v>
      </c>
      <c r="H64">
        <f t="shared" si="4"/>
        <v>0.30472629714356442</v>
      </c>
      <c r="I64">
        <f t="shared" si="5"/>
        <v>0.48571428571428577</v>
      </c>
      <c r="J64">
        <f t="shared" si="6"/>
        <v>1.6355772217183404</v>
      </c>
      <c r="K64">
        <f t="shared" si="7"/>
        <v>1.6355772217183404</v>
      </c>
      <c r="M64">
        <f t="shared" si="8"/>
        <v>5.8000000000000007</v>
      </c>
      <c r="N64">
        <f t="shared" si="9"/>
        <v>2.0000000000000009</v>
      </c>
      <c r="O64">
        <f t="shared" si="10"/>
        <v>0.64960863460265494</v>
      </c>
    </row>
    <row r="65" spans="1:15">
      <c r="A65" s="7">
        <f t="shared" si="0"/>
        <v>6.9673263587552574</v>
      </c>
      <c r="B65">
        <f>B51</f>
        <v>7.2</v>
      </c>
      <c r="C65">
        <f t="shared" si="1"/>
        <v>7</v>
      </c>
      <c r="D65" s="7">
        <f t="shared" si="1"/>
        <v>2.9455439312587619</v>
      </c>
      <c r="E65" s="7">
        <f t="shared" si="1"/>
        <v>1.9455439312587619</v>
      </c>
      <c r="F65" s="7">
        <f t="shared" si="2"/>
        <v>9.8910878625175229</v>
      </c>
      <c r="G65">
        <f t="shared" si="3"/>
        <v>3.2</v>
      </c>
      <c r="H65">
        <f t="shared" si="4"/>
        <v>0.32352356429129142</v>
      </c>
      <c r="I65">
        <f t="shared" si="5"/>
        <v>0.53333333333333333</v>
      </c>
      <c r="J65">
        <f t="shared" si="6"/>
        <v>1.6447842418698859</v>
      </c>
      <c r="K65">
        <f t="shared" si="7"/>
        <v>1.6447842418698859</v>
      </c>
      <c r="M65">
        <f t="shared" si="8"/>
        <v>5.8</v>
      </c>
      <c r="N65">
        <f t="shared" si="9"/>
        <v>2</v>
      </c>
      <c r="O65">
        <f t="shared" si="10"/>
        <v>0.67899174029474108</v>
      </c>
    </row>
    <row r="66" spans="1:15">
      <c r="A66" s="7">
        <f t="shared" si="0"/>
        <v>6.6740049782084174</v>
      </c>
      <c r="B66">
        <v>7</v>
      </c>
      <c r="C66">
        <f t="shared" si="1"/>
        <v>6</v>
      </c>
      <c r="D66" s="7">
        <f t="shared" si="1"/>
        <v>2.7900082970140287</v>
      </c>
      <c r="E66" s="7">
        <f t="shared" si="1"/>
        <v>1.7900082970140285</v>
      </c>
      <c r="F66" s="7">
        <f t="shared" si="2"/>
        <v>8.5800165940280575</v>
      </c>
      <c r="G66">
        <f t="shared" si="3"/>
        <v>3</v>
      </c>
      <c r="H66">
        <f t="shared" si="4"/>
        <v>0.34964967341532738</v>
      </c>
      <c r="I66">
        <f t="shared" si="5"/>
        <v>0.6</v>
      </c>
      <c r="J66">
        <f t="shared" si="6"/>
        <v>1.6759698851700284</v>
      </c>
      <c r="K66">
        <f t="shared" si="7"/>
        <v>1.6759698851700287</v>
      </c>
      <c r="M66">
        <f t="shared" si="8"/>
        <v>5.8</v>
      </c>
      <c r="N66">
        <f t="shared" si="9"/>
        <v>2</v>
      </c>
      <c r="O66">
        <f t="shared" si="10"/>
        <v>0.71684374635748394</v>
      </c>
    </row>
    <row r="67" spans="1:15">
      <c r="A67" s="7">
        <f t="shared" si="0"/>
        <v>6.3650777725855212</v>
      </c>
      <c r="B67">
        <f>B53</f>
        <v>6.7</v>
      </c>
      <c r="C67">
        <f t="shared" si="1"/>
        <v>5</v>
      </c>
      <c r="D67" s="7">
        <f t="shared" si="1"/>
        <v>2.6084629543092022</v>
      </c>
      <c r="E67" s="7">
        <f t="shared" si="1"/>
        <v>1.6084629543092022</v>
      </c>
      <c r="F67" s="7">
        <f t="shared" si="2"/>
        <v>7.2169259086184034</v>
      </c>
      <c r="G67">
        <f t="shared" si="3"/>
        <v>2.7</v>
      </c>
      <c r="H67">
        <f t="shared" si="4"/>
        <v>0.37412050978321376</v>
      </c>
      <c r="I67">
        <f t="shared" si="5"/>
        <v>0.67500000000000004</v>
      </c>
      <c r="J67">
        <f t="shared" si="6"/>
        <v>1.6786211909739557</v>
      </c>
      <c r="K67">
        <f t="shared" si="7"/>
        <v>1.6786211909739557</v>
      </c>
      <c r="M67">
        <f t="shared" si="8"/>
        <v>5.7</v>
      </c>
      <c r="N67">
        <f t="shared" si="9"/>
        <v>1.9000000000000004</v>
      </c>
      <c r="O67">
        <f t="shared" si="10"/>
        <v>0.72839830708010811</v>
      </c>
    </row>
    <row r="68" spans="1:15">
      <c r="A68" s="7">
        <f t="shared" si="0"/>
        <v>6.0323593083914275</v>
      </c>
      <c r="B68">
        <v>6.4</v>
      </c>
      <c r="C68">
        <f t="shared" si="1"/>
        <v>4</v>
      </c>
      <c r="D68" s="7">
        <f t="shared" si="1"/>
        <v>2.3872655139857137</v>
      </c>
      <c r="E68" s="7">
        <f t="shared" si="1"/>
        <v>1.387265513985714</v>
      </c>
      <c r="F68" s="7">
        <f t="shared" si="2"/>
        <v>5.7745310279714275</v>
      </c>
      <c r="G68">
        <f t="shared" si="3"/>
        <v>2.4000000000000004</v>
      </c>
      <c r="H68">
        <f t="shared" si="4"/>
        <v>0.41561816680429403</v>
      </c>
      <c r="I68">
        <f t="shared" si="5"/>
        <v>0.80000000000000016</v>
      </c>
      <c r="J68">
        <f t="shared" si="6"/>
        <v>1.7300221016124213</v>
      </c>
      <c r="K68">
        <f t="shared" si="7"/>
        <v>1.7300221016124211</v>
      </c>
      <c r="M68">
        <f t="shared" si="8"/>
        <v>5.6000000000000005</v>
      </c>
      <c r="N68">
        <f t="shared" si="9"/>
        <v>1.8000000000000007</v>
      </c>
      <c r="O68">
        <f t="shared" si="10"/>
        <v>0.75400075502903297</v>
      </c>
    </row>
    <row r="69" spans="1:15">
      <c r="A69" s="7">
        <f t="shared" si="0"/>
        <v>5.6587943580304607</v>
      </c>
      <c r="B69">
        <v>5.9</v>
      </c>
      <c r="C69">
        <f t="shared" si="1"/>
        <v>3</v>
      </c>
      <c r="D69" s="7">
        <f t="shared" si="1"/>
        <v>2.0979905967174344</v>
      </c>
      <c r="E69" s="7">
        <f t="shared" si="1"/>
        <v>1.0979905967174342</v>
      </c>
      <c r="F69" s="7">
        <f t="shared" si="2"/>
        <v>4.1959811934348679</v>
      </c>
      <c r="G69">
        <f t="shared" si="3"/>
        <v>1.9000000000000004</v>
      </c>
      <c r="H69">
        <f t="shared" si="4"/>
        <v>0.45281423162067208</v>
      </c>
      <c r="I69">
        <f t="shared" si="5"/>
        <v>0.95000000000000018</v>
      </c>
      <c r="J69">
        <f t="shared" si="6"/>
        <v>1.7304337629850954</v>
      </c>
      <c r="K69">
        <f t="shared" si="7"/>
        <v>1.7304337629850959</v>
      </c>
      <c r="M69">
        <f t="shared" si="8"/>
        <v>5.3000000000000007</v>
      </c>
      <c r="N69">
        <f t="shared" si="9"/>
        <v>1.5000000000000009</v>
      </c>
      <c r="O69">
        <f t="shared" si="10"/>
        <v>0.71496983940106129</v>
      </c>
    </row>
    <row r="70" spans="1:15">
      <c r="A70" s="7">
        <f t="shared" si="0"/>
        <v>5.2160815205470303</v>
      </c>
      <c r="B70">
        <v>5.2</v>
      </c>
      <c r="C70">
        <f t="shared" si="1"/>
        <v>2</v>
      </c>
      <c r="D70" s="7">
        <f t="shared" si="1"/>
        <v>1.6934692009117178</v>
      </c>
      <c r="E70" s="7">
        <f t="shared" si="1"/>
        <v>0.69346920091171782</v>
      </c>
      <c r="F70" s="7">
        <f t="shared" si="2"/>
        <v>2.3869384018234356</v>
      </c>
      <c r="G70">
        <f t="shared" si="3"/>
        <v>1.2000000000000002</v>
      </c>
      <c r="H70">
        <f t="shared" si="4"/>
        <v>0.50273605681792766</v>
      </c>
      <c r="M70">
        <f t="shared" si="8"/>
        <v>4.8</v>
      </c>
      <c r="N70">
        <f t="shared" si="9"/>
        <v>1</v>
      </c>
      <c r="O70">
        <f t="shared" si="10"/>
        <v>0.59050380099125932</v>
      </c>
    </row>
    <row r="71" spans="1:15">
      <c r="A71" s="7">
        <f t="shared" si="0"/>
        <v>4.5999999999999996</v>
      </c>
      <c r="B71">
        <v>4</v>
      </c>
      <c r="C71">
        <f>C57/$C$57</f>
        <v>1</v>
      </c>
      <c r="D71" s="7">
        <f>D57/$C$57</f>
        <v>1</v>
      </c>
      <c r="E71" s="7">
        <v>0</v>
      </c>
      <c r="F71" s="7"/>
      <c r="M71">
        <f t="shared" si="8"/>
        <v>3.8</v>
      </c>
      <c r="N71">
        <f t="shared" si="9"/>
        <v>0</v>
      </c>
    </row>
    <row r="72" spans="1:15">
      <c r="D72" s="7"/>
      <c r="E72" s="7"/>
    </row>
    <row r="74" spans="1:15">
      <c r="A74">
        <v>3.8</v>
      </c>
      <c r="C74">
        <v>0.2</v>
      </c>
      <c r="D74">
        <v>0.6</v>
      </c>
      <c r="E74">
        <v>0</v>
      </c>
    </row>
    <row r="76" spans="1:15">
      <c r="A76" s="1">
        <v>5</v>
      </c>
      <c r="B76" t="s">
        <v>1</v>
      </c>
      <c r="C76" t="s">
        <v>2</v>
      </c>
      <c r="D76" t="s">
        <v>3</v>
      </c>
      <c r="E76" t="s">
        <v>4</v>
      </c>
      <c r="J76" t="s">
        <v>26</v>
      </c>
    </row>
    <row r="77" spans="1:15">
      <c r="A77">
        <v>1</v>
      </c>
      <c r="B77">
        <v>8</v>
      </c>
      <c r="C77">
        <v>1.2</v>
      </c>
      <c r="D77">
        <v>0.9</v>
      </c>
      <c r="E77">
        <v>1.6</v>
      </c>
    </row>
    <row r="78" spans="1:15">
      <c r="A78">
        <v>2</v>
      </c>
      <c r="B78">
        <v>7.5</v>
      </c>
      <c r="C78">
        <v>1.2</v>
      </c>
      <c r="D78">
        <v>0.9</v>
      </c>
      <c r="E78">
        <v>1.6</v>
      </c>
    </row>
    <row r="79" spans="1:15">
      <c r="A79">
        <v>3</v>
      </c>
      <c r="B79">
        <v>7.8</v>
      </c>
      <c r="C79">
        <v>1.2</v>
      </c>
      <c r="D79">
        <v>0.9</v>
      </c>
      <c r="E79">
        <v>1.6</v>
      </c>
    </row>
    <row r="80" spans="1:15">
      <c r="A80">
        <v>4</v>
      </c>
      <c r="B80">
        <v>7.1</v>
      </c>
      <c r="C80">
        <v>1.2</v>
      </c>
      <c r="D80">
        <v>0.9</v>
      </c>
      <c r="E80">
        <v>1.6</v>
      </c>
    </row>
    <row r="81" spans="1:11">
      <c r="A81">
        <v>5</v>
      </c>
      <c r="B81">
        <v>7.3</v>
      </c>
      <c r="C81">
        <v>1.2</v>
      </c>
      <c r="D81">
        <v>0.9</v>
      </c>
      <c r="E81">
        <v>1.6</v>
      </c>
    </row>
    <row r="82" spans="1:11">
      <c r="A82">
        <v>6</v>
      </c>
      <c r="B82">
        <v>6.6</v>
      </c>
      <c r="C82">
        <v>1.2</v>
      </c>
      <c r="D82">
        <v>0.9</v>
      </c>
      <c r="E82">
        <v>1.6</v>
      </c>
    </row>
    <row r="83" spans="1:11">
      <c r="A83">
        <v>7</v>
      </c>
      <c r="B83">
        <v>6.6</v>
      </c>
      <c r="C83">
        <v>1.2</v>
      </c>
      <c r="D83">
        <v>0.9</v>
      </c>
      <c r="E83">
        <v>1.6</v>
      </c>
    </row>
    <row r="84" spans="1:11">
      <c r="A84">
        <v>8</v>
      </c>
      <c r="B84">
        <v>5.7</v>
      </c>
      <c r="C84">
        <v>1.2</v>
      </c>
      <c r="D84">
        <v>0.9</v>
      </c>
      <c r="E84">
        <v>1.6</v>
      </c>
    </row>
    <row r="85" spans="1:11">
      <c r="A85">
        <v>9</v>
      </c>
      <c r="B85">
        <v>5.5</v>
      </c>
      <c r="C85">
        <v>1.2</v>
      </c>
      <c r="D85">
        <v>0.9</v>
      </c>
      <c r="E85">
        <v>1.6</v>
      </c>
      <c r="G85" t="s">
        <v>8</v>
      </c>
      <c r="H85">
        <v>106</v>
      </c>
    </row>
    <row r="86" spans="1:11">
      <c r="A86">
        <v>10</v>
      </c>
      <c r="B86">
        <v>3.9</v>
      </c>
      <c r="C86">
        <v>1.2</v>
      </c>
      <c r="D86">
        <v>0.9</v>
      </c>
      <c r="E86">
        <v>1.6</v>
      </c>
      <c r="G86" t="s">
        <v>5</v>
      </c>
      <c r="H86">
        <f>B87+C87+D87+E87</f>
        <v>103</v>
      </c>
    </row>
    <row r="87" spans="1:11">
      <c r="A87" s="3" t="s">
        <v>9</v>
      </c>
      <c r="B87">
        <f>SUM(B75:B86)</f>
        <v>66</v>
      </c>
      <c r="C87">
        <f>SUM(C75:C86)</f>
        <v>11.999999999999998</v>
      </c>
      <c r="D87">
        <f>SUM(D75:D86)</f>
        <v>9.0000000000000018</v>
      </c>
      <c r="E87">
        <f>SUM(E75:E86)</f>
        <v>15.999999999999998</v>
      </c>
      <c r="G87" t="s">
        <v>10</v>
      </c>
      <c r="H87">
        <f>B87+C87+D87</f>
        <v>87</v>
      </c>
    </row>
    <row r="90" spans="1:11">
      <c r="A90" s="1" t="s">
        <v>27</v>
      </c>
      <c r="B90" t="s">
        <v>1</v>
      </c>
      <c r="C90" t="s">
        <v>11</v>
      </c>
      <c r="D90" t="s">
        <v>12</v>
      </c>
      <c r="E90" t="s">
        <v>13</v>
      </c>
      <c r="F90" t="s">
        <v>2</v>
      </c>
      <c r="G90" t="s">
        <v>3</v>
      </c>
      <c r="H90" t="s">
        <v>4</v>
      </c>
      <c r="I90" t="s">
        <v>8</v>
      </c>
      <c r="K90" t="s">
        <v>28</v>
      </c>
    </row>
    <row r="91" spans="1:11">
      <c r="A91">
        <v>1</v>
      </c>
      <c r="B91">
        <v>4.2</v>
      </c>
      <c r="C91">
        <v>10485700</v>
      </c>
      <c r="D91">
        <v>18</v>
      </c>
      <c r="E91">
        <v>17</v>
      </c>
      <c r="F91">
        <v>0</v>
      </c>
      <c r="G91">
        <v>0</v>
      </c>
      <c r="H91">
        <v>0</v>
      </c>
      <c r="I91">
        <v>4.2</v>
      </c>
    </row>
    <row r="92" spans="1:11">
      <c r="A92">
        <v>2</v>
      </c>
      <c r="B92">
        <v>4.2</v>
      </c>
      <c r="I92">
        <v>4.2</v>
      </c>
    </row>
    <row r="93" spans="1:11">
      <c r="A93">
        <v>3</v>
      </c>
      <c r="B93">
        <v>3.8</v>
      </c>
      <c r="I93">
        <v>3.8</v>
      </c>
    </row>
    <row r="94" spans="1:11">
      <c r="A94">
        <v>4</v>
      </c>
      <c r="B94">
        <v>4.2</v>
      </c>
      <c r="I94">
        <v>4.2</v>
      </c>
    </row>
    <row r="95" spans="1:11">
      <c r="A95">
        <v>5</v>
      </c>
      <c r="B95">
        <v>4</v>
      </c>
      <c r="I95">
        <v>4</v>
      </c>
    </row>
    <row r="96" spans="1:11">
      <c r="A96">
        <v>6</v>
      </c>
      <c r="B96">
        <v>4.2</v>
      </c>
      <c r="I96">
        <v>4.2</v>
      </c>
    </row>
    <row r="97" spans="1:9">
      <c r="A97">
        <v>7</v>
      </c>
      <c r="B97">
        <v>4</v>
      </c>
      <c r="I97">
        <v>4</v>
      </c>
    </row>
    <row r="98" spans="1:9">
      <c r="A98">
        <v>8</v>
      </c>
      <c r="B98">
        <v>4.2</v>
      </c>
      <c r="I98">
        <v>4.2</v>
      </c>
    </row>
    <row r="99" spans="1:9">
      <c r="A99">
        <v>9</v>
      </c>
      <c r="B99">
        <v>4</v>
      </c>
      <c r="I99">
        <v>4</v>
      </c>
    </row>
    <row r="100" spans="1:9">
      <c r="A100">
        <v>10</v>
      </c>
      <c r="B100">
        <v>4.2</v>
      </c>
      <c r="I100">
        <v>4.2</v>
      </c>
    </row>
    <row r="101" spans="1:9">
      <c r="A101">
        <v>11</v>
      </c>
      <c r="B101">
        <v>4</v>
      </c>
      <c r="I101">
        <v>4</v>
      </c>
    </row>
    <row r="102" spans="1:9">
      <c r="A102">
        <v>12</v>
      </c>
      <c r="B102">
        <v>4.2</v>
      </c>
      <c r="I102">
        <v>4.2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"/>
    </sheetView>
  </sheetViews>
  <sheetFormatPr baseColWidth="10" defaultRowHeight="12" x14ac:dyDescent="0"/>
  <sheetData>
    <row r="1" spans="1:3">
      <c r="A1" t="s">
        <v>33</v>
      </c>
      <c r="C1" t="s">
        <v>34</v>
      </c>
    </row>
    <row r="2" spans="1:3">
      <c r="A2">
        <v>214</v>
      </c>
    </row>
    <row r="3" spans="1:3">
      <c r="A3">
        <v>216</v>
      </c>
    </row>
    <row r="4" spans="1:3">
      <c r="A4">
        <v>214</v>
      </c>
    </row>
    <row r="5" spans="1:3">
      <c r="A5">
        <v>214</v>
      </c>
    </row>
    <row r="6" spans="1:3">
      <c r="A6">
        <v>214</v>
      </c>
    </row>
    <row r="7" spans="1:3">
      <c r="A7">
        <v>215</v>
      </c>
    </row>
    <row r="8" spans="1:3">
      <c r="A8">
        <v>215</v>
      </c>
    </row>
    <row r="9" spans="1:3">
      <c r="A9">
        <v>214</v>
      </c>
    </row>
    <row r="10" spans="1:3">
      <c r="A10">
        <v>214</v>
      </c>
    </row>
    <row r="11" spans="1:3">
      <c r="A11">
        <v>214</v>
      </c>
    </row>
    <row r="12" spans="1:3">
      <c r="A12">
        <v>214</v>
      </c>
    </row>
    <row r="13" spans="1:3">
      <c r="A13">
        <v>214</v>
      </c>
    </row>
    <row r="14" spans="1:3">
      <c r="A14">
        <v>214</v>
      </c>
    </row>
    <row r="15" spans="1:3">
      <c r="A15">
        <v>214</v>
      </c>
    </row>
    <row r="16" spans="1:3">
      <c r="A16">
        <v>214</v>
      </c>
    </row>
    <row r="17" spans="1:1">
      <c r="A17">
        <v>214</v>
      </c>
    </row>
    <row r="18" spans="1:1">
      <c r="A18">
        <v>214</v>
      </c>
    </row>
    <row r="19" spans="1:1">
      <c r="A19">
        <v>214</v>
      </c>
    </row>
    <row r="20" spans="1:1">
      <c r="A20">
        <v>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Runs</vt:lpstr>
      <vt:lpstr>Linear Scans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Terei</cp:lastModifiedBy>
  <cp:revision>9</cp:revision>
  <dcterms:created xsi:type="dcterms:W3CDTF">2015-06-29T15:18:13Z</dcterms:created>
  <dcterms:modified xsi:type="dcterms:W3CDTF">2015-06-30T22:55:03Z</dcterms:modified>
  <dc:language>en-US</dc:language>
</cp:coreProperties>
</file>