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8720" windowHeight="17540" tabRatio="211" activeTab="1"/>
  </bookViews>
  <sheets>
    <sheet name="PQ Sort" sheetId="1" r:id="rId1"/>
    <sheet name="Merge Sort" sheetId="2" r:id="rId2"/>
    <sheet name="50G" sheetId="3" r:id="rId3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H5" i="3"/>
  <c r="H4" i="3"/>
  <c r="H3" i="3"/>
  <c r="H2" i="3"/>
  <c r="G6" i="3"/>
  <c r="G5" i="3"/>
  <c r="G4" i="3"/>
  <c r="G3" i="3"/>
  <c r="G2" i="3"/>
  <c r="E5" i="3"/>
  <c r="E4" i="3"/>
  <c r="F5" i="3"/>
  <c r="F6" i="3"/>
  <c r="F3" i="3"/>
  <c r="F4" i="3"/>
  <c r="E3" i="3"/>
  <c r="F2" i="3"/>
  <c r="E2" i="3"/>
  <c r="E6" i="3"/>
  <c r="F13" i="2"/>
  <c r="F12" i="2"/>
  <c r="F11" i="2"/>
  <c r="C11" i="2"/>
  <c r="F10" i="2"/>
  <c r="C10" i="2"/>
  <c r="F9" i="2"/>
  <c r="C9" i="2"/>
  <c r="F8" i="2"/>
  <c r="C8" i="2"/>
  <c r="F7" i="2"/>
  <c r="F6" i="2"/>
  <c r="B3" i="2"/>
  <c r="F18" i="1"/>
  <c r="F17" i="1"/>
  <c r="F16" i="1"/>
  <c r="F15" i="1"/>
  <c r="F14" i="1"/>
  <c r="F13" i="1"/>
  <c r="F12" i="1"/>
  <c r="F11" i="1"/>
  <c r="C11" i="1"/>
  <c r="F10" i="1"/>
  <c r="C10" i="1"/>
  <c r="F9" i="1"/>
  <c r="C9" i="1"/>
  <c r="F8" i="1"/>
  <c r="C8" i="1"/>
  <c r="F7" i="1"/>
  <c r="F6" i="1"/>
  <c r="B3" i="1"/>
</calcChain>
</file>

<file path=xl/sharedStrings.xml><?xml version="1.0" encoding="utf-8"?>
<sst xmlns="http://schemas.openxmlformats.org/spreadsheetml/2006/main" count="82" uniqueCount="22">
  <si>
    <t>Read Model</t>
  </si>
  <si>
    <t>File Size</t>
  </si>
  <si>
    <t>Predicted</t>
  </si>
  <si>
    <t>First Chunk</t>
  </si>
  <si>
    <t>%</t>
  </si>
  <si>
    <t>MBs</t>
  </si>
  <si>
    <t>Time</t>
  </si>
  <si>
    <t>Target</t>
  </si>
  <si>
    <t>Error</t>
  </si>
  <si>
    <t>Network Model</t>
  </si>
  <si>
    <t>Total</t>
  </si>
  <si>
    <t>Read</t>
  </si>
  <si>
    <t>First-Chunk</t>
  </si>
  <si>
    <t>Network</t>
  </si>
  <si>
    <t>Network-2G</t>
  </si>
  <si>
    <t>Observed</t>
  </si>
  <si>
    <t># 1</t>
  </si>
  <si>
    <t>50GB</t>
  </si>
  <si>
    <t>size</t>
  </si>
  <si>
    <t>read</t>
  </si>
  <si>
    <t>network</t>
  </si>
  <si>
    <t>cmd-read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</si>
</sst>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NumberFormat="1" applyFont="1"/>
    <xf numFmtId="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Chunk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Observed</c:v>
          </c:tx>
          <c:marker>
            <c:symbol val="none"/>
          </c:marker>
          <c:cat>
            <c:numRef>
              <c:f>'PQ Sort'!$B$6:$B$18</c:f>
              <c:numCache>
                <c:formatCode>General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</c:numCache>
            </c:numRef>
          </c:cat>
          <c:val>
            <c:numRef>
              <c:f>'PQ Sort'!$D$6:$D$18</c:f>
              <c:numCache>
                <c:formatCode>General</c:formatCode>
                <c:ptCount val="13"/>
                <c:pt idx="0">
                  <c:v>29.5</c:v>
                </c:pt>
                <c:pt idx="1">
                  <c:v>29.5</c:v>
                </c:pt>
                <c:pt idx="2">
                  <c:v>30.6</c:v>
                </c:pt>
                <c:pt idx="3">
                  <c:v>33.7</c:v>
                </c:pt>
                <c:pt idx="4">
                  <c:v>40.4</c:v>
                </c:pt>
                <c:pt idx="5">
                  <c:v>47.7</c:v>
                </c:pt>
                <c:pt idx="6">
                  <c:v>57.4</c:v>
                </c:pt>
                <c:pt idx="7">
                  <c:v>96.4</c:v>
                </c:pt>
                <c:pt idx="8">
                  <c:v>126.4</c:v>
                </c:pt>
                <c:pt idx="9">
                  <c:v>150.6</c:v>
                </c:pt>
                <c:pt idx="10">
                  <c:v>167.8</c:v>
                </c:pt>
                <c:pt idx="11">
                  <c:v>181.8</c:v>
                </c:pt>
                <c:pt idx="12">
                  <c:v>191.1</c:v>
                </c:pt>
              </c:numCache>
            </c:numRef>
          </c:val>
          <c:smooth val="0"/>
        </c:ser>
        <c:ser>
          <c:idx val="2"/>
          <c:order val="1"/>
          <c:tx>
            <c:v>Prediction</c:v>
          </c:tx>
          <c:marker>
            <c:symbol val="none"/>
          </c:marker>
          <c:cat>
            <c:numRef>
              <c:f>'PQ Sort'!$B$6:$B$18</c:f>
              <c:numCache>
                <c:formatCode>General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</c:numCache>
            </c:numRef>
          </c:cat>
          <c:val>
            <c:numRef>
              <c:f>'PQ Sort'!$E$6:$E$18</c:f>
              <c:numCache>
                <c:formatCode>General</c:formatCode>
                <c:ptCount val="13"/>
                <c:pt idx="0">
                  <c:v>32.5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19144"/>
        <c:axId val="2134420552"/>
      </c:lineChart>
      <c:catAx>
        <c:axId val="213441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Cunk</a:t>
                </a:r>
                <a:r>
                  <a:rPr lang="en-US" baseline="0"/>
                  <a:t> Size (as % of 10GB File)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420552"/>
        <c:crosses val="autoZero"/>
        <c:auto val="1"/>
        <c:lblAlgn val="ctr"/>
        <c:lblOffset val="100"/>
        <c:noMultiLvlLbl val="0"/>
      </c:catAx>
      <c:valAx>
        <c:axId val="2134420552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41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Observed</c:v>
          </c:tx>
          <c:marker>
            <c:symbol val="none"/>
          </c:marker>
          <c:cat>
            <c:numRef>
              <c:f>'Merge Sort'!$B$6:$B$13</c:f>
              <c:numCache>
                <c:formatCode>General</c:formatCode>
                <c:ptCount val="8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</c:numCache>
            </c:numRef>
          </c:cat>
          <c:val>
            <c:numRef>
              <c:f>'Merge Sort'!$D$6:$D$13</c:f>
              <c:numCache>
                <c:formatCode>General</c:formatCode>
                <c:ptCount val="8"/>
                <c:pt idx="0">
                  <c:v>31.4</c:v>
                </c:pt>
                <c:pt idx="1">
                  <c:v>31.6</c:v>
                </c:pt>
                <c:pt idx="2">
                  <c:v>45.6</c:v>
                </c:pt>
                <c:pt idx="3">
                  <c:v>49.9</c:v>
                </c:pt>
                <c:pt idx="4">
                  <c:v>53.3</c:v>
                </c:pt>
                <c:pt idx="5">
                  <c:v>56.0</c:v>
                </c:pt>
                <c:pt idx="6">
                  <c:v>60.1</c:v>
                </c:pt>
                <c:pt idx="7">
                  <c:v>75.9</c:v>
                </c:pt>
              </c:numCache>
            </c:numRef>
          </c:val>
          <c:smooth val="0"/>
        </c:ser>
        <c:ser>
          <c:idx val="2"/>
          <c:order val="1"/>
          <c:tx>
            <c:v>Predicted</c:v>
          </c:tx>
          <c:marker>
            <c:symbol val="none"/>
          </c:marker>
          <c:cat>
            <c:numRef>
              <c:f>'Merge Sort'!$B$6:$B$13</c:f>
              <c:numCache>
                <c:formatCode>General</c:formatCode>
                <c:ptCount val="8"/>
                <c:pt idx="0">
                  <c:v>0.0</c:v>
                </c:pt>
                <c:pt idx="1">
                  <c:v>0.01</c:v>
                </c:pt>
                <c:pt idx="2">
                  <c:v>1.0</c:v>
                </c:pt>
                <c:pt idx="3">
                  <c:v>2.5</c:v>
                </c:pt>
                <c:pt idx="4">
                  <c:v>5.0</c:v>
                </c:pt>
                <c:pt idx="5">
                  <c:v>7.5</c:v>
                </c:pt>
                <c:pt idx="6">
                  <c:v>10.0</c:v>
                </c:pt>
                <c:pt idx="7">
                  <c:v>20.0</c:v>
                </c:pt>
              </c:numCache>
            </c:numRef>
          </c:cat>
          <c:val>
            <c:numRef>
              <c:f>'Merge Sort'!$E$6:$E$13</c:f>
              <c:numCache>
                <c:formatCode>General</c:formatCode>
                <c:ptCount val="8"/>
                <c:pt idx="0">
                  <c:v>32.6</c:v>
                </c:pt>
                <c:pt idx="1">
                  <c:v>32.6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32.6</c:v>
                </c:pt>
                <c:pt idx="6">
                  <c:v>32.6</c:v>
                </c:pt>
                <c:pt idx="7">
                  <c:v>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866152"/>
        <c:axId val="2142010056"/>
      </c:lineChart>
      <c:catAx>
        <c:axId val="213886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010056"/>
        <c:crosses val="autoZero"/>
        <c:auto val="1"/>
        <c:lblAlgn val="ctr"/>
        <c:lblOffset val="100"/>
        <c:noMultiLvlLbl val="0"/>
      </c:catAx>
      <c:valAx>
        <c:axId val="214201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86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'50G'!$E$1</c:f>
              <c:strCache>
                <c:ptCount val="1"/>
                <c:pt idx="0">
                  <c:v>Predicted</c:v>
                </c:pt>
              </c:strCache>
            </c:strRef>
          </c:tx>
          <c:invertIfNegative val="0"/>
          <c:cat>
            <c:strRef>
              <c:f>'50G'!$D$2:$D$5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'50G'!$E$2:$E$5</c:f>
              <c:numCache>
                <c:formatCode>#,##0</c:formatCode>
                <c:ptCount val="4"/>
                <c:pt idx="0">
                  <c:v>4571.661237785016</c:v>
                </c:pt>
                <c:pt idx="1">
                  <c:v>4071.661237785016</c:v>
                </c:pt>
                <c:pt idx="2">
                  <c:v>162.8664495114006</c:v>
                </c:pt>
                <c:pt idx="3" formatCode="General">
                  <c:v>500.0</c:v>
                </c:pt>
              </c:numCache>
            </c:numRef>
          </c:val>
        </c:ser>
        <c:ser>
          <c:idx val="1"/>
          <c:order val="1"/>
          <c:tx>
            <c:strRef>
              <c:f>'50G'!$F$1</c:f>
              <c:strCache>
                <c:ptCount val="1"/>
                <c:pt idx="0">
                  <c:v>Observed</c:v>
                </c:pt>
              </c:strCache>
            </c:strRef>
          </c:tx>
          <c:invertIfNegative val="0"/>
          <c:cat>
            <c:strRef>
              <c:f>'50G'!$D$2:$D$5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'50G'!$F$2:$F$5</c:f>
              <c:numCache>
                <c:formatCode>#,##0</c:formatCode>
                <c:ptCount val="4"/>
                <c:pt idx="0">
                  <c:v>4580.48556</c:v>
                </c:pt>
                <c:pt idx="1">
                  <c:v>3873.114</c:v>
                </c:pt>
                <c:pt idx="2">
                  <c:v>154.92456</c:v>
                </c:pt>
                <c:pt idx="3">
                  <c:v>552.447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650712"/>
        <c:axId val="2141652744"/>
      </c:barChart>
      <c:catAx>
        <c:axId val="214165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652744"/>
        <c:crosses val="autoZero"/>
        <c:auto val="1"/>
        <c:lblAlgn val="ctr"/>
        <c:lblOffset val="100"/>
        <c:noMultiLvlLbl val="0"/>
      </c:catAx>
      <c:valAx>
        <c:axId val="21416527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165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'50G'!$D$2:$D$5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'50G'!$H$2:$H$5</c:f>
              <c:numCache>
                <c:formatCode>0.00%</c:formatCode>
                <c:ptCount val="4"/>
                <c:pt idx="0">
                  <c:v>-0.00192650366416258</c:v>
                </c:pt>
                <c:pt idx="1">
                  <c:v>0.0512629470201538</c:v>
                </c:pt>
                <c:pt idx="2">
                  <c:v>0.0512629470201538</c:v>
                </c:pt>
                <c:pt idx="3">
                  <c:v>-0.0949358037965633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'50G'!$D$2:$D$5</c:f>
              <c:strCache>
                <c:ptCount val="4"/>
                <c:pt idx="0">
                  <c:v>Total</c:v>
                </c:pt>
                <c:pt idx="1">
                  <c:v>Read</c:v>
                </c:pt>
                <c:pt idx="2">
                  <c:v>First-Chunk</c:v>
                </c:pt>
                <c:pt idx="3">
                  <c:v>Network</c:v>
                </c:pt>
              </c:strCache>
            </c:strRef>
          </c:cat>
          <c:val>
            <c:numRef>
              <c:f>'50G'!$D$2:$D$5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513640"/>
        <c:axId val="2135430808"/>
      </c:barChart>
      <c:catAx>
        <c:axId val="213551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30808"/>
        <c:crosses val="autoZero"/>
        <c:auto val="1"/>
        <c:lblAlgn val="ctr"/>
        <c:lblOffset val="100"/>
        <c:noMultiLvlLbl val="0"/>
      </c:catAx>
      <c:valAx>
        <c:axId val="2135430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3551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222249</xdr:colOff>
      <xdr:row>4</xdr:row>
      <xdr:rowOff>63499</xdr:rowOff>
    </xdr:from>
    <xdr:to>
      <xdr:col>15</xdr:col>
      <xdr:colOff>201083</xdr:colOff>
      <xdr:row>35</xdr:row>
      <xdr:rowOff>105833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550334</xdr:colOff>
      <xdr:row>16</xdr:row>
      <xdr:rowOff>35983</xdr:rowOff>
    </xdr:from>
    <xdr:to>
      <xdr:col>6</xdr:col>
      <xdr:colOff>381001</xdr:colOff>
      <xdr:row>34</xdr:row>
      <xdr:rowOff>112183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105834</xdr:colOff>
      <xdr:row>8</xdr:row>
      <xdr:rowOff>57150</xdr:rowOff>
    </xdr:from>
    <xdr:to>
      <xdr:col>10</xdr:col>
      <xdr:colOff>613834</xdr:colOff>
      <xdr:row>26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105834</xdr:colOff>
      <xdr:row>28</xdr:row>
      <xdr:rowOff>14816</xdr:rowOff>
    </xdr:from>
    <xdr:to>
      <xdr:col>10</xdr:col>
      <xdr:colOff>613834</xdr:colOff>
      <xdr:row>46</xdr:row>
      <xdr:rowOff>91016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20" zoomScaleNormal="120" zoomScalePageLayoutView="120" workbookViewId="0">
      <selection activeCell="E22" sqref="E22"/>
    </sheetView>
  </sheetViews>
  <sheetFormatPr baseColWidth="10" defaultColWidth="8.83203125" defaultRowHeight="12" x14ac:dyDescent="0"/>
  <cols>
    <col min="1" max="1" width="13.6640625" customWidth="1"/>
    <col min="2" max="2" width="11.83203125" customWidth="1"/>
  </cols>
  <sheetData>
    <row r="1" spans="1:6">
      <c r="A1" s="2" t="s">
        <v>0</v>
      </c>
      <c r="B1">
        <v>307</v>
      </c>
    </row>
    <row r="2" spans="1:6">
      <c r="A2" s="2" t="s">
        <v>1</v>
      </c>
      <c r="B2">
        <v>10000</v>
      </c>
    </row>
    <row r="3" spans="1:6">
      <c r="A3" s="2" t="s">
        <v>2</v>
      </c>
      <c r="B3">
        <f>B2/B1</f>
        <v>32.573289902280131</v>
      </c>
    </row>
    <row r="5" spans="1:6">
      <c r="A5" s="1" t="s">
        <v>3</v>
      </c>
      <c r="B5" s="1" t="s">
        <v>4</v>
      </c>
      <c r="C5" s="1" t="s">
        <v>5</v>
      </c>
      <c r="D5" s="1" t="s">
        <v>6</v>
      </c>
      <c r="E5" s="2" t="s">
        <v>7</v>
      </c>
      <c r="F5" s="2" t="s">
        <v>8</v>
      </c>
    </row>
    <row r="6" spans="1:6">
      <c r="A6">
        <v>1</v>
      </c>
      <c r="B6" s="9">
        <v>0</v>
      </c>
      <c r="C6">
        <v>0</v>
      </c>
      <c r="D6">
        <v>29.5</v>
      </c>
      <c r="E6">
        <v>32.5</v>
      </c>
      <c r="F6" s="3">
        <f t="shared" ref="F6:F18" si="0">(D6-E6)/E6</f>
        <v>-9.2307692307692313E-2</v>
      </c>
    </row>
    <row r="7" spans="1:6">
      <c r="A7">
        <v>10485</v>
      </c>
      <c r="B7" s="9">
        <v>0.01</v>
      </c>
      <c r="C7">
        <v>1</v>
      </c>
      <c r="D7">
        <v>29.5</v>
      </c>
      <c r="E7">
        <v>32.5</v>
      </c>
      <c r="F7" s="3">
        <f t="shared" si="0"/>
        <v>-9.2307692307692313E-2</v>
      </c>
    </row>
    <row r="8" spans="1:6">
      <c r="A8">
        <v>1048576</v>
      </c>
      <c r="B8" s="9">
        <v>1</v>
      </c>
      <c r="C8">
        <f>A8*100/1024/1024</f>
        <v>100</v>
      </c>
      <c r="D8">
        <v>30.6</v>
      </c>
      <c r="E8">
        <v>32.5</v>
      </c>
      <c r="F8" s="3">
        <f t="shared" si="0"/>
        <v>-5.8461538461538419E-2</v>
      </c>
    </row>
    <row r="9" spans="1:6">
      <c r="A9">
        <v>2621440</v>
      </c>
      <c r="B9" s="9">
        <v>2.5</v>
      </c>
      <c r="C9">
        <f>A9*100/1024/1024</f>
        <v>250</v>
      </c>
      <c r="D9">
        <v>33.700000000000003</v>
      </c>
      <c r="E9">
        <v>32.5</v>
      </c>
      <c r="F9" s="3">
        <f t="shared" si="0"/>
        <v>3.692307692307701E-2</v>
      </c>
    </row>
    <row r="10" spans="1:6">
      <c r="A10">
        <v>5242880</v>
      </c>
      <c r="B10" s="9">
        <v>5</v>
      </c>
      <c r="C10">
        <f>A10*100/1024/1024</f>
        <v>500</v>
      </c>
      <c r="D10">
        <v>40.4</v>
      </c>
      <c r="E10">
        <v>32.5</v>
      </c>
      <c r="F10" s="3">
        <f t="shared" si="0"/>
        <v>0.24307692307692302</v>
      </c>
    </row>
    <row r="11" spans="1:6">
      <c r="A11">
        <v>7864320</v>
      </c>
      <c r="B11" s="9">
        <v>7.5</v>
      </c>
      <c r="C11">
        <f>A11*100/1024/1024</f>
        <v>750</v>
      </c>
      <c r="D11">
        <v>47.7</v>
      </c>
      <c r="E11">
        <v>32.5</v>
      </c>
      <c r="F11" s="3">
        <f t="shared" si="0"/>
        <v>0.4676923076923078</v>
      </c>
    </row>
    <row r="12" spans="1:6">
      <c r="B12" s="9">
        <v>10</v>
      </c>
      <c r="C12">
        <v>1000</v>
      </c>
      <c r="D12">
        <v>57.4</v>
      </c>
      <c r="E12">
        <v>32.5</v>
      </c>
      <c r="F12" s="3">
        <f t="shared" si="0"/>
        <v>0.76615384615384607</v>
      </c>
    </row>
    <row r="13" spans="1:6">
      <c r="B13" s="9">
        <v>20</v>
      </c>
      <c r="C13">
        <v>2000</v>
      </c>
      <c r="D13">
        <v>96.4</v>
      </c>
      <c r="E13">
        <v>32.5</v>
      </c>
      <c r="F13" s="3">
        <f t="shared" si="0"/>
        <v>1.9661538461538464</v>
      </c>
    </row>
    <row r="14" spans="1:6">
      <c r="B14" s="9">
        <v>30</v>
      </c>
      <c r="C14">
        <v>3000</v>
      </c>
      <c r="D14">
        <v>126.4</v>
      </c>
      <c r="E14">
        <v>32.5</v>
      </c>
      <c r="F14" s="3">
        <f t="shared" si="0"/>
        <v>2.8892307692307693</v>
      </c>
    </row>
    <row r="15" spans="1:6">
      <c r="B15" s="9">
        <v>40</v>
      </c>
      <c r="C15">
        <v>4000</v>
      </c>
      <c r="D15">
        <v>150.6</v>
      </c>
      <c r="E15">
        <v>32.5</v>
      </c>
      <c r="F15" s="3">
        <f t="shared" si="0"/>
        <v>3.6338461538461537</v>
      </c>
    </row>
    <row r="16" spans="1:6">
      <c r="B16" s="9">
        <v>50</v>
      </c>
      <c r="C16">
        <v>5000</v>
      </c>
      <c r="D16">
        <v>167.8</v>
      </c>
      <c r="E16">
        <v>32.5</v>
      </c>
      <c r="F16" s="3">
        <f t="shared" si="0"/>
        <v>4.1630769230769236</v>
      </c>
    </row>
    <row r="17" spans="2:6">
      <c r="B17" s="9">
        <v>60</v>
      </c>
      <c r="C17">
        <v>6000</v>
      </c>
      <c r="D17">
        <v>181.8</v>
      </c>
      <c r="E17">
        <v>32.5</v>
      </c>
      <c r="F17" s="3">
        <f t="shared" si="0"/>
        <v>4.5938461538461546</v>
      </c>
    </row>
    <row r="18" spans="2:6">
      <c r="B18" s="9">
        <v>70</v>
      </c>
      <c r="C18">
        <v>7000</v>
      </c>
      <c r="D18">
        <v>191.1</v>
      </c>
      <c r="E18">
        <v>32.5</v>
      </c>
      <c r="F18" s="3">
        <f t="shared" si="0"/>
        <v>4.88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20" zoomScaleNormal="120" zoomScalePageLayoutView="120" workbookViewId="0">
      <selection activeCell="J10" sqref="J10"/>
    </sheetView>
  </sheetViews>
  <sheetFormatPr baseColWidth="10" defaultColWidth="8.83203125" defaultRowHeight="12" x14ac:dyDescent="0"/>
  <cols>
    <col min="1" max="1" width="15" customWidth="1"/>
    <col min="2" max="2" width="11.6640625" customWidth="1"/>
  </cols>
  <sheetData>
    <row r="1" spans="1:6">
      <c r="A1" s="2" t="s">
        <v>0</v>
      </c>
      <c r="B1">
        <v>307</v>
      </c>
    </row>
    <row r="2" spans="1:6">
      <c r="A2" s="2" t="s">
        <v>1</v>
      </c>
      <c r="B2">
        <v>10000</v>
      </c>
    </row>
    <row r="3" spans="1:6">
      <c r="A3" s="2" t="s">
        <v>2</v>
      </c>
      <c r="B3">
        <f>B2/B1</f>
        <v>32.573289902280131</v>
      </c>
    </row>
    <row r="5" spans="1:6">
      <c r="A5" s="1" t="s">
        <v>3</v>
      </c>
      <c r="B5" s="1" t="s">
        <v>4</v>
      </c>
      <c r="C5" s="1" t="s">
        <v>5</v>
      </c>
      <c r="D5" s="1" t="s">
        <v>6</v>
      </c>
      <c r="E5" s="2" t="s">
        <v>7</v>
      </c>
      <c r="F5" s="2" t="s">
        <v>8</v>
      </c>
    </row>
    <row r="6" spans="1:6">
      <c r="A6">
        <v>1</v>
      </c>
      <c r="B6" s="9">
        <v>0</v>
      </c>
      <c r="C6">
        <v>0</v>
      </c>
      <c r="D6">
        <v>31.4</v>
      </c>
      <c r="E6">
        <v>32.6</v>
      </c>
      <c r="F6" s="3">
        <f t="shared" ref="F6:F13" si="0">(D6-E6)/E6</f>
        <v>-3.6809815950920331E-2</v>
      </c>
    </row>
    <row r="7" spans="1:6">
      <c r="A7">
        <v>10485</v>
      </c>
      <c r="B7" s="9">
        <v>0.01</v>
      </c>
      <c r="C7">
        <v>1</v>
      </c>
      <c r="D7">
        <v>31.6</v>
      </c>
      <c r="E7">
        <v>32.6</v>
      </c>
      <c r="F7" s="3">
        <f t="shared" si="0"/>
        <v>-3.0674846625766871E-2</v>
      </c>
    </row>
    <row r="8" spans="1:6">
      <c r="A8">
        <v>1048576</v>
      </c>
      <c r="B8" s="9">
        <v>1</v>
      </c>
      <c r="C8">
        <f>A8*100/1024/1024</f>
        <v>100</v>
      </c>
      <c r="D8">
        <v>45.6</v>
      </c>
      <c r="E8">
        <v>32.6</v>
      </c>
      <c r="F8" s="3">
        <f t="shared" si="0"/>
        <v>0.3987730061349693</v>
      </c>
    </row>
    <row r="9" spans="1:6">
      <c r="A9">
        <v>2621440</v>
      </c>
      <c r="B9" s="9">
        <v>2.5</v>
      </c>
      <c r="C9">
        <f>A9*100/1024/1024</f>
        <v>250</v>
      </c>
      <c r="D9">
        <v>49.9</v>
      </c>
      <c r="E9">
        <v>32.6</v>
      </c>
      <c r="F9" s="3">
        <f t="shared" si="0"/>
        <v>0.53067484662576681</v>
      </c>
    </row>
    <row r="10" spans="1:6">
      <c r="A10">
        <v>5242880</v>
      </c>
      <c r="B10" s="9">
        <v>5</v>
      </c>
      <c r="C10">
        <f>A10*100/1024/1024</f>
        <v>500</v>
      </c>
      <c r="D10">
        <v>53.3</v>
      </c>
      <c r="E10">
        <v>32.6</v>
      </c>
      <c r="F10" s="3">
        <f t="shared" si="0"/>
        <v>0.63496932515337412</v>
      </c>
    </row>
    <row r="11" spans="1:6">
      <c r="A11">
        <v>7864320</v>
      </c>
      <c r="B11" s="9">
        <v>7.5</v>
      </c>
      <c r="C11">
        <f>A11*100/1024/1024</f>
        <v>750</v>
      </c>
      <c r="D11">
        <v>56</v>
      </c>
      <c r="E11">
        <v>32.6</v>
      </c>
      <c r="F11" s="3">
        <f t="shared" si="0"/>
        <v>0.71779141104294475</v>
      </c>
    </row>
    <row r="12" spans="1:6">
      <c r="B12" s="9">
        <v>10</v>
      </c>
      <c r="C12">
        <v>1000</v>
      </c>
      <c r="D12">
        <v>60.1</v>
      </c>
      <c r="E12">
        <v>32.6</v>
      </c>
      <c r="F12" s="3">
        <f t="shared" si="0"/>
        <v>0.84355828220858897</v>
      </c>
    </row>
    <row r="13" spans="1:6">
      <c r="B13" s="9">
        <v>20</v>
      </c>
      <c r="C13">
        <v>2000</v>
      </c>
      <c r="D13">
        <v>75.900000000000006</v>
      </c>
      <c r="E13">
        <v>32.6</v>
      </c>
      <c r="F13" s="3">
        <f t="shared" si="0"/>
        <v>1.3282208588957056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="120" zoomScaleNormal="120" zoomScalePageLayoutView="120" workbookViewId="0">
      <selection activeCell="L29" sqref="L29"/>
    </sheetView>
  </sheetViews>
  <sheetFormatPr baseColWidth="10" defaultColWidth="8.83203125" defaultRowHeight="12" x14ac:dyDescent="0"/>
  <cols>
    <col min="1" max="1" width="13.1640625" customWidth="1"/>
    <col min="2" max="2" width="14.1640625" customWidth="1"/>
    <col min="3" max="4" width="11.83203125" customWidth="1"/>
  </cols>
  <sheetData>
    <row r="1" spans="1:8">
      <c r="A1" s="2" t="s">
        <v>0</v>
      </c>
      <c r="B1">
        <v>307</v>
      </c>
      <c r="E1" s="2" t="s">
        <v>2</v>
      </c>
      <c r="F1" s="2" t="s">
        <v>15</v>
      </c>
    </row>
    <row r="2" spans="1:8">
      <c r="A2" s="2" t="s">
        <v>9</v>
      </c>
      <c r="B2">
        <v>100</v>
      </c>
      <c r="D2" t="s">
        <v>10</v>
      </c>
      <c r="E2" s="4">
        <f>E3+E5</f>
        <v>4571.6612377850161</v>
      </c>
      <c r="F2" s="4">
        <f>SUM(F3:F5)</f>
        <v>4580.4855600000001</v>
      </c>
      <c r="G2" s="3">
        <f>E2/F2</f>
        <v>0.99807349633583742</v>
      </c>
      <c r="H2" s="3">
        <f>G2-1</f>
        <v>-1.9265036641625821E-3</v>
      </c>
    </row>
    <row r="3" spans="1:8">
      <c r="A3" s="2" t="s">
        <v>1</v>
      </c>
      <c r="B3">
        <v>50000</v>
      </c>
      <c r="D3" t="s">
        <v>11</v>
      </c>
      <c r="E3" s="5">
        <f>B3/2000*E4</f>
        <v>4071.6612377850161</v>
      </c>
      <c r="F3" s="6">
        <f>(C59+C57+C57+C55+C53+C51+C49+C47+C45+C43+C41+C39+C37+C35+C33+C31+C29+C27+C25+C23+C21+C19+C17+C15+C13+C11)/1000</f>
        <v>3873.114</v>
      </c>
      <c r="G3" s="3">
        <f>E3/F3</f>
        <v>1.0512629470201538</v>
      </c>
      <c r="H3" s="3">
        <f>G3-1</f>
        <v>5.1262947020153771E-2</v>
      </c>
    </row>
    <row r="4" spans="1:8">
      <c r="D4" t="s">
        <v>12</v>
      </c>
      <c r="E4" s="5">
        <f>B3/B1</f>
        <v>162.86644951140065</v>
      </c>
      <c r="F4" s="5">
        <f>F3/25</f>
        <v>154.92456000000001</v>
      </c>
      <c r="G4" s="3">
        <f>E4/F4</f>
        <v>1.0512629470201538</v>
      </c>
      <c r="H4" s="3">
        <f>G4-1</f>
        <v>5.1262947020153771E-2</v>
      </c>
    </row>
    <row r="5" spans="1:8">
      <c r="D5" t="s">
        <v>13</v>
      </c>
      <c r="E5">
        <f>B3/B2</f>
        <v>500</v>
      </c>
      <c r="F5" s="6">
        <f>(C60+C58+C56+C54+C52+C50+C48+C46+C44+C42+C40+C38+C36+C34+C32+C30+C28+C26+C24+C22+C20+C18+C16+C14+C12)/1000</f>
        <v>552.447</v>
      </c>
      <c r="G5" s="3">
        <f>E5/F5</f>
        <v>0.9050641962034367</v>
      </c>
      <c r="H5" s="3">
        <f>G5-1</f>
        <v>-9.4935803796563301E-2</v>
      </c>
    </row>
    <row r="6" spans="1:8">
      <c r="D6" t="s">
        <v>14</v>
      </c>
      <c r="E6">
        <f>2000/B2</f>
        <v>20</v>
      </c>
      <c r="F6" s="10">
        <f>F5/25</f>
        <v>22.09788</v>
      </c>
      <c r="G6" s="3">
        <f>E6/F6</f>
        <v>0.9050641962034367</v>
      </c>
      <c r="H6" s="3">
        <f>G6-1</f>
        <v>-9.4935803796563301E-2</v>
      </c>
    </row>
    <row r="8" spans="1:8">
      <c r="C8" s="7"/>
    </row>
    <row r="9" spans="1:8">
      <c r="A9" s="8" t="s">
        <v>16</v>
      </c>
      <c r="B9" s="8" t="s">
        <v>17</v>
      </c>
      <c r="C9" s="8">
        <v>20971520</v>
      </c>
    </row>
    <row r="10" spans="1:8">
      <c r="A10" t="s">
        <v>18</v>
      </c>
      <c r="B10">
        <v>0</v>
      </c>
      <c r="C10" s="5">
        <v>0</v>
      </c>
    </row>
    <row r="11" spans="1:8">
      <c r="A11" t="s">
        <v>19</v>
      </c>
      <c r="B11">
        <v>0</v>
      </c>
      <c r="C11" s="5">
        <v>191330</v>
      </c>
    </row>
    <row r="12" spans="1:8">
      <c r="A12" t="s">
        <v>20</v>
      </c>
      <c r="B12">
        <v>0</v>
      </c>
      <c r="C12" s="5">
        <v>22908</v>
      </c>
    </row>
    <row r="13" spans="1:8">
      <c r="A13" t="s">
        <v>19</v>
      </c>
      <c r="B13">
        <v>1</v>
      </c>
      <c r="C13" s="5">
        <v>168088</v>
      </c>
    </row>
    <row r="14" spans="1:8">
      <c r="A14" t="s">
        <v>20</v>
      </c>
      <c r="B14">
        <v>1</v>
      </c>
      <c r="C14" s="5">
        <v>21973</v>
      </c>
    </row>
    <row r="15" spans="1:8">
      <c r="A15" t="s">
        <v>19</v>
      </c>
      <c r="B15">
        <v>2</v>
      </c>
      <c r="C15" s="5">
        <v>168779</v>
      </c>
    </row>
    <row r="16" spans="1:8">
      <c r="A16" t="s">
        <v>20</v>
      </c>
      <c r="B16">
        <v>2</v>
      </c>
      <c r="C16" s="5">
        <v>22022</v>
      </c>
    </row>
    <row r="17" spans="1:3">
      <c r="A17" t="s">
        <v>19</v>
      </c>
      <c r="B17">
        <v>3</v>
      </c>
      <c r="C17" s="5">
        <v>164360</v>
      </c>
    </row>
    <row r="18" spans="1:3">
      <c r="A18" t="s">
        <v>20</v>
      </c>
      <c r="B18">
        <v>3</v>
      </c>
      <c r="C18" s="5">
        <v>22039</v>
      </c>
    </row>
    <row r="19" spans="1:3">
      <c r="A19" t="s">
        <v>19</v>
      </c>
      <c r="B19">
        <v>4</v>
      </c>
      <c r="C19" s="5">
        <v>162905</v>
      </c>
    </row>
    <row r="20" spans="1:3">
      <c r="A20" t="s">
        <v>20</v>
      </c>
      <c r="B20">
        <v>4</v>
      </c>
      <c r="C20" s="5">
        <v>22101</v>
      </c>
    </row>
    <row r="21" spans="1:3">
      <c r="A21" t="s">
        <v>19</v>
      </c>
      <c r="B21">
        <v>5</v>
      </c>
      <c r="C21" s="5">
        <v>161475</v>
      </c>
    </row>
    <row r="22" spans="1:3">
      <c r="A22" t="s">
        <v>20</v>
      </c>
      <c r="B22">
        <v>5</v>
      </c>
      <c r="C22" s="5">
        <v>22046</v>
      </c>
    </row>
    <row r="23" spans="1:3">
      <c r="A23" t="s">
        <v>19</v>
      </c>
      <c r="B23">
        <v>6</v>
      </c>
      <c r="C23" s="5">
        <v>158894</v>
      </c>
    </row>
    <row r="24" spans="1:3">
      <c r="A24" t="s">
        <v>20</v>
      </c>
      <c r="B24">
        <v>6</v>
      </c>
      <c r="C24" s="5">
        <v>22215</v>
      </c>
    </row>
    <row r="25" spans="1:3">
      <c r="A25" t="s">
        <v>19</v>
      </c>
      <c r="B25">
        <v>7</v>
      </c>
      <c r="C25" s="5">
        <v>161105</v>
      </c>
    </row>
    <row r="26" spans="1:3">
      <c r="A26" t="s">
        <v>20</v>
      </c>
      <c r="B26">
        <v>7</v>
      </c>
      <c r="C26" s="5">
        <v>22025</v>
      </c>
    </row>
    <row r="27" spans="1:3">
      <c r="A27" t="s">
        <v>19</v>
      </c>
      <c r="B27">
        <v>8</v>
      </c>
      <c r="C27" s="5">
        <v>161521</v>
      </c>
    </row>
    <row r="28" spans="1:3">
      <c r="A28" t="s">
        <v>20</v>
      </c>
      <c r="B28">
        <v>8</v>
      </c>
      <c r="C28" s="5">
        <v>22162</v>
      </c>
    </row>
    <row r="29" spans="1:3">
      <c r="A29" t="s">
        <v>19</v>
      </c>
      <c r="B29">
        <v>9</v>
      </c>
      <c r="C29" s="5">
        <v>154980</v>
      </c>
    </row>
    <row r="30" spans="1:3">
      <c r="A30" t="s">
        <v>20</v>
      </c>
      <c r="B30">
        <v>9</v>
      </c>
      <c r="C30" s="5">
        <v>22067</v>
      </c>
    </row>
    <row r="31" spans="1:3">
      <c r="A31" t="s">
        <v>19</v>
      </c>
      <c r="B31">
        <v>10</v>
      </c>
      <c r="C31" s="5">
        <v>153510</v>
      </c>
    </row>
    <row r="32" spans="1:3">
      <c r="A32" t="s">
        <v>20</v>
      </c>
      <c r="B32">
        <v>10</v>
      </c>
      <c r="C32" s="5">
        <v>22111</v>
      </c>
    </row>
    <row r="33" spans="1:3">
      <c r="A33" t="s">
        <v>19</v>
      </c>
      <c r="B33">
        <v>11</v>
      </c>
      <c r="C33" s="5">
        <v>149168</v>
      </c>
    </row>
    <row r="34" spans="1:3">
      <c r="A34" t="s">
        <v>20</v>
      </c>
      <c r="B34">
        <v>11</v>
      </c>
      <c r="C34" s="5">
        <v>21980</v>
      </c>
    </row>
    <row r="35" spans="1:3">
      <c r="A35" t="s">
        <v>19</v>
      </c>
      <c r="B35">
        <v>12</v>
      </c>
      <c r="C35" s="5">
        <v>149930</v>
      </c>
    </row>
    <row r="36" spans="1:3">
      <c r="A36" t="s">
        <v>20</v>
      </c>
      <c r="B36">
        <v>12</v>
      </c>
      <c r="C36" s="5">
        <v>22166</v>
      </c>
    </row>
    <row r="37" spans="1:3">
      <c r="A37" t="s">
        <v>19</v>
      </c>
      <c r="B37">
        <v>13</v>
      </c>
      <c r="C37" s="5">
        <v>146401</v>
      </c>
    </row>
    <row r="38" spans="1:3">
      <c r="A38" t="s">
        <v>20</v>
      </c>
      <c r="B38">
        <v>13</v>
      </c>
      <c r="C38" s="5">
        <v>22033</v>
      </c>
    </row>
    <row r="39" spans="1:3">
      <c r="A39" t="s">
        <v>19</v>
      </c>
      <c r="B39">
        <v>14</v>
      </c>
      <c r="C39" s="5">
        <v>146075</v>
      </c>
    </row>
    <row r="40" spans="1:3">
      <c r="A40" t="s">
        <v>20</v>
      </c>
      <c r="B40">
        <v>14</v>
      </c>
      <c r="C40" s="5">
        <v>22002</v>
      </c>
    </row>
    <row r="41" spans="1:3">
      <c r="A41" t="s">
        <v>19</v>
      </c>
      <c r="B41">
        <v>15</v>
      </c>
      <c r="C41" s="5">
        <v>147882</v>
      </c>
    </row>
    <row r="42" spans="1:3">
      <c r="A42" t="s">
        <v>20</v>
      </c>
      <c r="B42">
        <v>15</v>
      </c>
      <c r="C42" s="5">
        <v>22077</v>
      </c>
    </row>
    <row r="43" spans="1:3">
      <c r="A43" t="s">
        <v>19</v>
      </c>
      <c r="B43">
        <v>16</v>
      </c>
      <c r="C43" s="5">
        <v>141965</v>
      </c>
    </row>
    <row r="44" spans="1:3">
      <c r="A44" t="s">
        <v>20</v>
      </c>
      <c r="B44">
        <v>16</v>
      </c>
      <c r="C44" s="5">
        <v>22000</v>
      </c>
    </row>
    <row r="45" spans="1:3">
      <c r="A45" t="s">
        <v>19</v>
      </c>
      <c r="B45">
        <v>17</v>
      </c>
      <c r="C45" s="5">
        <v>139077</v>
      </c>
    </row>
    <row r="46" spans="1:3">
      <c r="A46" t="s">
        <v>20</v>
      </c>
      <c r="B46">
        <v>17</v>
      </c>
      <c r="C46" s="5">
        <v>22013</v>
      </c>
    </row>
    <row r="47" spans="1:3">
      <c r="A47" t="s">
        <v>19</v>
      </c>
      <c r="B47">
        <v>18</v>
      </c>
      <c r="C47" s="5">
        <v>136192</v>
      </c>
    </row>
    <row r="48" spans="1:3">
      <c r="A48" t="s">
        <v>20</v>
      </c>
      <c r="B48">
        <v>18</v>
      </c>
      <c r="C48" s="5">
        <v>22188</v>
      </c>
    </row>
    <row r="49" spans="1:3">
      <c r="A49" t="s">
        <v>19</v>
      </c>
      <c r="B49">
        <v>19</v>
      </c>
      <c r="C49" s="5">
        <v>133463</v>
      </c>
    </row>
    <row r="50" spans="1:3">
      <c r="A50" t="s">
        <v>20</v>
      </c>
      <c r="B50">
        <v>19</v>
      </c>
      <c r="C50" s="5">
        <v>21973</v>
      </c>
    </row>
    <row r="51" spans="1:3">
      <c r="A51" t="s">
        <v>19</v>
      </c>
      <c r="B51">
        <v>20</v>
      </c>
      <c r="C51" s="5">
        <v>130388</v>
      </c>
    </row>
    <row r="52" spans="1:3">
      <c r="A52" t="s">
        <v>20</v>
      </c>
      <c r="B52">
        <v>20</v>
      </c>
      <c r="C52" s="5">
        <v>22040</v>
      </c>
    </row>
    <row r="53" spans="1:3">
      <c r="A53" t="s">
        <v>19</v>
      </c>
      <c r="B53">
        <v>21</v>
      </c>
      <c r="C53" s="5">
        <v>127841</v>
      </c>
    </row>
    <row r="54" spans="1:3">
      <c r="A54" t="s">
        <v>20</v>
      </c>
      <c r="B54">
        <v>21</v>
      </c>
      <c r="C54" s="5">
        <v>22041</v>
      </c>
    </row>
    <row r="55" spans="1:3">
      <c r="A55" t="s">
        <v>19</v>
      </c>
      <c r="B55">
        <v>22</v>
      </c>
      <c r="C55" s="5">
        <v>131761</v>
      </c>
    </row>
    <row r="56" spans="1:3">
      <c r="A56" t="s">
        <v>20</v>
      </c>
      <c r="B56">
        <v>22</v>
      </c>
      <c r="C56" s="5">
        <v>22011</v>
      </c>
    </row>
    <row r="57" spans="1:3">
      <c r="A57" t="s">
        <v>19</v>
      </c>
      <c r="B57">
        <v>23</v>
      </c>
      <c r="C57" s="5">
        <v>128637</v>
      </c>
    </row>
    <row r="58" spans="1:3">
      <c r="A58" t="s">
        <v>20</v>
      </c>
      <c r="B58">
        <v>23</v>
      </c>
      <c r="C58" s="5">
        <v>22085</v>
      </c>
    </row>
    <row r="59" spans="1:3">
      <c r="A59" t="s">
        <v>19</v>
      </c>
      <c r="B59">
        <v>24</v>
      </c>
      <c r="C59" s="5">
        <v>128750</v>
      </c>
    </row>
    <row r="60" spans="1:3">
      <c r="A60" t="s">
        <v>20</v>
      </c>
      <c r="B60">
        <v>24</v>
      </c>
      <c r="C60" s="5">
        <v>22169</v>
      </c>
    </row>
    <row r="61" spans="1:3">
      <c r="A61" t="s">
        <v>21</v>
      </c>
      <c r="B61">
        <v>0</v>
      </c>
      <c r="C61" s="5">
        <v>4297646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PQ Sort</vt:lpstr>
      <vt:lpstr>Merge Sort</vt:lpstr>
      <vt:lpstr>50G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Terei</cp:lastModifiedBy>
  <cp:revision>12</cp:revision>
  <dcterms:created xsi:type="dcterms:W3CDTF">2015-08-04T09:32:46Z</dcterms:created>
  <dcterms:modified xsi:type="dcterms:W3CDTF">2015-08-05T18:58:18Z</dcterms:modified>
  <dc:language>en-US</dc:language>
</cp:coreProperties>
</file>