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v\Downloads\"/>
    </mc:Choice>
  </mc:AlternateContent>
  <xr:revisionPtr revIDLastSave="0" documentId="13_ncr:1_{C5EA05E2-902E-4B43-AA7F-E8700C6A7306}" xr6:coauthVersionLast="45" xr6:coauthVersionMax="45" xr10:uidLastSave="{00000000-0000-0000-0000-000000000000}"/>
  <bookViews>
    <workbookView xWindow="-120" yWindow="-120" windowWidth="25440" windowHeight="15390" activeTab="1" xr2:uid="{3BBA1130-1408-A443-A53D-000549C49136}"/>
  </bookViews>
  <sheets>
    <sheet name="Original" sheetId="1" r:id="rId1"/>
    <sheet name="Example Patient" sheetId="3" r:id="rId2"/>
    <sheet name="NAD Patient" sheetId="5" r:id="rId3"/>
    <sheet name="Lookup Tables" sheetId="2" r:id="rId4"/>
  </sheets>
  <definedNames>
    <definedName name="BSCode" localSheetId="2">BodyRegions[[#All],[Body Structure]]</definedName>
    <definedName name="BSCode">BodyRegions[[#All],[Body Structure]]</definedName>
    <definedName name="QVCode" localSheetId="2">QualifierValuess[[#All],[Qualifier Value]]</definedName>
    <definedName name="QVCode">QualifierValuess[[#All],[Qualifier Value]]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3" l="1"/>
  <c r="E2" i="3"/>
  <c r="C2" i="3"/>
  <c r="B2" i="3"/>
  <c r="B5" i="3"/>
  <c r="C5" i="3"/>
  <c r="E5" i="3"/>
  <c r="F5" i="3"/>
  <c r="E4" i="3"/>
  <c r="F4" i="3"/>
  <c r="B4" i="3"/>
  <c r="C4" i="3"/>
  <c r="E2" i="5"/>
  <c r="F28" i="3"/>
  <c r="E28" i="3"/>
  <c r="C28" i="3"/>
  <c r="B28" i="3"/>
  <c r="F27" i="3"/>
  <c r="E27" i="3"/>
  <c r="C27" i="3"/>
  <c r="B27" i="3"/>
  <c r="F26" i="3"/>
  <c r="E26" i="3"/>
  <c r="C26" i="3"/>
  <c r="B26" i="3"/>
  <c r="F24" i="3"/>
  <c r="E24" i="3"/>
  <c r="C24" i="3"/>
  <c r="B24" i="3"/>
  <c r="F25" i="3"/>
  <c r="E25" i="3"/>
  <c r="C25" i="3"/>
  <c r="B25" i="3"/>
  <c r="F23" i="3"/>
  <c r="E23" i="3"/>
  <c r="C23" i="3"/>
  <c r="B23" i="3"/>
  <c r="B54" i="5" l="1"/>
  <c r="C54" i="5"/>
  <c r="E54" i="5"/>
  <c r="F54" i="5"/>
  <c r="B53" i="5"/>
  <c r="C53" i="5"/>
  <c r="E53" i="5"/>
  <c r="F53" i="5"/>
  <c r="B52" i="5"/>
  <c r="C52" i="5"/>
  <c r="E52" i="5"/>
  <c r="F52" i="5"/>
  <c r="B51" i="5"/>
  <c r="C51" i="5"/>
  <c r="E51" i="5"/>
  <c r="F51" i="5"/>
  <c r="B50" i="5"/>
  <c r="C50" i="5"/>
  <c r="E50" i="5"/>
  <c r="F50" i="5"/>
  <c r="B49" i="5"/>
  <c r="C49" i="5"/>
  <c r="E49" i="5"/>
  <c r="F49" i="5"/>
  <c r="B48" i="5"/>
  <c r="C48" i="5"/>
  <c r="E48" i="5"/>
  <c r="F48" i="5"/>
  <c r="B47" i="5"/>
  <c r="C47" i="5"/>
  <c r="E47" i="5"/>
  <c r="F47" i="5"/>
  <c r="B46" i="5"/>
  <c r="C46" i="5"/>
  <c r="E46" i="5"/>
  <c r="F46" i="5"/>
  <c r="B45" i="5"/>
  <c r="C45" i="5"/>
  <c r="E45" i="5"/>
  <c r="F45" i="5"/>
  <c r="B44" i="5"/>
  <c r="C44" i="5"/>
  <c r="E44" i="5"/>
  <c r="F44" i="5"/>
  <c r="B43" i="5"/>
  <c r="C43" i="5"/>
  <c r="E43" i="5"/>
  <c r="F43" i="5"/>
  <c r="B42" i="5"/>
  <c r="C42" i="5"/>
  <c r="E42" i="5"/>
  <c r="F42" i="5"/>
  <c r="B41" i="5"/>
  <c r="C41" i="5"/>
  <c r="E41" i="5"/>
  <c r="F41" i="5"/>
  <c r="B40" i="5"/>
  <c r="C40" i="5"/>
  <c r="E40" i="5"/>
  <c r="F40" i="5"/>
  <c r="B39" i="5"/>
  <c r="C39" i="5"/>
  <c r="E39" i="5"/>
  <c r="F39" i="5"/>
  <c r="B38" i="5"/>
  <c r="C38" i="5"/>
  <c r="E38" i="5"/>
  <c r="F38" i="5"/>
  <c r="B37" i="5"/>
  <c r="C37" i="5"/>
  <c r="E37" i="5"/>
  <c r="F37" i="5"/>
  <c r="B36" i="5"/>
  <c r="C36" i="5"/>
  <c r="E36" i="5"/>
  <c r="F36" i="5"/>
  <c r="B35" i="5"/>
  <c r="C35" i="5"/>
  <c r="E35" i="5"/>
  <c r="F35" i="5"/>
  <c r="B34" i="5"/>
  <c r="C34" i="5"/>
  <c r="E34" i="5"/>
  <c r="F34" i="5"/>
  <c r="B33" i="5"/>
  <c r="C33" i="5"/>
  <c r="E33" i="5"/>
  <c r="F33" i="5"/>
  <c r="B32" i="5"/>
  <c r="C32" i="5"/>
  <c r="E32" i="5"/>
  <c r="F32" i="5"/>
  <c r="B31" i="5"/>
  <c r="C31" i="5"/>
  <c r="E31" i="5"/>
  <c r="F31" i="5"/>
  <c r="B30" i="5"/>
  <c r="C30" i="5"/>
  <c r="E30" i="5"/>
  <c r="F30" i="5"/>
  <c r="B29" i="5"/>
  <c r="C29" i="5"/>
  <c r="E29" i="5"/>
  <c r="F29" i="5"/>
  <c r="B28" i="5"/>
  <c r="C28" i="5"/>
  <c r="E28" i="5"/>
  <c r="F28" i="5"/>
  <c r="B27" i="5"/>
  <c r="C27" i="5"/>
  <c r="E27" i="5"/>
  <c r="F27" i="5"/>
  <c r="B26" i="5"/>
  <c r="C26" i="5"/>
  <c r="E26" i="5"/>
  <c r="F26" i="5"/>
  <c r="B25" i="5"/>
  <c r="C25" i="5"/>
  <c r="E25" i="5"/>
  <c r="F25" i="5"/>
  <c r="B24" i="5"/>
  <c r="C24" i="5"/>
  <c r="E24" i="5"/>
  <c r="F24" i="5"/>
  <c r="B23" i="5"/>
  <c r="C23" i="5"/>
  <c r="B4" i="5"/>
  <c r="C4" i="5"/>
  <c r="E4" i="5"/>
  <c r="F4" i="5"/>
  <c r="B5" i="5"/>
  <c r="C5" i="5"/>
  <c r="E5" i="5"/>
  <c r="F5" i="5"/>
  <c r="B6" i="5"/>
  <c r="C6" i="5"/>
  <c r="E6" i="5"/>
  <c r="F6" i="5"/>
  <c r="B7" i="5"/>
  <c r="C7" i="5"/>
  <c r="E7" i="5"/>
  <c r="F7" i="5"/>
  <c r="B8" i="5"/>
  <c r="C8" i="5"/>
  <c r="E8" i="5"/>
  <c r="F8" i="5"/>
  <c r="B9" i="5"/>
  <c r="C9" i="5"/>
  <c r="E9" i="5"/>
  <c r="F9" i="5"/>
  <c r="B10" i="5"/>
  <c r="C10" i="5"/>
  <c r="E10" i="5"/>
  <c r="F10" i="5"/>
  <c r="B11" i="5"/>
  <c r="C11" i="5"/>
  <c r="E11" i="5"/>
  <c r="F11" i="5"/>
  <c r="B12" i="5"/>
  <c r="C12" i="5"/>
  <c r="E12" i="5"/>
  <c r="F12" i="5"/>
  <c r="B13" i="5"/>
  <c r="C13" i="5"/>
  <c r="E13" i="5"/>
  <c r="F13" i="5"/>
  <c r="B14" i="5"/>
  <c r="C14" i="5"/>
  <c r="E14" i="5"/>
  <c r="F14" i="5"/>
  <c r="B15" i="5"/>
  <c r="C15" i="5"/>
  <c r="E15" i="5"/>
  <c r="F15" i="5"/>
  <c r="B16" i="5"/>
  <c r="C16" i="5"/>
  <c r="E16" i="5"/>
  <c r="F16" i="5"/>
  <c r="B17" i="5"/>
  <c r="C17" i="5"/>
  <c r="E17" i="5"/>
  <c r="F17" i="5"/>
  <c r="B18" i="5"/>
  <c r="C18" i="5"/>
  <c r="E18" i="5"/>
  <c r="F18" i="5"/>
  <c r="B19" i="5"/>
  <c r="C19" i="5"/>
  <c r="E19" i="5"/>
  <c r="F19" i="5"/>
  <c r="B20" i="5"/>
  <c r="C20" i="5"/>
  <c r="E20" i="5"/>
  <c r="F20" i="5"/>
  <c r="B21" i="5"/>
  <c r="C21" i="5"/>
  <c r="E21" i="5"/>
  <c r="F21" i="5"/>
  <c r="B22" i="5"/>
  <c r="C22" i="5"/>
  <c r="E22" i="5"/>
  <c r="F22" i="5"/>
  <c r="B3" i="5"/>
  <c r="B2" i="5"/>
  <c r="C3" i="5"/>
  <c r="C2" i="5"/>
  <c r="F23" i="5"/>
  <c r="E23" i="5"/>
  <c r="F3" i="5"/>
  <c r="E3" i="5"/>
  <c r="F2" i="5"/>
  <c r="B3" i="3"/>
  <c r="C3" i="3"/>
  <c r="E3" i="3"/>
  <c r="F3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</calcChain>
</file>

<file path=xl/sharedStrings.xml><?xml version="1.0" encoding="utf-8"?>
<sst xmlns="http://schemas.openxmlformats.org/spreadsheetml/2006/main" count="417" uniqueCount="131">
  <si>
    <t>BodySite</t>
  </si>
  <si>
    <t>BS SNOMED</t>
  </si>
  <si>
    <t>Method</t>
  </si>
  <si>
    <t>OM SNOMED</t>
  </si>
  <si>
    <t>Finding</t>
  </si>
  <si>
    <t>Obs SNOMED</t>
  </si>
  <si>
    <t>LOINC</t>
  </si>
  <si>
    <t>Entire body</t>
  </si>
  <si>
    <t>Slightly overweight</t>
  </si>
  <si>
    <t>Cachexia</t>
  </si>
  <si>
    <t>Not jaundiced</t>
  </si>
  <si>
    <t>Cant enter NOT jaundiced</t>
  </si>
  <si>
    <t>Entire brain (cognition)</t>
  </si>
  <si>
    <t>Apyrexial (Afebrile)</t>
  </si>
  <si>
    <t>Entire skin</t>
  </si>
  <si>
    <t>No rash</t>
  </si>
  <si>
    <t>No bruises</t>
  </si>
  <si>
    <t>No peripheral oedema</t>
  </si>
  <si>
    <t>No gynaecomastia</t>
  </si>
  <si>
    <t>No palmer erythema</t>
  </si>
  <si>
    <t>No Dupuytren's contracture</t>
  </si>
  <si>
    <t>Entire chest wall</t>
  </si>
  <si>
    <t>Multiple spider naevi</t>
  </si>
  <si>
    <t>Entire abdomen</t>
  </si>
  <si>
    <t>Palpation</t>
  </si>
  <si>
    <t>No abdominal masses</t>
  </si>
  <si>
    <t>No hepatomegaly</t>
  </si>
  <si>
    <t>No splenomegaly</t>
  </si>
  <si>
    <t>Percussion</t>
  </si>
  <si>
    <t>Liver span slightly reduced to percussion (approx 6 cm)</t>
  </si>
  <si>
    <t>?</t>
  </si>
  <si>
    <t>No ascites demonstrated</t>
  </si>
  <si>
    <t>Prominent veins visible around umbilicus (caput medusa)</t>
  </si>
  <si>
    <t>Auscultation</t>
  </si>
  <si>
    <t>Bowel sounds normal</t>
  </si>
  <si>
    <t>No bruits</t>
  </si>
  <si>
    <t>Entire rectum</t>
  </si>
  <si>
    <t>Lower rectum empty of faeces</t>
  </si>
  <si>
    <t>No blood on glove</t>
  </si>
  <si>
    <t>Examination Finding</t>
  </si>
  <si>
    <t>O/E - colour plae</t>
  </si>
  <si>
    <t>Neurological Examination</t>
  </si>
  <si>
    <t>Oriented to person, time and place</t>
  </si>
  <si>
    <t>Timeti</t>
  </si>
  <si>
    <t>Taking patient vital signs assessment</t>
  </si>
  <si>
    <t>cant enter NOT BRUISED</t>
  </si>
  <si>
    <t>cant enter NOT Oedena</t>
  </si>
  <si>
    <t>cant enter NOT gynaecomastia</t>
  </si>
  <si>
    <t>cant enter NO palmar eythema</t>
  </si>
  <si>
    <t>cant enter NO dupuytrens</t>
  </si>
  <si>
    <t>Tenderness absent</t>
  </si>
  <si>
    <t>No code for No Abdo Masses</t>
  </si>
  <si>
    <t>No code for No Hepatomegaly</t>
  </si>
  <si>
    <t>No code for NO splenomegaly</t>
  </si>
  <si>
    <t>No code - liver span</t>
  </si>
  <si>
    <t>No code for NO Ascites</t>
  </si>
  <si>
    <t>O/E - rectal examination - NAD</t>
  </si>
  <si>
    <t>O/E Rectum - Prostate - NAD</t>
  </si>
  <si>
    <t>Digital rectal examination</t>
  </si>
  <si>
    <t>No code for no findings</t>
  </si>
  <si>
    <t>Entire body region</t>
  </si>
  <si>
    <t>Entire head</t>
  </si>
  <si>
    <t>Entire eye</t>
  </si>
  <si>
    <t>body structure</t>
  </si>
  <si>
    <t>Entire mouth region</t>
  </si>
  <si>
    <t>This should be taken to include the nose as there is no SNOMED code representing mouth and nose</t>
  </si>
  <si>
    <t>Entire hand</t>
  </si>
  <si>
    <t>Entire perineum</t>
  </si>
  <si>
    <t>Entire lower limb</t>
  </si>
  <si>
    <t>Entire foot</t>
  </si>
  <si>
    <t>Entire thorax</t>
  </si>
  <si>
    <t>Entire upper limb</t>
  </si>
  <si>
    <t>qualifier value</t>
  </si>
  <si>
    <t>Inspection - action</t>
  </si>
  <si>
    <t>Palpation - action</t>
  </si>
  <si>
    <t>Percussion - action</t>
  </si>
  <si>
    <t>user preferred this over the procedure code</t>
  </si>
  <si>
    <t>Auscultation - action</t>
  </si>
  <si>
    <t>Functional assessment - action</t>
  </si>
  <si>
    <t>Comment</t>
  </si>
  <si>
    <t>No abnormality detected</t>
  </si>
  <si>
    <t>finding</t>
  </si>
  <si>
    <t>BodyRegion</t>
  </si>
  <si>
    <t>BR Description</t>
  </si>
  <si>
    <t>QualifierValue</t>
  </si>
  <si>
    <t>QV Description</t>
  </si>
  <si>
    <t>no rash</t>
  </si>
  <si>
    <t>no tenderness</t>
  </si>
  <si>
    <t>no masses</t>
  </si>
  <si>
    <t>no hepatomegaly</t>
  </si>
  <si>
    <t>no splenomegaly</t>
  </si>
  <si>
    <t>liver span slightly reduced to percussion (approx. 6cm at mid-clavicular line)</t>
  </si>
  <si>
    <t>no ascites demonstrated</t>
  </si>
  <si>
    <t>prominent veins visible around umbilicus (caput medusa)</t>
  </si>
  <si>
    <t>bowel sounds normal</t>
  </si>
  <si>
    <t>no bruit</t>
  </si>
  <si>
    <t>lower rectum empty of faeces</t>
  </si>
  <si>
    <t>no blood on the glove</t>
  </si>
  <si>
    <t>prostate feels normal</t>
  </si>
  <si>
    <t>multiple spider naevi on chest</t>
  </si>
  <si>
    <t>default</t>
  </si>
  <si>
    <t>disorder</t>
  </si>
  <si>
    <t>situation</t>
  </si>
  <si>
    <t>slightly overweight</t>
  </si>
  <si>
    <t>moderate loss of muscle bulk</t>
  </si>
  <si>
    <t>pale</t>
  </si>
  <si>
    <t>not jaundiced</t>
  </si>
  <si>
    <t>Finding Desc</t>
  </si>
  <si>
    <t>Finding Type</t>
  </si>
  <si>
    <t>Original</t>
  </si>
  <si>
    <t>BR Type</t>
  </si>
  <si>
    <t>QV Type</t>
  </si>
  <si>
    <t>Body Structure</t>
  </si>
  <si>
    <t>Qualifier Value</t>
  </si>
  <si>
    <t>QV type</t>
  </si>
  <si>
    <t>BS Description</t>
  </si>
  <si>
    <t>BS type</t>
  </si>
  <si>
    <t>oriented to time, place and person</t>
  </si>
  <si>
    <t>afebrile</t>
  </si>
  <si>
    <t>no bruises</t>
  </si>
  <si>
    <t>no peripheral oedema</t>
  </si>
  <si>
    <t>no gynaecomastia</t>
  </si>
  <si>
    <t>no palmar erythema</t>
  </si>
  <si>
    <t>no Dupuytren's contracture</t>
  </si>
  <si>
    <t>Mental status determination</t>
  </si>
  <si>
    <t>assessment of orientation and alertness</t>
  </si>
  <si>
    <t>procedure</t>
  </si>
  <si>
    <t>Assess vital signs</t>
  </si>
  <si>
    <t>HR:70, RR: 16, sitting BP: 120/80, Temp: 36.5</t>
  </si>
  <si>
    <t>HR:90, RR: 20, sitting BP: 90/70, Temp: 36.9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</si>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</sst>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Tahoma"/>
      <family val="2"/>
    </font>
    <font>
      <sz val="10"/>
      <color rgb="FF333333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2ED"/>
        <bgColor indexed="64"/>
      </patternFill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6" fillId="5" borderId="0" applyNumberFormat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4" fillId="2" borderId="0" xfId="0" applyFont="1" applyFill="1"/>
    <xf numFmtId="0" fontId="1" fillId="4" borderId="0" xfId="0" applyFont="1" applyFill="1"/>
    <xf numFmtId="0" fontId="5" fillId="4" borderId="0" xfId="0" applyFont="1" applyFill="1"/>
    <xf numFmtId="0" fontId="0" fillId="2" borderId="0" xfId="0" applyFill="1"/>
    <xf numFmtId="0" fontId="0" fillId="0" borderId="0" xfId="0" applyFont="1"/>
    <xf numFmtId="0" fontId="7" fillId="6" borderId="0" xfId="0" applyFont="1" applyFill="1"/>
    <xf numFmtId="0" fontId="7" fillId="6" borderId="2" xfId="0" applyFont="1" applyFill="1" applyBorder="1"/>
    <xf numFmtId="0" fontId="10" fillId="0" borderId="0" xfId="0" applyFont="1"/>
    <xf numFmtId="0" fontId="7" fillId="6" borderId="0" xfId="0" applyFont="1" applyFill="1" applyBorder="1"/>
    <xf numFmtId="0" fontId="7" fillId="6" borderId="5" xfId="0" applyFont="1" applyFill="1" applyBorder="1"/>
    <xf numFmtId="0" fontId="0" fillId="0" borderId="0" xfId="0" applyFont="1" applyFill="1"/>
    <xf numFmtId="0" fontId="7" fillId="6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7" fillId="6" borderId="5" xfId="0" applyFont="1" applyFill="1" applyBorder="1" applyAlignment="1">
      <alignment horizontal="left"/>
    </xf>
    <xf numFmtId="0" fontId="11" fillId="7" borderId="6" xfId="0" applyFont="1" applyFill="1" applyBorder="1" applyAlignment="1">
      <alignment horizontal="left"/>
    </xf>
    <xf numFmtId="0" fontId="8" fillId="7" borderId="6" xfId="0" applyFont="1" applyFill="1" applyBorder="1" applyAlignment="1">
      <alignment horizontal="left"/>
    </xf>
    <xf numFmtId="1" fontId="0" fillId="0" borderId="0" xfId="0" applyNumberFormat="1" applyFont="1"/>
    <xf numFmtId="0" fontId="9" fillId="0" borderId="1" xfId="0" applyFont="1" applyFill="1" applyBorder="1" applyAlignment="1">
      <alignment horizontal="left"/>
    </xf>
    <xf numFmtId="1" fontId="0" fillId="0" borderId="0" xfId="0" applyNumberFormat="1" applyFont="1" applyFill="1"/>
    <xf numFmtId="1" fontId="0" fillId="0" borderId="0" xfId="0" applyNumberFormat="1" applyFont="1" applyAlignment="1">
      <alignment horizontal="left"/>
    </xf>
    <xf numFmtId="0" fontId="10" fillId="0" borderId="6" xfId="0" applyFont="1" applyFill="1" applyBorder="1" applyAlignment="1">
      <alignment horizontal="left"/>
    </xf>
    <xf numFmtId="1" fontId="10" fillId="0" borderId="0" xfId="0" applyNumberFormat="1" applyFont="1"/>
    <xf numFmtId="0" fontId="6" fillId="5" borderId="2" xfId="1" applyBorder="1"/>
    <xf numFmtId="0" fontId="6" fillId="5" borderId="1" xfId="1" applyBorder="1" applyAlignment="1">
      <alignment horizontal="left"/>
    </xf>
    <xf numFmtId="0" fontId="10" fillId="8" borderId="6" xfId="0" applyNumberFormat="1" applyFont="1" applyFill="1" applyBorder="1" applyAlignment="1">
      <alignment horizontal="left"/>
    </xf>
    <xf numFmtId="0" fontId="0" fillId="8" borderId="0" xfId="0" applyNumberFormat="1" applyFont="1" applyFill="1" applyBorder="1" applyAlignment="1">
      <alignment horizontal="left"/>
    </xf>
    <xf numFmtId="0" fontId="10" fillId="8" borderId="2" xfId="0" applyFont="1" applyFill="1" applyBorder="1"/>
    <xf numFmtId="0" fontId="0" fillId="8" borderId="0" xfId="0" applyFont="1" applyFill="1"/>
    <xf numFmtId="0" fontId="10" fillId="8" borderId="2" xfId="0" applyFont="1" applyFill="1" applyBorder="1" applyAlignment="1">
      <alignment horizontal="left"/>
    </xf>
    <xf numFmtId="0" fontId="0" fillId="8" borderId="0" xfId="0" applyFont="1" applyFill="1" applyAlignment="1">
      <alignment horizontal="left"/>
    </xf>
    <xf numFmtId="0" fontId="10" fillId="8" borderId="6" xfId="0" applyNumberFormat="1" applyFont="1" applyFill="1" applyBorder="1"/>
    <xf numFmtId="0" fontId="0" fillId="8" borderId="0" xfId="0" applyNumberFormat="1" applyFont="1" applyFill="1" applyBorder="1"/>
    <xf numFmtId="0" fontId="11" fillId="0" borderId="4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11" fillId="0" borderId="8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/>
    </xf>
    <xf numFmtId="0" fontId="0" fillId="9" borderId="0" xfId="0" applyFont="1" applyFill="1" applyAlignment="1">
      <alignment horizontal="left"/>
    </xf>
    <xf numFmtId="0" fontId="10" fillId="9" borderId="6" xfId="0" applyNumberFormat="1" applyFont="1" applyFill="1" applyBorder="1" applyAlignment="1">
      <alignment horizontal="left"/>
    </xf>
    <xf numFmtId="0" fontId="0" fillId="9" borderId="0" xfId="0" applyFont="1" applyFill="1"/>
    <xf numFmtId="0" fontId="9" fillId="0" borderId="0" xfId="0" applyFont="1" applyFill="1" applyBorder="1" applyAlignment="1">
      <alignment horizontal="left"/>
    </xf>
    <xf numFmtId="0" fontId="10" fillId="0" borderId="0" xfId="1" applyFont="1" applyFill="1" applyBorder="1"/>
  </cellXfs>
  <cellStyles count="2">
    <cellStyle name="Good" xfId="1" builtinId="26"/>
    <cellStyle name="Normal" xfId="0" builtinId="0"/>
  </cellStyles>
  <dxfs count="46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rgb="FF8EA9DB"/>
        </left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colors>
    <mruColors>
      <color rgb="FFFFD2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12D9C8-D8EC-8E49-87B0-665B1D0E7433}" name="ExamplePatient" displayName="ExamplePatient" ref="A1:J28" totalsRowShown="0" headerRowDxfId="45" dataDxfId="44" tableBorderDxfId="43">
  <autoFilter ref="A1:J28" xr:uid="{69D2F471-3B25-8F40-A793-C4B496B1A848}"/>
  <tableColumns count="10">
    <tableColumn id="1" xr3:uid="{D60D1FFC-B557-DB43-A15B-98CCD78778E6}" name="BodyRegion" dataDxfId="42"/>
    <tableColumn id="2" xr3:uid="{909C818A-39DD-3B4B-B42C-7FE06653FBD4}" name="BR Description" dataDxfId="41">
      <calculatedColumnFormula>IF(ISNA(VLOOKUP(A2,BodyRegions[],2,FALSE)),"",VLOOKUP(A2,BodyRegions[],2,FALSE))</calculatedColumnFormula>
    </tableColumn>
    <tableColumn id="3" xr3:uid="{1E9B19C8-C794-6E41-8C47-D1258F512B8B}" name="BR Type" dataDxfId="40">
      <calculatedColumnFormula>IF(ISNA(VLOOKUP(A2,BodyRegions[],3,FALSE)),"",VLOOKUP(A2,BodyRegions[],3,FALSE))</calculatedColumnFormula>
    </tableColumn>
    <tableColumn id="4" xr3:uid="{FA336024-64E8-0644-9BAB-20254770FAA8}" name="QualifierValue" dataDxfId="39"/>
    <tableColumn id="5" xr3:uid="{61BCC3E5-BEE4-D541-926E-3E4D61B74481}" name="QV Description" dataDxfId="38">
      <calculatedColumnFormula>IF(ISNA(VLOOKUP(D2,QualifierValuess[],2,FALSE)),"",VLOOKUP(D2,QualifierValuess[],2,FALSE))</calculatedColumnFormula>
    </tableColumn>
    <tableColumn id="6" xr3:uid="{7D07F85C-625D-0141-8DA0-FFAC1556C190}" name="QV Type" dataDxfId="37">
      <calculatedColumnFormula>IF(ISNA(VLOOKUP(D2,QualifierValuess[],3,FALSE)),"",VLOOKUP(D2,QualifierValuess[],3,FALSE))</calculatedColumnFormula>
    </tableColumn>
    <tableColumn id="7" xr3:uid="{F941E641-B76E-8944-A192-E4B471F16685}" name="Finding" dataDxfId="36"/>
    <tableColumn id="8" xr3:uid="{4D189E26-E6C6-8C49-BDE0-04E9D348AE53}" name="Finding Desc" dataDxfId="0"/>
    <tableColumn id="9" xr3:uid="{9C2E949B-455A-A942-B1CA-EDDC48A57919}" name="Finding Type" dataDxfId="35"/>
    <tableColumn id="10" xr3:uid="{151F9423-D002-D947-AAC1-868404397E07}" name="Original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E1F9E8-2963-CD47-922E-4C1A146101A2}" name="ExamplePatient10" displayName="ExamplePatient10" ref="A1:J54" totalsRowShown="0" headerRowDxfId="33" dataDxfId="32" tableBorderDxfId="31">
  <autoFilter ref="A1:J54" xr:uid="{69D2F471-3B25-8F40-A793-C4B496B1A848}"/>
  <tableColumns count="10">
    <tableColumn id="1" xr3:uid="{CCB5C3F2-0FEF-DF47-A802-F631653AAC10}" name="BodyRegion" dataDxfId="30"/>
    <tableColumn id="2" xr3:uid="{B2490CC0-7DE2-1D42-AB8B-F957F07646E6}" name="BR Description" dataDxfId="29">
      <calculatedColumnFormula>IF(ISNA(VLOOKUP(A2,BodyRegions[],2,FALSE)),"",VLOOKUP(A2,BodyRegions[],2,FALSE))</calculatedColumnFormula>
    </tableColumn>
    <tableColumn id="3" xr3:uid="{81BAD84B-43CB-D244-8307-B88D9FD9FB24}" name="BR Type" dataDxfId="28">
      <calculatedColumnFormula>IF(ISNA(VLOOKUP(A2,BodyRegions[],3,FALSE)),"",VLOOKUP(A2,BodyRegions[],3,FALSE))</calculatedColumnFormula>
    </tableColumn>
    <tableColumn id="4" xr3:uid="{1D13DF9E-E3D0-C240-86BC-03E1B1CCBE71}" name="QualifierValue" dataDxfId="27"/>
    <tableColumn id="5" xr3:uid="{6D982A4D-81A4-E648-94C1-16A96527BAC1}" name="QV Description" dataDxfId="26">
      <calculatedColumnFormula>IF(ISNA(VLOOKUP(D2,QualifierValuess[],2,FALSE)),"",VLOOKUP(D2,QualifierValuess[],2,FALSE))</calculatedColumnFormula>
    </tableColumn>
    <tableColumn id="6" xr3:uid="{90546DDD-0CB9-7541-87C7-786253403824}" name="QV Type" dataDxfId="25">
      <calculatedColumnFormula>IF(ISNA(VLOOKUP(D2,QualifierValuess[],3,FALSE)),"",VLOOKUP(D2,QualifierValuess[],3,FALSE))</calculatedColumnFormula>
    </tableColumn>
    <tableColumn id="7" xr3:uid="{4C0BCCFF-EA1A-E843-B022-FEDDBBD1A945}" name="Finding" dataDxfId="24"/>
    <tableColumn id="8" xr3:uid="{B1B5493F-532B-9C45-8C87-75BA4C826011}" name="Finding Desc" dataDxfId="23"/>
    <tableColumn id="9" xr3:uid="{396A12F8-A1FF-1F47-84CD-DCD8D08066FC}" name="Finding Type" dataDxfId="22"/>
    <tableColumn id="10" xr3:uid="{15A0EB63-6986-B64A-B2B1-CE7AF8766E48}" name="Original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7CCBAC-73D8-FB4A-A46E-A9B06194E837}" name="BodyRegions" displayName="BodyRegions" ref="A4:D15" totalsRowShown="0" headerRowDxfId="20" dataDxfId="19">
  <autoFilter ref="A4:D15" xr:uid="{6808730B-B86C-1247-B1F9-BAA3B2AB2E50}"/>
  <tableColumns count="4">
    <tableColumn id="1" xr3:uid="{4BFC0DFC-0E70-E24A-B91D-EF9800057133}" name="Body Structure" dataDxfId="18"/>
    <tableColumn id="2" xr3:uid="{DC4412F5-2AF0-5044-B878-890A71264011}" name="BS Description" dataDxfId="17"/>
    <tableColumn id="3" xr3:uid="{F7E4DA72-210B-344E-BF3E-982588EB3F4C}" name="BS type" dataDxfId="16"/>
    <tableColumn id="4" xr3:uid="{23B250B6-7B9A-1E4D-AA62-765F8C8163E3}" name="Comment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6A9192-BBB2-D749-A8C7-B94DA75C1B88}" name="QualifierValuess" displayName="QualifierValuess" ref="A19:D26" totalsRowShown="0" headerRowDxfId="14" dataDxfId="13">
  <autoFilter ref="A19:D26" xr:uid="{B4C89ADC-CA35-274A-A32E-5FBFD5A84400}"/>
  <tableColumns count="4">
    <tableColumn id="1" xr3:uid="{A0A76D72-915F-A14D-B669-288DB60827EB}" name="Qualifier Value" dataDxfId="12"/>
    <tableColumn id="2" xr3:uid="{D25EC630-8F23-A743-8153-44EB6BA819DA}" name="QV Description" dataDxfId="11"/>
    <tableColumn id="3" xr3:uid="{EC7E2864-3C0C-A043-B386-483CBF41B179}" name="QV type" dataDxfId="10"/>
    <tableColumn id="4" xr3:uid="{6C34BD8B-783D-044F-A815-BCECFAD21E0C}" name="Comment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4FDD05-80E3-5048-B913-0DDC73D4D31B}" name="DefaultFinding" displayName="DefaultFinding" ref="A1:D2" totalsRowShown="0" headerRowDxfId="8" headerRowBorderDxfId="7" tableBorderDxfId="6" totalsRowBorderDxfId="5">
  <autoFilter ref="A1:D2" xr:uid="{987A82D0-E255-9E41-B761-FBA742AC4F48}"/>
  <tableColumns count="4">
    <tableColumn id="1" xr3:uid="{308BC3E1-C73A-0E42-8BFC-34F8243C09E6}" name="Finding" dataDxfId="4"/>
    <tableColumn id="2" xr3:uid="{CE9AF809-36A6-B44C-803F-ADFF0E6F5CE4}" name="Finding Desc" dataDxfId="3"/>
    <tableColumn id="3" xr3:uid="{7AE1A25B-07CE-964F-A963-9B000D74BD65}" name="Finding Type" dataDxfId="2"/>
    <tableColumn id="4" xr3:uid="{D898E840-959C-DE40-A3CD-DE6C2874C3D9}" name="Comme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1AE7-E441-4247-8266-2B76A3817DA8}">
  <dimension ref="A1:G28"/>
  <sheetViews>
    <sheetView workbookViewId="0">
      <selection activeCell="F9" sqref="F9"/>
    </sheetView>
  </sheetViews>
  <sheetFormatPr defaultColWidth="11" defaultRowHeight="15.75" x14ac:dyDescent="0.25"/>
  <cols>
    <col min="3" max="3" width="17" customWidth="1"/>
    <col min="5" max="5" width="22.125" customWidth="1"/>
    <col min="6" max="6" width="1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 t="s">
        <v>7</v>
      </c>
      <c r="B2" s="5">
        <v>243928005</v>
      </c>
      <c r="C2" s="5" t="s">
        <v>39</v>
      </c>
      <c r="D2" s="6">
        <v>271906008</v>
      </c>
      <c r="E2" s="5" t="s">
        <v>8</v>
      </c>
      <c r="F2" s="4">
        <v>268915006</v>
      </c>
      <c r="G2" s="2"/>
    </row>
    <row r="3" spans="1:7" x14ac:dyDescent="0.25">
      <c r="A3" s="5" t="s">
        <v>7</v>
      </c>
      <c r="B3" s="5">
        <v>243928005</v>
      </c>
      <c r="C3" s="5" t="s">
        <v>39</v>
      </c>
      <c r="D3" s="6">
        <v>271906008</v>
      </c>
      <c r="E3" s="5" t="s">
        <v>9</v>
      </c>
      <c r="F3" s="5">
        <v>238108007</v>
      </c>
      <c r="G3" s="1"/>
    </row>
    <row r="4" spans="1:7" x14ac:dyDescent="0.25">
      <c r="A4" s="5" t="s">
        <v>7</v>
      </c>
      <c r="B4" s="5">
        <v>243928005</v>
      </c>
      <c r="C4" s="5" t="s">
        <v>39</v>
      </c>
      <c r="D4" s="6">
        <v>271906008</v>
      </c>
      <c r="E4" s="5" t="s">
        <v>40</v>
      </c>
      <c r="F4" s="1">
        <v>162738007</v>
      </c>
      <c r="G4" s="1"/>
    </row>
    <row r="5" spans="1:7" x14ac:dyDescent="0.25">
      <c r="A5" s="1" t="s">
        <v>7</v>
      </c>
      <c r="B5" s="1">
        <v>243928005</v>
      </c>
      <c r="C5" s="1" t="s">
        <v>39</v>
      </c>
      <c r="D5" s="6">
        <v>271906008</v>
      </c>
      <c r="E5" s="1" t="s">
        <v>10</v>
      </c>
      <c r="F5" s="1">
        <v>18165001</v>
      </c>
      <c r="G5" s="7" t="s">
        <v>11</v>
      </c>
    </row>
    <row r="6" spans="1:7" x14ac:dyDescent="0.25">
      <c r="A6" s="5" t="s">
        <v>12</v>
      </c>
      <c r="B6" s="5">
        <v>258335003</v>
      </c>
      <c r="C6" s="8" t="s">
        <v>41</v>
      </c>
      <c r="D6" s="7">
        <v>84728005</v>
      </c>
      <c r="E6" s="5" t="s">
        <v>43</v>
      </c>
      <c r="F6" s="1">
        <v>248234008</v>
      </c>
      <c r="G6" s="1"/>
    </row>
    <row r="7" spans="1:7" x14ac:dyDescent="0.25">
      <c r="A7" s="5" t="s">
        <v>12</v>
      </c>
      <c r="B7" s="5">
        <v>258335003</v>
      </c>
      <c r="C7" s="5" t="s">
        <v>41</v>
      </c>
      <c r="D7" s="7">
        <v>84728005</v>
      </c>
      <c r="E7" s="5" t="s">
        <v>42</v>
      </c>
      <c r="F7" s="1">
        <v>426224004</v>
      </c>
      <c r="G7" s="3"/>
    </row>
    <row r="8" spans="1:7" x14ac:dyDescent="0.25">
      <c r="A8" s="7" t="s">
        <v>7</v>
      </c>
      <c r="B8" s="7">
        <v>243928005</v>
      </c>
      <c r="C8" s="5" t="s">
        <v>44</v>
      </c>
      <c r="D8" s="7">
        <v>410188000</v>
      </c>
      <c r="E8" s="5" t="s">
        <v>13</v>
      </c>
      <c r="F8" s="1">
        <v>86699002</v>
      </c>
      <c r="G8" s="1"/>
    </row>
    <row r="9" spans="1:7" x14ac:dyDescent="0.25">
      <c r="A9" s="5" t="s">
        <v>14</v>
      </c>
      <c r="B9" s="5">
        <v>181469002</v>
      </c>
      <c r="C9" s="5" t="s">
        <v>39</v>
      </c>
      <c r="D9" s="6">
        <v>271906008</v>
      </c>
      <c r="E9" s="5" t="s">
        <v>15</v>
      </c>
      <c r="F9" s="1">
        <v>162693008</v>
      </c>
      <c r="G9" s="1"/>
    </row>
    <row r="10" spans="1:7" x14ac:dyDescent="0.25">
      <c r="A10" s="1" t="s">
        <v>14</v>
      </c>
      <c r="B10" s="2">
        <v>181469002</v>
      </c>
      <c r="C10" s="1" t="s">
        <v>39</v>
      </c>
      <c r="D10" s="6">
        <v>271906008</v>
      </c>
      <c r="E10" s="9" t="s">
        <v>16</v>
      </c>
      <c r="F10" s="2">
        <v>125667009</v>
      </c>
      <c r="G10" s="1" t="s">
        <v>45</v>
      </c>
    </row>
    <row r="11" spans="1:7" x14ac:dyDescent="0.25">
      <c r="A11" s="1" t="s">
        <v>14</v>
      </c>
      <c r="B11" s="2">
        <v>181469002</v>
      </c>
      <c r="C11" s="1" t="s">
        <v>39</v>
      </c>
      <c r="D11" s="6">
        <v>271906008</v>
      </c>
      <c r="E11" s="9" t="s">
        <v>17</v>
      </c>
      <c r="F11" s="2">
        <v>267038008</v>
      </c>
      <c r="G11" s="1" t="s">
        <v>46</v>
      </c>
    </row>
    <row r="12" spans="1:7" x14ac:dyDescent="0.25">
      <c r="A12" s="1" t="s">
        <v>14</v>
      </c>
      <c r="B12" s="2">
        <v>181469002</v>
      </c>
      <c r="C12" s="1" t="s">
        <v>39</v>
      </c>
      <c r="D12" s="6">
        <v>271906008</v>
      </c>
      <c r="E12" s="9" t="s">
        <v>18</v>
      </c>
      <c r="F12" s="2">
        <v>4754008</v>
      </c>
      <c r="G12" s="1" t="s">
        <v>47</v>
      </c>
    </row>
    <row r="13" spans="1:7" x14ac:dyDescent="0.25">
      <c r="A13" s="1" t="s">
        <v>14</v>
      </c>
      <c r="B13" s="2">
        <v>181469002</v>
      </c>
      <c r="C13" s="1" t="s">
        <v>39</v>
      </c>
      <c r="D13" s="6">
        <v>271906008</v>
      </c>
      <c r="E13" s="9" t="s">
        <v>19</v>
      </c>
      <c r="F13" s="2">
        <v>56940005</v>
      </c>
      <c r="G13" s="1" t="s">
        <v>48</v>
      </c>
    </row>
    <row r="14" spans="1:7" x14ac:dyDescent="0.25">
      <c r="A14" s="1" t="s">
        <v>14</v>
      </c>
      <c r="B14" s="2">
        <v>181469002</v>
      </c>
      <c r="C14" s="1" t="s">
        <v>39</v>
      </c>
      <c r="D14" s="6">
        <v>271906008</v>
      </c>
      <c r="E14" s="9" t="s">
        <v>20</v>
      </c>
      <c r="F14" s="2">
        <v>1.62168610001191E+16</v>
      </c>
      <c r="G14" s="1" t="s">
        <v>49</v>
      </c>
    </row>
    <row r="15" spans="1:7" x14ac:dyDescent="0.25">
      <c r="A15" s="5" t="s">
        <v>21</v>
      </c>
      <c r="B15" s="4">
        <v>181608004</v>
      </c>
      <c r="C15" s="5" t="s">
        <v>39</v>
      </c>
      <c r="D15" s="6">
        <v>271906008</v>
      </c>
      <c r="E15" s="5" t="s">
        <v>22</v>
      </c>
      <c r="F15" s="2">
        <v>195382003</v>
      </c>
      <c r="G15" s="1"/>
    </row>
    <row r="16" spans="1:7" x14ac:dyDescent="0.25">
      <c r="A16" s="1" t="s">
        <v>23</v>
      </c>
      <c r="B16" s="2">
        <v>302553009</v>
      </c>
      <c r="C16" s="1" t="s">
        <v>24</v>
      </c>
      <c r="D16" s="2">
        <v>113011001</v>
      </c>
      <c r="E16" s="5" t="s">
        <v>50</v>
      </c>
      <c r="F16" s="2">
        <v>89777000</v>
      </c>
      <c r="G16" s="1"/>
    </row>
    <row r="17" spans="1:7" x14ac:dyDescent="0.25">
      <c r="A17" s="1" t="s">
        <v>23</v>
      </c>
      <c r="B17" s="2">
        <v>302553009</v>
      </c>
      <c r="C17" s="1" t="s">
        <v>24</v>
      </c>
      <c r="D17" s="2">
        <v>113011001</v>
      </c>
      <c r="E17" s="9" t="s">
        <v>25</v>
      </c>
      <c r="F17" s="2">
        <v>271860004</v>
      </c>
      <c r="G17" s="1" t="s">
        <v>51</v>
      </c>
    </row>
    <row r="18" spans="1:7" x14ac:dyDescent="0.25">
      <c r="A18" s="1" t="s">
        <v>23</v>
      </c>
      <c r="B18" s="2">
        <v>302553009</v>
      </c>
      <c r="C18" s="1" t="s">
        <v>24</v>
      </c>
      <c r="D18" s="2">
        <v>113011001</v>
      </c>
      <c r="E18" s="9" t="s">
        <v>26</v>
      </c>
      <c r="F18" s="2">
        <v>80515008</v>
      </c>
      <c r="G18" s="1" t="s">
        <v>52</v>
      </c>
    </row>
    <row r="19" spans="1:7" x14ac:dyDescent="0.25">
      <c r="A19" s="1" t="s">
        <v>23</v>
      </c>
      <c r="B19" s="2">
        <v>302553009</v>
      </c>
      <c r="C19" s="1" t="s">
        <v>24</v>
      </c>
      <c r="D19" s="2">
        <v>113011001</v>
      </c>
      <c r="E19" s="9" t="s">
        <v>27</v>
      </c>
      <c r="F19" s="2">
        <v>16294009</v>
      </c>
      <c r="G19" s="1" t="s">
        <v>53</v>
      </c>
    </row>
    <row r="20" spans="1:7" x14ac:dyDescent="0.25">
      <c r="A20" s="1" t="s">
        <v>23</v>
      </c>
      <c r="B20" s="2">
        <v>302553009</v>
      </c>
      <c r="C20" s="1" t="s">
        <v>28</v>
      </c>
      <c r="D20" s="2">
        <v>75180006</v>
      </c>
      <c r="E20" s="9" t="s">
        <v>29</v>
      </c>
      <c r="F20" s="1" t="s">
        <v>30</v>
      </c>
      <c r="G20" s="1" t="s">
        <v>54</v>
      </c>
    </row>
    <row r="21" spans="1:7" x14ac:dyDescent="0.25">
      <c r="A21" s="1" t="s">
        <v>23</v>
      </c>
      <c r="B21" s="2">
        <v>302553009</v>
      </c>
      <c r="C21" s="1" t="s">
        <v>28</v>
      </c>
      <c r="D21" s="2">
        <v>75180006</v>
      </c>
      <c r="E21" s="10" t="s">
        <v>31</v>
      </c>
      <c r="F21" s="2">
        <v>389026000</v>
      </c>
      <c r="G21" s="1" t="s">
        <v>55</v>
      </c>
    </row>
    <row r="22" spans="1:7" x14ac:dyDescent="0.25">
      <c r="A22" s="1" t="s">
        <v>23</v>
      </c>
      <c r="B22" s="2">
        <v>302553009</v>
      </c>
      <c r="C22" s="1" t="s">
        <v>39</v>
      </c>
      <c r="D22" s="6">
        <v>271906008</v>
      </c>
      <c r="E22" s="5" t="s">
        <v>32</v>
      </c>
      <c r="F22" s="6">
        <v>163055009</v>
      </c>
      <c r="G22" s="1"/>
    </row>
    <row r="23" spans="1:7" x14ac:dyDescent="0.25">
      <c r="A23" s="1" t="s">
        <v>23</v>
      </c>
      <c r="B23" s="2">
        <v>302553009</v>
      </c>
      <c r="C23" s="1" t="s">
        <v>33</v>
      </c>
      <c r="D23" s="1">
        <v>37931006</v>
      </c>
      <c r="E23" s="5" t="s">
        <v>34</v>
      </c>
      <c r="F23" s="4">
        <v>61539000</v>
      </c>
      <c r="G23" s="1"/>
    </row>
    <row r="24" spans="1:7" x14ac:dyDescent="0.25">
      <c r="A24" s="5" t="s">
        <v>23</v>
      </c>
      <c r="B24" s="4">
        <v>302553009</v>
      </c>
      <c r="C24" s="5" t="s">
        <v>33</v>
      </c>
      <c r="D24" s="4">
        <v>37931006</v>
      </c>
      <c r="E24" s="5" t="s">
        <v>35</v>
      </c>
      <c r="F24" s="4">
        <v>70466008</v>
      </c>
      <c r="G24" s="1"/>
    </row>
    <row r="25" spans="1:7" x14ac:dyDescent="0.25">
      <c r="A25" s="1" t="s">
        <v>36</v>
      </c>
      <c r="B25" s="2">
        <v>181261002</v>
      </c>
      <c r="C25" s="1" t="s">
        <v>58</v>
      </c>
      <c r="D25" s="6">
        <v>410006001</v>
      </c>
      <c r="E25" s="1" t="s">
        <v>37</v>
      </c>
      <c r="F25" s="2">
        <v>364689004</v>
      </c>
      <c r="G25" s="1" t="s">
        <v>59</v>
      </c>
    </row>
    <row r="26" spans="1:7" x14ac:dyDescent="0.25">
      <c r="A26" s="1" t="s">
        <v>36</v>
      </c>
      <c r="B26" s="2">
        <v>181261002</v>
      </c>
      <c r="C26" s="1" t="s">
        <v>58</v>
      </c>
      <c r="D26" s="6">
        <v>410006001</v>
      </c>
      <c r="E26" s="1" t="s">
        <v>38</v>
      </c>
      <c r="F26" s="1" t="s">
        <v>30</v>
      </c>
      <c r="G26" s="1" t="s">
        <v>59</v>
      </c>
    </row>
    <row r="27" spans="1:7" x14ac:dyDescent="0.25">
      <c r="A27" s="5" t="s">
        <v>36</v>
      </c>
      <c r="B27" s="4">
        <v>181261002</v>
      </c>
      <c r="C27" s="5" t="s">
        <v>58</v>
      </c>
      <c r="D27" s="6">
        <v>410006001</v>
      </c>
      <c r="E27" s="5" t="s">
        <v>57</v>
      </c>
      <c r="F27" s="7">
        <v>442453008</v>
      </c>
    </row>
    <row r="28" spans="1:7" x14ac:dyDescent="0.25">
      <c r="A28" s="5" t="s">
        <v>36</v>
      </c>
      <c r="B28" s="4">
        <v>181261002</v>
      </c>
      <c r="C28" s="5" t="s">
        <v>58</v>
      </c>
      <c r="D28" s="6">
        <v>410006001</v>
      </c>
      <c r="E28" s="5" t="s">
        <v>56</v>
      </c>
      <c r="F28" s="11">
        <v>274765004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0FAA-E691-0442-9864-4702F866D7D8}">
  <dimension ref="A1:N31"/>
  <sheetViews>
    <sheetView tabSelected="1" zoomScaleNormal="100" workbookViewId="0"/>
  </sheetViews>
  <sheetFormatPr defaultColWidth="10.875" defaultRowHeight="15.75" x14ac:dyDescent="0.25"/>
  <cols>
    <col min="1" max="1" width="13.625" style="12" bestFit="1" customWidth="1"/>
    <col min="2" max="2" width="25.375" style="12" customWidth="1"/>
    <col min="3" max="3" width="13" style="12" bestFit="1" customWidth="1"/>
    <col min="4" max="4" width="15.625" style="12" bestFit="1" customWidth="1"/>
    <col min="5" max="5" width="17.875" style="12" customWidth="1"/>
    <col min="6" max="6" width="13" style="12" bestFit="1" customWidth="1"/>
    <col min="7" max="7" width="10.5" style="12" bestFit="1" customWidth="1"/>
    <col min="8" max="8" width="29.25" style="29" customWidth="1"/>
    <col min="9" max="9" width="14.125" style="12" bestFit="1" customWidth="1"/>
    <col min="10" max="10" width="62.75" style="12" customWidth="1"/>
    <col min="11" max="16384" width="10.875" style="12"/>
  </cols>
  <sheetData>
    <row r="1" spans="1:14" s="15" customFormat="1" x14ac:dyDescent="0.25">
      <c r="A1" s="35" t="s">
        <v>82</v>
      </c>
      <c r="B1" s="14" t="s">
        <v>83</v>
      </c>
      <c r="C1" s="16" t="s">
        <v>110</v>
      </c>
      <c r="D1" s="35" t="s">
        <v>84</v>
      </c>
      <c r="E1" s="14" t="s">
        <v>85</v>
      </c>
      <c r="F1" s="16" t="s">
        <v>111</v>
      </c>
      <c r="G1" s="36" t="s">
        <v>4</v>
      </c>
      <c r="H1" s="35" t="s">
        <v>107</v>
      </c>
      <c r="I1" s="35" t="s">
        <v>108</v>
      </c>
      <c r="J1" s="35" t="s">
        <v>109</v>
      </c>
      <c r="N1" s="34"/>
    </row>
    <row r="2" spans="1:14" s="15" customFormat="1" x14ac:dyDescent="0.25">
      <c r="A2" s="22">
        <v>243928005</v>
      </c>
      <c r="B2" s="37" t="str">
        <f>IF(ISNA(VLOOKUP(A2,BodyRegions[],2,FALSE)),"",VLOOKUP(A2,BodyRegions[],2,FALSE))</f>
        <v>Entire body region</v>
      </c>
      <c r="C2" s="38" t="str">
        <f>IF(ISNA(VLOOKUP(A2,BodyRegions[],3,FALSE)),"",VLOOKUP(A2,BodyRegions[],3,FALSE))</f>
        <v>body structure</v>
      </c>
      <c r="D2" s="20">
        <v>18427003</v>
      </c>
      <c r="E2" s="37" t="str">
        <f>IF(ISNA(VLOOKUP(D2,QualifierValuess[],2,FALSE)),"",VLOOKUP(D2,QualifierValuess[],2,FALSE))</f>
        <v>Mental status determination</v>
      </c>
      <c r="F2" s="38" t="str">
        <f>IF(ISNA(VLOOKUP(D2,QualifierValuess[],3,FALSE)),"",VLOOKUP(D2,QualifierValuess[],3,FALSE))</f>
        <v>procedure</v>
      </c>
      <c r="G2" s="30">
        <v>426224004</v>
      </c>
      <c r="H2" s="55" t="s">
        <v>130</v>
      </c>
      <c r="I2" s="22" t="s">
        <v>81</v>
      </c>
      <c r="J2" s="55" t="s">
        <v>130</v>
      </c>
      <c r="N2" s="34"/>
    </row>
    <row r="3" spans="1:14" x14ac:dyDescent="0.25">
      <c r="A3" s="22">
        <v>243928005</v>
      </c>
      <c r="B3" s="37" t="str">
        <f>IF(ISNA(VLOOKUP(A3,BodyRegions[],2,FALSE)),"",VLOOKUP(A3,BodyRegions[],2,FALSE))</f>
        <v>Entire body region</v>
      </c>
      <c r="C3" s="38" t="str">
        <f>IF(ISNA(VLOOKUP(A3,BodyRegions[],3,FALSE)),"",VLOOKUP(A3,BodyRegions[],3,FALSE))</f>
        <v>body structure</v>
      </c>
      <c r="D3" s="20">
        <v>18427003</v>
      </c>
      <c r="E3" s="37" t="str">
        <f>IF(ISNA(VLOOKUP(D3,QualifierValuess[],2,FALSE)),"",VLOOKUP(D3,QualifierValuess[],2,FALSE))</f>
        <v>Mental status determination</v>
      </c>
      <c r="F3" s="38" t="str">
        <f>IF(ISNA(VLOOKUP(D3,QualifierValuess[],3,FALSE)),"",VLOOKUP(D3,QualifierValuess[],3,FALSE))</f>
        <v>procedure</v>
      </c>
      <c r="G3" s="30">
        <v>426224004</v>
      </c>
      <c r="H3" s="22" t="s">
        <v>117</v>
      </c>
      <c r="I3" s="22" t="s">
        <v>81</v>
      </c>
      <c r="J3" s="22" t="s">
        <v>117</v>
      </c>
      <c r="N3" s="29"/>
    </row>
    <row r="4" spans="1:14" x14ac:dyDescent="0.25">
      <c r="A4" s="33">
        <v>243928005</v>
      </c>
      <c r="B4" s="39" t="str">
        <f>IF(ISNA(VLOOKUP(A4,BodyRegions[],2,FALSE)),"",VLOOKUP(A4,BodyRegions[],2,FALSE))</f>
        <v>Entire body region</v>
      </c>
      <c r="C4" s="40" t="str">
        <f>IF(ISNA(VLOOKUP(A4,BodyRegions[],3,FALSE)),"",VLOOKUP(A4,BodyRegions[],3,FALSE))</f>
        <v>body structure</v>
      </c>
      <c r="D4" s="33">
        <v>410188000</v>
      </c>
      <c r="E4" s="39" t="str">
        <f>IF(ISNA(VLOOKUP(D4,QualifierValuess[],2,FALSE)),"",VLOOKUP(D4,QualifierValuess[],2,FALSE))</f>
        <v>Assess vital signs</v>
      </c>
      <c r="F4" s="40" t="str">
        <f>IF(ISNA(VLOOKUP(D4,QualifierValuess[],3,FALSE)),"",VLOOKUP(D4,QualifierValuess[],3,FALSE))</f>
        <v>procedure</v>
      </c>
      <c r="G4" s="54">
        <v>86699002</v>
      </c>
      <c r="H4" s="25" t="s">
        <v>118</v>
      </c>
      <c r="I4" s="25" t="s">
        <v>81</v>
      </c>
      <c r="J4" s="25" t="s">
        <v>118</v>
      </c>
      <c r="N4" s="29"/>
    </row>
    <row r="5" spans="1:14" x14ac:dyDescent="0.25">
      <c r="A5" s="33">
        <v>243928005</v>
      </c>
      <c r="B5" s="39" t="str">
        <f>IF(ISNA(VLOOKUP(A5,BodyRegions[],2,FALSE)),"",VLOOKUP(A5,BodyRegions[],2,FALSE))</f>
        <v>Entire body region</v>
      </c>
      <c r="C5" s="40" t="str">
        <f>IF(ISNA(VLOOKUP(A5,BodyRegions[],3,FALSE)),"",VLOOKUP(A5,BodyRegions[],3,FALSE))</f>
        <v>body structure</v>
      </c>
      <c r="D5" s="33">
        <v>410188000</v>
      </c>
      <c r="E5" s="39" t="str">
        <f>IF(ISNA(VLOOKUP(D5,QualifierValuess[],2,FALSE)),"",VLOOKUP(D5,QualifierValuess[],2,FALSE))</f>
        <v>Assess vital signs</v>
      </c>
      <c r="F5" s="40" t="str">
        <f>IF(ISNA(VLOOKUP(D5,QualifierValuess[],3,FALSE)),"",VLOOKUP(D5,QualifierValuess[],3,FALSE))</f>
        <v>procedure</v>
      </c>
      <c r="G5" s="54">
        <v>72970002</v>
      </c>
      <c r="H5" s="25" t="s">
        <v>129</v>
      </c>
      <c r="I5" s="25" t="s">
        <v>81</v>
      </c>
      <c r="J5" s="25" t="s">
        <v>129</v>
      </c>
      <c r="N5" s="29"/>
    </row>
    <row r="6" spans="1:14" x14ac:dyDescent="0.25">
      <c r="A6" s="20">
        <v>243928005</v>
      </c>
      <c r="B6" s="39" t="str">
        <f>IF(ISNA(VLOOKUP(A6,BodyRegions[],2,FALSE)),"",VLOOKUP(A6,BodyRegions[],2,FALSE))</f>
        <v>Entire body region</v>
      </c>
      <c r="C6" s="40" t="str">
        <f>IF(ISNA(VLOOKUP(A6,BodyRegions[],3,FALSE)),"",VLOOKUP(A6,BodyRegions[],3,FALSE))</f>
        <v>body structure</v>
      </c>
      <c r="D6" s="20">
        <v>129433002</v>
      </c>
      <c r="E6" s="39" t="str">
        <f>IF(ISNA(VLOOKUP(D6,QualifierValuess[],2,FALSE)),"",VLOOKUP(D6,QualifierValuess[],2,FALSE))</f>
        <v>Inspection - action</v>
      </c>
      <c r="F6" s="40" t="str">
        <f>IF(ISNA(VLOOKUP(D6,QualifierValuess[],3,FALSE)),"",VLOOKUP(D6,QualifierValuess[],3,FALSE))</f>
        <v>qualifier value</v>
      </c>
      <c r="G6" s="30">
        <v>238131007</v>
      </c>
      <c r="H6" s="23" t="s">
        <v>103</v>
      </c>
      <c r="I6" s="24" t="s">
        <v>81</v>
      </c>
      <c r="J6" s="23" t="s">
        <v>103</v>
      </c>
      <c r="N6" s="29"/>
    </row>
    <row r="7" spans="1:14" x14ac:dyDescent="0.25">
      <c r="A7" s="20">
        <v>243928005</v>
      </c>
      <c r="B7" s="39" t="str">
        <f>IF(ISNA(VLOOKUP(A7,BodyRegions[],2,FALSE)),"",VLOOKUP(A7,BodyRegions[],2,FALSE))</f>
        <v>Entire body region</v>
      </c>
      <c r="C7" s="40" t="str">
        <f>IF(ISNA(VLOOKUP(A7,BodyRegions[],3,FALSE)),"",VLOOKUP(A7,BodyRegions[],3,FALSE))</f>
        <v>body structure</v>
      </c>
      <c r="D7" s="20">
        <v>129433002</v>
      </c>
      <c r="E7" s="39" t="str">
        <f>IF(ISNA(VLOOKUP(D7,QualifierValuess[],2,FALSE)),"",VLOOKUP(D7,QualifierValuess[],2,FALSE))</f>
        <v>Inspection - action</v>
      </c>
      <c r="F7" s="40" t="str">
        <f>IF(ISNA(VLOOKUP(D7,QualifierValuess[],3,FALSE)),"",VLOOKUP(D7,QualifierValuess[],3,FALSE))</f>
        <v>qualifier value</v>
      </c>
      <c r="G7" s="30">
        <v>300043006</v>
      </c>
      <c r="H7" s="23" t="s">
        <v>104</v>
      </c>
      <c r="I7" s="24" t="s">
        <v>81</v>
      </c>
      <c r="J7" s="23" t="s">
        <v>104</v>
      </c>
      <c r="N7" s="29"/>
    </row>
    <row r="8" spans="1:14" x14ac:dyDescent="0.25">
      <c r="A8" s="20">
        <v>243928005</v>
      </c>
      <c r="B8" s="39" t="str">
        <f>IF(ISNA(VLOOKUP(A8,BodyRegions[],2,FALSE)),"",VLOOKUP(A8,BodyRegions[],2,FALSE))</f>
        <v>Entire body region</v>
      </c>
      <c r="C8" s="40" t="str">
        <f>IF(ISNA(VLOOKUP(A8,BodyRegions[],3,FALSE)),"",VLOOKUP(A8,BodyRegions[],3,FALSE))</f>
        <v>body structure</v>
      </c>
      <c r="D8" s="20">
        <v>129433002</v>
      </c>
      <c r="E8" s="39" t="str">
        <f>IF(ISNA(VLOOKUP(D8,QualifierValuess[],2,FALSE)),"",VLOOKUP(D8,QualifierValuess[],2,FALSE))</f>
        <v>Inspection - action</v>
      </c>
      <c r="F8" s="40" t="str">
        <f>IF(ISNA(VLOOKUP(D8,QualifierValuess[],3,FALSE)),"",VLOOKUP(D8,QualifierValuess[],3,FALSE))</f>
        <v>qualifier value</v>
      </c>
      <c r="G8" s="30">
        <v>274643008</v>
      </c>
      <c r="H8" s="23" t="s">
        <v>105</v>
      </c>
      <c r="I8" s="24" t="s">
        <v>81</v>
      </c>
      <c r="J8" s="23" t="s">
        <v>105</v>
      </c>
      <c r="N8" s="29"/>
    </row>
    <row r="9" spans="1:14" x14ac:dyDescent="0.25">
      <c r="A9" s="20">
        <v>243928005</v>
      </c>
      <c r="B9" s="39" t="str">
        <f>IF(ISNA(VLOOKUP(A9,BodyRegions[],2,FALSE)),"",VLOOKUP(A9,BodyRegions[],2,FALSE))</f>
        <v>Entire body region</v>
      </c>
      <c r="C9" s="40" t="str">
        <f>IF(ISNA(VLOOKUP(A9,BodyRegions[],3,FALSE)),"",VLOOKUP(A9,BodyRegions[],3,FALSE))</f>
        <v>body structure</v>
      </c>
      <c r="D9" s="20">
        <v>129433002</v>
      </c>
      <c r="E9" s="39" t="str">
        <f>IF(ISNA(VLOOKUP(D9,QualifierValuess[],2,FALSE)),"",VLOOKUP(D9,QualifierValuess[],2,FALSE))</f>
        <v>Inspection - action</v>
      </c>
      <c r="F9" s="40" t="str">
        <f>IF(ISNA(VLOOKUP(D9,QualifierValuess[],3,FALSE)),"",VLOOKUP(D9,QualifierValuess[],3,FALSE))</f>
        <v>qualifier value</v>
      </c>
      <c r="G9" s="30">
        <v>297952003</v>
      </c>
      <c r="H9" s="23" t="s">
        <v>106</v>
      </c>
      <c r="I9" s="24" t="s">
        <v>81</v>
      </c>
      <c r="J9" s="23" t="s">
        <v>106</v>
      </c>
      <c r="N9" s="29"/>
    </row>
    <row r="10" spans="1:14" x14ac:dyDescent="0.25">
      <c r="A10" s="20">
        <v>243928005</v>
      </c>
      <c r="B10" s="39" t="str">
        <f>IF(ISNA(VLOOKUP(A10,BodyRegions[],2,FALSE)),"",VLOOKUP(A10,BodyRegions[],2,FALSE))</f>
        <v>Entire body region</v>
      </c>
      <c r="C10" s="40" t="str">
        <f>IF(ISNA(VLOOKUP(A10,BodyRegions[],3,FALSE)),"",VLOOKUP(A10,BodyRegions[],3,FALSE))</f>
        <v>body structure</v>
      </c>
      <c r="D10" s="20">
        <v>129433002</v>
      </c>
      <c r="E10" s="39" t="str">
        <f>IF(ISNA(VLOOKUP(D10,QualifierValuess[],2,FALSE)),"",VLOOKUP(D10,QualifierValuess[],2,FALSE))</f>
        <v>Inspection - action</v>
      </c>
      <c r="F10" s="40" t="str">
        <f>IF(ISNA(VLOOKUP(D10,QualifierValuess[],3,FALSE)),"",VLOOKUP(D10,QualifierValuess[],3,FALSE))</f>
        <v>qualifier value</v>
      </c>
      <c r="G10" s="30">
        <v>162693008</v>
      </c>
      <c r="H10" s="23" t="s">
        <v>86</v>
      </c>
      <c r="I10" s="24" t="s">
        <v>102</v>
      </c>
      <c r="J10" s="23" t="s">
        <v>86</v>
      </c>
      <c r="N10" s="29"/>
    </row>
    <row r="11" spans="1:14" x14ac:dyDescent="0.25">
      <c r="A11" s="20">
        <v>302551006</v>
      </c>
      <c r="B11" s="39" t="str">
        <f>IF(ISNA(VLOOKUP(A11,BodyRegions[],2,FALSE)),"",VLOOKUP(A11,BodyRegions[],2,FALSE))</f>
        <v>Entire thorax</v>
      </c>
      <c r="C11" s="40" t="str">
        <f>IF(ISNA(VLOOKUP(A11,BodyRegions[],3,FALSE)),"",VLOOKUP(A11,BodyRegions[],3,FALSE))</f>
        <v>body structure</v>
      </c>
      <c r="D11" s="20">
        <v>129433002</v>
      </c>
      <c r="E11" s="39" t="str">
        <f>IF(ISNA(VLOOKUP(D11,QualifierValuess[],2,FALSE)),"",VLOOKUP(D11,QualifierValuess[],2,FALSE))</f>
        <v>Inspection - action</v>
      </c>
      <c r="F11" s="40" t="str">
        <f>IF(ISNA(VLOOKUP(D11,QualifierValuess[],3,FALSE)),"",VLOOKUP(D11,QualifierValuess[],3,FALSE))</f>
        <v>qualifier value</v>
      </c>
      <c r="G11" s="30">
        <v>195382003</v>
      </c>
      <c r="H11" s="23" t="s">
        <v>99</v>
      </c>
      <c r="I11" s="24" t="s">
        <v>101</v>
      </c>
      <c r="J11" s="23" t="s">
        <v>99</v>
      </c>
      <c r="N11" s="29"/>
    </row>
    <row r="12" spans="1:14" x14ac:dyDescent="0.25">
      <c r="A12" s="20">
        <v>302553009</v>
      </c>
      <c r="B12" s="39" t="str">
        <f>IF(ISNA(VLOOKUP(A12,BodyRegions[],2,FALSE)),"",VLOOKUP(A12,BodyRegions[],2,FALSE))</f>
        <v>Entire abdomen</v>
      </c>
      <c r="C12" s="40" t="str">
        <f>IF(ISNA(VLOOKUP(A12,BodyRegions[],3,FALSE)),"",VLOOKUP(A12,BodyRegions[],3,FALSE))</f>
        <v>body structure</v>
      </c>
      <c r="D12" s="20">
        <v>129434008</v>
      </c>
      <c r="E12" s="39" t="str">
        <f>IF(ISNA(VLOOKUP(D12,QualifierValuess[],2,FALSE)),"",VLOOKUP(D12,QualifierValuess[],2,FALSE))</f>
        <v>Palpation - action</v>
      </c>
      <c r="F12" s="40" t="str">
        <f>IF(ISNA(VLOOKUP(D12,QualifierValuess[],3,FALSE)),"",VLOOKUP(D12,QualifierValuess[],3,FALSE))</f>
        <v>qualifier value</v>
      </c>
      <c r="G12" s="30">
        <v>297125009</v>
      </c>
      <c r="H12" s="23" t="s">
        <v>87</v>
      </c>
      <c r="I12" s="24" t="s">
        <v>102</v>
      </c>
      <c r="J12" s="23" t="s">
        <v>87</v>
      </c>
      <c r="N12" s="29"/>
    </row>
    <row r="13" spans="1:14" x14ac:dyDescent="0.25">
      <c r="A13" s="20">
        <v>302553009</v>
      </c>
      <c r="B13" s="39" t="str">
        <f>IF(ISNA(VLOOKUP(A13,BodyRegions[],2,FALSE)),"",VLOOKUP(A13,BodyRegions[],2,FALSE))</f>
        <v>Entire abdomen</v>
      </c>
      <c r="C13" s="40" t="str">
        <f>IF(ISNA(VLOOKUP(A13,BodyRegions[],3,FALSE)),"",VLOOKUP(A13,BodyRegions[],3,FALSE))</f>
        <v>body structure</v>
      </c>
      <c r="D13" s="20">
        <v>129434008</v>
      </c>
      <c r="E13" s="39" t="str">
        <f>IF(ISNA(VLOOKUP(D13,QualifierValuess[],2,FALSE)),"",VLOOKUP(D13,QualifierValuess[],2,FALSE))</f>
        <v>Palpation - action</v>
      </c>
      <c r="F13" s="40" t="str">
        <f>IF(ISNA(VLOOKUP(D13,QualifierValuess[],3,FALSE)),"",VLOOKUP(D13,QualifierValuess[],3,FALSE))</f>
        <v>qualifier value</v>
      </c>
      <c r="G13" s="30">
        <v>163279004</v>
      </c>
      <c r="H13" s="23" t="s">
        <v>88</v>
      </c>
      <c r="I13" s="24" t="s">
        <v>102</v>
      </c>
      <c r="J13" s="23" t="s">
        <v>88</v>
      </c>
      <c r="N13" s="29"/>
    </row>
    <row r="14" spans="1:14" x14ac:dyDescent="0.25">
      <c r="A14" s="20">
        <v>302553009</v>
      </c>
      <c r="B14" s="39" t="str">
        <f>IF(ISNA(VLOOKUP(A14,BodyRegions[],2,FALSE)),"",VLOOKUP(A14,BodyRegions[],2,FALSE))</f>
        <v>Entire abdomen</v>
      </c>
      <c r="C14" s="40" t="str">
        <f>IF(ISNA(VLOOKUP(A14,BodyRegions[],3,FALSE)),"",VLOOKUP(A14,BodyRegions[],3,FALSE))</f>
        <v>body structure</v>
      </c>
      <c r="D14" s="20">
        <v>129434008</v>
      </c>
      <c r="E14" s="39" t="str">
        <f>IF(ISNA(VLOOKUP(D14,QualifierValuess[],2,FALSE)),"",VLOOKUP(D14,QualifierValuess[],2,FALSE))</f>
        <v>Palpation - action</v>
      </c>
      <c r="F14" s="40" t="str">
        <f>IF(ISNA(VLOOKUP(D14,QualifierValuess[],3,FALSE)),"",VLOOKUP(D14,QualifierValuess[],3,FALSE))</f>
        <v>qualifier value</v>
      </c>
      <c r="G14" s="30">
        <v>300337001</v>
      </c>
      <c r="H14" s="23" t="s">
        <v>89</v>
      </c>
      <c r="I14" s="24" t="s">
        <v>81</v>
      </c>
      <c r="J14" s="23" t="s">
        <v>89</v>
      </c>
      <c r="N14" s="29"/>
    </row>
    <row r="15" spans="1:14" x14ac:dyDescent="0.25">
      <c r="A15" s="20">
        <v>302553009</v>
      </c>
      <c r="B15" s="39" t="str">
        <f>IF(ISNA(VLOOKUP(A15,BodyRegions[],2,FALSE)),"",VLOOKUP(A15,BodyRegions[],2,FALSE))</f>
        <v>Entire abdomen</v>
      </c>
      <c r="C15" s="40" t="str">
        <f>IF(ISNA(VLOOKUP(A15,BodyRegions[],3,FALSE)),"",VLOOKUP(A15,BodyRegions[],3,FALSE))</f>
        <v>body structure</v>
      </c>
      <c r="D15" s="20">
        <v>129434008</v>
      </c>
      <c r="E15" s="39" t="str">
        <f>IF(ISNA(VLOOKUP(D15,QualifierValuess[],2,FALSE)),"",VLOOKUP(D15,QualifierValuess[],2,FALSE))</f>
        <v>Palpation - action</v>
      </c>
      <c r="F15" s="40" t="str">
        <f>IF(ISNA(VLOOKUP(D15,QualifierValuess[],3,FALSE)),"",VLOOKUP(D15,QualifierValuess[],3,FALSE))</f>
        <v>qualifier value</v>
      </c>
      <c r="G15" s="30">
        <v>271738005</v>
      </c>
      <c r="H15" s="23" t="s">
        <v>90</v>
      </c>
      <c r="I15" s="24" t="s">
        <v>102</v>
      </c>
      <c r="J15" s="23" t="s">
        <v>90</v>
      </c>
      <c r="N15" s="29"/>
    </row>
    <row r="16" spans="1:14" x14ac:dyDescent="0.25">
      <c r="A16" s="20">
        <v>302553009</v>
      </c>
      <c r="B16" s="39" t="str">
        <f>IF(ISNA(VLOOKUP(A16,BodyRegions[],2,FALSE)),"",VLOOKUP(A16,BodyRegions[],2,FALSE))</f>
        <v>Entire abdomen</v>
      </c>
      <c r="C16" s="40" t="str">
        <f>IF(ISNA(VLOOKUP(A16,BodyRegions[],3,FALSE)),"",VLOOKUP(A16,BodyRegions[],3,FALSE))</f>
        <v>body structure</v>
      </c>
      <c r="D16" s="20">
        <v>129435009</v>
      </c>
      <c r="E16" s="39" t="str">
        <f>IF(ISNA(VLOOKUP(D16,QualifierValuess[],2,FALSE)),"",VLOOKUP(D16,QualifierValuess[],2,FALSE))</f>
        <v>Percussion - action</v>
      </c>
      <c r="F16" s="40" t="str">
        <f>IF(ISNA(VLOOKUP(D16,QualifierValuess[],3,FALSE)),"",VLOOKUP(D16,QualifierValuess[],3,FALSE))</f>
        <v>qualifier value</v>
      </c>
      <c r="G16" s="30">
        <v>300325003</v>
      </c>
      <c r="H16" s="23" t="s">
        <v>91</v>
      </c>
      <c r="I16" s="24" t="s">
        <v>81</v>
      </c>
      <c r="J16" s="23" t="s">
        <v>91</v>
      </c>
      <c r="N16" s="29"/>
    </row>
    <row r="17" spans="1:14" x14ac:dyDescent="0.25">
      <c r="A17" s="20">
        <v>302553009</v>
      </c>
      <c r="B17" s="39" t="str">
        <f>IF(ISNA(VLOOKUP(A17,BodyRegions[],2,FALSE)),"",VLOOKUP(A17,BodyRegions[],2,FALSE))</f>
        <v>Entire abdomen</v>
      </c>
      <c r="C17" s="40" t="str">
        <f>IF(ISNA(VLOOKUP(A17,BodyRegions[],3,FALSE)),"",VLOOKUP(A17,BodyRegions[],3,FALSE))</f>
        <v>body structure</v>
      </c>
      <c r="D17" s="20">
        <v>129435009</v>
      </c>
      <c r="E17" s="39" t="str">
        <f>IF(ISNA(VLOOKUP(D17,QualifierValuess[],2,FALSE)),"",VLOOKUP(D17,QualifierValuess[],2,FALSE))</f>
        <v>Percussion - action</v>
      </c>
      <c r="F17" s="40" t="str">
        <f>IF(ISNA(VLOOKUP(D17,QualifierValuess[],3,FALSE)),"",VLOOKUP(D17,QualifierValuess[],3,FALSE))</f>
        <v>qualifier value</v>
      </c>
      <c r="G17" s="30">
        <v>163310006</v>
      </c>
      <c r="H17" s="23" t="s">
        <v>92</v>
      </c>
      <c r="I17" s="24" t="s">
        <v>102</v>
      </c>
      <c r="J17" s="23" t="s">
        <v>92</v>
      </c>
      <c r="N17" s="29"/>
    </row>
    <row r="18" spans="1:14" x14ac:dyDescent="0.25">
      <c r="A18" s="20">
        <v>302553009</v>
      </c>
      <c r="B18" s="39" t="str">
        <f>IF(ISNA(VLOOKUP(A18,BodyRegions[],2,FALSE)),"",VLOOKUP(A18,BodyRegions[],2,FALSE))</f>
        <v>Entire abdomen</v>
      </c>
      <c r="C18" s="40" t="str">
        <f>IF(ISNA(VLOOKUP(A18,BodyRegions[],3,FALSE)),"",VLOOKUP(A18,BodyRegions[],3,FALSE))</f>
        <v>body structure</v>
      </c>
      <c r="D18" s="20">
        <v>129433002</v>
      </c>
      <c r="E18" s="39" t="str">
        <f>IF(ISNA(VLOOKUP(D18,QualifierValuess[],2,FALSE)),"",VLOOKUP(D18,QualifierValuess[],2,FALSE))</f>
        <v>Inspection - action</v>
      </c>
      <c r="F18" s="40" t="str">
        <f>IF(ISNA(VLOOKUP(D18,QualifierValuess[],3,FALSE)),"",VLOOKUP(D18,QualifierValuess[],3,FALSE))</f>
        <v>qualifier value</v>
      </c>
      <c r="G18" s="30">
        <v>163055009</v>
      </c>
      <c r="H18" s="23" t="s">
        <v>93</v>
      </c>
      <c r="I18" s="24" t="s">
        <v>101</v>
      </c>
      <c r="J18" s="23" t="s">
        <v>93</v>
      </c>
      <c r="N18" s="29"/>
    </row>
    <row r="19" spans="1:14" x14ac:dyDescent="0.25">
      <c r="A19" s="20">
        <v>302553009</v>
      </c>
      <c r="B19" s="39" t="str">
        <f>IF(ISNA(VLOOKUP(A19,BodyRegions[],2,FALSE)),"",VLOOKUP(A19,BodyRegions[],2,FALSE))</f>
        <v>Entire abdomen</v>
      </c>
      <c r="C19" s="40" t="str">
        <f>IF(ISNA(VLOOKUP(A19,BodyRegions[],3,FALSE)),"",VLOOKUP(A19,BodyRegions[],3,FALSE))</f>
        <v>body structure</v>
      </c>
      <c r="D19" s="20">
        <v>129436005</v>
      </c>
      <c r="E19" s="39" t="str">
        <f>IF(ISNA(VLOOKUP(D19,QualifierValuess[],2,FALSE)),"",VLOOKUP(D19,QualifierValuess[],2,FALSE))</f>
        <v>Auscultation - action</v>
      </c>
      <c r="F19" s="40" t="str">
        <f>IF(ISNA(VLOOKUP(D19,QualifierValuess[],3,FALSE)),"",VLOOKUP(D19,QualifierValuess[],3,FALSE))</f>
        <v>qualifier value</v>
      </c>
      <c r="G19" s="30">
        <v>163339006</v>
      </c>
      <c r="H19" s="23" t="s">
        <v>94</v>
      </c>
      <c r="I19" s="24" t="s">
        <v>81</v>
      </c>
      <c r="J19" s="23" t="s">
        <v>94</v>
      </c>
      <c r="N19" s="29"/>
    </row>
    <row r="20" spans="1:14" x14ac:dyDescent="0.25">
      <c r="A20" s="20">
        <v>302553009</v>
      </c>
      <c r="B20" s="39" t="str">
        <f>IF(ISNA(VLOOKUP(A20,BodyRegions[],2,FALSE)),"",VLOOKUP(A20,BodyRegions[],2,FALSE))</f>
        <v>Entire abdomen</v>
      </c>
      <c r="C20" s="40" t="str">
        <f>IF(ISNA(VLOOKUP(A20,BodyRegions[],3,FALSE)),"",VLOOKUP(A20,BodyRegions[],3,FALSE))</f>
        <v>body structure</v>
      </c>
      <c r="D20" s="20">
        <v>129436005</v>
      </c>
      <c r="E20" s="39" t="str">
        <f>IF(ISNA(VLOOKUP(D20,QualifierValuess[],2,FALSE)),"",VLOOKUP(D20,QualifierValuess[],2,FALSE))</f>
        <v>Auscultation - action</v>
      </c>
      <c r="F20" s="40" t="str">
        <f>IF(ISNA(VLOOKUP(D20,QualifierValuess[],3,FALSE)),"",VLOOKUP(D20,QualifierValuess[],3,FALSE))</f>
        <v>qualifier value</v>
      </c>
      <c r="G20" s="30">
        <v>163045005</v>
      </c>
      <c r="H20" s="23" t="s">
        <v>95</v>
      </c>
      <c r="I20" s="24" t="s">
        <v>102</v>
      </c>
      <c r="J20" s="23" t="s">
        <v>95</v>
      </c>
      <c r="N20" s="29"/>
    </row>
    <row r="21" spans="1:14" x14ac:dyDescent="0.25">
      <c r="A21" s="20">
        <v>243990009</v>
      </c>
      <c r="B21" s="39" t="str">
        <f>IF(ISNA(VLOOKUP(A21,BodyRegions[],2,FALSE)),"",VLOOKUP(A21,BodyRegions[],2,FALSE))</f>
        <v>Entire perineum</v>
      </c>
      <c r="C21" s="40" t="str">
        <f>IF(ISNA(VLOOKUP(A21,BodyRegions[],3,FALSE)),"",VLOOKUP(A21,BodyRegions[],3,FALSE))</f>
        <v>body structure</v>
      </c>
      <c r="D21" s="20">
        <v>129434008</v>
      </c>
      <c r="E21" s="39" t="str">
        <f>IF(ISNA(VLOOKUP(D21,QualifierValuess[],2,FALSE)),"",VLOOKUP(D21,QualifierValuess[],2,FALSE))</f>
        <v>Palpation - action</v>
      </c>
      <c r="F21" s="40" t="str">
        <f>IF(ISNA(VLOOKUP(D21,QualifierValuess[],3,FALSE)),"",VLOOKUP(D21,QualifierValuess[],3,FALSE))</f>
        <v>qualifier value</v>
      </c>
      <c r="G21" s="30">
        <v>249599008</v>
      </c>
      <c r="H21" s="23" t="s">
        <v>96</v>
      </c>
      <c r="I21" s="24" t="s">
        <v>81</v>
      </c>
      <c r="J21" s="23" t="s">
        <v>96</v>
      </c>
      <c r="N21" s="29"/>
    </row>
    <row r="22" spans="1:14" x14ac:dyDescent="0.25">
      <c r="A22" s="20">
        <v>243990009</v>
      </c>
      <c r="B22" s="39" t="str">
        <f>IF(ISNA(VLOOKUP(A22,BodyRegions[],2,FALSE)),"",VLOOKUP(A22,BodyRegions[],2,FALSE))</f>
        <v>Entire perineum</v>
      </c>
      <c r="C22" s="40" t="str">
        <f>IF(ISNA(VLOOKUP(A22,BodyRegions[],3,FALSE)),"",VLOOKUP(A22,BodyRegions[],3,FALSE))</f>
        <v>body structure</v>
      </c>
      <c r="D22" s="20">
        <v>129434008</v>
      </c>
      <c r="E22" s="39" t="str">
        <f>IF(ISNA(VLOOKUP(D22,QualifierValuess[],2,FALSE)),"",VLOOKUP(D22,QualifierValuess[],2,FALSE))</f>
        <v>Palpation - action</v>
      </c>
      <c r="F22" s="40" t="str">
        <f>IF(ISNA(VLOOKUP(D22,QualifierValuess[],3,FALSE)),"",VLOOKUP(D22,QualifierValuess[],3,FALSE))</f>
        <v>qualifier value</v>
      </c>
      <c r="G22" s="30">
        <v>300531004</v>
      </c>
      <c r="H22" s="23" t="s">
        <v>98</v>
      </c>
      <c r="I22" s="24" t="s">
        <v>81</v>
      </c>
      <c r="J22" s="23" t="s">
        <v>98</v>
      </c>
      <c r="N22" s="29"/>
    </row>
    <row r="23" spans="1:14" x14ac:dyDescent="0.25">
      <c r="A23" s="20">
        <v>243928005</v>
      </c>
      <c r="B23" s="39" t="str">
        <f>IF(ISNA(VLOOKUP(A23,BodyRegions[],2,FALSE)),"",VLOOKUP(A23,BodyRegions[],2,FALSE))</f>
        <v>Entire body region</v>
      </c>
      <c r="C23" s="40" t="str">
        <f>IF(ISNA(VLOOKUP(A23,BodyRegions[],3,FALSE)),"",VLOOKUP(A23,BodyRegions[],3,FALSE))</f>
        <v>body structure</v>
      </c>
      <c r="D23" s="20">
        <v>129433002</v>
      </c>
      <c r="E23" s="39" t="str">
        <f>IF(ISNA(VLOOKUP(D23,QualifierValuess[],2,FALSE)),"",VLOOKUP(D23,QualifierValuess[],2,FALSE))</f>
        <v>Inspection - action</v>
      </c>
      <c r="F23" s="40" t="str">
        <f>IF(ISNA(VLOOKUP(D23,QualifierValuess[],3,FALSE)),"",VLOOKUP(D23,QualifierValuess[],3,FALSE))</f>
        <v>qualifier value</v>
      </c>
      <c r="G23" s="48">
        <v>281900007</v>
      </c>
      <c r="H23" s="50" t="s">
        <v>119</v>
      </c>
      <c r="I23" s="49" t="s">
        <v>81</v>
      </c>
      <c r="J23" s="50" t="s">
        <v>119</v>
      </c>
      <c r="N23" s="29"/>
    </row>
    <row r="24" spans="1:14" x14ac:dyDescent="0.25">
      <c r="A24" s="20">
        <v>182245002</v>
      </c>
      <c r="B24" s="43" t="str">
        <f>IF(ISNA(VLOOKUP(A24,BodyRegions[],2,FALSE)),"",VLOOKUP(A24,BodyRegions[],2,FALSE))</f>
        <v>Entire upper limb</v>
      </c>
      <c r="C24" s="44" t="str">
        <f>IF(ISNA(VLOOKUP(A24,BodyRegions[],3,FALSE)),"",VLOOKUP(A24,BodyRegions[],3,FALSE))</f>
        <v>body structure</v>
      </c>
      <c r="D24" s="20">
        <v>129433002</v>
      </c>
      <c r="E24" s="43" t="str">
        <f>IF(ISNA(VLOOKUP(D24,QualifierValuess[],2,FALSE)),"",VLOOKUP(D24,QualifierValuess[],2,FALSE))</f>
        <v>Inspection - action</v>
      </c>
      <c r="F24" s="44" t="str">
        <f>IF(ISNA(VLOOKUP(D24,QualifierValuess[],3,FALSE)),"",VLOOKUP(D24,QualifierValuess[],3,FALSE))</f>
        <v>qualifier value</v>
      </c>
      <c r="G24" s="48">
        <v>281900007</v>
      </c>
      <c r="H24" s="50" t="s">
        <v>120</v>
      </c>
      <c r="I24" s="49" t="s">
        <v>81</v>
      </c>
      <c r="J24" s="50" t="s">
        <v>120</v>
      </c>
      <c r="N24" s="29"/>
    </row>
    <row r="25" spans="1:14" x14ac:dyDescent="0.25">
      <c r="A25" s="20">
        <v>302551006</v>
      </c>
      <c r="B25" s="39" t="str">
        <f>IF(ISNA(VLOOKUP(A25,BodyRegions[],2,FALSE)),"",VLOOKUP(A25,BodyRegions[],2,FALSE))</f>
        <v>Entire thorax</v>
      </c>
      <c r="C25" s="40" t="str">
        <f>IF(ISNA(VLOOKUP(A25,BodyRegions[],3,FALSE)),"",VLOOKUP(A25,BodyRegions[],3,FALSE))</f>
        <v>body structure</v>
      </c>
      <c r="D25" s="20">
        <v>129433002</v>
      </c>
      <c r="E25" s="39" t="str">
        <f>IF(ISNA(VLOOKUP(D25,QualifierValuess[],2,FALSE)),"",VLOOKUP(D25,QualifierValuess[],2,FALSE))</f>
        <v>Inspection - action</v>
      </c>
      <c r="F25" s="40" t="str">
        <f>IF(ISNA(VLOOKUP(D25,QualifierValuess[],3,FALSE)),"",VLOOKUP(D25,QualifierValuess[],3,FALSE))</f>
        <v>qualifier value</v>
      </c>
      <c r="G25" s="48">
        <v>281900007</v>
      </c>
      <c r="H25" s="50" t="s">
        <v>121</v>
      </c>
      <c r="I25" s="49" t="s">
        <v>81</v>
      </c>
      <c r="J25" s="50" t="s">
        <v>121</v>
      </c>
      <c r="N25" s="29"/>
    </row>
    <row r="26" spans="1:14" s="20" customFormat="1" x14ac:dyDescent="0.25">
      <c r="A26" s="20">
        <v>302539009</v>
      </c>
      <c r="B26" s="43" t="str">
        <f>IF(ISNA(VLOOKUP(A26,BodyRegions[],2,FALSE)),"",VLOOKUP(A26,BodyRegions[],2,FALSE))</f>
        <v>Entire hand</v>
      </c>
      <c r="C26" s="44" t="str">
        <f>IF(ISNA(VLOOKUP(A26,BodyRegions[],3,FALSE)),"",VLOOKUP(A26,BodyRegions[],3,FALSE))</f>
        <v>body structure</v>
      </c>
      <c r="D26" s="20">
        <v>129433002</v>
      </c>
      <c r="E26" s="43" t="str">
        <f>IF(ISNA(VLOOKUP(D26,QualifierValuess[],2,FALSE)),"",VLOOKUP(D26,QualifierValuess[],2,FALSE))</f>
        <v>Inspection - action</v>
      </c>
      <c r="F26" s="44" t="str">
        <f>IF(ISNA(VLOOKUP(D26,QualifierValuess[],3,FALSE)),"",VLOOKUP(D26,QualifierValuess[],3,FALSE))</f>
        <v>qualifier value</v>
      </c>
      <c r="G26" s="48">
        <v>281900007</v>
      </c>
      <c r="H26" s="50" t="s">
        <v>122</v>
      </c>
      <c r="I26" s="49" t="s">
        <v>81</v>
      </c>
      <c r="J26" s="50" t="s">
        <v>122</v>
      </c>
      <c r="N26" s="32"/>
    </row>
    <row r="27" spans="1:14" s="22" customFormat="1" x14ac:dyDescent="0.25">
      <c r="A27" s="20">
        <v>302539009</v>
      </c>
      <c r="B27" s="43" t="str">
        <f>IF(ISNA(VLOOKUP(A27,BodyRegions[],2,FALSE)),"",VLOOKUP(A27,BodyRegions[],2,FALSE))</f>
        <v>Entire hand</v>
      </c>
      <c r="C27" s="44" t="str">
        <f>IF(ISNA(VLOOKUP(A27,BodyRegions[],3,FALSE)),"",VLOOKUP(A27,BodyRegions[],3,FALSE))</f>
        <v>body structure</v>
      </c>
      <c r="D27" s="20">
        <v>129433002</v>
      </c>
      <c r="E27" s="43" t="str">
        <f>IF(ISNA(VLOOKUP(D27,QualifierValuess[],2,FALSE)),"",VLOOKUP(D27,QualifierValuess[],2,FALSE))</f>
        <v>Inspection - action</v>
      </c>
      <c r="F27" s="44" t="str">
        <f>IF(ISNA(VLOOKUP(D27,QualifierValuess[],3,FALSE)),"",VLOOKUP(D27,QualifierValuess[],3,FALSE))</f>
        <v>qualifier value</v>
      </c>
      <c r="G27" s="48">
        <v>281900007</v>
      </c>
      <c r="H27" s="50" t="s">
        <v>123</v>
      </c>
      <c r="I27" s="49" t="s">
        <v>81</v>
      </c>
      <c r="J27" s="50" t="s">
        <v>123</v>
      </c>
    </row>
    <row r="28" spans="1:14" s="22" customFormat="1" x14ac:dyDescent="0.25">
      <c r="A28" s="20">
        <v>243990009</v>
      </c>
      <c r="B28" s="43" t="str">
        <f>IF(ISNA(VLOOKUP(A28,BodyRegions[],2,FALSE)),"",VLOOKUP(A28,BodyRegions[],2,FALSE))</f>
        <v>Entire perineum</v>
      </c>
      <c r="C28" s="44" t="str">
        <f>IF(ISNA(VLOOKUP(A28,BodyRegions[],3,FALSE)),"",VLOOKUP(A28,BodyRegions[],3,FALSE))</f>
        <v>body structure</v>
      </c>
      <c r="D28" s="20">
        <v>129434008</v>
      </c>
      <c r="E28" s="43" t="str">
        <f>IF(ISNA(VLOOKUP(D28,QualifierValuess[],2,FALSE)),"",VLOOKUP(D28,QualifierValuess[],2,FALSE))</f>
        <v>Palpation - action</v>
      </c>
      <c r="F28" s="44" t="str">
        <f>IF(ISNA(VLOOKUP(D28,QualifierValuess[],3,FALSE)),"",VLOOKUP(D28,QualifierValuess[],3,FALSE))</f>
        <v>qualifier value</v>
      </c>
      <c r="G28" s="48">
        <v>281900007</v>
      </c>
      <c r="H28" s="50" t="s">
        <v>97</v>
      </c>
      <c r="I28" s="49" t="s">
        <v>81</v>
      </c>
      <c r="J28" s="50" t="s">
        <v>97</v>
      </c>
    </row>
    <row r="30" spans="1:14" x14ac:dyDescent="0.25">
      <c r="A30" s="20"/>
    </row>
    <row r="31" spans="1:14" x14ac:dyDescent="0.25">
      <c r="A31" s="20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3C69-5C29-C94D-B774-18DA4BEAF833}">
  <dimension ref="A1:N62"/>
  <sheetViews>
    <sheetView topLeftCell="C1" zoomScaleNormal="100" workbookViewId="0">
      <selection activeCell="H2" sqref="H2:H3"/>
    </sheetView>
  </sheetViews>
  <sheetFormatPr defaultColWidth="10.875" defaultRowHeight="15.75" x14ac:dyDescent="0.25"/>
  <cols>
    <col min="1" max="1" width="13.625" style="12" bestFit="1" customWidth="1"/>
    <col min="2" max="2" width="25.375" style="12" customWidth="1"/>
    <col min="3" max="3" width="13" style="12" bestFit="1" customWidth="1"/>
    <col min="4" max="4" width="15.625" style="12" bestFit="1" customWidth="1"/>
    <col min="5" max="5" width="30.375" style="12" customWidth="1"/>
    <col min="6" max="6" width="13" style="12" bestFit="1" customWidth="1"/>
    <col min="7" max="7" width="10.5" style="12" bestFit="1" customWidth="1"/>
    <col min="8" max="8" width="41.125" style="29" bestFit="1" customWidth="1"/>
    <col min="9" max="9" width="14.125" style="12" bestFit="1" customWidth="1"/>
    <col min="10" max="10" width="66" style="12" bestFit="1" customWidth="1"/>
    <col min="11" max="16384" width="10.875" style="12"/>
  </cols>
  <sheetData>
    <row r="1" spans="1:14" s="15" customFormat="1" x14ac:dyDescent="0.25">
      <c r="A1" s="35" t="s">
        <v>82</v>
      </c>
      <c r="B1" s="14" t="s">
        <v>83</v>
      </c>
      <c r="C1" s="16" t="s">
        <v>110</v>
      </c>
      <c r="D1" s="35" t="s">
        <v>84</v>
      </c>
      <c r="E1" s="14" t="s">
        <v>85</v>
      </c>
      <c r="F1" s="16" t="s">
        <v>111</v>
      </c>
      <c r="G1" s="36" t="s">
        <v>4</v>
      </c>
      <c r="H1" s="35" t="s">
        <v>107</v>
      </c>
      <c r="I1" s="35" t="s">
        <v>108</v>
      </c>
      <c r="J1" s="35" t="s">
        <v>109</v>
      </c>
      <c r="N1" s="34"/>
    </row>
    <row r="2" spans="1:14" x14ac:dyDescent="0.25">
      <c r="A2" s="22">
        <v>243928005</v>
      </c>
      <c r="B2" s="37" t="str">
        <f>IF(ISNA(VLOOKUP(A2,BodyRegions[],2,FALSE)),"",VLOOKUP(A2,BodyRegions[],2,FALSE))</f>
        <v>Entire body region</v>
      </c>
      <c r="C2" s="38" t="str">
        <f>IF(ISNA(VLOOKUP(A2,BodyRegions[],3,FALSE)),"",VLOOKUP(A2,BodyRegions[],3,FALSE))</f>
        <v>body structure</v>
      </c>
      <c r="D2" s="20">
        <v>18427003</v>
      </c>
      <c r="E2" s="37" t="str">
        <f>IF(ISNA(VLOOKUP(D2,QualifierValuess[],2,FALSE)),"",VLOOKUP(D2,QualifierValuess[],2,FALSE))</f>
        <v>Mental status determination</v>
      </c>
      <c r="F2" s="38" t="str">
        <f>IF(ISNA(VLOOKUP(D2,QualifierValuess[],3,FALSE)),"",VLOOKUP(D2,QualifierValuess[],3,FALSE))</f>
        <v>procedure</v>
      </c>
      <c r="G2" s="30">
        <v>426224004</v>
      </c>
      <c r="H2" s="22" t="s">
        <v>117</v>
      </c>
      <c r="I2" s="22" t="s">
        <v>81</v>
      </c>
      <c r="J2" s="22" t="s">
        <v>117</v>
      </c>
      <c r="N2" s="29"/>
    </row>
    <row r="3" spans="1:14" x14ac:dyDescent="0.25">
      <c r="A3" s="33">
        <v>243928005</v>
      </c>
      <c r="B3" s="37" t="str">
        <f>IF(ISNA(VLOOKUP(A3,BodyRegions[],2,FALSE)),"",VLOOKUP(A3,BodyRegions[],2,FALSE))</f>
        <v>Entire body region</v>
      </c>
      <c r="C3" s="38" t="str">
        <f>IF(ISNA(VLOOKUP(A3,BodyRegions[],3,FALSE)),"",VLOOKUP(A3,BodyRegions[],3,FALSE))</f>
        <v>body structure</v>
      </c>
      <c r="D3" s="33">
        <v>410188000</v>
      </c>
      <c r="E3" s="37" t="str">
        <f>IF(ISNA(VLOOKUP(D3,QualifierValuess[],2,FALSE)),"",VLOOKUP(D3,QualifierValuess[],2,FALSE))</f>
        <v>Assess vital signs</v>
      </c>
      <c r="F3" s="38" t="str">
        <f>IF(ISNA(VLOOKUP(D3,QualifierValuess[],3,FALSE)),"",VLOOKUP(D3,QualifierValuess[],3,FALSE))</f>
        <v>procedure</v>
      </c>
      <c r="G3" s="21">
        <v>72970002</v>
      </c>
      <c r="H3" s="25" t="s">
        <v>128</v>
      </c>
      <c r="I3" s="25" t="s">
        <v>81</v>
      </c>
      <c r="J3" s="25" t="s">
        <v>128</v>
      </c>
      <c r="N3" s="29"/>
    </row>
    <row r="4" spans="1:14" x14ac:dyDescent="0.25">
      <c r="A4" s="20">
        <v>243928005</v>
      </c>
      <c r="B4" s="39" t="str">
        <f>IF(ISNA(VLOOKUP(A4,BodyRegions[],2,FALSE)),"",VLOOKUP(A4,BodyRegions[],2,FALSE))</f>
        <v>Entire body region</v>
      </c>
      <c r="C4" s="40" t="str">
        <f>IF(ISNA(VLOOKUP(A4,BodyRegions[],3,FALSE)),"",VLOOKUP(A4,BodyRegions[],3,FALSE))</f>
        <v>body structure</v>
      </c>
      <c r="D4" s="20">
        <v>129433002</v>
      </c>
      <c r="E4" s="39" t="str">
        <f>IF(ISNA(VLOOKUP(D4,QualifierValuess[],2,FALSE)),"",VLOOKUP(D4,QualifierValuess[],2,FALSE))</f>
        <v>Inspection - action</v>
      </c>
      <c r="F4" s="40" t="str">
        <f>IF(ISNA(VLOOKUP(D4,QualifierValuess[],3,FALSE)),"",VLOOKUP(D4,QualifierValuess[],3,FALSE))</f>
        <v>qualifier value</v>
      </c>
      <c r="G4" s="45">
        <v>281900007</v>
      </c>
      <c r="H4" s="46" t="s">
        <v>80</v>
      </c>
      <c r="I4" s="46" t="s">
        <v>81</v>
      </c>
      <c r="J4" s="47" t="s">
        <v>100</v>
      </c>
      <c r="N4" s="29"/>
    </row>
    <row r="5" spans="1:14" x14ac:dyDescent="0.25">
      <c r="A5" s="20">
        <v>302548004</v>
      </c>
      <c r="B5" s="39" t="str">
        <f>IF(ISNA(VLOOKUP(A5,BodyRegions[],2,FALSE)),"",VLOOKUP(A5,BodyRegions[],2,FALSE))</f>
        <v>Entire head</v>
      </c>
      <c r="C5" s="40" t="str">
        <f>IF(ISNA(VLOOKUP(A5,BodyRegions[],3,FALSE)),"",VLOOKUP(A5,BodyRegions[],3,FALSE))</f>
        <v>body structure</v>
      </c>
      <c r="D5" s="20">
        <v>129433002</v>
      </c>
      <c r="E5" s="39" t="str">
        <f>IF(ISNA(VLOOKUP(D5,QualifierValuess[],2,FALSE)),"",VLOOKUP(D5,QualifierValuess[],2,FALSE))</f>
        <v>Inspection - action</v>
      </c>
      <c r="F5" s="40" t="str">
        <f>IF(ISNA(VLOOKUP(D5,QualifierValuess[],3,FALSE)),"",VLOOKUP(D5,QualifierValuess[],3,FALSE))</f>
        <v>qualifier value</v>
      </c>
      <c r="G5" s="45">
        <v>281900007</v>
      </c>
      <c r="H5" s="46" t="s">
        <v>80</v>
      </c>
      <c r="I5" s="46" t="s">
        <v>81</v>
      </c>
      <c r="J5" s="47" t="s">
        <v>100</v>
      </c>
      <c r="N5" s="29"/>
    </row>
    <row r="6" spans="1:14" x14ac:dyDescent="0.25">
      <c r="A6" s="20">
        <v>302548004</v>
      </c>
      <c r="B6" s="39" t="str">
        <f>IF(ISNA(VLOOKUP(A6,BodyRegions[],2,FALSE)),"",VLOOKUP(A6,BodyRegions[],2,FALSE))</f>
        <v>Entire head</v>
      </c>
      <c r="C6" s="40" t="str">
        <f>IF(ISNA(VLOOKUP(A6,BodyRegions[],3,FALSE)),"",VLOOKUP(A6,BodyRegions[],3,FALSE))</f>
        <v>body structure</v>
      </c>
      <c r="D6" s="20">
        <v>129434008</v>
      </c>
      <c r="E6" s="39" t="str">
        <f>IF(ISNA(VLOOKUP(D6,QualifierValuess[],2,FALSE)),"",VLOOKUP(D6,QualifierValuess[],2,FALSE))</f>
        <v>Palpation - action</v>
      </c>
      <c r="F6" s="40" t="str">
        <f>IF(ISNA(VLOOKUP(D6,QualifierValuess[],3,FALSE)),"",VLOOKUP(D6,QualifierValuess[],3,FALSE))</f>
        <v>qualifier value</v>
      </c>
      <c r="G6" s="45">
        <v>281900007</v>
      </c>
      <c r="H6" s="46" t="s">
        <v>80</v>
      </c>
      <c r="I6" s="46" t="s">
        <v>81</v>
      </c>
      <c r="J6" s="47" t="s">
        <v>100</v>
      </c>
      <c r="N6" s="29"/>
    </row>
    <row r="7" spans="1:14" x14ac:dyDescent="0.25">
      <c r="A7" s="20">
        <v>302548004</v>
      </c>
      <c r="B7" s="39" t="str">
        <f>IF(ISNA(VLOOKUP(A7,BodyRegions[],2,FALSE)),"",VLOOKUP(A7,BodyRegions[],2,FALSE))</f>
        <v>Entire head</v>
      </c>
      <c r="C7" s="40" t="str">
        <f>IF(ISNA(VLOOKUP(A7,BodyRegions[],3,FALSE)),"",VLOOKUP(A7,BodyRegions[],3,FALSE))</f>
        <v>body structure</v>
      </c>
      <c r="D7" s="20">
        <v>129435009</v>
      </c>
      <c r="E7" s="39" t="str">
        <f>IF(ISNA(VLOOKUP(D7,QualifierValuess[],2,FALSE)),"",VLOOKUP(D7,QualifierValuess[],2,FALSE))</f>
        <v>Percussion - action</v>
      </c>
      <c r="F7" s="40" t="str">
        <f>IF(ISNA(VLOOKUP(D7,QualifierValuess[],3,FALSE)),"",VLOOKUP(D7,QualifierValuess[],3,FALSE))</f>
        <v>qualifier value</v>
      </c>
      <c r="G7" s="45">
        <v>281900007</v>
      </c>
      <c r="H7" s="46" t="s">
        <v>80</v>
      </c>
      <c r="I7" s="46" t="s">
        <v>81</v>
      </c>
      <c r="J7" s="47" t="s">
        <v>100</v>
      </c>
      <c r="N7" s="29"/>
    </row>
    <row r="8" spans="1:14" x14ac:dyDescent="0.25">
      <c r="A8" s="20">
        <v>302548004</v>
      </c>
      <c r="B8" s="39" t="str">
        <f>IF(ISNA(VLOOKUP(A8,BodyRegions[],2,FALSE)),"",VLOOKUP(A8,BodyRegions[],2,FALSE))</f>
        <v>Entire head</v>
      </c>
      <c r="C8" s="40" t="str">
        <f>IF(ISNA(VLOOKUP(A8,BodyRegions[],3,FALSE)),"",VLOOKUP(A8,BodyRegions[],3,FALSE))</f>
        <v>body structure</v>
      </c>
      <c r="D8" s="20">
        <v>129436005</v>
      </c>
      <c r="E8" s="39" t="str">
        <f>IF(ISNA(VLOOKUP(D8,QualifierValuess[],2,FALSE)),"",VLOOKUP(D8,QualifierValuess[],2,FALSE))</f>
        <v>Auscultation - action</v>
      </c>
      <c r="F8" s="40" t="str">
        <f>IF(ISNA(VLOOKUP(D8,QualifierValuess[],3,FALSE)),"",VLOOKUP(D8,QualifierValuess[],3,FALSE))</f>
        <v>qualifier value</v>
      </c>
      <c r="G8" s="45">
        <v>281900007</v>
      </c>
      <c r="H8" s="46" t="s">
        <v>80</v>
      </c>
      <c r="I8" s="46" t="s">
        <v>81</v>
      </c>
      <c r="J8" s="47" t="s">
        <v>100</v>
      </c>
      <c r="N8" s="29"/>
    </row>
    <row r="9" spans="1:14" x14ac:dyDescent="0.25">
      <c r="A9" s="20">
        <v>302548004</v>
      </c>
      <c r="B9" s="39" t="str">
        <f>IF(ISNA(VLOOKUP(A9,BodyRegions[],2,FALSE)),"",VLOOKUP(A9,BodyRegions[],2,FALSE))</f>
        <v>Entire head</v>
      </c>
      <c r="C9" s="40" t="str">
        <f>IF(ISNA(VLOOKUP(A9,BodyRegions[],3,FALSE)),"",VLOOKUP(A9,BodyRegions[],3,FALSE))</f>
        <v>body structure</v>
      </c>
      <c r="D9" s="20">
        <v>129449000</v>
      </c>
      <c r="E9" s="39" t="str">
        <f>IF(ISNA(VLOOKUP(D9,QualifierValuess[],2,FALSE)),"",VLOOKUP(D9,QualifierValuess[],2,FALSE))</f>
        <v>Functional assessment - action</v>
      </c>
      <c r="F9" s="40" t="str">
        <f>IF(ISNA(VLOOKUP(D9,QualifierValuess[],3,FALSE)),"",VLOOKUP(D9,QualifierValuess[],3,FALSE))</f>
        <v>qualifier value</v>
      </c>
      <c r="G9" s="45">
        <v>281900007</v>
      </c>
      <c r="H9" s="46" t="s">
        <v>80</v>
      </c>
      <c r="I9" s="46" t="s">
        <v>81</v>
      </c>
      <c r="J9" s="47" t="s">
        <v>100</v>
      </c>
      <c r="N9" s="29"/>
    </row>
    <row r="10" spans="1:14" x14ac:dyDescent="0.25">
      <c r="A10" s="20">
        <v>24448605</v>
      </c>
      <c r="B10" s="39" t="str">
        <f>IF(ISNA(VLOOKUP(A10,BodyRegions[],2,FALSE)),"",VLOOKUP(A10,BodyRegions[],2,FALSE))</f>
        <v>Entire eye</v>
      </c>
      <c r="C10" s="40" t="str">
        <f>IF(ISNA(VLOOKUP(A10,BodyRegions[],3,FALSE)),"",VLOOKUP(A10,BodyRegions[],3,FALSE))</f>
        <v>body structure</v>
      </c>
      <c r="D10" s="20">
        <v>129433002</v>
      </c>
      <c r="E10" s="39" t="str">
        <f>IF(ISNA(VLOOKUP(D10,QualifierValuess[],2,FALSE)),"",VLOOKUP(D10,QualifierValuess[],2,FALSE))</f>
        <v>Inspection - action</v>
      </c>
      <c r="F10" s="40" t="str">
        <f>IF(ISNA(VLOOKUP(D10,QualifierValuess[],3,FALSE)),"",VLOOKUP(D10,QualifierValuess[],3,FALSE))</f>
        <v>qualifier value</v>
      </c>
      <c r="G10" s="45">
        <v>281900007</v>
      </c>
      <c r="H10" s="46" t="s">
        <v>80</v>
      </c>
      <c r="I10" s="46" t="s">
        <v>81</v>
      </c>
      <c r="J10" s="47" t="s">
        <v>100</v>
      </c>
      <c r="N10" s="29"/>
    </row>
    <row r="11" spans="1:14" x14ac:dyDescent="0.25">
      <c r="A11" s="20">
        <v>24448605</v>
      </c>
      <c r="B11" s="39" t="str">
        <f>IF(ISNA(VLOOKUP(A11,BodyRegions[],2,FALSE)),"",VLOOKUP(A11,BodyRegions[],2,FALSE))</f>
        <v>Entire eye</v>
      </c>
      <c r="C11" s="40" t="str">
        <f>IF(ISNA(VLOOKUP(A11,BodyRegions[],3,FALSE)),"",VLOOKUP(A11,BodyRegions[],3,FALSE))</f>
        <v>body structure</v>
      </c>
      <c r="D11" s="20">
        <v>129434008</v>
      </c>
      <c r="E11" s="39" t="str">
        <f>IF(ISNA(VLOOKUP(D11,QualifierValuess[],2,FALSE)),"",VLOOKUP(D11,QualifierValuess[],2,FALSE))</f>
        <v>Palpation - action</v>
      </c>
      <c r="F11" s="40" t="str">
        <f>IF(ISNA(VLOOKUP(D11,QualifierValuess[],3,FALSE)),"",VLOOKUP(D11,QualifierValuess[],3,FALSE))</f>
        <v>qualifier value</v>
      </c>
      <c r="G11" s="45">
        <v>281900007</v>
      </c>
      <c r="H11" s="46" t="s">
        <v>80</v>
      </c>
      <c r="I11" s="46" t="s">
        <v>81</v>
      </c>
      <c r="J11" s="47" t="s">
        <v>100</v>
      </c>
      <c r="N11" s="29"/>
    </row>
    <row r="12" spans="1:14" x14ac:dyDescent="0.25">
      <c r="A12" s="20">
        <v>24448605</v>
      </c>
      <c r="B12" s="39" t="str">
        <f>IF(ISNA(VLOOKUP(A12,BodyRegions[],2,FALSE)),"",VLOOKUP(A12,BodyRegions[],2,FALSE))</f>
        <v>Entire eye</v>
      </c>
      <c r="C12" s="40" t="str">
        <f>IF(ISNA(VLOOKUP(A12,BodyRegions[],3,FALSE)),"",VLOOKUP(A12,BodyRegions[],3,FALSE))</f>
        <v>body structure</v>
      </c>
      <c r="D12" s="20">
        <v>129435009</v>
      </c>
      <c r="E12" s="39" t="str">
        <f>IF(ISNA(VLOOKUP(D12,QualifierValuess[],2,FALSE)),"",VLOOKUP(D12,QualifierValuess[],2,FALSE))</f>
        <v>Percussion - action</v>
      </c>
      <c r="F12" s="40" t="str">
        <f>IF(ISNA(VLOOKUP(D12,QualifierValuess[],3,FALSE)),"",VLOOKUP(D12,QualifierValuess[],3,FALSE))</f>
        <v>qualifier value</v>
      </c>
      <c r="G12" s="45">
        <v>281900007</v>
      </c>
      <c r="H12" s="46" t="s">
        <v>80</v>
      </c>
      <c r="I12" s="46" t="s">
        <v>81</v>
      </c>
      <c r="J12" s="47" t="s">
        <v>100</v>
      </c>
      <c r="N12" s="29"/>
    </row>
    <row r="13" spans="1:14" x14ac:dyDescent="0.25">
      <c r="A13" s="20">
        <v>24448605</v>
      </c>
      <c r="B13" s="39" t="str">
        <f>IF(ISNA(VLOOKUP(A13,BodyRegions[],2,FALSE)),"",VLOOKUP(A13,BodyRegions[],2,FALSE))</f>
        <v>Entire eye</v>
      </c>
      <c r="C13" s="40" t="str">
        <f>IF(ISNA(VLOOKUP(A13,BodyRegions[],3,FALSE)),"",VLOOKUP(A13,BodyRegions[],3,FALSE))</f>
        <v>body structure</v>
      </c>
      <c r="D13" s="20">
        <v>129436005</v>
      </c>
      <c r="E13" s="39" t="str">
        <f>IF(ISNA(VLOOKUP(D13,QualifierValuess[],2,FALSE)),"",VLOOKUP(D13,QualifierValuess[],2,FALSE))</f>
        <v>Auscultation - action</v>
      </c>
      <c r="F13" s="40" t="str">
        <f>IF(ISNA(VLOOKUP(D13,QualifierValuess[],3,FALSE)),"",VLOOKUP(D13,QualifierValuess[],3,FALSE))</f>
        <v>qualifier value</v>
      </c>
      <c r="G13" s="45">
        <v>281900007</v>
      </c>
      <c r="H13" s="46" t="s">
        <v>80</v>
      </c>
      <c r="I13" s="46" t="s">
        <v>81</v>
      </c>
      <c r="J13" s="47" t="s">
        <v>100</v>
      </c>
      <c r="N13" s="29"/>
    </row>
    <row r="14" spans="1:14" x14ac:dyDescent="0.25">
      <c r="A14" s="20">
        <v>24448605</v>
      </c>
      <c r="B14" s="39" t="str">
        <f>IF(ISNA(VLOOKUP(A14,BodyRegions[],2,FALSE)),"",VLOOKUP(A14,BodyRegions[],2,FALSE))</f>
        <v>Entire eye</v>
      </c>
      <c r="C14" s="40" t="str">
        <f>IF(ISNA(VLOOKUP(A14,BodyRegions[],3,FALSE)),"",VLOOKUP(A14,BodyRegions[],3,FALSE))</f>
        <v>body structure</v>
      </c>
      <c r="D14" s="20">
        <v>129449000</v>
      </c>
      <c r="E14" s="39" t="str">
        <f>IF(ISNA(VLOOKUP(D14,QualifierValuess[],2,FALSE)),"",VLOOKUP(D14,QualifierValuess[],2,FALSE))</f>
        <v>Functional assessment - action</v>
      </c>
      <c r="F14" s="40" t="str">
        <f>IF(ISNA(VLOOKUP(D14,QualifierValuess[],3,FALSE)),"",VLOOKUP(D14,QualifierValuess[],3,FALSE))</f>
        <v>qualifier value</v>
      </c>
      <c r="G14" s="45">
        <v>281900007</v>
      </c>
      <c r="H14" s="46" t="s">
        <v>80</v>
      </c>
      <c r="I14" s="46" t="s">
        <v>81</v>
      </c>
      <c r="J14" s="47" t="s">
        <v>100</v>
      </c>
      <c r="N14" s="29"/>
    </row>
    <row r="15" spans="1:14" x14ac:dyDescent="0.25">
      <c r="A15" s="20">
        <v>20190630</v>
      </c>
      <c r="B15" s="39" t="str">
        <f>IF(ISNA(VLOOKUP(A15,BodyRegions[],2,FALSE)),"",VLOOKUP(A15,BodyRegions[],2,FALSE))</f>
        <v>Entire mouth region</v>
      </c>
      <c r="C15" s="40" t="str">
        <f>IF(ISNA(VLOOKUP(A15,BodyRegions[],3,FALSE)),"",VLOOKUP(A15,BodyRegions[],3,FALSE))</f>
        <v>body structure</v>
      </c>
      <c r="D15" s="20">
        <v>129433002</v>
      </c>
      <c r="E15" s="39" t="str">
        <f>IF(ISNA(VLOOKUP(D15,QualifierValuess[],2,FALSE)),"",VLOOKUP(D15,QualifierValuess[],2,FALSE))</f>
        <v>Inspection - action</v>
      </c>
      <c r="F15" s="40" t="str">
        <f>IF(ISNA(VLOOKUP(D15,QualifierValuess[],3,FALSE)),"",VLOOKUP(D15,QualifierValuess[],3,FALSE))</f>
        <v>qualifier value</v>
      </c>
      <c r="G15" s="45">
        <v>281900007</v>
      </c>
      <c r="H15" s="46" t="s">
        <v>80</v>
      </c>
      <c r="I15" s="46" t="s">
        <v>81</v>
      </c>
      <c r="J15" s="47" t="s">
        <v>100</v>
      </c>
      <c r="N15" s="29"/>
    </row>
    <row r="16" spans="1:14" x14ac:dyDescent="0.25">
      <c r="A16" s="20">
        <v>20190630</v>
      </c>
      <c r="B16" s="39" t="str">
        <f>IF(ISNA(VLOOKUP(A16,BodyRegions[],2,FALSE)),"",VLOOKUP(A16,BodyRegions[],2,FALSE))</f>
        <v>Entire mouth region</v>
      </c>
      <c r="C16" s="40" t="str">
        <f>IF(ISNA(VLOOKUP(A16,BodyRegions[],3,FALSE)),"",VLOOKUP(A16,BodyRegions[],3,FALSE))</f>
        <v>body structure</v>
      </c>
      <c r="D16" s="20">
        <v>129434008</v>
      </c>
      <c r="E16" s="39" t="str">
        <f>IF(ISNA(VLOOKUP(D16,QualifierValuess[],2,FALSE)),"",VLOOKUP(D16,QualifierValuess[],2,FALSE))</f>
        <v>Palpation - action</v>
      </c>
      <c r="F16" s="40" t="str">
        <f>IF(ISNA(VLOOKUP(D16,QualifierValuess[],3,FALSE)),"",VLOOKUP(D16,QualifierValuess[],3,FALSE))</f>
        <v>qualifier value</v>
      </c>
      <c r="G16" s="45">
        <v>281900007</v>
      </c>
      <c r="H16" s="46" t="s">
        <v>80</v>
      </c>
      <c r="I16" s="46" t="s">
        <v>81</v>
      </c>
      <c r="J16" s="47" t="s">
        <v>100</v>
      </c>
      <c r="N16" s="29"/>
    </row>
    <row r="17" spans="1:14" x14ac:dyDescent="0.25">
      <c r="A17" s="20">
        <v>20190630</v>
      </c>
      <c r="B17" s="39" t="str">
        <f>IF(ISNA(VLOOKUP(A17,BodyRegions[],2,FALSE)),"",VLOOKUP(A17,BodyRegions[],2,FALSE))</f>
        <v>Entire mouth region</v>
      </c>
      <c r="C17" s="40" t="str">
        <f>IF(ISNA(VLOOKUP(A17,BodyRegions[],3,FALSE)),"",VLOOKUP(A17,BodyRegions[],3,FALSE))</f>
        <v>body structure</v>
      </c>
      <c r="D17" s="20">
        <v>129435009</v>
      </c>
      <c r="E17" s="39" t="str">
        <f>IF(ISNA(VLOOKUP(D17,QualifierValuess[],2,FALSE)),"",VLOOKUP(D17,QualifierValuess[],2,FALSE))</f>
        <v>Percussion - action</v>
      </c>
      <c r="F17" s="40" t="str">
        <f>IF(ISNA(VLOOKUP(D17,QualifierValuess[],3,FALSE)),"",VLOOKUP(D17,QualifierValuess[],3,FALSE))</f>
        <v>qualifier value</v>
      </c>
      <c r="G17" s="45">
        <v>281900007</v>
      </c>
      <c r="H17" s="46" t="s">
        <v>80</v>
      </c>
      <c r="I17" s="46" t="s">
        <v>81</v>
      </c>
      <c r="J17" s="47" t="s">
        <v>100</v>
      </c>
      <c r="N17" s="29"/>
    </row>
    <row r="18" spans="1:14" x14ac:dyDescent="0.25">
      <c r="A18" s="20">
        <v>20190630</v>
      </c>
      <c r="B18" s="39" t="str">
        <f>IF(ISNA(VLOOKUP(A18,BodyRegions[],2,FALSE)),"",VLOOKUP(A18,BodyRegions[],2,FALSE))</f>
        <v>Entire mouth region</v>
      </c>
      <c r="C18" s="40" t="str">
        <f>IF(ISNA(VLOOKUP(A18,BodyRegions[],3,FALSE)),"",VLOOKUP(A18,BodyRegions[],3,FALSE))</f>
        <v>body structure</v>
      </c>
      <c r="D18" s="20">
        <v>129436005</v>
      </c>
      <c r="E18" s="39" t="str">
        <f>IF(ISNA(VLOOKUP(D18,QualifierValuess[],2,FALSE)),"",VLOOKUP(D18,QualifierValuess[],2,FALSE))</f>
        <v>Auscultation - action</v>
      </c>
      <c r="F18" s="40" t="str">
        <f>IF(ISNA(VLOOKUP(D18,QualifierValuess[],3,FALSE)),"",VLOOKUP(D18,QualifierValuess[],3,FALSE))</f>
        <v>qualifier value</v>
      </c>
      <c r="G18" s="45">
        <v>281900007</v>
      </c>
      <c r="H18" s="46" t="s">
        <v>80</v>
      </c>
      <c r="I18" s="46" t="s">
        <v>81</v>
      </c>
      <c r="J18" s="47" t="s">
        <v>100</v>
      </c>
      <c r="N18" s="29"/>
    </row>
    <row r="19" spans="1:14" x14ac:dyDescent="0.25">
      <c r="A19" s="20">
        <v>20190630</v>
      </c>
      <c r="B19" s="39" t="str">
        <f>IF(ISNA(VLOOKUP(A19,BodyRegions[],2,FALSE)),"",VLOOKUP(A19,BodyRegions[],2,FALSE))</f>
        <v>Entire mouth region</v>
      </c>
      <c r="C19" s="40" t="str">
        <f>IF(ISNA(VLOOKUP(A19,BodyRegions[],3,FALSE)),"",VLOOKUP(A19,BodyRegions[],3,FALSE))</f>
        <v>body structure</v>
      </c>
      <c r="D19" s="20">
        <v>129449000</v>
      </c>
      <c r="E19" s="39" t="str">
        <f>IF(ISNA(VLOOKUP(D19,QualifierValuess[],2,FALSE)),"",VLOOKUP(D19,QualifierValuess[],2,FALSE))</f>
        <v>Functional assessment - action</v>
      </c>
      <c r="F19" s="40" t="str">
        <f>IF(ISNA(VLOOKUP(D19,QualifierValuess[],3,FALSE)),"",VLOOKUP(D19,QualifierValuess[],3,FALSE))</f>
        <v>qualifier value</v>
      </c>
      <c r="G19" s="45">
        <v>281900007</v>
      </c>
      <c r="H19" s="46" t="s">
        <v>80</v>
      </c>
      <c r="I19" s="46" t="s">
        <v>81</v>
      </c>
      <c r="J19" s="47" t="s">
        <v>100</v>
      </c>
      <c r="N19" s="29"/>
    </row>
    <row r="20" spans="1:14" s="20" customFormat="1" x14ac:dyDescent="0.25">
      <c r="A20" s="20">
        <v>302551006</v>
      </c>
      <c r="B20" s="39" t="str">
        <f>IF(ISNA(VLOOKUP(A20,BodyRegions[],2,FALSE)),"",VLOOKUP(A20,BodyRegions[],2,FALSE))</f>
        <v>Entire thorax</v>
      </c>
      <c r="C20" s="40" t="str">
        <f>IF(ISNA(VLOOKUP(A20,BodyRegions[],3,FALSE)),"",VLOOKUP(A20,BodyRegions[],3,FALSE))</f>
        <v>body structure</v>
      </c>
      <c r="D20" s="20">
        <v>129433002</v>
      </c>
      <c r="E20" s="39" t="str">
        <f>IF(ISNA(VLOOKUP(D20,QualifierValuess[],2,FALSE)),"",VLOOKUP(D20,QualifierValuess[],2,FALSE))</f>
        <v>Inspection - action</v>
      </c>
      <c r="F20" s="40" t="str">
        <f>IF(ISNA(VLOOKUP(D20,QualifierValuess[],3,FALSE)),"",VLOOKUP(D20,QualifierValuess[],3,FALSE))</f>
        <v>qualifier value</v>
      </c>
      <c r="G20" s="45">
        <v>281900007</v>
      </c>
      <c r="H20" s="46" t="s">
        <v>80</v>
      </c>
      <c r="I20" s="46" t="s">
        <v>81</v>
      </c>
      <c r="J20" s="47" t="s">
        <v>100</v>
      </c>
      <c r="N20" s="32"/>
    </row>
    <row r="21" spans="1:14" s="22" customFormat="1" x14ac:dyDescent="0.25">
      <c r="A21" s="20">
        <v>302551006</v>
      </c>
      <c r="B21" s="39" t="str">
        <f>IF(ISNA(VLOOKUP(A21,BodyRegions[],2,FALSE)),"",VLOOKUP(A21,BodyRegions[],2,FALSE))</f>
        <v>Entire thorax</v>
      </c>
      <c r="C21" s="40" t="str">
        <f>IF(ISNA(VLOOKUP(A21,BodyRegions[],3,FALSE)),"",VLOOKUP(A21,BodyRegions[],3,FALSE))</f>
        <v>body structure</v>
      </c>
      <c r="D21" s="20">
        <v>129434008</v>
      </c>
      <c r="E21" s="39" t="str">
        <f>IF(ISNA(VLOOKUP(D21,QualifierValuess[],2,FALSE)),"",VLOOKUP(D21,QualifierValuess[],2,FALSE))</f>
        <v>Palpation - action</v>
      </c>
      <c r="F21" s="40" t="str">
        <f>IF(ISNA(VLOOKUP(D21,QualifierValuess[],3,FALSE)),"",VLOOKUP(D21,QualifierValuess[],3,FALSE))</f>
        <v>qualifier value</v>
      </c>
      <c r="G21" s="45">
        <v>281900007</v>
      </c>
      <c r="H21" s="46" t="s">
        <v>80</v>
      </c>
      <c r="I21" s="46" t="s">
        <v>81</v>
      </c>
      <c r="J21" s="47" t="s">
        <v>100</v>
      </c>
    </row>
    <row r="22" spans="1:14" s="22" customFormat="1" x14ac:dyDescent="0.25">
      <c r="A22" s="20">
        <v>302551006</v>
      </c>
      <c r="B22" s="41" t="str">
        <f>IF(ISNA(VLOOKUP(A22,BodyRegions[],2,FALSE)),"",VLOOKUP(A22,BodyRegions[],2,FALSE))</f>
        <v>Entire thorax</v>
      </c>
      <c r="C22" s="42" t="str">
        <f>IF(ISNA(VLOOKUP(A22,BodyRegions[],3,FALSE)),"",VLOOKUP(A22,BodyRegions[],3,FALSE))</f>
        <v>body structure</v>
      </c>
      <c r="D22" s="20">
        <v>129435009</v>
      </c>
      <c r="E22" s="41" t="str">
        <f>IF(ISNA(VLOOKUP(D22,QualifierValuess[],2,FALSE)),"",VLOOKUP(D22,QualifierValuess[],2,FALSE))</f>
        <v>Percussion - action</v>
      </c>
      <c r="F22" s="42" t="str">
        <f>IF(ISNA(VLOOKUP(D22,QualifierValuess[],3,FALSE)),"",VLOOKUP(D22,QualifierValuess[],3,FALSE))</f>
        <v>qualifier value</v>
      </c>
      <c r="G22" s="45">
        <v>281900007</v>
      </c>
      <c r="H22" s="46" t="s">
        <v>80</v>
      </c>
      <c r="I22" s="46" t="s">
        <v>81</v>
      </c>
      <c r="J22" s="47" t="s">
        <v>100</v>
      </c>
    </row>
    <row r="23" spans="1:14" x14ac:dyDescent="0.25">
      <c r="A23" s="20">
        <v>302551006</v>
      </c>
      <c r="B23" s="43" t="str">
        <f>IF(ISNA(VLOOKUP(A23,BodyRegions[],2,FALSE)),"",VLOOKUP(A23,BodyRegions[],2,FALSE))</f>
        <v>Entire thorax</v>
      </c>
      <c r="C23" s="44" t="str">
        <f>IF(ISNA(VLOOKUP(A23,BodyRegions[],3,FALSE)),"",VLOOKUP(A23,BodyRegions[],3,FALSE))</f>
        <v>body structure</v>
      </c>
      <c r="D23" s="20">
        <v>129436005</v>
      </c>
      <c r="E23" s="43" t="str">
        <f>IF(ISNA(VLOOKUP(D23,QualifierValuess[],2,FALSE)),"",VLOOKUP(D23,QualifierValuess[],2,FALSE))</f>
        <v>Auscultation - action</v>
      </c>
      <c r="F23" s="44" t="str">
        <f>IF(ISNA(VLOOKUP(D23,QualifierValuess[],3,FALSE)),"",VLOOKUP(D23,QualifierValuess[],3,FALSE))</f>
        <v>qualifier value</v>
      </c>
      <c r="G23" s="45">
        <v>281900007</v>
      </c>
      <c r="H23" s="46" t="s">
        <v>80</v>
      </c>
      <c r="I23" s="46" t="s">
        <v>81</v>
      </c>
      <c r="J23" s="47" t="s">
        <v>100</v>
      </c>
    </row>
    <row r="24" spans="1:14" x14ac:dyDescent="0.25">
      <c r="A24" s="20">
        <v>302551006</v>
      </c>
      <c r="B24" s="43" t="str">
        <f>IF(ISNA(VLOOKUP(A24,BodyRegions[],2,FALSE)),"",VLOOKUP(A24,BodyRegions[],2,FALSE))</f>
        <v>Entire thorax</v>
      </c>
      <c r="C24" s="44" t="str">
        <f>IF(ISNA(VLOOKUP(A24,BodyRegions[],3,FALSE)),"",VLOOKUP(A24,BodyRegions[],3,FALSE))</f>
        <v>body structure</v>
      </c>
      <c r="D24" s="20">
        <v>129449000</v>
      </c>
      <c r="E24" s="43" t="str">
        <f>IF(ISNA(VLOOKUP(D24,QualifierValuess[],2,FALSE)),"",VLOOKUP(D24,QualifierValuess[],2,FALSE))</f>
        <v>Functional assessment - action</v>
      </c>
      <c r="F24" s="44" t="str">
        <f>IF(ISNA(VLOOKUP(D24,QualifierValuess[],3,FALSE)),"",VLOOKUP(D24,QualifierValuess[],3,FALSE))</f>
        <v>qualifier value</v>
      </c>
      <c r="G24" s="45">
        <v>281900007</v>
      </c>
      <c r="H24" s="46" t="s">
        <v>80</v>
      </c>
      <c r="I24" s="46" t="s">
        <v>81</v>
      </c>
      <c r="J24" s="47" t="s">
        <v>100</v>
      </c>
    </row>
    <row r="25" spans="1:14" x14ac:dyDescent="0.25">
      <c r="A25" s="20">
        <v>182245002</v>
      </c>
      <c r="B25" s="43" t="str">
        <f>IF(ISNA(VLOOKUP(A25,BodyRegions[],2,FALSE)),"",VLOOKUP(A25,BodyRegions[],2,FALSE))</f>
        <v>Entire upper limb</v>
      </c>
      <c r="C25" s="44" t="str">
        <f>IF(ISNA(VLOOKUP(A25,BodyRegions[],3,FALSE)),"",VLOOKUP(A25,BodyRegions[],3,FALSE))</f>
        <v>body structure</v>
      </c>
      <c r="D25" s="20">
        <v>129433002</v>
      </c>
      <c r="E25" s="43" t="str">
        <f>IF(ISNA(VLOOKUP(D25,QualifierValuess[],2,FALSE)),"",VLOOKUP(D25,QualifierValuess[],2,FALSE))</f>
        <v>Inspection - action</v>
      </c>
      <c r="F25" s="44" t="str">
        <f>IF(ISNA(VLOOKUP(D25,QualifierValuess[],3,FALSE)),"",VLOOKUP(D25,QualifierValuess[],3,FALSE))</f>
        <v>qualifier value</v>
      </c>
      <c r="G25" s="45">
        <v>281900007</v>
      </c>
      <c r="H25" s="46" t="s">
        <v>80</v>
      </c>
      <c r="I25" s="46" t="s">
        <v>81</v>
      </c>
      <c r="J25" s="47" t="s">
        <v>100</v>
      </c>
    </row>
    <row r="26" spans="1:14" x14ac:dyDescent="0.25">
      <c r="A26" s="20">
        <v>182245002</v>
      </c>
      <c r="B26" s="43" t="str">
        <f>IF(ISNA(VLOOKUP(A26,BodyRegions[],2,FALSE)),"",VLOOKUP(A26,BodyRegions[],2,FALSE))</f>
        <v>Entire upper limb</v>
      </c>
      <c r="C26" s="44" t="str">
        <f>IF(ISNA(VLOOKUP(A26,BodyRegions[],3,FALSE)),"",VLOOKUP(A26,BodyRegions[],3,FALSE))</f>
        <v>body structure</v>
      </c>
      <c r="D26" s="20">
        <v>129434008</v>
      </c>
      <c r="E26" s="43" t="str">
        <f>IF(ISNA(VLOOKUP(D26,QualifierValuess[],2,FALSE)),"",VLOOKUP(D26,QualifierValuess[],2,FALSE))</f>
        <v>Palpation - action</v>
      </c>
      <c r="F26" s="44" t="str">
        <f>IF(ISNA(VLOOKUP(D26,QualifierValuess[],3,FALSE)),"",VLOOKUP(D26,QualifierValuess[],3,FALSE))</f>
        <v>qualifier value</v>
      </c>
      <c r="G26" s="45">
        <v>281900007</v>
      </c>
      <c r="H26" s="46" t="s">
        <v>80</v>
      </c>
      <c r="I26" s="46" t="s">
        <v>81</v>
      </c>
      <c r="J26" s="47" t="s">
        <v>100</v>
      </c>
    </row>
    <row r="27" spans="1:14" x14ac:dyDescent="0.25">
      <c r="A27" s="20">
        <v>182245002</v>
      </c>
      <c r="B27" s="43" t="str">
        <f>IF(ISNA(VLOOKUP(A27,BodyRegions[],2,FALSE)),"",VLOOKUP(A27,BodyRegions[],2,FALSE))</f>
        <v>Entire upper limb</v>
      </c>
      <c r="C27" s="44" t="str">
        <f>IF(ISNA(VLOOKUP(A27,BodyRegions[],3,FALSE)),"",VLOOKUP(A27,BodyRegions[],3,FALSE))</f>
        <v>body structure</v>
      </c>
      <c r="D27" s="20">
        <v>129435009</v>
      </c>
      <c r="E27" s="43" t="str">
        <f>IF(ISNA(VLOOKUP(D27,QualifierValuess[],2,FALSE)),"",VLOOKUP(D27,QualifierValuess[],2,FALSE))</f>
        <v>Percussion - action</v>
      </c>
      <c r="F27" s="44" t="str">
        <f>IF(ISNA(VLOOKUP(D27,QualifierValuess[],3,FALSE)),"",VLOOKUP(D27,QualifierValuess[],3,FALSE))</f>
        <v>qualifier value</v>
      </c>
      <c r="G27" s="45">
        <v>281900007</v>
      </c>
      <c r="H27" s="46" t="s">
        <v>80</v>
      </c>
      <c r="I27" s="46" t="s">
        <v>81</v>
      </c>
      <c r="J27" s="47" t="s">
        <v>100</v>
      </c>
    </row>
    <row r="28" spans="1:14" x14ac:dyDescent="0.25">
      <c r="A28" s="20">
        <v>182245002</v>
      </c>
      <c r="B28" s="43" t="str">
        <f>IF(ISNA(VLOOKUP(A28,BodyRegions[],2,FALSE)),"",VLOOKUP(A28,BodyRegions[],2,FALSE))</f>
        <v>Entire upper limb</v>
      </c>
      <c r="C28" s="44" t="str">
        <f>IF(ISNA(VLOOKUP(A28,BodyRegions[],3,FALSE)),"",VLOOKUP(A28,BodyRegions[],3,FALSE))</f>
        <v>body structure</v>
      </c>
      <c r="D28" s="20">
        <v>129436005</v>
      </c>
      <c r="E28" s="43" t="str">
        <f>IF(ISNA(VLOOKUP(D28,QualifierValuess[],2,FALSE)),"",VLOOKUP(D28,QualifierValuess[],2,FALSE))</f>
        <v>Auscultation - action</v>
      </c>
      <c r="F28" s="44" t="str">
        <f>IF(ISNA(VLOOKUP(D28,QualifierValuess[],3,FALSE)),"",VLOOKUP(D28,QualifierValuess[],3,FALSE))</f>
        <v>qualifier value</v>
      </c>
      <c r="G28" s="45">
        <v>281900007</v>
      </c>
      <c r="H28" s="46" t="s">
        <v>80</v>
      </c>
      <c r="I28" s="46" t="s">
        <v>81</v>
      </c>
      <c r="J28" s="47" t="s">
        <v>100</v>
      </c>
    </row>
    <row r="29" spans="1:14" x14ac:dyDescent="0.25">
      <c r="A29" s="20">
        <v>182245002</v>
      </c>
      <c r="B29" s="43" t="str">
        <f>IF(ISNA(VLOOKUP(A29,BodyRegions[],2,FALSE)),"",VLOOKUP(A29,BodyRegions[],2,FALSE))</f>
        <v>Entire upper limb</v>
      </c>
      <c r="C29" s="44" t="str">
        <f>IF(ISNA(VLOOKUP(A29,BodyRegions[],3,FALSE)),"",VLOOKUP(A29,BodyRegions[],3,FALSE))</f>
        <v>body structure</v>
      </c>
      <c r="D29" s="20">
        <v>129449000</v>
      </c>
      <c r="E29" s="43" t="str">
        <f>IF(ISNA(VLOOKUP(D29,QualifierValuess[],2,FALSE)),"",VLOOKUP(D29,QualifierValuess[],2,FALSE))</f>
        <v>Functional assessment - action</v>
      </c>
      <c r="F29" s="44" t="str">
        <f>IF(ISNA(VLOOKUP(D29,QualifierValuess[],3,FALSE)),"",VLOOKUP(D29,QualifierValuess[],3,FALSE))</f>
        <v>qualifier value</v>
      </c>
      <c r="G29" s="45">
        <v>281900007</v>
      </c>
      <c r="H29" s="46" t="s">
        <v>80</v>
      </c>
      <c r="I29" s="46" t="s">
        <v>81</v>
      </c>
      <c r="J29" s="47" t="s">
        <v>100</v>
      </c>
    </row>
    <row r="30" spans="1:14" x14ac:dyDescent="0.25">
      <c r="A30" s="20">
        <v>302539009</v>
      </c>
      <c r="B30" s="43" t="str">
        <f>IF(ISNA(VLOOKUP(A30,BodyRegions[],2,FALSE)),"",VLOOKUP(A30,BodyRegions[],2,FALSE))</f>
        <v>Entire hand</v>
      </c>
      <c r="C30" s="44" t="str">
        <f>IF(ISNA(VLOOKUP(A30,BodyRegions[],3,FALSE)),"",VLOOKUP(A30,BodyRegions[],3,FALSE))</f>
        <v>body structure</v>
      </c>
      <c r="D30" s="20">
        <v>129433002</v>
      </c>
      <c r="E30" s="43" t="str">
        <f>IF(ISNA(VLOOKUP(D30,QualifierValuess[],2,FALSE)),"",VLOOKUP(D30,QualifierValuess[],2,FALSE))</f>
        <v>Inspection - action</v>
      </c>
      <c r="F30" s="44" t="str">
        <f>IF(ISNA(VLOOKUP(D30,QualifierValuess[],3,FALSE)),"",VLOOKUP(D30,QualifierValuess[],3,FALSE))</f>
        <v>qualifier value</v>
      </c>
      <c r="G30" s="45">
        <v>281900007</v>
      </c>
      <c r="H30" s="46" t="s">
        <v>80</v>
      </c>
      <c r="I30" s="46" t="s">
        <v>81</v>
      </c>
      <c r="J30" s="47" t="s">
        <v>100</v>
      </c>
    </row>
    <row r="31" spans="1:14" x14ac:dyDescent="0.25">
      <c r="A31" s="20">
        <v>302539009</v>
      </c>
      <c r="B31" s="43" t="str">
        <f>IF(ISNA(VLOOKUP(A31,BodyRegions[],2,FALSE)),"",VLOOKUP(A31,BodyRegions[],2,FALSE))</f>
        <v>Entire hand</v>
      </c>
      <c r="C31" s="44" t="str">
        <f>IF(ISNA(VLOOKUP(A31,BodyRegions[],3,FALSE)),"",VLOOKUP(A31,BodyRegions[],3,FALSE))</f>
        <v>body structure</v>
      </c>
      <c r="D31" s="20">
        <v>129434008</v>
      </c>
      <c r="E31" s="43" t="str">
        <f>IF(ISNA(VLOOKUP(D31,QualifierValuess[],2,FALSE)),"",VLOOKUP(D31,QualifierValuess[],2,FALSE))</f>
        <v>Palpation - action</v>
      </c>
      <c r="F31" s="44" t="str">
        <f>IF(ISNA(VLOOKUP(D31,QualifierValuess[],3,FALSE)),"",VLOOKUP(D31,QualifierValuess[],3,FALSE))</f>
        <v>qualifier value</v>
      </c>
      <c r="G31" s="45">
        <v>281900007</v>
      </c>
      <c r="H31" s="46" t="s">
        <v>80</v>
      </c>
      <c r="I31" s="46" t="s">
        <v>81</v>
      </c>
      <c r="J31" s="47" t="s">
        <v>100</v>
      </c>
    </row>
    <row r="32" spans="1:14" x14ac:dyDescent="0.25">
      <c r="A32" s="20">
        <v>302539009</v>
      </c>
      <c r="B32" s="43" t="str">
        <f>IF(ISNA(VLOOKUP(A32,BodyRegions[],2,FALSE)),"",VLOOKUP(A32,BodyRegions[],2,FALSE))</f>
        <v>Entire hand</v>
      </c>
      <c r="C32" s="44" t="str">
        <f>IF(ISNA(VLOOKUP(A32,BodyRegions[],3,FALSE)),"",VLOOKUP(A32,BodyRegions[],3,FALSE))</f>
        <v>body structure</v>
      </c>
      <c r="D32" s="20">
        <v>129435009</v>
      </c>
      <c r="E32" s="43" t="str">
        <f>IF(ISNA(VLOOKUP(D32,QualifierValuess[],2,FALSE)),"",VLOOKUP(D32,QualifierValuess[],2,FALSE))</f>
        <v>Percussion - action</v>
      </c>
      <c r="F32" s="44" t="str">
        <f>IF(ISNA(VLOOKUP(D32,QualifierValuess[],3,FALSE)),"",VLOOKUP(D32,QualifierValuess[],3,FALSE))</f>
        <v>qualifier value</v>
      </c>
      <c r="G32" s="45">
        <v>281900007</v>
      </c>
      <c r="H32" s="46" t="s">
        <v>80</v>
      </c>
      <c r="I32" s="46" t="s">
        <v>81</v>
      </c>
      <c r="J32" s="47" t="s">
        <v>100</v>
      </c>
    </row>
    <row r="33" spans="1:10" x14ac:dyDescent="0.25">
      <c r="A33" s="20">
        <v>302539009</v>
      </c>
      <c r="B33" s="43" t="str">
        <f>IF(ISNA(VLOOKUP(A33,BodyRegions[],2,FALSE)),"",VLOOKUP(A33,BodyRegions[],2,FALSE))</f>
        <v>Entire hand</v>
      </c>
      <c r="C33" s="44" t="str">
        <f>IF(ISNA(VLOOKUP(A33,BodyRegions[],3,FALSE)),"",VLOOKUP(A33,BodyRegions[],3,FALSE))</f>
        <v>body structure</v>
      </c>
      <c r="D33" s="20">
        <v>129436005</v>
      </c>
      <c r="E33" s="43" t="str">
        <f>IF(ISNA(VLOOKUP(D33,QualifierValuess[],2,FALSE)),"",VLOOKUP(D33,QualifierValuess[],2,FALSE))</f>
        <v>Auscultation - action</v>
      </c>
      <c r="F33" s="44" t="str">
        <f>IF(ISNA(VLOOKUP(D33,QualifierValuess[],3,FALSE)),"",VLOOKUP(D33,QualifierValuess[],3,FALSE))</f>
        <v>qualifier value</v>
      </c>
      <c r="G33" s="45">
        <v>281900007</v>
      </c>
      <c r="H33" s="46" t="s">
        <v>80</v>
      </c>
      <c r="I33" s="46" t="s">
        <v>81</v>
      </c>
      <c r="J33" s="47" t="s">
        <v>100</v>
      </c>
    </row>
    <row r="34" spans="1:10" x14ac:dyDescent="0.25">
      <c r="A34" s="20">
        <v>302539009</v>
      </c>
      <c r="B34" s="43" t="str">
        <f>IF(ISNA(VLOOKUP(A34,BodyRegions[],2,FALSE)),"",VLOOKUP(A34,BodyRegions[],2,FALSE))</f>
        <v>Entire hand</v>
      </c>
      <c r="C34" s="44" t="str">
        <f>IF(ISNA(VLOOKUP(A34,BodyRegions[],3,FALSE)),"",VLOOKUP(A34,BodyRegions[],3,FALSE))</f>
        <v>body structure</v>
      </c>
      <c r="D34" s="20">
        <v>129449000</v>
      </c>
      <c r="E34" s="43" t="str">
        <f>IF(ISNA(VLOOKUP(D34,QualifierValuess[],2,FALSE)),"",VLOOKUP(D34,QualifierValuess[],2,FALSE))</f>
        <v>Functional assessment - action</v>
      </c>
      <c r="F34" s="44" t="str">
        <f>IF(ISNA(VLOOKUP(D34,QualifierValuess[],3,FALSE)),"",VLOOKUP(D34,QualifierValuess[],3,FALSE))</f>
        <v>qualifier value</v>
      </c>
      <c r="G34" s="45">
        <v>281900007</v>
      </c>
      <c r="H34" s="46" t="s">
        <v>80</v>
      </c>
      <c r="I34" s="46" t="s">
        <v>81</v>
      </c>
      <c r="J34" s="47" t="s">
        <v>100</v>
      </c>
    </row>
    <row r="35" spans="1:10" x14ac:dyDescent="0.25">
      <c r="A35" s="20">
        <v>302553009</v>
      </c>
      <c r="B35" s="43" t="str">
        <f>IF(ISNA(VLOOKUP(A35,BodyRegions[],2,FALSE)),"",VLOOKUP(A35,BodyRegions[],2,FALSE))</f>
        <v>Entire abdomen</v>
      </c>
      <c r="C35" s="44" t="str">
        <f>IF(ISNA(VLOOKUP(A35,BodyRegions[],3,FALSE)),"",VLOOKUP(A35,BodyRegions[],3,FALSE))</f>
        <v>body structure</v>
      </c>
      <c r="D35" s="20">
        <v>129433002</v>
      </c>
      <c r="E35" s="43" t="str">
        <f>IF(ISNA(VLOOKUP(D35,QualifierValuess[],2,FALSE)),"",VLOOKUP(D35,QualifierValuess[],2,FALSE))</f>
        <v>Inspection - action</v>
      </c>
      <c r="F35" s="44" t="str">
        <f>IF(ISNA(VLOOKUP(D35,QualifierValuess[],3,FALSE)),"",VLOOKUP(D35,QualifierValuess[],3,FALSE))</f>
        <v>qualifier value</v>
      </c>
      <c r="G35" s="45">
        <v>281900007</v>
      </c>
      <c r="H35" s="46" t="s">
        <v>80</v>
      </c>
      <c r="I35" s="46" t="s">
        <v>81</v>
      </c>
      <c r="J35" s="47" t="s">
        <v>100</v>
      </c>
    </row>
    <row r="36" spans="1:10" x14ac:dyDescent="0.25">
      <c r="A36" s="20">
        <v>302553009</v>
      </c>
      <c r="B36" s="43" t="str">
        <f>IF(ISNA(VLOOKUP(A36,BodyRegions[],2,FALSE)),"",VLOOKUP(A36,BodyRegions[],2,FALSE))</f>
        <v>Entire abdomen</v>
      </c>
      <c r="C36" s="44" t="str">
        <f>IF(ISNA(VLOOKUP(A36,BodyRegions[],3,FALSE)),"",VLOOKUP(A36,BodyRegions[],3,FALSE))</f>
        <v>body structure</v>
      </c>
      <c r="D36" s="20">
        <v>129434008</v>
      </c>
      <c r="E36" s="43" t="str">
        <f>IF(ISNA(VLOOKUP(D36,QualifierValuess[],2,FALSE)),"",VLOOKUP(D36,QualifierValuess[],2,FALSE))</f>
        <v>Palpation - action</v>
      </c>
      <c r="F36" s="44" t="str">
        <f>IF(ISNA(VLOOKUP(D36,QualifierValuess[],3,FALSE)),"",VLOOKUP(D36,QualifierValuess[],3,FALSE))</f>
        <v>qualifier value</v>
      </c>
      <c r="G36" s="45">
        <v>281900007</v>
      </c>
      <c r="H36" s="46" t="s">
        <v>80</v>
      </c>
      <c r="I36" s="46" t="s">
        <v>81</v>
      </c>
      <c r="J36" s="47" t="s">
        <v>100</v>
      </c>
    </row>
    <row r="37" spans="1:10" x14ac:dyDescent="0.25">
      <c r="A37" s="20">
        <v>302553009</v>
      </c>
      <c r="B37" s="43" t="str">
        <f>IF(ISNA(VLOOKUP(A37,BodyRegions[],2,FALSE)),"",VLOOKUP(A37,BodyRegions[],2,FALSE))</f>
        <v>Entire abdomen</v>
      </c>
      <c r="C37" s="44" t="str">
        <f>IF(ISNA(VLOOKUP(A37,BodyRegions[],3,FALSE)),"",VLOOKUP(A37,BodyRegions[],3,FALSE))</f>
        <v>body structure</v>
      </c>
      <c r="D37" s="20">
        <v>129435009</v>
      </c>
      <c r="E37" s="43" t="str">
        <f>IF(ISNA(VLOOKUP(D37,QualifierValuess[],2,FALSE)),"",VLOOKUP(D37,QualifierValuess[],2,FALSE))</f>
        <v>Percussion - action</v>
      </c>
      <c r="F37" s="44" t="str">
        <f>IF(ISNA(VLOOKUP(D37,QualifierValuess[],3,FALSE)),"",VLOOKUP(D37,QualifierValuess[],3,FALSE))</f>
        <v>qualifier value</v>
      </c>
      <c r="G37" s="45">
        <v>281900007</v>
      </c>
      <c r="H37" s="46" t="s">
        <v>80</v>
      </c>
      <c r="I37" s="46" t="s">
        <v>81</v>
      </c>
      <c r="J37" s="47" t="s">
        <v>100</v>
      </c>
    </row>
    <row r="38" spans="1:10" x14ac:dyDescent="0.25">
      <c r="A38" s="20">
        <v>302553009</v>
      </c>
      <c r="B38" s="43" t="str">
        <f>IF(ISNA(VLOOKUP(A38,BodyRegions[],2,FALSE)),"",VLOOKUP(A38,BodyRegions[],2,FALSE))</f>
        <v>Entire abdomen</v>
      </c>
      <c r="C38" s="44" t="str">
        <f>IF(ISNA(VLOOKUP(A38,BodyRegions[],3,FALSE)),"",VLOOKUP(A38,BodyRegions[],3,FALSE))</f>
        <v>body structure</v>
      </c>
      <c r="D38" s="20">
        <v>129436005</v>
      </c>
      <c r="E38" s="43" t="str">
        <f>IF(ISNA(VLOOKUP(D38,QualifierValuess[],2,FALSE)),"",VLOOKUP(D38,QualifierValuess[],2,FALSE))</f>
        <v>Auscultation - action</v>
      </c>
      <c r="F38" s="44" t="str">
        <f>IF(ISNA(VLOOKUP(D38,QualifierValuess[],3,FALSE)),"",VLOOKUP(D38,QualifierValuess[],3,FALSE))</f>
        <v>qualifier value</v>
      </c>
      <c r="G38" s="45">
        <v>281900007</v>
      </c>
      <c r="H38" s="46" t="s">
        <v>80</v>
      </c>
      <c r="I38" s="46" t="s">
        <v>81</v>
      </c>
      <c r="J38" s="47" t="s">
        <v>100</v>
      </c>
    </row>
    <row r="39" spans="1:10" x14ac:dyDescent="0.25">
      <c r="A39" s="20">
        <v>302553009</v>
      </c>
      <c r="B39" s="43" t="str">
        <f>IF(ISNA(VLOOKUP(A39,BodyRegions[],2,FALSE)),"",VLOOKUP(A39,BodyRegions[],2,FALSE))</f>
        <v>Entire abdomen</v>
      </c>
      <c r="C39" s="44" t="str">
        <f>IF(ISNA(VLOOKUP(A39,BodyRegions[],3,FALSE)),"",VLOOKUP(A39,BodyRegions[],3,FALSE))</f>
        <v>body structure</v>
      </c>
      <c r="D39" s="20">
        <v>129449000</v>
      </c>
      <c r="E39" s="43" t="str">
        <f>IF(ISNA(VLOOKUP(D39,QualifierValuess[],2,FALSE)),"",VLOOKUP(D39,QualifierValuess[],2,FALSE))</f>
        <v>Functional assessment - action</v>
      </c>
      <c r="F39" s="44" t="str">
        <f>IF(ISNA(VLOOKUP(D39,QualifierValuess[],3,FALSE)),"",VLOOKUP(D39,QualifierValuess[],3,FALSE))</f>
        <v>qualifier value</v>
      </c>
      <c r="G39" s="45">
        <v>281900007</v>
      </c>
      <c r="H39" s="46" t="s">
        <v>80</v>
      </c>
      <c r="I39" s="46" t="s">
        <v>81</v>
      </c>
      <c r="J39" s="47" t="s">
        <v>100</v>
      </c>
    </row>
    <row r="40" spans="1:10" x14ac:dyDescent="0.25">
      <c r="A40" s="20">
        <v>243990009</v>
      </c>
      <c r="B40" s="43" t="str">
        <f>IF(ISNA(VLOOKUP(A40,BodyRegions[],2,FALSE)),"",VLOOKUP(A40,BodyRegions[],2,FALSE))</f>
        <v>Entire perineum</v>
      </c>
      <c r="C40" s="44" t="str">
        <f>IF(ISNA(VLOOKUP(A40,BodyRegions[],3,FALSE)),"",VLOOKUP(A40,BodyRegions[],3,FALSE))</f>
        <v>body structure</v>
      </c>
      <c r="D40" s="20">
        <v>129433002</v>
      </c>
      <c r="E40" s="43" t="str">
        <f>IF(ISNA(VLOOKUP(D40,QualifierValuess[],2,FALSE)),"",VLOOKUP(D40,QualifierValuess[],2,FALSE))</f>
        <v>Inspection - action</v>
      </c>
      <c r="F40" s="44" t="str">
        <f>IF(ISNA(VLOOKUP(D40,QualifierValuess[],3,FALSE)),"",VLOOKUP(D40,QualifierValuess[],3,FALSE))</f>
        <v>qualifier value</v>
      </c>
      <c r="G40" s="45">
        <v>281900007</v>
      </c>
      <c r="H40" s="46" t="s">
        <v>80</v>
      </c>
      <c r="I40" s="46" t="s">
        <v>81</v>
      </c>
      <c r="J40" s="47" t="s">
        <v>100</v>
      </c>
    </row>
    <row r="41" spans="1:10" x14ac:dyDescent="0.25">
      <c r="A41" s="20">
        <v>243990009</v>
      </c>
      <c r="B41" s="43" t="str">
        <f>IF(ISNA(VLOOKUP(A41,BodyRegions[],2,FALSE)),"",VLOOKUP(A41,BodyRegions[],2,FALSE))</f>
        <v>Entire perineum</v>
      </c>
      <c r="C41" s="44" t="str">
        <f>IF(ISNA(VLOOKUP(A41,BodyRegions[],3,FALSE)),"",VLOOKUP(A41,BodyRegions[],3,FALSE))</f>
        <v>body structure</v>
      </c>
      <c r="D41" s="20">
        <v>129434008</v>
      </c>
      <c r="E41" s="43" t="str">
        <f>IF(ISNA(VLOOKUP(D41,QualifierValuess[],2,FALSE)),"",VLOOKUP(D41,QualifierValuess[],2,FALSE))</f>
        <v>Palpation - action</v>
      </c>
      <c r="F41" s="44" t="str">
        <f>IF(ISNA(VLOOKUP(D41,QualifierValuess[],3,FALSE)),"",VLOOKUP(D41,QualifierValuess[],3,FALSE))</f>
        <v>qualifier value</v>
      </c>
      <c r="G41" s="45">
        <v>281900007</v>
      </c>
      <c r="H41" s="46" t="s">
        <v>80</v>
      </c>
      <c r="I41" s="46" t="s">
        <v>81</v>
      </c>
      <c r="J41" s="47" t="s">
        <v>100</v>
      </c>
    </row>
    <row r="42" spans="1:10" x14ac:dyDescent="0.25">
      <c r="A42" s="20">
        <v>243990009</v>
      </c>
      <c r="B42" s="43" t="str">
        <f>IF(ISNA(VLOOKUP(A42,BodyRegions[],2,FALSE)),"",VLOOKUP(A42,BodyRegions[],2,FALSE))</f>
        <v>Entire perineum</v>
      </c>
      <c r="C42" s="44" t="str">
        <f>IF(ISNA(VLOOKUP(A42,BodyRegions[],3,FALSE)),"",VLOOKUP(A42,BodyRegions[],3,FALSE))</f>
        <v>body structure</v>
      </c>
      <c r="D42" s="20">
        <v>129435009</v>
      </c>
      <c r="E42" s="43" t="str">
        <f>IF(ISNA(VLOOKUP(D42,QualifierValuess[],2,FALSE)),"",VLOOKUP(D42,QualifierValuess[],2,FALSE))</f>
        <v>Percussion - action</v>
      </c>
      <c r="F42" s="44" t="str">
        <f>IF(ISNA(VLOOKUP(D42,QualifierValuess[],3,FALSE)),"",VLOOKUP(D42,QualifierValuess[],3,FALSE))</f>
        <v>qualifier value</v>
      </c>
      <c r="G42" s="45">
        <v>281900007</v>
      </c>
      <c r="H42" s="46" t="s">
        <v>80</v>
      </c>
      <c r="I42" s="46" t="s">
        <v>81</v>
      </c>
      <c r="J42" s="47" t="s">
        <v>100</v>
      </c>
    </row>
    <row r="43" spans="1:10" x14ac:dyDescent="0.25">
      <c r="A43" s="20">
        <v>243990009</v>
      </c>
      <c r="B43" s="43" t="str">
        <f>IF(ISNA(VLOOKUP(A43,BodyRegions[],2,FALSE)),"",VLOOKUP(A43,BodyRegions[],2,FALSE))</f>
        <v>Entire perineum</v>
      </c>
      <c r="C43" s="44" t="str">
        <f>IF(ISNA(VLOOKUP(A43,BodyRegions[],3,FALSE)),"",VLOOKUP(A43,BodyRegions[],3,FALSE))</f>
        <v>body structure</v>
      </c>
      <c r="D43" s="20">
        <v>129436005</v>
      </c>
      <c r="E43" s="43" t="str">
        <f>IF(ISNA(VLOOKUP(D43,QualifierValuess[],2,FALSE)),"",VLOOKUP(D43,QualifierValuess[],2,FALSE))</f>
        <v>Auscultation - action</v>
      </c>
      <c r="F43" s="44" t="str">
        <f>IF(ISNA(VLOOKUP(D43,QualifierValuess[],3,FALSE)),"",VLOOKUP(D43,QualifierValuess[],3,FALSE))</f>
        <v>qualifier value</v>
      </c>
      <c r="G43" s="45">
        <v>281900007</v>
      </c>
      <c r="H43" s="46" t="s">
        <v>80</v>
      </c>
      <c r="I43" s="46" t="s">
        <v>81</v>
      </c>
      <c r="J43" s="47" t="s">
        <v>100</v>
      </c>
    </row>
    <row r="44" spans="1:10" x14ac:dyDescent="0.25">
      <c r="A44" s="20">
        <v>243990009</v>
      </c>
      <c r="B44" s="43" t="str">
        <f>IF(ISNA(VLOOKUP(A44,BodyRegions[],2,FALSE)),"",VLOOKUP(A44,BodyRegions[],2,FALSE))</f>
        <v>Entire perineum</v>
      </c>
      <c r="C44" s="44" t="str">
        <f>IF(ISNA(VLOOKUP(A44,BodyRegions[],3,FALSE)),"",VLOOKUP(A44,BodyRegions[],3,FALSE))</f>
        <v>body structure</v>
      </c>
      <c r="D44" s="20">
        <v>129449000</v>
      </c>
      <c r="E44" s="43" t="str">
        <f>IF(ISNA(VLOOKUP(D44,QualifierValuess[],2,FALSE)),"",VLOOKUP(D44,QualifierValuess[],2,FALSE))</f>
        <v>Functional assessment - action</v>
      </c>
      <c r="F44" s="44" t="str">
        <f>IF(ISNA(VLOOKUP(D44,QualifierValuess[],3,FALSE)),"",VLOOKUP(D44,QualifierValuess[],3,FALSE))</f>
        <v>qualifier value</v>
      </c>
      <c r="G44" s="45">
        <v>281900007</v>
      </c>
      <c r="H44" s="46" t="s">
        <v>80</v>
      </c>
      <c r="I44" s="46" t="s">
        <v>81</v>
      </c>
      <c r="J44" s="47" t="s">
        <v>100</v>
      </c>
    </row>
    <row r="45" spans="1:10" x14ac:dyDescent="0.25">
      <c r="A45" s="20">
        <v>182281004</v>
      </c>
      <c r="B45" s="43" t="str">
        <f>IF(ISNA(VLOOKUP(A45,BodyRegions[],2,FALSE)),"",VLOOKUP(A45,BodyRegions[],2,FALSE))</f>
        <v>Entire lower limb</v>
      </c>
      <c r="C45" s="44" t="str">
        <f>IF(ISNA(VLOOKUP(A45,BodyRegions[],3,FALSE)),"",VLOOKUP(A45,BodyRegions[],3,FALSE))</f>
        <v>body structure</v>
      </c>
      <c r="D45" s="20">
        <v>129433002</v>
      </c>
      <c r="E45" s="43" t="str">
        <f>IF(ISNA(VLOOKUP(D45,QualifierValuess[],2,FALSE)),"",VLOOKUP(D45,QualifierValuess[],2,FALSE))</f>
        <v>Inspection - action</v>
      </c>
      <c r="F45" s="44" t="str">
        <f>IF(ISNA(VLOOKUP(D45,QualifierValuess[],3,FALSE)),"",VLOOKUP(D45,QualifierValuess[],3,FALSE))</f>
        <v>qualifier value</v>
      </c>
      <c r="G45" s="45">
        <v>281900007</v>
      </c>
      <c r="H45" s="46" t="s">
        <v>80</v>
      </c>
      <c r="I45" s="46" t="s">
        <v>81</v>
      </c>
      <c r="J45" s="47" t="s">
        <v>100</v>
      </c>
    </row>
    <row r="46" spans="1:10" x14ac:dyDescent="0.25">
      <c r="A46" s="20">
        <v>182281004</v>
      </c>
      <c r="B46" s="43" t="str">
        <f>IF(ISNA(VLOOKUP(A46,BodyRegions[],2,FALSE)),"",VLOOKUP(A46,BodyRegions[],2,FALSE))</f>
        <v>Entire lower limb</v>
      </c>
      <c r="C46" s="44" t="str">
        <f>IF(ISNA(VLOOKUP(A46,BodyRegions[],3,FALSE)),"",VLOOKUP(A46,BodyRegions[],3,FALSE))</f>
        <v>body structure</v>
      </c>
      <c r="D46" s="20">
        <v>129434008</v>
      </c>
      <c r="E46" s="43" t="str">
        <f>IF(ISNA(VLOOKUP(D46,QualifierValuess[],2,FALSE)),"",VLOOKUP(D46,QualifierValuess[],2,FALSE))</f>
        <v>Palpation - action</v>
      </c>
      <c r="F46" s="44" t="str">
        <f>IF(ISNA(VLOOKUP(D46,QualifierValuess[],3,FALSE)),"",VLOOKUP(D46,QualifierValuess[],3,FALSE))</f>
        <v>qualifier value</v>
      </c>
      <c r="G46" s="45">
        <v>281900007</v>
      </c>
      <c r="H46" s="46" t="s">
        <v>80</v>
      </c>
      <c r="I46" s="46" t="s">
        <v>81</v>
      </c>
      <c r="J46" s="47" t="s">
        <v>100</v>
      </c>
    </row>
    <row r="47" spans="1:10" x14ac:dyDescent="0.25">
      <c r="A47" s="20">
        <v>182281004</v>
      </c>
      <c r="B47" s="43" t="str">
        <f>IF(ISNA(VLOOKUP(A47,BodyRegions[],2,FALSE)),"",VLOOKUP(A47,BodyRegions[],2,FALSE))</f>
        <v>Entire lower limb</v>
      </c>
      <c r="C47" s="44" t="str">
        <f>IF(ISNA(VLOOKUP(A47,BodyRegions[],3,FALSE)),"",VLOOKUP(A47,BodyRegions[],3,FALSE))</f>
        <v>body structure</v>
      </c>
      <c r="D47" s="20">
        <v>129435009</v>
      </c>
      <c r="E47" s="43" t="str">
        <f>IF(ISNA(VLOOKUP(D47,QualifierValuess[],2,FALSE)),"",VLOOKUP(D47,QualifierValuess[],2,FALSE))</f>
        <v>Percussion - action</v>
      </c>
      <c r="F47" s="44" t="str">
        <f>IF(ISNA(VLOOKUP(D47,QualifierValuess[],3,FALSE)),"",VLOOKUP(D47,QualifierValuess[],3,FALSE))</f>
        <v>qualifier value</v>
      </c>
      <c r="G47" s="45">
        <v>281900007</v>
      </c>
      <c r="H47" s="46" t="s">
        <v>80</v>
      </c>
      <c r="I47" s="46" t="s">
        <v>81</v>
      </c>
      <c r="J47" s="47" t="s">
        <v>100</v>
      </c>
    </row>
    <row r="48" spans="1:10" x14ac:dyDescent="0.25">
      <c r="A48" s="20">
        <v>182281004</v>
      </c>
      <c r="B48" s="43" t="str">
        <f>IF(ISNA(VLOOKUP(A48,BodyRegions[],2,FALSE)),"",VLOOKUP(A48,BodyRegions[],2,FALSE))</f>
        <v>Entire lower limb</v>
      </c>
      <c r="C48" s="44" t="str">
        <f>IF(ISNA(VLOOKUP(A48,BodyRegions[],3,FALSE)),"",VLOOKUP(A48,BodyRegions[],3,FALSE))</f>
        <v>body structure</v>
      </c>
      <c r="D48" s="20">
        <v>129436005</v>
      </c>
      <c r="E48" s="43" t="str">
        <f>IF(ISNA(VLOOKUP(D48,QualifierValuess[],2,FALSE)),"",VLOOKUP(D48,QualifierValuess[],2,FALSE))</f>
        <v>Auscultation - action</v>
      </c>
      <c r="F48" s="44" t="str">
        <f>IF(ISNA(VLOOKUP(D48,QualifierValuess[],3,FALSE)),"",VLOOKUP(D48,QualifierValuess[],3,FALSE))</f>
        <v>qualifier value</v>
      </c>
      <c r="G48" s="45">
        <v>281900007</v>
      </c>
      <c r="H48" s="46" t="s">
        <v>80</v>
      </c>
      <c r="I48" s="46" t="s">
        <v>81</v>
      </c>
      <c r="J48" s="47" t="s">
        <v>100</v>
      </c>
    </row>
    <row r="49" spans="1:10" x14ac:dyDescent="0.25">
      <c r="A49" s="20">
        <v>182281004</v>
      </c>
      <c r="B49" s="43" t="str">
        <f>IF(ISNA(VLOOKUP(A49,BodyRegions[],2,FALSE)),"",VLOOKUP(A49,BodyRegions[],2,FALSE))</f>
        <v>Entire lower limb</v>
      </c>
      <c r="C49" s="44" t="str">
        <f>IF(ISNA(VLOOKUP(A49,BodyRegions[],3,FALSE)),"",VLOOKUP(A49,BodyRegions[],3,FALSE))</f>
        <v>body structure</v>
      </c>
      <c r="D49" s="20">
        <v>129449000</v>
      </c>
      <c r="E49" s="43" t="str">
        <f>IF(ISNA(VLOOKUP(D49,QualifierValuess[],2,FALSE)),"",VLOOKUP(D49,QualifierValuess[],2,FALSE))</f>
        <v>Functional assessment - action</v>
      </c>
      <c r="F49" s="44" t="str">
        <f>IF(ISNA(VLOOKUP(D49,QualifierValuess[],3,FALSE)),"",VLOOKUP(D49,QualifierValuess[],3,FALSE))</f>
        <v>qualifier value</v>
      </c>
      <c r="G49" s="45">
        <v>281900007</v>
      </c>
      <c r="H49" s="46" t="s">
        <v>80</v>
      </c>
      <c r="I49" s="46" t="s">
        <v>81</v>
      </c>
      <c r="J49" s="47" t="s">
        <v>100</v>
      </c>
    </row>
    <row r="50" spans="1:10" x14ac:dyDescent="0.25">
      <c r="A50" s="20">
        <v>302545001</v>
      </c>
      <c r="B50" s="43" t="str">
        <f>IF(ISNA(VLOOKUP(A50,BodyRegions[],2,FALSE)),"",VLOOKUP(A50,BodyRegions[],2,FALSE))</f>
        <v>Entire foot</v>
      </c>
      <c r="C50" s="44" t="str">
        <f>IF(ISNA(VLOOKUP(A50,BodyRegions[],3,FALSE)),"",VLOOKUP(A50,BodyRegions[],3,FALSE))</f>
        <v>body structure</v>
      </c>
      <c r="D50" s="20">
        <v>129433002</v>
      </c>
      <c r="E50" s="43" t="str">
        <f>IF(ISNA(VLOOKUP(D50,QualifierValuess[],2,FALSE)),"",VLOOKUP(D50,QualifierValuess[],2,FALSE))</f>
        <v>Inspection - action</v>
      </c>
      <c r="F50" s="44" t="str">
        <f>IF(ISNA(VLOOKUP(D50,QualifierValuess[],3,FALSE)),"",VLOOKUP(D50,QualifierValuess[],3,FALSE))</f>
        <v>qualifier value</v>
      </c>
      <c r="G50" s="45">
        <v>281900007</v>
      </c>
      <c r="H50" s="46" t="s">
        <v>80</v>
      </c>
      <c r="I50" s="46" t="s">
        <v>81</v>
      </c>
      <c r="J50" s="47" t="s">
        <v>100</v>
      </c>
    </row>
    <row r="51" spans="1:10" x14ac:dyDescent="0.25">
      <c r="A51" s="20">
        <v>302545001</v>
      </c>
      <c r="B51" s="43" t="str">
        <f>IF(ISNA(VLOOKUP(A51,BodyRegions[],2,FALSE)),"",VLOOKUP(A51,BodyRegions[],2,FALSE))</f>
        <v>Entire foot</v>
      </c>
      <c r="C51" s="44" t="str">
        <f>IF(ISNA(VLOOKUP(A51,BodyRegions[],3,FALSE)),"",VLOOKUP(A51,BodyRegions[],3,FALSE))</f>
        <v>body structure</v>
      </c>
      <c r="D51" s="20">
        <v>129434008</v>
      </c>
      <c r="E51" s="43" t="str">
        <f>IF(ISNA(VLOOKUP(D51,QualifierValuess[],2,FALSE)),"",VLOOKUP(D51,QualifierValuess[],2,FALSE))</f>
        <v>Palpation - action</v>
      </c>
      <c r="F51" s="44" t="str">
        <f>IF(ISNA(VLOOKUP(D51,QualifierValuess[],3,FALSE)),"",VLOOKUP(D51,QualifierValuess[],3,FALSE))</f>
        <v>qualifier value</v>
      </c>
      <c r="G51" s="45">
        <v>281900007</v>
      </c>
      <c r="H51" s="46" t="s">
        <v>80</v>
      </c>
      <c r="I51" s="46" t="s">
        <v>81</v>
      </c>
      <c r="J51" s="47" t="s">
        <v>100</v>
      </c>
    </row>
    <row r="52" spans="1:10" x14ac:dyDescent="0.25">
      <c r="A52" s="20">
        <v>302545001</v>
      </c>
      <c r="B52" s="43" t="str">
        <f>IF(ISNA(VLOOKUP(A52,BodyRegions[],2,FALSE)),"",VLOOKUP(A52,BodyRegions[],2,FALSE))</f>
        <v>Entire foot</v>
      </c>
      <c r="C52" s="44" t="str">
        <f>IF(ISNA(VLOOKUP(A52,BodyRegions[],3,FALSE)),"",VLOOKUP(A52,BodyRegions[],3,FALSE))</f>
        <v>body structure</v>
      </c>
      <c r="D52" s="20">
        <v>129435009</v>
      </c>
      <c r="E52" s="43" t="str">
        <f>IF(ISNA(VLOOKUP(D52,QualifierValuess[],2,FALSE)),"",VLOOKUP(D52,QualifierValuess[],2,FALSE))</f>
        <v>Percussion - action</v>
      </c>
      <c r="F52" s="44" t="str">
        <f>IF(ISNA(VLOOKUP(D52,QualifierValuess[],3,FALSE)),"",VLOOKUP(D52,QualifierValuess[],3,FALSE))</f>
        <v>qualifier value</v>
      </c>
      <c r="G52" s="45">
        <v>281900007</v>
      </c>
      <c r="H52" s="46" t="s">
        <v>80</v>
      </c>
      <c r="I52" s="46" t="s">
        <v>81</v>
      </c>
      <c r="J52" s="47" t="s">
        <v>100</v>
      </c>
    </row>
    <row r="53" spans="1:10" x14ac:dyDescent="0.25">
      <c r="A53" s="20">
        <v>302545001</v>
      </c>
      <c r="B53" s="43" t="str">
        <f>IF(ISNA(VLOOKUP(A53,BodyRegions[],2,FALSE)),"",VLOOKUP(A53,BodyRegions[],2,FALSE))</f>
        <v>Entire foot</v>
      </c>
      <c r="C53" s="44" t="str">
        <f>IF(ISNA(VLOOKUP(A53,BodyRegions[],3,FALSE)),"",VLOOKUP(A53,BodyRegions[],3,FALSE))</f>
        <v>body structure</v>
      </c>
      <c r="D53" s="20">
        <v>129436005</v>
      </c>
      <c r="E53" s="43" t="str">
        <f>IF(ISNA(VLOOKUP(D53,QualifierValuess[],2,FALSE)),"",VLOOKUP(D53,QualifierValuess[],2,FALSE))</f>
        <v>Auscultation - action</v>
      </c>
      <c r="F53" s="44" t="str">
        <f>IF(ISNA(VLOOKUP(D53,QualifierValuess[],3,FALSE)),"",VLOOKUP(D53,QualifierValuess[],3,FALSE))</f>
        <v>qualifier value</v>
      </c>
      <c r="G53" s="45">
        <v>281900007</v>
      </c>
      <c r="H53" s="46" t="s">
        <v>80</v>
      </c>
      <c r="I53" s="46" t="s">
        <v>81</v>
      </c>
      <c r="J53" s="47" t="s">
        <v>100</v>
      </c>
    </row>
    <row r="54" spans="1:10" x14ac:dyDescent="0.25">
      <c r="A54" s="20">
        <v>302545001</v>
      </c>
      <c r="B54" s="43" t="str">
        <f>IF(ISNA(VLOOKUP(A54,BodyRegions[],2,FALSE)),"",VLOOKUP(A54,BodyRegions[],2,FALSE))</f>
        <v>Entire foot</v>
      </c>
      <c r="C54" s="44" t="str">
        <f>IF(ISNA(VLOOKUP(A54,BodyRegions[],3,FALSE)),"",VLOOKUP(A54,BodyRegions[],3,FALSE))</f>
        <v>body structure</v>
      </c>
      <c r="D54" s="20">
        <v>129449000</v>
      </c>
      <c r="E54" s="43" t="str">
        <f>IF(ISNA(VLOOKUP(D54,QualifierValuess[],2,FALSE)),"",VLOOKUP(D54,QualifierValuess[],2,FALSE))</f>
        <v>Functional assessment - action</v>
      </c>
      <c r="F54" s="44" t="str">
        <f>IF(ISNA(VLOOKUP(D54,QualifierValuess[],3,FALSE)),"",VLOOKUP(D54,QualifierValuess[],3,FALSE))</f>
        <v>qualifier value</v>
      </c>
      <c r="G54" s="45">
        <v>281900007</v>
      </c>
      <c r="H54" s="46" t="s">
        <v>80</v>
      </c>
      <c r="I54" s="46" t="s">
        <v>81</v>
      </c>
      <c r="J54" s="47" t="s">
        <v>100</v>
      </c>
    </row>
    <row r="55" spans="1:10" x14ac:dyDescent="0.25">
      <c r="G55" s="18"/>
      <c r="H55" s="31"/>
      <c r="I55" s="18"/>
      <c r="J55" s="18"/>
    </row>
    <row r="56" spans="1:10" x14ac:dyDescent="0.25">
      <c r="G56" s="18"/>
      <c r="H56" s="31"/>
      <c r="I56" s="18"/>
      <c r="J56" s="18"/>
    </row>
    <row r="57" spans="1:10" x14ac:dyDescent="0.25">
      <c r="G57" s="18"/>
      <c r="H57" s="31"/>
      <c r="I57" s="18"/>
      <c r="J57" s="18"/>
    </row>
    <row r="58" spans="1:10" x14ac:dyDescent="0.25">
      <c r="G58" s="18"/>
      <c r="H58" s="31"/>
      <c r="I58" s="18"/>
      <c r="J58" s="18"/>
    </row>
    <row r="59" spans="1:10" x14ac:dyDescent="0.25">
      <c r="G59" s="18"/>
      <c r="H59" s="31"/>
      <c r="I59" s="18"/>
      <c r="J59" s="18"/>
    </row>
    <row r="60" spans="1:10" x14ac:dyDescent="0.25">
      <c r="G60" s="18"/>
      <c r="H60" s="31"/>
      <c r="I60" s="18"/>
      <c r="J60" s="18"/>
    </row>
    <row r="61" spans="1:10" x14ac:dyDescent="0.25">
      <c r="G61" s="18"/>
      <c r="H61" s="31"/>
      <c r="I61" s="18"/>
      <c r="J61" s="18"/>
    </row>
    <row r="62" spans="1:10" x14ac:dyDescent="0.25">
      <c r="G62" s="18"/>
      <c r="H62" s="31"/>
      <c r="I62" s="18"/>
      <c r="J62" s="1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0A77-7F9B-FD44-A9D7-840B7FE1F920}">
  <dimension ref="A1:D32"/>
  <sheetViews>
    <sheetView zoomScaleNormal="100" workbookViewId="0">
      <selection activeCell="A25" sqref="A25"/>
    </sheetView>
  </sheetViews>
  <sheetFormatPr defaultColWidth="10.875" defaultRowHeight="15.75" x14ac:dyDescent="0.25"/>
  <cols>
    <col min="1" max="1" width="11.625" style="20" bestFit="1" customWidth="1"/>
    <col min="2" max="2" width="27" style="12" bestFit="1" customWidth="1"/>
    <col min="3" max="3" width="13.875" style="12" customWidth="1"/>
    <col min="4" max="4" width="85.875" style="12" customWidth="1"/>
    <col min="5" max="6" width="11.625" style="12" bestFit="1" customWidth="1"/>
    <col min="7" max="16384" width="10.875" style="12"/>
  </cols>
  <sheetData>
    <row r="1" spans="1:4" x14ac:dyDescent="0.25">
      <c r="A1" s="26" t="s">
        <v>4</v>
      </c>
      <c r="B1" s="17" t="s">
        <v>107</v>
      </c>
      <c r="C1" s="17" t="s">
        <v>108</v>
      </c>
      <c r="D1" s="17" t="s">
        <v>79</v>
      </c>
    </row>
    <row r="2" spans="1:4" x14ac:dyDescent="0.25">
      <c r="A2" s="27">
        <v>281900007</v>
      </c>
      <c r="B2" s="27" t="s">
        <v>80</v>
      </c>
      <c r="C2" s="28" t="s">
        <v>81</v>
      </c>
      <c r="D2" s="28" t="s">
        <v>100</v>
      </c>
    </row>
    <row r="4" spans="1:4" x14ac:dyDescent="0.25">
      <c r="A4" s="19" t="s">
        <v>112</v>
      </c>
      <c r="B4" s="13" t="s">
        <v>115</v>
      </c>
      <c r="C4" s="13" t="s">
        <v>116</v>
      </c>
      <c r="D4" s="13" t="s">
        <v>79</v>
      </c>
    </row>
    <row r="5" spans="1:4" x14ac:dyDescent="0.25">
      <c r="A5" s="20">
        <v>243928005</v>
      </c>
      <c r="B5" s="12" t="s">
        <v>60</v>
      </c>
      <c r="C5" s="12" t="s">
        <v>63</v>
      </c>
    </row>
    <row r="6" spans="1:4" x14ac:dyDescent="0.25">
      <c r="A6" s="20">
        <v>302548004</v>
      </c>
      <c r="B6" s="12" t="s">
        <v>61</v>
      </c>
      <c r="C6" s="12" t="s">
        <v>63</v>
      </c>
    </row>
    <row r="7" spans="1:4" x14ac:dyDescent="0.25">
      <c r="A7" s="20">
        <v>24448605</v>
      </c>
      <c r="B7" s="12" t="s">
        <v>62</v>
      </c>
      <c r="C7" s="12" t="s">
        <v>63</v>
      </c>
    </row>
    <row r="8" spans="1:4" x14ac:dyDescent="0.25">
      <c r="A8" s="20">
        <v>20190630</v>
      </c>
      <c r="B8" s="12" t="s">
        <v>64</v>
      </c>
      <c r="C8" s="12" t="s">
        <v>63</v>
      </c>
      <c r="D8" s="12" t="s">
        <v>65</v>
      </c>
    </row>
    <row r="9" spans="1:4" x14ac:dyDescent="0.25">
      <c r="A9" s="20">
        <v>302551006</v>
      </c>
      <c r="B9" s="12" t="s">
        <v>70</v>
      </c>
      <c r="C9" s="12" t="s">
        <v>63</v>
      </c>
    </row>
    <row r="10" spans="1:4" x14ac:dyDescent="0.25">
      <c r="A10" s="20">
        <v>182245002</v>
      </c>
      <c r="B10" s="12" t="s">
        <v>71</v>
      </c>
      <c r="C10" s="12" t="s">
        <v>63</v>
      </c>
    </row>
    <row r="11" spans="1:4" x14ac:dyDescent="0.25">
      <c r="A11" s="20">
        <v>302539009</v>
      </c>
      <c r="B11" s="12" t="s">
        <v>66</v>
      </c>
      <c r="C11" s="12" t="s">
        <v>63</v>
      </c>
    </row>
    <row r="12" spans="1:4" x14ac:dyDescent="0.25">
      <c r="A12" s="20">
        <v>302553009</v>
      </c>
      <c r="B12" s="12" t="s">
        <v>23</v>
      </c>
      <c r="C12" s="12" t="s">
        <v>63</v>
      </c>
    </row>
    <row r="13" spans="1:4" x14ac:dyDescent="0.25">
      <c r="A13" s="20">
        <v>243990009</v>
      </c>
      <c r="B13" s="12" t="s">
        <v>67</v>
      </c>
      <c r="C13" s="12" t="s">
        <v>63</v>
      </c>
    </row>
    <row r="14" spans="1:4" x14ac:dyDescent="0.25">
      <c r="A14" s="20">
        <v>182281004</v>
      </c>
      <c r="B14" s="12" t="s">
        <v>68</v>
      </c>
      <c r="C14" s="12" t="s">
        <v>63</v>
      </c>
    </row>
    <row r="15" spans="1:4" x14ac:dyDescent="0.25">
      <c r="A15" s="20">
        <v>302545001</v>
      </c>
      <c r="B15" s="12" t="s">
        <v>69</v>
      </c>
      <c r="C15" s="12" t="s">
        <v>63</v>
      </c>
    </row>
    <row r="19" spans="1:4" x14ac:dyDescent="0.25">
      <c r="A19" s="19" t="s">
        <v>113</v>
      </c>
      <c r="B19" s="13" t="s">
        <v>85</v>
      </c>
      <c r="C19" s="13" t="s">
        <v>114</v>
      </c>
      <c r="D19" s="13" t="s">
        <v>79</v>
      </c>
    </row>
    <row r="20" spans="1:4" x14ac:dyDescent="0.25">
      <c r="A20" s="20">
        <v>129433002</v>
      </c>
      <c r="B20" s="12" t="s">
        <v>73</v>
      </c>
      <c r="C20" s="12" t="s">
        <v>72</v>
      </c>
      <c r="D20" s="12" t="s">
        <v>76</v>
      </c>
    </row>
    <row r="21" spans="1:4" x14ac:dyDescent="0.25">
      <c r="A21" s="20">
        <v>129434008</v>
      </c>
      <c r="B21" s="12" t="s">
        <v>74</v>
      </c>
      <c r="C21" s="12" t="s">
        <v>72</v>
      </c>
    </row>
    <row r="22" spans="1:4" x14ac:dyDescent="0.25">
      <c r="A22" s="20">
        <v>129435009</v>
      </c>
      <c r="B22" s="12" t="s">
        <v>75</v>
      </c>
      <c r="C22" s="12" t="s">
        <v>72</v>
      </c>
    </row>
    <row r="23" spans="1:4" x14ac:dyDescent="0.25">
      <c r="A23" s="20">
        <v>129436005</v>
      </c>
      <c r="B23" s="12" t="s">
        <v>77</v>
      </c>
      <c r="C23" s="12" t="s">
        <v>72</v>
      </c>
    </row>
    <row r="24" spans="1:4" x14ac:dyDescent="0.25">
      <c r="A24" s="20">
        <v>129449000</v>
      </c>
      <c r="B24" s="12" t="s">
        <v>78</v>
      </c>
      <c r="C24" s="12" t="s">
        <v>72</v>
      </c>
    </row>
    <row r="25" spans="1:4" x14ac:dyDescent="0.25">
      <c r="A25" s="51">
        <v>18427003</v>
      </c>
      <c r="B25" s="52" t="s">
        <v>124</v>
      </c>
      <c r="C25" s="53" t="s">
        <v>126</v>
      </c>
      <c r="D25" s="53" t="s">
        <v>125</v>
      </c>
    </row>
    <row r="26" spans="1:4" x14ac:dyDescent="0.25">
      <c r="A26" s="20">
        <v>410188000</v>
      </c>
      <c r="B26" s="12" t="s">
        <v>127</v>
      </c>
      <c r="C26" s="12" t="s">
        <v>126</v>
      </c>
    </row>
    <row r="31" spans="1:4" x14ac:dyDescent="0.25">
      <c r="A31" s="12"/>
    </row>
    <row r="32" spans="1:4" x14ac:dyDescent="0.25">
      <c r="A32" s="1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Original</vt:lpstr>
      <vt:lpstr>Example Patient</vt:lpstr>
      <vt:lpstr>NAD Patient</vt:lpstr>
      <vt:lpstr>Lookup Tables</vt:lpstr>
      <vt:lpstr>'NAD Patient'!BSCode</vt:lpstr>
      <vt:lpstr>BSCode</vt:lpstr>
      <vt:lpstr>'NAD Patient'!QVCode</vt:lpstr>
      <vt:lpstr>QVCode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 Pavone</cp:lastModifiedBy>
  <dcterms:created xsi:type="dcterms:W3CDTF">2019-09-26T16:15:43Z</dcterms:created>
  <dcterms:modified xsi:type="dcterms:W3CDTF">2019-10-14T11:30:18Z</dcterms:modified>
</cp:coreProperties>
</file>