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75" i="1" l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73" i="1"/>
  <c r="X474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57" i="1"/>
  <c r="X458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41" i="1"/>
  <c r="X442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25" i="1"/>
  <c r="X426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09" i="1"/>
  <c r="X410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393" i="1"/>
  <c r="X394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77" i="1"/>
  <c r="X378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73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57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41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25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09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393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299" i="1"/>
  <c r="X298" i="1"/>
  <c r="X297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82" i="1"/>
  <c r="X283" i="1"/>
  <c r="X284" i="1"/>
  <c r="X281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67" i="1"/>
  <c r="X266" i="1"/>
  <c r="X265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61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45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29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13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297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81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65" i="1"/>
  <c r="T264" i="1"/>
  <c r="T263" i="1"/>
  <c r="T262" i="1"/>
  <c r="T261" i="1"/>
  <c r="T260" i="1"/>
  <c r="T259" i="1"/>
  <c r="T258" i="1"/>
  <c r="T257" i="1"/>
  <c r="R264" i="1"/>
  <c r="R263" i="1"/>
  <c r="R262" i="1"/>
  <c r="R261" i="1"/>
  <c r="R260" i="1"/>
  <c r="R259" i="1"/>
  <c r="R258" i="1"/>
  <c r="R257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86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23" i="1"/>
  <c r="V124" i="1"/>
  <c r="V125" i="1"/>
  <c r="V126" i="1"/>
  <c r="V127" i="1"/>
  <c r="V122" i="1"/>
</calcChain>
</file>

<file path=xl/sharedStrings.xml><?xml version="1.0" encoding="utf-8"?>
<sst xmlns="http://schemas.openxmlformats.org/spreadsheetml/2006/main" count="3779" uniqueCount="117">
  <si>
    <t>Input SNR</t>
  </si>
  <si>
    <t>BNMF</t>
  </si>
  <si>
    <t>Supervised and unsupervised speech enhancement using nonnegative matrix factorization</t>
  </si>
  <si>
    <t>Class</t>
  </si>
  <si>
    <t>NMF</t>
  </si>
  <si>
    <t>Algorithm</t>
  </si>
  <si>
    <t>Name</t>
  </si>
  <si>
    <t>BNMF-HMM</t>
  </si>
  <si>
    <t>Online-BNMF</t>
  </si>
  <si>
    <t>General-model_BNMF</t>
  </si>
  <si>
    <t>SDR</t>
  </si>
  <si>
    <t>SIR</t>
  </si>
  <si>
    <t>SAR</t>
  </si>
  <si>
    <t>SegSNR</t>
  </si>
  <si>
    <t>Oracle-BNMF</t>
  </si>
  <si>
    <t>Oracle-ML</t>
  </si>
  <si>
    <t>Oracle-NHMM</t>
  </si>
  <si>
    <t>STSA-GenGamma</t>
  </si>
  <si>
    <t>Online-NHMM</t>
  </si>
  <si>
    <t>Wiener</t>
  </si>
  <si>
    <t>mohammadiha2013supervised</t>
  </si>
  <si>
    <t>Supervised?</t>
  </si>
  <si>
    <t>Noise</t>
  </si>
  <si>
    <t>factory, city, babble</t>
  </si>
  <si>
    <t>supervised</t>
  </si>
  <si>
    <t>unsupervised</t>
  </si>
  <si>
    <t>Wilson2008</t>
  </si>
  <si>
    <t>ETSI</t>
  </si>
  <si>
    <t>KLNMF</t>
  </si>
  <si>
    <t>Jackhammer</t>
  </si>
  <si>
    <t>Bus</t>
  </si>
  <si>
    <t>Combat</t>
  </si>
  <si>
    <t>Babble</t>
  </si>
  <si>
    <t>NMF-self</t>
  </si>
  <si>
    <t>NMF-group</t>
  </si>
  <si>
    <t>NMF-Prior-self</t>
  </si>
  <si>
    <t>NMF-Prior-group</t>
  </si>
  <si>
    <t>Sex</t>
  </si>
  <si>
    <t>m</t>
  </si>
  <si>
    <t>f</t>
  </si>
  <si>
    <t>ID</t>
  </si>
  <si>
    <t>Title</t>
  </si>
  <si>
    <t>Author</t>
  </si>
  <si>
    <t>N. Mohammadiha, P. Smaragdis, A. Leijon</t>
  </si>
  <si>
    <t>Speech denoising using nonnegative matrix factorization with priors</t>
  </si>
  <si>
    <t>K. Wilson, B. Raj, P. Smaragdis, A. Divakaran</t>
  </si>
  <si>
    <t>Schmidt2006</t>
  </si>
  <si>
    <t>Single-channel speech separation using sparse non-negative matrix factorization</t>
  </si>
  <si>
    <t>M. Schmidt, R. Olsson</t>
  </si>
  <si>
    <t>SNMF</t>
  </si>
  <si>
    <t>CompSpkrSameSpkr</t>
  </si>
  <si>
    <t>WRR</t>
  </si>
  <si>
    <t>Human</t>
  </si>
  <si>
    <t>CompSpkrSameSex</t>
  </si>
  <si>
    <t>CompSpkrOppSex</t>
  </si>
  <si>
    <t>Raj2005</t>
  </si>
  <si>
    <t>Recognizing speech from simultaneous speakers</t>
  </si>
  <si>
    <t>B. Raj, R. Singh, P. Smaragdis</t>
  </si>
  <si>
    <t>Max-VQ</t>
  </si>
  <si>
    <t>VQ</t>
  </si>
  <si>
    <t>WER</t>
  </si>
  <si>
    <t>Rennie2008</t>
  </si>
  <si>
    <t>Efficient model-based speech separation and denoising using non-negative subspace analysis</t>
  </si>
  <si>
    <t>S. Rennie, J. Hershey, P. Olsen</t>
  </si>
  <si>
    <t>NSA</t>
  </si>
  <si>
    <t>NSA-fixed-prior</t>
  </si>
  <si>
    <t>Algonquin</t>
  </si>
  <si>
    <t>Weninger2011</t>
  </si>
  <si>
    <t>OpenBliSSART: Design and evaluation of a research toolkit for blind source separation in audio recognition tasks</t>
  </si>
  <si>
    <t>F. Weninger, A. Lehmann, B. Schuller</t>
  </si>
  <si>
    <t>ISNMF</t>
  </si>
  <si>
    <t>IS-NMF</t>
  </si>
  <si>
    <t>CompSpkr</t>
  </si>
  <si>
    <t>RTF</t>
  </si>
  <si>
    <t>nf</t>
  </si>
  <si>
    <t>EuNMF</t>
  </si>
  <si>
    <t>Williamson2014</t>
  </si>
  <si>
    <t>A Two-Stage Approach for Improving the Perceptual Quality of Separated Speech</t>
  </si>
  <si>
    <t>D. Williamson, Y. Wang, D. Wang</t>
  </si>
  <si>
    <t>PESQimp</t>
  </si>
  <si>
    <t>PESQraw</t>
  </si>
  <si>
    <t>Binary Mask</t>
  </si>
  <si>
    <t>Mask</t>
  </si>
  <si>
    <t>babble, factory, speech-shaped</t>
  </si>
  <si>
    <t>nb</t>
  </si>
  <si>
    <t>Soft Mask</t>
  </si>
  <si>
    <t>N-FHMM</t>
  </si>
  <si>
    <t>Statistical</t>
  </si>
  <si>
    <t>STOIimp</t>
  </si>
  <si>
    <t>STOIraw</t>
  </si>
  <si>
    <t>Paliwal2010</t>
  </si>
  <si>
    <t>Comparative evaluation of speech enhancement methods for robust automatic speech recognition</t>
  </si>
  <si>
    <t>K. Paliwal, J. Lyons, S. So, A. Stark, K. Wojcicki</t>
  </si>
  <si>
    <t>SSUB</t>
  </si>
  <si>
    <t>Spectral Subtraction</t>
  </si>
  <si>
    <t>white</t>
  </si>
  <si>
    <t>MMSE</t>
  </si>
  <si>
    <t>MBAND</t>
  </si>
  <si>
    <t>RDC</t>
  </si>
  <si>
    <t>Wiener-as</t>
  </si>
  <si>
    <t>Wiener-wt</t>
  </si>
  <si>
    <t>MMSE-SPU</t>
  </si>
  <si>
    <t>logMMSE</t>
  </si>
  <si>
    <t>logMMSE-SPU-1</t>
  </si>
  <si>
    <t>logMMSE-SPU-2</t>
  </si>
  <si>
    <t>logMMSE-SPU-3</t>
  </si>
  <si>
    <t>logMMSE-SPU-4</t>
  </si>
  <si>
    <t>STSA-weuclid</t>
  </si>
  <si>
    <t>STSA-wcosh</t>
  </si>
  <si>
    <t>KLT</t>
  </si>
  <si>
    <t>pKLT</t>
  </si>
  <si>
    <t>Weiner</t>
  </si>
  <si>
    <t>Subspace</t>
  </si>
  <si>
    <t>babble</t>
  </si>
  <si>
    <t>PRRimp</t>
  </si>
  <si>
    <t>PRRraw</t>
  </si>
  <si>
    <t>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</si>
</sst>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4" fillId="0" borderId="0" xfId="0" applyFont="1"/>
    <xf numFmtId="0" fontId="0" fillId="0" borderId="0" xfId="0" applyNumberFormat="1" applyFont="1"/>
  </cellXfs>
  <cellStyles count="4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8"/>
  <sheetViews>
    <sheetView tabSelected="1" showRuler="0" topLeftCell="C1" workbookViewId="0">
      <pane ySplit="1" topLeftCell="A16" activePane="bottomLeft" state="frozen"/>
      <selection pane="bottomLeft" activeCell="X1" sqref="X1:X1048576"/>
    </sheetView>
  </sheetViews>
  <sheetFormatPr baseColWidth="10" defaultRowHeight="15" x14ac:dyDescent="0"/>
  <cols>
    <col min="1" max="1" width="15.33203125" style="1" customWidth="1"/>
    <col min="2" max="2" width="13" style="1" customWidth="1"/>
    <col min="3" max="3" width="2.5" style="1" customWidth="1"/>
    <col min="4" max="4" width="11.83203125" style="1" customWidth="1"/>
    <col min="5" max="5" width="11.1640625" style="1" bestFit="1" customWidth="1"/>
    <col min="6" max="6" width="12" style="1" customWidth="1"/>
    <col min="7" max="7" width="12.33203125" style="1" bestFit="1" customWidth="1"/>
    <col min="8" max="8" width="4" style="1" bestFit="1" customWidth="1"/>
    <col min="9" max="9" width="17.33203125" style="1" bestFit="1" customWidth="1"/>
    <col min="10" max="10" width="3.1640625" style="1" bestFit="1" customWidth="1"/>
    <col min="11" max="11" width="3.1640625" style="1" customWidth="1"/>
    <col min="12" max="12" width="5.33203125" style="1" customWidth="1"/>
    <col min="13" max="13" width="3.83203125" style="1" customWidth="1"/>
    <col min="14" max="16384" width="10.83203125" style="1"/>
  </cols>
  <sheetData>
    <row r="1" spans="1:25">
      <c r="A1" s="1" t="s">
        <v>40</v>
      </c>
      <c r="B1" s="1" t="s">
        <v>41</v>
      </c>
      <c r="C1" s="1" t="s">
        <v>42</v>
      </c>
      <c r="D1" s="1" t="s">
        <v>6</v>
      </c>
      <c r="E1" s="1" t="s">
        <v>5</v>
      </c>
      <c r="F1" s="1" t="s">
        <v>3</v>
      </c>
      <c r="G1" s="1" t="s">
        <v>21</v>
      </c>
      <c r="H1" s="1" t="s">
        <v>37</v>
      </c>
      <c r="I1" s="1" t="s">
        <v>22</v>
      </c>
      <c r="J1" s="1" t="s">
        <v>74</v>
      </c>
      <c r="K1" s="1" t="s">
        <v>84</v>
      </c>
      <c r="L1" s="1" t="s">
        <v>73</v>
      </c>
      <c r="M1" s="1" t="s">
        <v>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79</v>
      </c>
      <c r="S1" s="1" t="s">
        <v>80</v>
      </c>
      <c r="T1" s="1" t="s">
        <v>89</v>
      </c>
      <c r="U1" s="1" t="s">
        <v>88</v>
      </c>
      <c r="V1" s="1" t="s">
        <v>51</v>
      </c>
      <c r="W1" s="1" t="s">
        <v>60</v>
      </c>
      <c r="X1" s="1" t="s">
        <v>114</v>
      </c>
      <c r="Y1" s="1" t="s">
        <v>115</v>
      </c>
    </row>
    <row r="2" spans="1:25">
      <c r="A2" s="1" t="s">
        <v>20</v>
      </c>
      <c r="B2" s="1" t="s">
        <v>2</v>
      </c>
      <c r="C2" s="1" t="s">
        <v>43</v>
      </c>
      <c r="D2" s="1" t="s">
        <v>7</v>
      </c>
      <c r="E2" s="1" t="s">
        <v>1</v>
      </c>
      <c r="F2" s="1" t="s">
        <v>4</v>
      </c>
      <c r="G2" s="1" t="s">
        <v>24</v>
      </c>
      <c r="I2" s="1" t="s">
        <v>23</v>
      </c>
      <c r="M2" s="1">
        <v>-5</v>
      </c>
      <c r="N2" s="1">
        <v>5.2363800638549396</v>
      </c>
      <c r="O2" s="1">
        <v>8.2307931486663595</v>
      </c>
      <c r="P2" s="1">
        <v>4.8461538461538396</v>
      </c>
      <c r="Q2" s="1">
        <v>4.5099150141643003</v>
      </c>
      <c r="R2" s="1">
        <v>0.28617646353454601</v>
      </c>
    </row>
    <row r="3" spans="1:25">
      <c r="A3" s="1" t="s">
        <v>20</v>
      </c>
      <c r="B3" s="1" t="s">
        <v>2</v>
      </c>
      <c r="C3" s="1" t="s">
        <v>43</v>
      </c>
      <c r="D3" s="1" t="s">
        <v>7</v>
      </c>
      <c r="E3" s="1" t="s">
        <v>1</v>
      </c>
      <c r="F3" s="1" t="s">
        <v>4</v>
      </c>
      <c r="G3" s="1" t="s">
        <v>24</v>
      </c>
      <c r="I3" s="1" t="s">
        <v>23</v>
      </c>
      <c r="M3" s="1">
        <v>0</v>
      </c>
      <c r="N3" s="1">
        <v>5.3682065286357403</v>
      </c>
      <c r="O3" s="1">
        <v>9.7846994092279402</v>
      </c>
      <c r="P3" s="1">
        <v>7.6538461538461497</v>
      </c>
      <c r="Q3" s="1">
        <v>4.4192634560906399</v>
      </c>
      <c r="R3" s="1">
        <v>0.40040050842986302</v>
      </c>
    </row>
    <row r="4" spans="1:25">
      <c r="A4" s="1" t="s">
        <v>20</v>
      </c>
      <c r="B4" s="1" t="s">
        <v>2</v>
      </c>
      <c r="C4" s="1" t="s">
        <v>43</v>
      </c>
      <c r="D4" s="1" t="s">
        <v>7</v>
      </c>
      <c r="E4" s="1" t="s">
        <v>1</v>
      </c>
      <c r="F4" s="1" t="s">
        <v>4</v>
      </c>
      <c r="G4" s="1" t="s">
        <v>24</v>
      </c>
      <c r="I4" s="1" t="s">
        <v>23</v>
      </c>
      <c r="M4" s="1">
        <v>5</v>
      </c>
      <c r="N4" s="1">
        <v>4.7181956154287299</v>
      </c>
      <c r="O4" s="1">
        <v>9.2770950778007499</v>
      </c>
      <c r="P4" s="1">
        <v>11.692307692307599</v>
      </c>
      <c r="Q4" s="1">
        <v>3.8470254957507</v>
      </c>
      <c r="R4" s="1">
        <v>0.45527975633738599</v>
      </c>
    </row>
    <row r="5" spans="1:25">
      <c r="A5" s="1" t="s">
        <v>20</v>
      </c>
      <c r="B5" s="1" t="s">
        <v>2</v>
      </c>
      <c r="C5" s="1" t="s">
        <v>43</v>
      </c>
      <c r="D5" s="1" t="s">
        <v>7</v>
      </c>
      <c r="E5" s="1" t="s">
        <v>1</v>
      </c>
      <c r="F5" s="1" t="s">
        <v>4</v>
      </c>
      <c r="G5" s="1" t="s">
        <v>24</v>
      </c>
      <c r="I5" s="1" t="s">
        <v>23</v>
      </c>
      <c r="M5" s="1">
        <v>10</v>
      </c>
      <c r="N5" s="1">
        <v>3.72272840327091</v>
      </c>
      <c r="O5" s="1">
        <v>8.9077881872625699</v>
      </c>
      <c r="P5" s="1">
        <v>15.499999999999901</v>
      </c>
      <c r="Q5" s="1">
        <v>3.15014164305948</v>
      </c>
      <c r="R5" s="1">
        <v>0.48007770343190098</v>
      </c>
    </row>
    <row r="6" spans="1:25">
      <c r="A6" s="1" t="s">
        <v>20</v>
      </c>
      <c r="B6" s="1" t="s">
        <v>2</v>
      </c>
      <c r="C6" s="1" t="s">
        <v>43</v>
      </c>
      <c r="D6" s="1" t="s">
        <v>9</v>
      </c>
      <c r="E6" s="1" t="s">
        <v>1</v>
      </c>
      <c r="F6" s="1" t="s">
        <v>4</v>
      </c>
      <c r="G6" s="1" t="s">
        <v>24</v>
      </c>
      <c r="I6" s="1" t="s">
        <v>23</v>
      </c>
      <c r="M6" s="1">
        <v>-5</v>
      </c>
      <c r="N6" s="1">
        <v>4.2181930774736101</v>
      </c>
      <c r="O6" s="1">
        <v>7.4922875180814001</v>
      </c>
      <c r="P6" s="1">
        <v>3.8846153846153801</v>
      </c>
      <c r="Q6" s="1">
        <v>4.3739376770538199</v>
      </c>
      <c r="R6" s="1">
        <v>0.185365853658536</v>
      </c>
    </row>
    <row r="7" spans="1:25">
      <c r="A7" s="1" t="s">
        <v>20</v>
      </c>
      <c r="B7" s="1" t="s">
        <v>2</v>
      </c>
      <c r="C7" s="1" t="s">
        <v>43</v>
      </c>
      <c r="D7" s="1" t="s">
        <v>9</v>
      </c>
      <c r="E7" s="1" t="s">
        <v>1</v>
      </c>
      <c r="F7" s="1" t="s">
        <v>4</v>
      </c>
      <c r="G7" s="1" t="s">
        <v>24</v>
      </c>
      <c r="I7" s="1" t="s">
        <v>23</v>
      </c>
      <c r="M7" s="1">
        <v>0</v>
      </c>
      <c r="N7" s="1">
        <v>4.3954590907014301</v>
      </c>
      <c r="O7" s="1">
        <v>9.5847021129902199</v>
      </c>
      <c r="P7" s="1">
        <v>6.3461538461538396</v>
      </c>
      <c r="Q7" s="1">
        <v>3.9433427762039601</v>
      </c>
      <c r="R7" s="1">
        <v>0.32154111806604802</v>
      </c>
    </row>
    <row r="8" spans="1:25">
      <c r="A8" s="1" t="s">
        <v>20</v>
      </c>
      <c r="B8" s="1" t="s">
        <v>2</v>
      </c>
      <c r="C8" s="1" t="s">
        <v>43</v>
      </c>
      <c r="D8" s="1" t="s">
        <v>9</v>
      </c>
      <c r="E8" s="1" t="s">
        <v>1</v>
      </c>
      <c r="F8" s="1" t="s">
        <v>4</v>
      </c>
      <c r="G8" s="1" t="s">
        <v>24</v>
      </c>
      <c r="I8" s="1" t="s">
        <v>23</v>
      </c>
      <c r="M8" s="1">
        <v>5</v>
      </c>
      <c r="N8" s="1">
        <v>3.8909186889938998</v>
      </c>
      <c r="O8" s="1">
        <v>9.6001676332616803</v>
      </c>
      <c r="P8" s="1">
        <v>10.4230769230769</v>
      </c>
      <c r="Q8" s="1">
        <v>3.2521246458923398</v>
      </c>
      <c r="R8" s="1">
        <v>0.38617166702640499</v>
      </c>
    </row>
    <row r="9" spans="1:25">
      <c r="A9" s="1" t="s">
        <v>20</v>
      </c>
      <c r="B9" s="1" t="s">
        <v>2</v>
      </c>
      <c r="C9" s="1" t="s">
        <v>43</v>
      </c>
      <c r="D9" s="1" t="s">
        <v>9</v>
      </c>
      <c r="E9" s="1" t="s">
        <v>1</v>
      </c>
      <c r="F9" s="1" t="s">
        <v>4</v>
      </c>
      <c r="G9" s="1" t="s">
        <v>24</v>
      </c>
      <c r="I9" s="1" t="s">
        <v>23</v>
      </c>
      <c r="M9" s="1">
        <v>10</v>
      </c>
      <c r="N9" s="1">
        <v>2.8045266967498899</v>
      </c>
      <c r="O9" s="1">
        <v>9.2770139649321894</v>
      </c>
      <c r="P9" s="1">
        <v>13.999999999999901</v>
      </c>
      <c r="Q9" s="1">
        <v>2.4022662889518398</v>
      </c>
      <c r="R9" s="1">
        <v>0.41584766290140701</v>
      </c>
    </row>
    <row r="10" spans="1:25">
      <c r="A10" s="1" t="s">
        <v>20</v>
      </c>
      <c r="B10" s="1" t="s">
        <v>2</v>
      </c>
      <c r="C10" s="1" t="s">
        <v>43</v>
      </c>
      <c r="D10" s="1" t="s">
        <v>14</v>
      </c>
      <c r="E10" s="1" t="s">
        <v>1</v>
      </c>
      <c r="F10" s="1" t="s">
        <v>4</v>
      </c>
      <c r="G10" s="1" t="s">
        <v>24</v>
      </c>
      <c r="I10" s="1" t="s">
        <v>23</v>
      </c>
      <c r="M10" s="1">
        <v>-5</v>
      </c>
      <c r="N10" s="1">
        <v>5.4090929855996297</v>
      </c>
      <c r="O10" s="1">
        <v>8.40002163009828</v>
      </c>
      <c r="P10" s="1">
        <v>4.9230769230769198</v>
      </c>
      <c r="Q10" s="1">
        <v>4.54390934844192</v>
      </c>
      <c r="R10" s="1">
        <v>0.276420365973571</v>
      </c>
    </row>
    <row r="11" spans="1:25">
      <c r="A11" s="1" t="s">
        <v>20</v>
      </c>
      <c r="B11" s="1" t="s">
        <v>2</v>
      </c>
      <c r="C11" s="1" t="s">
        <v>43</v>
      </c>
      <c r="D11" s="1" t="s">
        <v>14</v>
      </c>
      <c r="E11" s="1" t="s">
        <v>1</v>
      </c>
      <c r="F11" s="1" t="s">
        <v>4</v>
      </c>
      <c r="G11" s="1" t="s">
        <v>24</v>
      </c>
      <c r="I11" s="1" t="s">
        <v>23</v>
      </c>
      <c r="M11" s="1">
        <v>0</v>
      </c>
      <c r="N11" s="1">
        <v>5.6045713647599804</v>
      </c>
      <c r="O11" s="1">
        <v>10.153925186897499</v>
      </c>
      <c r="P11" s="1">
        <v>7.7692307692307603</v>
      </c>
      <c r="Q11" s="1">
        <v>4.4985835694050902</v>
      </c>
      <c r="R11" s="1">
        <v>0.39064441086888702</v>
      </c>
    </row>
    <row r="12" spans="1:25">
      <c r="A12" s="1" t="s">
        <v>20</v>
      </c>
      <c r="B12" s="1" t="s">
        <v>2</v>
      </c>
      <c r="C12" s="1" t="s">
        <v>43</v>
      </c>
      <c r="D12" s="1" t="s">
        <v>14</v>
      </c>
      <c r="E12" s="1" t="s">
        <v>1</v>
      </c>
      <c r="F12" s="1" t="s">
        <v>4</v>
      </c>
      <c r="G12" s="1" t="s">
        <v>24</v>
      </c>
      <c r="I12" s="1" t="s">
        <v>23</v>
      </c>
      <c r="M12" s="1">
        <v>5</v>
      </c>
      <c r="N12" s="1">
        <v>4.9182118583414898</v>
      </c>
      <c r="O12" s="1">
        <v>9.5847832258587697</v>
      </c>
      <c r="P12" s="1">
        <v>11.769230769230701</v>
      </c>
      <c r="Q12" s="1">
        <v>3.9660056657223799</v>
      </c>
      <c r="R12" s="1">
        <v>0.45527975633738599</v>
      </c>
    </row>
    <row r="13" spans="1:25">
      <c r="A13" s="1" t="s">
        <v>20</v>
      </c>
      <c r="B13" s="1" t="s">
        <v>2</v>
      </c>
      <c r="C13" s="1" t="s">
        <v>43</v>
      </c>
      <c r="D13" s="1" t="s">
        <v>14</v>
      </c>
      <c r="E13" s="1" t="s">
        <v>1</v>
      </c>
      <c r="F13" s="1" t="s">
        <v>4</v>
      </c>
      <c r="G13" s="1" t="s">
        <v>24</v>
      </c>
      <c r="I13" s="1" t="s">
        <v>23</v>
      </c>
      <c r="M13" s="1">
        <v>10</v>
      </c>
      <c r="N13" s="1">
        <v>3.9136384632174099</v>
      </c>
      <c r="O13" s="1">
        <v>9.1385542983060901</v>
      </c>
      <c r="P13" s="1">
        <v>15.538461538461499</v>
      </c>
      <c r="Q13" s="1">
        <v>3.3144475920679799</v>
      </c>
      <c r="R13" s="1">
        <v>0.48495575221238901</v>
      </c>
    </row>
    <row r="14" spans="1:25">
      <c r="A14" s="1" t="s">
        <v>20</v>
      </c>
      <c r="B14" s="1" t="s">
        <v>2</v>
      </c>
      <c r="C14" s="1" t="s">
        <v>43</v>
      </c>
      <c r="D14" s="1" t="s">
        <v>15</v>
      </c>
      <c r="E14" s="1" t="s">
        <v>1</v>
      </c>
      <c r="F14" s="1" t="s">
        <v>4</v>
      </c>
      <c r="G14" s="1" t="s">
        <v>24</v>
      </c>
      <c r="I14" s="1" t="s">
        <v>23</v>
      </c>
      <c r="M14" s="1">
        <v>-5</v>
      </c>
      <c r="N14" s="1">
        <v>4.1272682973874204</v>
      </c>
      <c r="O14" s="1">
        <v>6.0307688148057998</v>
      </c>
      <c r="P14" s="1">
        <v>6.1923076923076898</v>
      </c>
      <c r="Q14" s="1">
        <v>3.2351274787535398</v>
      </c>
      <c r="R14" s="1">
        <v>0.20081300813008099</v>
      </c>
    </row>
    <row r="15" spans="1:25">
      <c r="A15" s="1" t="s">
        <v>20</v>
      </c>
      <c r="B15" s="1" t="s">
        <v>2</v>
      </c>
      <c r="C15" s="1" t="s">
        <v>43</v>
      </c>
      <c r="D15" s="1" t="s">
        <v>15</v>
      </c>
      <c r="E15" s="1" t="s">
        <v>1</v>
      </c>
      <c r="F15" s="1" t="s">
        <v>4</v>
      </c>
      <c r="G15" s="1" t="s">
        <v>24</v>
      </c>
      <c r="I15" s="1" t="s">
        <v>23</v>
      </c>
      <c r="M15" s="1">
        <v>0</v>
      </c>
      <c r="N15" s="1">
        <v>3.9499870564288901</v>
      </c>
      <c r="O15" s="1">
        <v>6.3078233361722802</v>
      </c>
      <c r="P15" s="1">
        <v>8.6538461538461497</v>
      </c>
      <c r="Q15" s="1">
        <v>3.2181303116147202</v>
      </c>
      <c r="R15" s="1">
        <v>0.245931361968486</v>
      </c>
    </row>
    <row r="16" spans="1:25">
      <c r="A16" s="1" t="s">
        <v>20</v>
      </c>
      <c r="B16" s="1" t="s">
        <v>2</v>
      </c>
      <c r="C16" s="1" t="s">
        <v>43</v>
      </c>
      <c r="D16" s="1" t="s">
        <v>15</v>
      </c>
      <c r="E16" s="1" t="s">
        <v>1</v>
      </c>
      <c r="F16" s="1" t="s">
        <v>4</v>
      </c>
      <c r="G16" s="1" t="s">
        <v>24</v>
      </c>
      <c r="I16" s="1" t="s">
        <v>23</v>
      </c>
      <c r="M16" s="1">
        <v>5</v>
      </c>
      <c r="N16" s="1">
        <v>3.00908080341507</v>
      </c>
      <c r="O16" s="1">
        <v>6.0771383379973196</v>
      </c>
      <c r="P16" s="1">
        <v>11.346153846153801</v>
      </c>
      <c r="Q16" s="1">
        <v>2.6912181303116101</v>
      </c>
      <c r="R16" s="1">
        <v>0.25446674820730503</v>
      </c>
    </row>
    <row r="17" spans="1:18">
      <c r="A17" s="1" t="s">
        <v>20</v>
      </c>
      <c r="B17" s="1" t="s">
        <v>2</v>
      </c>
      <c r="C17" s="1" t="s">
        <v>43</v>
      </c>
      <c r="D17" s="1" t="s">
        <v>15</v>
      </c>
      <c r="E17" s="1" t="s">
        <v>1</v>
      </c>
      <c r="F17" s="1" t="s">
        <v>4</v>
      </c>
      <c r="G17" s="1" t="s">
        <v>24</v>
      </c>
      <c r="I17" s="1" t="s">
        <v>23</v>
      </c>
      <c r="M17" s="1">
        <v>10</v>
      </c>
      <c r="N17" s="1">
        <v>1.1863671202838399</v>
      </c>
      <c r="O17" s="1">
        <v>5.5847021129902199</v>
      </c>
      <c r="P17" s="1">
        <v>13.269230769230701</v>
      </c>
      <c r="Q17" s="1">
        <v>1.71104815864022</v>
      </c>
      <c r="R17" s="1">
        <v>0.237798882413603</v>
      </c>
    </row>
    <row r="18" spans="1:18">
      <c r="A18" s="1" t="s">
        <v>20</v>
      </c>
      <c r="B18" s="1" t="s">
        <v>2</v>
      </c>
      <c r="C18" s="1" t="s">
        <v>43</v>
      </c>
      <c r="D18" s="1" t="s">
        <v>16</v>
      </c>
      <c r="E18" s="1" t="s">
        <v>1</v>
      </c>
      <c r="F18" s="1" t="s">
        <v>4</v>
      </c>
      <c r="G18" s="1" t="s">
        <v>24</v>
      </c>
      <c r="I18" s="1" t="s">
        <v>23</v>
      </c>
      <c r="M18" s="1">
        <v>-5</v>
      </c>
      <c r="N18" s="1">
        <v>3.84543345735473</v>
      </c>
      <c r="O18" s="1">
        <v>6.2308201862892201</v>
      </c>
      <c r="P18" s="1">
        <v>5.5</v>
      </c>
      <c r="Q18" s="1">
        <v>3.4900849858356899</v>
      </c>
      <c r="R18" s="1">
        <v>2.4387845648368E-2</v>
      </c>
    </row>
    <row r="19" spans="1:18">
      <c r="A19" s="1" t="s">
        <v>20</v>
      </c>
      <c r="B19" s="1" t="s">
        <v>2</v>
      </c>
      <c r="C19" s="1" t="s">
        <v>43</v>
      </c>
      <c r="D19" s="1" t="s">
        <v>16</v>
      </c>
      <c r="E19" s="1" t="s">
        <v>1</v>
      </c>
      <c r="F19" s="1" t="s">
        <v>4</v>
      </c>
      <c r="G19" s="1" t="s">
        <v>24</v>
      </c>
      <c r="I19" s="1" t="s">
        <v>23</v>
      </c>
      <c r="M19" s="1">
        <v>0</v>
      </c>
      <c r="N19" s="1">
        <v>4.3136252658507903</v>
      </c>
      <c r="O19" s="1">
        <v>7.0770437063173404</v>
      </c>
      <c r="P19" s="1">
        <v>8.6923076923076898</v>
      </c>
      <c r="Q19" s="1">
        <v>3.6770538243625999</v>
      </c>
      <c r="R19" s="1">
        <v>0.11991270355181401</v>
      </c>
    </row>
    <row r="20" spans="1:18">
      <c r="A20" s="1" t="s">
        <v>20</v>
      </c>
      <c r="B20" s="1" t="s">
        <v>2</v>
      </c>
      <c r="C20" s="1" t="s">
        <v>43</v>
      </c>
      <c r="D20" s="1" t="s">
        <v>16</v>
      </c>
      <c r="E20" s="1" t="s">
        <v>1</v>
      </c>
      <c r="F20" s="1" t="s">
        <v>4</v>
      </c>
      <c r="G20" s="1" t="s">
        <v>24</v>
      </c>
      <c r="I20" s="1" t="s">
        <v>23</v>
      </c>
      <c r="M20" s="1">
        <v>5</v>
      </c>
      <c r="N20" s="1">
        <v>3.8999944164987301</v>
      </c>
      <c r="O20" s="1">
        <v>7.1540468562003996</v>
      </c>
      <c r="P20" s="1">
        <v>12.269230769230701</v>
      </c>
      <c r="Q20" s="1">
        <v>3.3767705382436199</v>
      </c>
      <c r="R20" s="1">
        <v>0.207312276662589</v>
      </c>
    </row>
    <row r="21" spans="1:18">
      <c r="A21" s="1" t="s">
        <v>20</v>
      </c>
      <c r="B21" s="1" t="s">
        <v>2</v>
      </c>
      <c r="C21" s="1" t="s">
        <v>43</v>
      </c>
      <c r="D21" s="1" t="s">
        <v>16</v>
      </c>
      <c r="E21" s="1" t="s">
        <v>1</v>
      </c>
      <c r="F21" s="1" t="s">
        <v>4</v>
      </c>
      <c r="G21" s="1" t="s">
        <v>24</v>
      </c>
      <c r="I21" s="1" t="s">
        <v>23</v>
      </c>
      <c r="M21" s="1">
        <v>10</v>
      </c>
      <c r="N21" s="1">
        <v>2.8045266967498899</v>
      </c>
      <c r="O21" s="1">
        <v>6.6770491138419104</v>
      </c>
      <c r="P21" s="1">
        <v>15.538461538461499</v>
      </c>
      <c r="Q21" s="1">
        <v>2.6572237960339899</v>
      </c>
      <c r="R21" s="1">
        <v>0.241863923064009</v>
      </c>
    </row>
    <row r="22" spans="1:18">
      <c r="A22" s="1" t="s">
        <v>20</v>
      </c>
      <c r="B22" s="1" t="s">
        <v>2</v>
      </c>
      <c r="C22" s="1" t="s">
        <v>43</v>
      </c>
      <c r="D22" s="1" t="s">
        <v>17</v>
      </c>
      <c r="E22" s="1" t="s">
        <v>1</v>
      </c>
      <c r="F22" s="1" t="s">
        <v>4</v>
      </c>
      <c r="G22" s="1" t="s">
        <v>24</v>
      </c>
      <c r="I22" s="1" t="s">
        <v>23</v>
      </c>
      <c r="M22" s="1">
        <v>-5</v>
      </c>
      <c r="N22" s="1">
        <v>2.5454420864021401</v>
      </c>
      <c r="O22" s="1">
        <v>6.0153844074028999</v>
      </c>
      <c r="P22" s="1">
        <v>2.6538461538461502</v>
      </c>
      <c r="Q22" s="1">
        <v>3.0311614730878098</v>
      </c>
      <c r="R22" s="1">
        <v>8.9428496054872006E-2</v>
      </c>
    </row>
    <row r="23" spans="1:18">
      <c r="A23" s="1" t="s">
        <v>20</v>
      </c>
      <c r="B23" s="1" t="s">
        <v>2</v>
      </c>
      <c r="C23" s="1" t="s">
        <v>43</v>
      </c>
      <c r="D23" s="1" t="s">
        <v>17</v>
      </c>
      <c r="E23" s="1" t="s">
        <v>1</v>
      </c>
      <c r="F23" s="1" t="s">
        <v>4</v>
      </c>
      <c r="G23" s="1" t="s">
        <v>24</v>
      </c>
      <c r="I23" s="1" t="s">
        <v>23</v>
      </c>
      <c r="M23" s="1">
        <v>0</v>
      </c>
      <c r="N23" s="1">
        <v>3.3136354176712701</v>
      </c>
      <c r="O23" s="1">
        <v>7.29242540995795</v>
      </c>
      <c r="P23" s="1">
        <v>6.3846153846153797</v>
      </c>
      <c r="Q23" s="1">
        <v>3.1444759206798798</v>
      </c>
      <c r="R23" s="1">
        <v>0.20527855721034999</v>
      </c>
    </row>
    <row r="24" spans="1:18">
      <c r="A24" s="1" t="s">
        <v>20</v>
      </c>
      <c r="B24" s="1" t="s">
        <v>2</v>
      </c>
      <c r="C24" s="1" t="s">
        <v>43</v>
      </c>
      <c r="D24" s="1" t="s">
        <v>17</v>
      </c>
      <c r="E24" s="1" t="s">
        <v>1</v>
      </c>
      <c r="F24" s="1" t="s">
        <v>4</v>
      </c>
      <c r="G24" s="1" t="s">
        <v>24</v>
      </c>
      <c r="I24" s="1" t="s">
        <v>23</v>
      </c>
      <c r="M24" s="1">
        <v>5</v>
      </c>
      <c r="N24" s="1">
        <v>3.2454456395392999</v>
      </c>
      <c r="O24" s="1">
        <v>7.6617323004961397</v>
      </c>
      <c r="P24" s="1">
        <v>10.4230769230769</v>
      </c>
      <c r="Q24" s="1">
        <v>2.9235127478753502</v>
      </c>
      <c r="R24" s="1">
        <v>0.27397894332925599</v>
      </c>
    </row>
    <row r="25" spans="1:18">
      <c r="A25" s="1" t="s">
        <v>20</v>
      </c>
      <c r="B25" s="1" t="s">
        <v>2</v>
      </c>
      <c r="C25" s="1" t="s">
        <v>43</v>
      </c>
      <c r="D25" s="1" t="s">
        <v>17</v>
      </c>
      <c r="E25" s="1" t="s">
        <v>1</v>
      </c>
      <c r="F25" s="1" t="s">
        <v>4</v>
      </c>
      <c r="G25" s="1" t="s">
        <v>24</v>
      </c>
      <c r="I25" s="1" t="s">
        <v>23</v>
      </c>
      <c r="M25" s="1">
        <v>10</v>
      </c>
      <c r="N25" s="1">
        <v>2.8045419244806</v>
      </c>
      <c r="O25" s="1">
        <v>8.0616457801030101</v>
      </c>
      <c r="P25" s="1">
        <v>14.4230769230769</v>
      </c>
      <c r="Q25" s="1">
        <v>2.6402266288951801</v>
      </c>
      <c r="R25" s="1">
        <v>0.34186632131807998</v>
      </c>
    </row>
    <row r="26" spans="1:18">
      <c r="A26" s="1" t="s">
        <v>20</v>
      </c>
      <c r="B26" s="1" t="s">
        <v>2</v>
      </c>
      <c r="C26" s="1" t="s">
        <v>43</v>
      </c>
      <c r="D26" s="1" t="s">
        <v>8</v>
      </c>
      <c r="E26" s="1" t="s">
        <v>1</v>
      </c>
      <c r="F26" s="1" t="s">
        <v>4</v>
      </c>
      <c r="G26" s="1" t="s">
        <v>25</v>
      </c>
      <c r="I26" s="1" t="s">
        <v>23</v>
      </c>
      <c r="M26" s="1">
        <v>-5</v>
      </c>
      <c r="N26" s="1">
        <v>7.1931818181818103</v>
      </c>
      <c r="O26" s="1">
        <v>7.1331729947824201</v>
      </c>
      <c r="P26" s="1">
        <v>5.5724793018761201</v>
      </c>
      <c r="Q26" s="1">
        <v>4.0879629629629601</v>
      </c>
      <c r="R26" s="1">
        <v>0.34030612244897901</v>
      </c>
    </row>
    <row r="27" spans="1:18">
      <c r="A27" s="1" t="s">
        <v>20</v>
      </c>
      <c r="B27" s="1" t="s">
        <v>2</v>
      </c>
      <c r="C27" s="1" t="s">
        <v>43</v>
      </c>
      <c r="D27" s="1" t="s">
        <v>8</v>
      </c>
      <c r="E27" s="1" t="s">
        <v>1</v>
      </c>
      <c r="F27" s="1" t="s">
        <v>4</v>
      </c>
      <c r="G27" s="1" t="s">
        <v>25</v>
      </c>
      <c r="I27" s="1" t="s">
        <v>23</v>
      </c>
      <c r="M27" s="1">
        <v>0</v>
      </c>
      <c r="N27" s="1">
        <v>8.1647727272727106</v>
      </c>
      <c r="O27" s="1">
        <v>9.0209360091471709</v>
      </c>
      <c r="P27" s="1">
        <v>8.4161609938475106</v>
      </c>
      <c r="Q27" s="1">
        <v>4.1944444444444402</v>
      </c>
      <c r="R27" s="1">
        <v>0.47729591836734597</v>
      </c>
    </row>
    <row r="28" spans="1:18">
      <c r="A28" s="1" t="s">
        <v>20</v>
      </c>
      <c r="B28" s="1" t="s">
        <v>2</v>
      </c>
      <c r="C28" s="1" t="s">
        <v>43</v>
      </c>
      <c r="D28" s="1" t="s">
        <v>8</v>
      </c>
      <c r="E28" s="1" t="s">
        <v>1</v>
      </c>
      <c r="F28" s="1" t="s">
        <v>4</v>
      </c>
      <c r="G28" s="1" t="s">
        <v>25</v>
      </c>
      <c r="I28" s="1" t="s">
        <v>23</v>
      </c>
      <c r="M28" s="1">
        <v>5</v>
      </c>
      <c r="N28" s="1">
        <v>7.2613636363636296</v>
      </c>
      <c r="O28" s="1">
        <v>9.0444873766247298</v>
      </c>
      <c r="P28" s="1">
        <v>12.0612461916296</v>
      </c>
      <c r="Q28" s="1">
        <v>3.6527777777777701</v>
      </c>
      <c r="R28" s="1">
        <v>0.51096938775510103</v>
      </c>
    </row>
    <row r="29" spans="1:18">
      <c r="A29" s="1" t="s">
        <v>20</v>
      </c>
      <c r="B29" s="1" t="s">
        <v>2</v>
      </c>
      <c r="C29" s="1" t="s">
        <v>43</v>
      </c>
      <c r="D29" s="1" t="s">
        <v>8</v>
      </c>
      <c r="E29" s="1" t="s">
        <v>1</v>
      </c>
      <c r="F29" s="1" t="s">
        <v>4</v>
      </c>
      <c r="G29" s="1" t="s">
        <v>25</v>
      </c>
      <c r="I29" s="1" t="s">
        <v>23</v>
      </c>
      <c r="M29" s="1">
        <v>10</v>
      </c>
      <c r="N29" s="1">
        <v>5.1306818181818103</v>
      </c>
      <c r="O29" s="1">
        <v>8.9896042791993498</v>
      </c>
      <c r="P29" s="1">
        <v>14.8284017925714</v>
      </c>
      <c r="Q29" s="1">
        <v>2.6712962962962901</v>
      </c>
      <c r="R29" s="1">
        <v>0.494132653061224</v>
      </c>
    </row>
    <row r="30" spans="1:18">
      <c r="A30" s="1" t="s">
        <v>20</v>
      </c>
      <c r="B30" s="1" t="s">
        <v>2</v>
      </c>
      <c r="C30" s="1" t="s">
        <v>43</v>
      </c>
      <c r="D30" s="1" t="s">
        <v>18</v>
      </c>
      <c r="E30" s="1" t="s">
        <v>1</v>
      </c>
      <c r="F30" s="1" t="s">
        <v>4</v>
      </c>
      <c r="G30" s="1" t="s">
        <v>25</v>
      </c>
      <c r="I30" s="1" t="s">
        <v>23</v>
      </c>
      <c r="M30" s="1">
        <v>-5</v>
      </c>
      <c r="N30" s="1">
        <v>6.9204545454545396</v>
      </c>
      <c r="O30" s="1">
        <v>7.1174808448001601</v>
      </c>
      <c r="P30" s="1">
        <v>5.3816388019140904</v>
      </c>
      <c r="Q30" s="1">
        <v>3.7499999999999898</v>
      </c>
      <c r="R30" s="1">
        <v>0.20790816326530601</v>
      </c>
    </row>
    <row r="31" spans="1:18">
      <c r="A31" s="1" t="s">
        <v>20</v>
      </c>
      <c r="B31" s="1" t="s">
        <v>2</v>
      </c>
      <c r="C31" s="1" t="s">
        <v>43</v>
      </c>
      <c r="D31" s="1" t="s">
        <v>18</v>
      </c>
      <c r="E31" s="1" t="s">
        <v>1</v>
      </c>
      <c r="F31" s="1" t="s">
        <v>4</v>
      </c>
      <c r="G31" s="1" t="s">
        <v>25</v>
      </c>
      <c r="I31" s="1" t="s">
        <v>23</v>
      </c>
      <c r="M31" s="1">
        <v>0</v>
      </c>
      <c r="N31" s="1">
        <v>6.3749999999999902</v>
      </c>
      <c r="O31" s="1">
        <v>7.0157315774947699</v>
      </c>
      <c r="P31" s="1">
        <v>8.30165669387031</v>
      </c>
      <c r="Q31" s="1">
        <v>3.3981481481481399</v>
      </c>
      <c r="R31" s="1">
        <v>0.23392857142857101</v>
      </c>
    </row>
    <row r="32" spans="1:18">
      <c r="A32" s="1" t="s">
        <v>20</v>
      </c>
      <c r="B32" s="1" t="s">
        <v>2</v>
      </c>
      <c r="C32" s="1" t="s">
        <v>43</v>
      </c>
      <c r="D32" s="1" t="s">
        <v>18</v>
      </c>
      <c r="E32" s="1" t="s">
        <v>1</v>
      </c>
      <c r="F32" s="1" t="s">
        <v>4</v>
      </c>
      <c r="G32" s="1" t="s">
        <v>25</v>
      </c>
      <c r="I32" s="1" t="s">
        <v>23</v>
      </c>
      <c r="M32" s="1">
        <v>5</v>
      </c>
      <c r="N32" s="1">
        <v>4.3977272727272601</v>
      </c>
      <c r="O32" s="1">
        <v>6.3812903310596703</v>
      </c>
      <c r="P32" s="1">
        <v>10.877971794850099</v>
      </c>
      <c r="Q32" s="1">
        <v>2.50462962962962</v>
      </c>
      <c r="R32" s="1">
        <v>0.22397959183673399</v>
      </c>
    </row>
    <row r="33" spans="1:18">
      <c r="A33" s="1" t="s">
        <v>20</v>
      </c>
      <c r="B33" s="1" t="s">
        <v>2</v>
      </c>
      <c r="C33" s="1" t="s">
        <v>43</v>
      </c>
      <c r="D33" s="1" t="s">
        <v>18</v>
      </c>
      <c r="E33" s="1" t="s">
        <v>1</v>
      </c>
      <c r="F33" s="1" t="s">
        <v>4</v>
      </c>
      <c r="G33" s="1" t="s">
        <v>25</v>
      </c>
      <c r="I33" s="1" t="s">
        <v>23</v>
      </c>
      <c r="M33" s="1">
        <v>10</v>
      </c>
      <c r="N33" s="1">
        <v>1.97727272727272</v>
      </c>
      <c r="O33" s="1">
        <v>5.8094599745035396</v>
      </c>
      <c r="P33" s="1">
        <v>13.4161820928525</v>
      </c>
      <c r="Q33" s="1">
        <v>1.7361111111111101</v>
      </c>
      <c r="R33" s="1">
        <v>0.18112244897959101</v>
      </c>
    </row>
    <row r="34" spans="1:18">
      <c r="A34" s="1" t="s">
        <v>20</v>
      </c>
      <c r="B34" s="1" t="s">
        <v>2</v>
      </c>
      <c r="C34" s="1" t="s">
        <v>43</v>
      </c>
      <c r="D34" s="1" t="s">
        <v>7</v>
      </c>
      <c r="E34" s="1" t="s">
        <v>1</v>
      </c>
      <c r="F34" s="1" t="s">
        <v>4</v>
      </c>
      <c r="G34" s="1" t="s">
        <v>25</v>
      </c>
      <c r="I34" s="1" t="s">
        <v>23</v>
      </c>
      <c r="M34" s="1">
        <v>-5</v>
      </c>
      <c r="N34" s="1">
        <v>6.8693181818181799</v>
      </c>
      <c r="O34" s="1">
        <v>7.1958101696697199</v>
      </c>
      <c r="P34" s="1">
        <v>5.0762940019748504</v>
      </c>
      <c r="Q34" s="1">
        <v>3.8379629629629601</v>
      </c>
      <c r="R34" s="1">
        <v>0.10459183673469299</v>
      </c>
    </row>
    <row r="35" spans="1:18">
      <c r="A35" s="1" t="s">
        <v>20</v>
      </c>
      <c r="B35" s="1" t="s">
        <v>2</v>
      </c>
      <c r="C35" s="1" t="s">
        <v>43</v>
      </c>
      <c r="D35" s="1" t="s">
        <v>7</v>
      </c>
      <c r="E35" s="1" t="s">
        <v>1</v>
      </c>
      <c r="F35" s="1" t="s">
        <v>4</v>
      </c>
      <c r="G35" s="1" t="s">
        <v>25</v>
      </c>
      <c r="I35" s="1" t="s">
        <v>23</v>
      </c>
      <c r="M35" s="1">
        <v>0</v>
      </c>
      <c r="N35" s="1">
        <v>7.3977272727272601</v>
      </c>
      <c r="O35" s="1">
        <v>8.8643036444164007</v>
      </c>
      <c r="P35" s="1">
        <v>7.8054713939690501</v>
      </c>
      <c r="Q35" s="1">
        <v>3.7916666666666599</v>
      </c>
      <c r="R35" s="1">
        <v>0.25382653061224397</v>
      </c>
    </row>
    <row r="36" spans="1:18">
      <c r="A36" s="1" t="s">
        <v>20</v>
      </c>
      <c r="B36" s="1" t="s">
        <v>2</v>
      </c>
      <c r="C36" s="1" t="s">
        <v>43</v>
      </c>
      <c r="D36" s="1" t="s">
        <v>7</v>
      </c>
      <c r="E36" s="1" t="s">
        <v>1</v>
      </c>
      <c r="F36" s="1" t="s">
        <v>4</v>
      </c>
      <c r="G36" s="1" t="s">
        <v>25</v>
      </c>
      <c r="I36" s="1" t="s">
        <v>23</v>
      </c>
      <c r="M36" s="1">
        <v>5</v>
      </c>
      <c r="N36" s="1">
        <v>6.7670454545454497</v>
      </c>
      <c r="O36" s="1">
        <v>8.7468359421204092</v>
      </c>
      <c r="P36" s="1">
        <v>11.6796284887204</v>
      </c>
      <c r="Q36" s="1">
        <v>3.2499999999999898</v>
      </c>
      <c r="R36" s="1">
        <v>0.32882653061224498</v>
      </c>
    </row>
    <row r="37" spans="1:18">
      <c r="A37" s="1" t="s">
        <v>20</v>
      </c>
      <c r="B37" s="1" t="s">
        <v>2</v>
      </c>
      <c r="C37" s="1" t="s">
        <v>43</v>
      </c>
      <c r="D37" s="1" t="s">
        <v>7</v>
      </c>
      <c r="E37" s="1" t="s">
        <v>1</v>
      </c>
      <c r="F37" s="1" t="s">
        <v>4</v>
      </c>
      <c r="G37" s="1" t="s">
        <v>25</v>
      </c>
      <c r="I37" s="1" t="s">
        <v>23</v>
      </c>
      <c r="M37" s="1">
        <v>10</v>
      </c>
      <c r="N37" s="1">
        <v>5.3352272727272698</v>
      </c>
      <c r="O37" s="1">
        <v>8.56662592490372</v>
      </c>
      <c r="P37" s="1">
        <v>15.2100194954805</v>
      </c>
      <c r="Q37" s="1">
        <v>2.4675925925925899</v>
      </c>
      <c r="R37" s="1">
        <v>0.36785714285714199</v>
      </c>
    </row>
    <row r="38" spans="1:18">
      <c r="A38" s="1" t="s">
        <v>20</v>
      </c>
      <c r="B38" s="1" t="s">
        <v>2</v>
      </c>
      <c r="C38" s="1" t="s">
        <v>43</v>
      </c>
      <c r="D38" s="1" t="s">
        <v>19</v>
      </c>
      <c r="E38" s="1" t="s">
        <v>1</v>
      </c>
      <c r="F38" s="1" t="s">
        <v>4</v>
      </c>
      <c r="G38" s="1" t="s">
        <v>25</v>
      </c>
      <c r="I38" s="1" t="s">
        <v>23</v>
      </c>
      <c r="M38" s="1">
        <v>-5</v>
      </c>
      <c r="N38" s="1">
        <v>4.7897727272727204</v>
      </c>
      <c r="O38" s="1">
        <v>8.6214301673040694</v>
      </c>
      <c r="P38" s="1">
        <v>1.3357569057043199</v>
      </c>
      <c r="Q38" s="1">
        <v>3.9953703703703698</v>
      </c>
      <c r="R38" s="1">
        <v>0.244642857142857</v>
      </c>
    </row>
    <row r="39" spans="1:18">
      <c r="A39" s="1" t="s">
        <v>20</v>
      </c>
      <c r="B39" s="1" t="s">
        <v>2</v>
      </c>
      <c r="C39" s="1" t="s">
        <v>43</v>
      </c>
      <c r="D39" s="1" t="s">
        <v>19</v>
      </c>
      <c r="E39" s="1" t="s">
        <v>1</v>
      </c>
      <c r="F39" s="1" t="s">
        <v>4</v>
      </c>
      <c r="G39" s="1" t="s">
        <v>25</v>
      </c>
      <c r="I39" s="1" t="s">
        <v>23</v>
      </c>
      <c r="M39" s="1">
        <v>0</v>
      </c>
      <c r="N39" s="1">
        <v>5.30113636363635</v>
      </c>
      <c r="O39" s="1">
        <v>10.4778351667126</v>
      </c>
      <c r="P39" s="1">
        <v>4.9427373005088997</v>
      </c>
      <c r="Q39" s="1">
        <v>3.56481481481481</v>
      </c>
      <c r="R39" s="1">
        <v>0.33801020408163202</v>
      </c>
    </row>
    <row r="40" spans="1:18">
      <c r="A40" s="1" t="s">
        <v>20</v>
      </c>
      <c r="B40" s="1" t="s">
        <v>2</v>
      </c>
      <c r="C40" s="1" t="s">
        <v>43</v>
      </c>
      <c r="D40" s="1" t="s">
        <v>19</v>
      </c>
      <c r="E40" s="1" t="s">
        <v>1</v>
      </c>
      <c r="F40" s="1" t="s">
        <v>4</v>
      </c>
      <c r="G40" s="1" t="s">
        <v>25</v>
      </c>
      <c r="I40" s="1" t="s">
        <v>23</v>
      </c>
      <c r="M40" s="1">
        <v>5</v>
      </c>
      <c r="N40" s="1">
        <v>4.0909090909090899</v>
      </c>
      <c r="O40" s="1">
        <v>10.767706238746699</v>
      </c>
      <c r="P40" s="1">
        <v>8.5497176953134808</v>
      </c>
      <c r="Q40" s="1">
        <v>2.8009259259259198</v>
      </c>
      <c r="R40" s="1">
        <v>0.36249999999999899</v>
      </c>
    </row>
    <row r="41" spans="1:18">
      <c r="A41" s="1" t="s">
        <v>20</v>
      </c>
      <c r="B41" s="1" t="s">
        <v>2</v>
      </c>
      <c r="C41" s="1" t="s">
        <v>43</v>
      </c>
      <c r="D41" s="1" t="s">
        <v>19</v>
      </c>
      <c r="E41" s="1" t="s">
        <v>1</v>
      </c>
      <c r="F41" s="1" t="s">
        <v>4</v>
      </c>
      <c r="G41" s="1" t="s">
        <v>25</v>
      </c>
      <c r="I41" s="1" t="s">
        <v>23</v>
      </c>
      <c r="M41" s="1">
        <v>10</v>
      </c>
      <c r="N41" s="1">
        <v>2.4545454545454501</v>
      </c>
      <c r="O41" s="1">
        <v>10.086214827373199</v>
      </c>
      <c r="P41" s="1">
        <v>12.2328443990581</v>
      </c>
      <c r="Q41" s="1">
        <v>1.9629629629629599</v>
      </c>
      <c r="R41" s="1">
        <v>0.33418367346938699</v>
      </c>
    </row>
    <row r="42" spans="1:18">
      <c r="A42" s="1" t="s">
        <v>20</v>
      </c>
      <c r="B42" s="1" t="s">
        <v>2</v>
      </c>
      <c r="C42" s="1" t="s">
        <v>43</v>
      </c>
      <c r="D42" s="1" t="s">
        <v>17</v>
      </c>
      <c r="E42" s="1" t="s">
        <v>1</v>
      </c>
      <c r="F42" s="1" t="s">
        <v>4</v>
      </c>
      <c r="G42" s="1" t="s">
        <v>25</v>
      </c>
      <c r="I42" s="1" t="s">
        <v>23</v>
      </c>
      <c r="M42" s="1">
        <v>-5</v>
      </c>
      <c r="N42" s="1">
        <v>6.2215909090909003</v>
      </c>
      <c r="O42" s="1">
        <v>8.7780625320348502</v>
      </c>
      <c r="P42" s="1">
        <v>2.5953042054536599</v>
      </c>
      <c r="Q42" s="1">
        <v>3.9768518518518499</v>
      </c>
      <c r="R42" s="1">
        <v>0.29744897959183603</v>
      </c>
    </row>
    <row r="43" spans="1:18">
      <c r="A43" s="1" t="s">
        <v>20</v>
      </c>
      <c r="B43" s="1" t="s">
        <v>2</v>
      </c>
      <c r="C43" s="1" t="s">
        <v>43</v>
      </c>
      <c r="D43" s="1" t="s">
        <v>17</v>
      </c>
      <c r="E43" s="1" t="s">
        <v>1</v>
      </c>
      <c r="F43" s="1" t="s">
        <v>4</v>
      </c>
      <c r="G43" s="1" t="s">
        <v>25</v>
      </c>
      <c r="I43" s="1" t="s">
        <v>23</v>
      </c>
      <c r="M43" s="1">
        <v>0</v>
      </c>
      <c r="N43" s="1">
        <v>6.7499999999999902</v>
      </c>
      <c r="O43" s="1">
        <v>9.7572316629210505</v>
      </c>
      <c r="P43" s="1">
        <v>6.5076294001974704</v>
      </c>
      <c r="Q43" s="1">
        <v>3.8379629629629601</v>
      </c>
      <c r="R43" s="1">
        <v>0.401530612244897</v>
      </c>
    </row>
    <row r="44" spans="1:18">
      <c r="A44" s="1" t="s">
        <v>20</v>
      </c>
      <c r="B44" s="1" t="s">
        <v>2</v>
      </c>
      <c r="C44" s="1" t="s">
        <v>43</v>
      </c>
      <c r="D44" s="1" t="s">
        <v>17</v>
      </c>
      <c r="E44" s="1" t="s">
        <v>1</v>
      </c>
      <c r="F44" s="1" t="s">
        <v>4</v>
      </c>
      <c r="G44" s="1" t="s">
        <v>25</v>
      </c>
      <c r="I44" s="1" t="s">
        <v>23</v>
      </c>
      <c r="M44" s="1">
        <v>5</v>
      </c>
      <c r="N44" s="1">
        <v>5.9147727272727098</v>
      </c>
      <c r="O44" s="1">
        <v>9.6241243806594792</v>
      </c>
      <c r="P44" s="1">
        <v>10.381849791963701</v>
      </c>
      <c r="Q44" s="1">
        <v>3.3379629629629601</v>
      </c>
      <c r="R44" s="1">
        <v>0.432142857142857</v>
      </c>
    </row>
    <row r="45" spans="1:18">
      <c r="A45" s="1" t="s">
        <v>20</v>
      </c>
      <c r="B45" s="1" t="s">
        <v>2</v>
      </c>
      <c r="C45" s="1" t="s">
        <v>43</v>
      </c>
      <c r="D45" s="1" t="s">
        <v>17</v>
      </c>
      <c r="E45" s="1" t="s">
        <v>1</v>
      </c>
      <c r="F45" s="1" t="s">
        <v>4</v>
      </c>
      <c r="G45" s="1" t="s">
        <v>25</v>
      </c>
      <c r="I45" s="1" t="s">
        <v>23</v>
      </c>
      <c r="M45" s="1">
        <v>10</v>
      </c>
      <c r="N45" s="1">
        <v>4.6704545454545299</v>
      </c>
      <c r="O45" s="1">
        <v>8.6449289647649401</v>
      </c>
      <c r="P45" s="1">
        <v>14.370321295647599</v>
      </c>
      <c r="Q45" s="1">
        <v>2.74074074074074</v>
      </c>
      <c r="R45" s="1">
        <v>0.39846938775510099</v>
      </c>
    </row>
    <row r="46" spans="1:18">
      <c r="A46" s="1" t="s">
        <v>26</v>
      </c>
      <c r="B46" s="1" t="s">
        <v>44</v>
      </c>
      <c r="C46" s="1" t="s">
        <v>45</v>
      </c>
      <c r="D46" s="1" t="s">
        <v>27</v>
      </c>
      <c r="E46" s="1" t="s">
        <v>28</v>
      </c>
      <c r="F46" s="1" t="s">
        <v>4</v>
      </c>
      <c r="G46" s="1" t="s">
        <v>24</v>
      </c>
      <c r="H46" s="1" t="s">
        <v>38</v>
      </c>
      <c r="I46" s="1" t="s">
        <v>29</v>
      </c>
      <c r="M46" s="1">
        <v>0</v>
      </c>
      <c r="Q46" s="1">
        <v>8.4128200450039508</v>
      </c>
      <c r="R46" s="1">
        <v>0.32877865037975901</v>
      </c>
    </row>
    <row r="47" spans="1:18">
      <c r="A47" s="1" t="s">
        <v>26</v>
      </c>
      <c r="B47" s="1" t="s">
        <v>44</v>
      </c>
      <c r="C47" s="1" t="s">
        <v>45</v>
      </c>
      <c r="D47" s="1" t="s">
        <v>27</v>
      </c>
      <c r="E47" s="1" t="s">
        <v>28</v>
      </c>
      <c r="F47" s="1" t="s">
        <v>4</v>
      </c>
      <c r="G47" s="1" t="s">
        <v>24</v>
      </c>
      <c r="H47" s="1" t="s">
        <v>38</v>
      </c>
      <c r="I47" s="1" t="s">
        <v>30</v>
      </c>
      <c r="M47" s="1">
        <v>0</v>
      </c>
      <c r="Q47" s="1">
        <v>5.9644927231134002</v>
      </c>
      <c r="R47" s="1">
        <v>0.21842213103250799</v>
      </c>
    </row>
    <row r="48" spans="1:18">
      <c r="A48" s="1" t="s">
        <v>26</v>
      </c>
      <c r="B48" s="1" t="s">
        <v>44</v>
      </c>
      <c r="C48" s="1" t="s">
        <v>45</v>
      </c>
      <c r="D48" s="1" t="s">
        <v>27</v>
      </c>
      <c r="E48" s="1" t="s">
        <v>28</v>
      </c>
      <c r="F48" s="1" t="s">
        <v>4</v>
      </c>
      <c r="G48" s="1" t="s">
        <v>24</v>
      </c>
      <c r="H48" s="1" t="s">
        <v>38</v>
      </c>
      <c r="I48" s="1" t="s">
        <v>31</v>
      </c>
      <c r="M48" s="1">
        <v>0</v>
      </c>
      <c r="Q48" s="1">
        <v>1.3682885866793799</v>
      </c>
      <c r="R48" s="1">
        <v>2.7078292793829499E-2</v>
      </c>
    </row>
    <row r="49" spans="1:18">
      <c r="A49" s="1" t="s">
        <v>26</v>
      </c>
      <c r="B49" s="1" t="s">
        <v>44</v>
      </c>
      <c r="C49" s="1" t="s">
        <v>45</v>
      </c>
      <c r="D49" s="1" t="s">
        <v>27</v>
      </c>
      <c r="E49" s="1" t="s">
        <v>28</v>
      </c>
      <c r="F49" s="1" t="s">
        <v>4</v>
      </c>
      <c r="G49" s="1" t="s">
        <v>24</v>
      </c>
      <c r="H49" s="1" t="s">
        <v>38</v>
      </c>
      <c r="I49" s="1" t="s">
        <v>32</v>
      </c>
      <c r="M49" s="1">
        <v>0</v>
      </c>
      <c r="Q49" s="1">
        <v>6.8804962598066002</v>
      </c>
      <c r="R49" s="1">
        <v>0.113786986566669</v>
      </c>
    </row>
    <row r="50" spans="1:18">
      <c r="A50" s="1" t="s">
        <v>26</v>
      </c>
      <c r="B50" s="1" t="s">
        <v>44</v>
      </c>
      <c r="C50" s="1" t="s">
        <v>45</v>
      </c>
      <c r="D50" s="1" t="s">
        <v>33</v>
      </c>
      <c r="E50" s="1" t="s">
        <v>28</v>
      </c>
      <c r="F50" s="1" t="s">
        <v>4</v>
      </c>
      <c r="G50" s="1" t="s">
        <v>24</v>
      </c>
      <c r="H50" s="1" t="s">
        <v>38</v>
      </c>
      <c r="I50" s="1" t="s">
        <v>29</v>
      </c>
      <c r="M50" s="1">
        <v>0</v>
      </c>
      <c r="Q50" s="1">
        <v>7.3086232626462397</v>
      </c>
      <c r="R50" s="1">
        <v>0.35894685236435098</v>
      </c>
    </row>
    <row r="51" spans="1:18">
      <c r="A51" s="1" t="s">
        <v>26</v>
      </c>
      <c r="B51" s="1" t="s">
        <v>44</v>
      </c>
      <c r="C51" s="1" t="s">
        <v>45</v>
      </c>
      <c r="D51" s="1" t="s">
        <v>33</v>
      </c>
      <c r="E51" s="1" t="s">
        <v>28</v>
      </c>
      <c r="F51" s="1" t="s">
        <v>4</v>
      </c>
      <c r="G51" s="1" t="s">
        <v>24</v>
      </c>
      <c r="H51" s="1" t="s">
        <v>38</v>
      </c>
      <c r="I51" s="1" t="s">
        <v>30</v>
      </c>
      <c r="M51" s="1">
        <v>0</v>
      </c>
      <c r="Q51" s="1">
        <v>5.8651284858181301</v>
      </c>
      <c r="R51" s="1">
        <v>0.42027611397092401</v>
      </c>
    </row>
    <row r="52" spans="1:18">
      <c r="A52" s="1" t="s">
        <v>26</v>
      </c>
      <c r="B52" s="1" t="s">
        <v>44</v>
      </c>
      <c r="C52" s="1" t="s">
        <v>45</v>
      </c>
      <c r="D52" s="1" t="s">
        <v>33</v>
      </c>
      <c r="E52" s="1" t="s">
        <v>28</v>
      </c>
      <c r="F52" s="1" t="s">
        <v>4</v>
      </c>
      <c r="G52" s="1" t="s">
        <v>24</v>
      </c>
      <c r="H52" s="1" t="s">
        <v>38</v>
      </c>
      <c r="I52" s="1" t="s">
        <v>31</v>
      </c>
      <c r="M52" s="1">
        <v>0</v>
      </c>
      <c r="Q52" s="1">
        <v>0.95378440206026305</v>
      </c>
      <c r="R52" s="1">
        <v>9.5939126187976703E-2</v>
      </c>
    </row>
    <row r="53" spans="1:18">
      <c r="A53" s="1" t="s">
        <v>26</v>
      </c>
      <c r="B53" s="1" t="s">
        <v>44</v>
      </c>
      <c r="C53" s="1" t="s">
        <v>45</v>
      </c>
      <c r="D53" s="1" t="s">
        <v>33</v>
      </c>
      <c r="E53" s="1" t="s">
        <v>28</v>
      </c>
      <c r="F53" s="1" t="s">
        <v>4</v>
      </c>
      <c r="G53" s="1" t="s">
        <v>24</v>
      </c>
      <c r="H53" s="1" t="s">
        <v>38</v>
      </c>
      <c r="I53" s="1" t="s">
        <v>32</v>
      </c>
      <c r="M53" s="1">
        <v>0</v>
      </c>
      <c r="Q53" s="1">
        <v>4.1999073723211504</v>
      </c>
      <c r="R53" s="1">
        <v>0.23947778607342099</v>
      </c>
    </row>
    <row r="54" spans="1:18">
      <c r="A54" s="1" t="s">
        <v>26</v>
      </c>
      <c r="B54" s="1" t="s">
        <v>44</v>
      </c>
      <c r="C54" s="1" t="s">
        <v>45</v>
      </c>
      <c r="D54" s="1" t="s">
        <v>34</v>
      </c>
      <c r="E54" s="1" t="s">
        <v>28</v>
      </c>
      <c r="F54" s="1" t="s">
        <v>4</v>
      </c>
      <c r="G54" s="1" t="s">
        <v>24</v>
      </c>
      <c r="H54" s="1" t="s">
        <v>38</v>
      </c>
      <c r="I54" s="1" t="s">
        <v>29</v>
      </c>
      <c r="M54" s="1">
        <v>0</v>
      </c>
      <c r="Q54" s="1">
        <v>6.3817102437792004</v>
      </c>
      <c r="R54" s="1">
        <v>0.31537507227502098</v>
      </c>
    </row>
    <row r="55" spans="1:18">
      <c r="A55" s="1" t="s">
        <v>26</v>
      </c>
      <c r="B55" s="1" t="s">
        <v>44</v>
      </c>
      <c r="C55" s="1" t="s">
        <v>45</v>
      </c>
      <c r="D55" s="1" t="s">
        <v>34</v>
      </c>
      <c r="E55" s="1" t="s">
        <v>28</v>
      </c>
      <c r="F55" s="1" t="s">
        <v>4</v>
      </c>
      <c r="G55" s="1" t="s">
        <v>24</v>
      </c>
      <c r="H55" s="1" t="s">
        <v>38</v>
      </c>
      <c r="I55" s="1" t="s">
        <v>30</v>
      </c>
      <c r="M55" s="1">
        <v>0</v>
      </c>
      <c r="Q55" s="1">
        <v>4.5639247938098499</v>
      </c>
      <c r="R55" s="1">
        <v>0.32592320229333899</v>
      </c>
    </row>
    <row r="56" spans="1:18">
      <c r="A56" s="1" t="s">
        <v>26</v>
      </c>
      <c r="B56" s="1" t="s">
        <v>44</v>
      </c>
      <c r="C56" s="1" t="s">
        <v>45</v>
      </c>
      <c r="D56" s="1" t="s">
        <v>34</v>
      </c>
      <c r="E56" s="1" t="s">
        <v>28</v>
      </c>
      <c r="F56" s="1" t="s">
        <v>4</v>
      </c>
      <c r="G56" s="1" t="s">
        <v>24</v>
      </c>
      <c r="H56" s="1" t="s">
        <v>38</v>
      </c>
      <c r="I56" s="1" t="s">
        <v>31</v>
      </c>
      <c r="M56" s="1">
        <v>0</v>
      </c>
      <c r="Q56" s="1">
        <v>0.95297975757745801</v>
      </c>
      <c r="R56" s="1">
        <v>0.12127664351994701</v>
      </c>
    </row>
    <row r="57" spans="1:18">
      <c r="A57" s="1" t="s">
        <v>26</v>
      </c>
      <c r="B57" s="1" t="s">
        <v>44</v>
      </c>
      <c r="C57" s="1" t="s">
        <v>45</v>
      </c>
      <c r="D57" s="1" t="s">
        <v>34</v>
      </c>
      <c r="E57" s="1" t="s">
        <v>28</v>
      </c>
      <c r="F57" s="1" t="s">
        <v>4</v>
      </c>
      <c r="G57" s="1" t="s">
        <v>24</v>
      </c>
      <c r="H57" s="1" t="s">
        <v>38</v>
      </c>
      <c r="I57" s="1" t="s">
        <v>32</v>
      </c>
      <c r="M57" s="1">
        <v>0</v>
      </c>
      <c r="Q57" s="1">
        <v>2.9971884224757699</v>
      </c>
      <c r="R57" s="1">
        <v>0.20315072312445101</v>
      </c>
    </row>
    <row r="58" spans="1:18">
      <c r="A58" s="1" t="s">
        <v>26</v>
      </c>
      <c r="B58" s="1" t="s">
        <v>44</v>
      </c>
      <c r="C58" s="1" t="s">
        <v>45</v>
      </c>
      <c r="D58" s="1" t="s">
        <v>35</v>
      </c>
      <c r="E58" s="1" t="s">
        <v>28</v>
      </c>
      <c r="F58" s="1" t="s">
        <v>4</v>
      </c>
      <c r="G58" s="1" t="s">
        <v>24</v>
      </c>
      <c r="H58" s="1" t="s">
        <v>38</v>
      </c>
      <c r="I58" s="1" t="s">
        <v>29</v>
      </c>
      <c r="M58" s="1">
        <v>0</v>
      </c>
      <c r="Q58" s="1">
        <v>10.361145027811601</v>
      </c>
      <c r="R58" s="1">
        <v>0.57042028977371495</v>
      </c>
    </row>
    <row r="59" spans="1:18">
      <c r="A59" s="1" t="s">
        <v>26</v>
      </c>
      <c r="B59" s="1" t="s">
        <v>44</v>
      </c>
      <c r="C59" s="1" t="s">
        <v>45</v>
      </c>
      <c r="D59" s="1" t="s">
        <v>35</v>
      </c>
      <c r="E59" s="1" t="s">
        <v>28</v>
      </c>
      <c r="F59" s="1" t="s">
        <v>4</v>
      </c>
      <c r="G59" s="1" t="s">
        <v>24</v>
      </c>
      <c r="H59" s="1" t="s">
        <v>38</v>
      </c>
      <c r="I59" s="1" t="s">
        <v>30</v>
      </c>
      <c r="M59" s="1">
        <v>0</v>
      </c>
      <c r="Q59" s="1">
        <v>7.8340186845934001</v>
      </c>
      <c r="R59" s="1">
        <v>0.59184531929186202</v>
      </c>
    </row>
    <row r="60" spans="1:18">
      <c r="A60" s="1" t="s">
        <v>26</v>
      </c>
      <c r="B60" s="1" t="s">
        <v>44</v>
      </c>
      <c r="C60" s="1" t="s">
        <v>45</v>
      </c>
      <c r="D60" s="1" t="s">
        <v>35</v>
      </c>
      <c r="E60" s="1" t="s">
        <v>28</v>
      </c>
      <c r="F60" s="1" t="s">
        <v>4</v>
      </c>
      <c r="G60" s="1" t="s">
        <v>24</v>
      </c>
      <c r="H60" s="1" t="s">
        <v>38</v>
      </c>
      <c r="I60" s="1" t="s">
        <v>31</v>
      </c>
      <c r="M60" s="1">
        <v>0</v>
      </c>
      <c r="Q60" s="1">
        <v>2.94237903433305</v>
      </c>
      <c r="R60" s="1">
        <v>0.15507440818686499</v>
      </c>
    </row>
    <row r="61" spans="1:18">
      <c r="A61" s="1" t="s">
        <v>26</v>
      </c>
      <c r="B61" s="1" t="s">
        <v>44</v>
      </c>
      <c r="C61" s="1" t="s">
        <v>45</v>
      </c>
      <c r="D61" s="1" t="s">
        <v>35</v>
      </c>
      <c r="E61" s="1" t="s">
        <v>28</v>
      </c>
      <c r="F61" s="1" t="s">
        <v>4</v>
      </c>
      <c r="G61" s="1" t="s">
        <v>24</v>
      </c>
      <c r="H61" s="1" t="s">
        <v>38</v>
      </c>
      <c r="I61" s="1" t="s">
        <v>32</v>
      </c>
      <c r="M61" s="1">
        <v>0</v>
      </c>
      <c r="Q61" s="1">
        <v>5.6368527173124798</v>
      </c>
      <c r="R61" s="1">
        <v>0.230906202459876</v>
      </c>
    </row>
    <row r="62" spans="1:18">
      <c r="A62" s="1" t="s">
        <v>26</v>
      </c>
      <c r="B62" s="1" t="s">
        <v>44</v>
      </c>
      <c r="C62" s="1" t="s">
        <v>45</v>
      </c>
      <c r="D62" s="1" t="s">
        <v>36</v>
      </c>
      <c r="E62" s="1" t="s">
        <v>28</v>
      </c>
      <c r="F62" s="1" t="s">
        <v>4</v>
      </c>
      <c r="G62" s="1" t="s">
        <v>24</v>
      </c>
      <c r="H62" s="1" t="s">
        <v>38</v>
      </c>
      <c r="I62" s="1" t="s">
        <v>29</v>
      </c>
      <c r="M62" s="1">
        <v>0</v>
      </c>
      <c r="Q62" s="1">
        <v>9.1388713457678907</v>
      </c>
      <c r="R62" s="1">
        <v>0.492991802281738</v>
      </c>
    </row>
    <row r="63" spans="1:18">
      <c r="A63" s="1" t="s">
        <v>26</v>
      </c>
      <c r="B63" s="1" t="s">
        <v>44</v>
      </c>
      <c r="C63" s="1" t="s">
        <v>45</v>
      </c>
      <c r="D63" s="1" t="s">
        <v>36</v>
      </c>
      <c r="E63" s="1" t="s">
        <v>28</v>
      </c>
      <c r="F63" s="1" t="s">
        <v>4</v>
      </c>
      <c r="G63" s="1" t="s">
        <v>24</v>
      </c>
      <c r="H63" s="1" t="s">
        <v>38</v>
      </c>
      <c r="I63" s="1" t="s">
        <v>30</v>
      </c>
      <c r="M63" s="1">
        <v>0</v>
      </c>
      <c r="Q63" s="1">
        <v>6.1386514719848</v>
      </c>
      <c r="R63" s="1">
        <v>0.47089875509199602</v>
      </c>
    </row>
    <row r="64" spans="1:18">
      <c r="A64" s="1" t="s">
        <v>26</v>
      </c>
      <c r="B64" s="1" t="s">
        <v>44</v>
      </c>
      <c r="C64" s="1" t="s">
        <v>45</v>
      </c>
      <c r="D64" s="1" t="s">
        <v>36</v>
      </c>
      <c r="E64" s="1" t="s">
        <v>28</v>
      </c>
      <c r="F64" s="1" t="s">
        <v>4</v>
      </c>
      <c r="G64" s="1" t="s">
        <v>24</v>
      </c>
      <c r="H64" s="1" t="s">
        <v>38</v>
      </c>
      <c r="I64" s="1" t="s">
        <v>31</v>
      </c>
      <c r="M64" s="1">
        <v>0</v>
      </c>
      <c r="Q64" s="1">
        <v>2.7445861928620499</v>
      </c>
      <c r="R64" s="1">
        <v>0.204591545553378</v>
      </c>
    </row>
    <row r="65" spans="1:18">
      <c r="A65" s="1" t="s">
        <v>26</v>
      </c>
      <c r="B65" s="1" t="s">
        <v>44</v>
      </c>
      <c r="C65" s="1" t="s">
        <v>45</v>
      </c>
      <c r="D65" s="1" t="s">
        <v>36</v>
      </c>
      <c r="E65" s="1" t="s">
        <v>28</v>
      </c>
      <c r="F65" s="1" t="s">
        <v>4</v>
      </c>
      <c r="G65" s="1" t="s">
        <v>24</v>
      </c>
      <c r="H65" s="1" t="s">
        <v>38</v>
      </c>
      <c r="I65" s="1" t="s">
        <v>32</v>
      </c>
      <c r="M65" s="1">
        <v>0</v>
      </c>
      <c r="Q65" s="1">
        <v>3.8823160662241101</v>
      </c>
      <c r="R65" s="1">
        <v>0.16798941650433899</v>
      </c>
    </row>
    <row r="66" spans="1:18">
      <c r="A66" s="1" t="s">
        <v>26</v>
      </c>
      <c r="B66" s="1" t="s">
        <v>44</v>
      </c>
      <c r="C66" s="1" t="s">
        <v>45</v>
      </c>
      <c r="D66" s="1" t="s">
        <v>27</v>
      </c>
      <c r="E66" s="1" t="s">
        <v>28</v>
      </c>
      <c r="F66" s="1" t="s">
        <v>4</v>
      </c>
      <c r="G66" s="1" t="s">
        <v>24</v>
      </c>
      <c r="H66" s="1" t="s">
        <v>39</v>
      </c>
      <c r="I66" s="1" t="s">
        <v>29</v>
      </c>
      <c r="M66" s="1">
        <v>0</v>
      </c>
      <c r="Q66" s="1">
        <v>6.9957453144946102</v>
      </c>
      <c r="R66" s="1">
        <v>0.27829861111110998</v>
      </c>
    </row>
    <row r="67" spans="1:18">
      <c r="A67" s="1" t="s">
        <v>26</v>
      </c>
      <c r="B67" s="1" t="s">
        <v>44</v>
      </c>
      <c r="C67" s="1" t="s">
        <v>45</v>
      </c>
      <c r="D67" s="1" t="s">
        <v>27</v>
      </c>
      <c r="E67" s="1" t="s">
        <v>28</v>
      </c>
      <c r="F67" s="1" t="s">
        <v>4</v>
      </c>
      <c r="G67" s="1" t="s">
        <v>24</v>
      </c>
      <c r="H67" s="1" t="s">
        <v>39</v>
      </c>
      <c r="I67" s="1" t="s">
        <v>30</v>
      </c>
      <c r="M67" s="1">
        <v>0</v>
      </c>
      <c r="Q67" s="1">
        <v>4.8995177609465399</v>
      </c>
      <c r="R67" s="1">
        <v>0.116666666666666</v>
      </c>
    </row>
    <row r="68" spans="1:18">
      <c r="A68" s="1" t="s">
        <v>26</v>
      </c>
      <c r="B68" s="1" t="s">
        <v>44</v>
      </c>
      <c r="C68" s="1" t="s">
        <v>45</v>
      </c>
      <c r="D68" s="1" t="s">
        <v>27</v>
      </c>
      <c r="E68" s="1" t="s">
        <v>28</v>
      </c>
      <c r="F68" s="1" t="s">
        <v>4</v>
      </c>
      <c r="G68" s="1" t="s">
        <v>24</v>
      </c>
      <c r="H68" s="1" t="s">
        <v>39</v>
      </c>
      <c r="I68" s="1" t="s">
        <v>31</v>
      </c>
      <c r="M68" s="1">
        <v>0</v>
      </c>
      <c r="Q68" s="1">
        <v>0.55571807706208098</v>
      </c>
      <c r="R68" s="1">
        <v>4.1319444444444402E-2</v>
      </c>
    </row>
    <row r="69" spans="1:18">
      <c r="A69" s="1" t="s">
        <v>26</v>
      </c>
      <c r="B69" s="1" t="s">
        <v>44</v>
      </c>
      <c r="C69" s="1" t="s">
        <v>45</v>
      </c>
      <c r="D69" s="1" t="s">
        <v>27</v>
      </c>
      <c r="E69" s="1" t="s">
        <v>28</v>
      </c>
      <c r="F69" s="1" t="s">
        <v>4</v>
      </c>
      <c r="G69" s="1" t="s">
        <v>24</v>
      </c>
      <c r="H69" s="1" t="s">
        <v>39</v>
      </c>
      <c r="I69" s="1" t="s">
        <v>32</v>
      </c>
      <c r="M69" s="1">
        <v>0</v>
      </c>
      <c r="Q69" s="1">
        <v>5.7688882132957602</v>
      </c>
      <c r="R69" s="1">
        <v>0.11545138888888801</v>
      </c>
    </row>
    <row r="70" spans="1:18">
      <c r="A70" s="1" t="s">
        <v>26</v>
      </c>
      <c r="B70" s="1" t="s">
        <v>44</v>
      </c>
      <c r="C70" s="1" t="s">
        <v>45</v>
      </c>
      <c r="D70" s="1" t="s">
        <v>33</v>
      </c>
      <c r="E70" s="1" t="s">
        <v>28</v>
      </c>
      <c r="F70" s="1" t="s">
        <v>4</v>
      </c>
      <c r="G70" s="1" t="s">
        <v>24</v>
      </c>
      <c r="H70" s="1" t="s">
        <v>39</v>
      </c>
      <c r="I70" s="1" t="s">
        <v>29</v>
      </c>
      <c r="M70" s="1">
        <v>0</v>
      </c>
      <c r="Q70" s="1">
        <v>7.4640554303467699</v>
      </c>
      <c r="R70" s="1">
        <v>0.35850694444444398</v>
      </c>
    </row>
    <row r="71" spans="1:18">
      <c r="A71" s="1" t="s">
        <v>26</v>
      </c>
      <c r="B71" s="1" t="s">
        <v>44</v>
      </c>
      <c r="C71" s="1" t="s">
        <v>45</v>
      </c>
      <c r="D71" s="1" t="s">
        <v>33</v>
      </c>
      <c r="E71" s="1" t="s">
        <v>28</v>
      </c>
      <c r="F71" s="1" t="s">
        <v>4</v>
      </c>
      <c r="G71" s="1" t="s">
        <v>24</v>
      </c>
      <c r="H71" s="1" t="s">
        <v>39</v>
      </c>
      <c r="I71" s="1" t="s">
        <v>30</v>
      </c>
      <c r="M71" s="1">
        <v>0</v>
      </c>
      <c r="Q71" s="1">
        <v>5.8368266839976899</v>
      </c>
      <c r="R71" s="1">
        <v>0.35607638888888798</v>
      </c>
    </row>
    <row r="72" spans="1:18">
      <c r="A72" s="1" t="s">
        <v>26</v>
      </c>
      <c r="B72" s="1" t="s">
        <v>44</v>
      </c>
      <c r="C72" s="1" t="s">
        <v>45</v>
      </c>
      <c r="D72" s="1" t="s">
        <v>33</v>
      </c>
      <c r="E72" s="1" t="s">
        <v>28</v>
      </c>
      <c r="F72" s="1" t="s">
        <v>4</v>
      </c>
      <c r="G72" s="1" t="s">
        <v>24</v>
      </c>
      <c r="H72" s="1" t="s">
        <v>39</v>
      </c>
      <c r="I72" s="1" t="s">
        <v>31</v>
      </c>
      <c r="M72" s="1">
        <v>0</v>
      </c>
      <c r="Q72" s="1">
        <v>1.1413104679533499</v>
      </c>
      <c r="R72" s="1">
        <v>0.14340277777777699</v>
      </c>
    </row>
    <row r="73" spans="1:18">
      <c r="A73" s="1" t="s">
        <v>26</v>
      </c>
      <c r="B73" s="1" t="s">
        <v>44</v>
      </c>
      <c r="C73" s="1" t="s">
        <v>45</v>
      </c>
      <c r="D73" s="1" t="s">
        <v>33</v>
      </c>
      <c r="E73" s="1" t="s">
        <v>28</v>
      </c>
      <c r="F73" s="1" t="s">
        <v>4</v>
      </c>
      <c r="G73" s="1" t="s">
        <v>24</v>
      </c>
      <c r="H73" s="1" t="s">
        <v>39</v>
      </c>
      <c r="I73" s="1" t="s">
        <v>32</v>
      </c>
      <c r="M73" s="1">
        <v>0</v>
      </c>
      <c r="Q73" s="1">
        <v>4.3804864580634897</v>
      </c>
      <c r="R73" s="1">
        <v>0.290451388888888</v>
      </c>
    </row>
    <row r="74" spans="1:18">
      <c r="A74" s="1" t="s">
        <v>26</v>
      </c>
      <c r="B74" s="1" t="s">
        <v>44</v>
      </c>
      <c r="C74" s="1" t="s">
        <v>45</v>
      </c>
      <c r="D74" s="1" t="s">
        <v>34</v>
      </c>
      <c r="E74" s="1" t="s">
        <v>28</v>
      </c>
      <c r="F74" s="1" t="s">
        <v>4</v>
      </c>
      <c r="G74" s="1" t="s">
        <v>24</v>
      </c>
      <c r="H74" s="1" t="s">
        <v>39</v>
      </c>
      <c r="I74" s="1" t="s">
        <v>29</v>
      </c>
      <c r="M74" s="1">
        <v>0</v>
      </c>
      <c r="Q74" s="1">
        <v>6.6228468700994698</v>
      </c>
      <c r="R74" s="1">
        <v>0.33541666666666597</v>
      </c>
    </row>
    <row r="75" spans="1:18">
      <c r="A75" s="1" t="s">
        <v>26</v>
      </c>
      <c r="B75" s="1" t="s">
        <v>44</v>
      </c>
      <c r="C75" s="1" t="s">
        <v>45</v>
      </c>
      <c r="D75" s="1" t="s">
        <v>34</v>
      </c>
      <c r="E75" s="1" t="s">
        <v>28</v>
      </c>
      <c r="F75" s="1" t="s">
        <v>4</v>
      </c>
      <c r="G75" s="1" t="s">
        <v>24</v>
      </c>
      <c r="H75" s="1" t="s">
        <v>39</v>
      </c>
      <c r="I75" s="1" t="s">
        <v>30</v>
      </c>
      <c r="M75" s="1">
        <v>0</v>
      </c>
      <c r="Q75" s="1">
        <v>4.9369676795909996</v>
      </c>
      <c r="R75" s="1">
        <v>0.28923611111111103</v>
      </c>
    </row>
    <row r="76" spans="1:18">
      <c r="A76" s="1" t="s">
        <v>26</v>
      </c>
      <c r="B76" s="1" t="s">
        <v>44</v>
      </c>
      <c r="C76" s="1" t="s">
        <v>45</v>
      </c>
      <c r="D76" s="1" t="s">
        <v>34</v>
      </c>
      <c r="E76" s="1" t="s">
        <v>28</v>
      </c>
      <c r="F76" s="1" t="s">
        <v>4</v>
      </c>
      <c r="G76" s="1" t="s">
        <v>24</v>
      </c>
      <c r="H76" s="1" t="s">
        <v>39</v>
      </c>
      <c r="I76" s="1" t="s">
        <v>31</v>
      </c>
      <c r="M76" s="1">
        <v>0</v>
      </c>
      <c r="Q76" s="1">
        <v>1.17957937090217</v>
      </c>
      <c r="R76" s="1">
        <v>0.132465277777777</v>
      </c>
    </row>
    <row r="77" spans="1:18">
      <c r="A77" s="1" t="s">
        <v>26</v>
      </c>
      <c r="B77" s="1" t="s">
        <v>44</v>
      </c>
      <c r="C77" s="1" t="s">
        <v>45</v>
      </c>
      <c r="D77" s="1" t="s">
        <v>34</v>
      </c>
      <c r="E77" s="1" t="s">
        <v>28</v>
      </c>
      <c r="F77" s="1" t="s">
        <v>4</v>
      </c>
      <c r="G77" s="1" t="s">
        <v>24</v>
      </c>
      <c r="H77" s="1" t="s">
        <v>39</v>
      </c>
      <c r="I77" s="1" t="s">
        <v>32</v>
      </c>
      <c r="M77" s="1">
        <v>0</v>
      </c>
      <c r="Q77" s="1">
        <v>3.4417256992000902</v>
      </c>
      <c r="R77" s="1">
        <v>0.243055555555555</v>
      </c>
    </row>
    <row r="78" spans="1:18">
      <c r="A78" s="1" t="s">
        <v>26</v>
      </c>
      <c r="B78" s="1" t="s">
        <v>44</v>
      </c>
      <c r="C78" s="1" t="s">
        <v>45</v>
      </c>
      <c r="D78" s="1" t="s">
        <v>35</v>
      </c>
      <c r="E78" s="1" t="s">
        <v>28</v>
      </c>
      <c r="F78" s="1" t="s">
        <v>4</v>
      </c>
      <c r="G78" s="1" t="s">
        <v>24</v>
      </c>
      <c r="H78" s="1" t="s">
        <v>39</v>
      </c>
      <c r="I78" s="1" t="s">
        <v>29</v>
      </c>
      <c r="M78" s="1">
        <v>0</v>
      </c>
      <c r="Q78" s="1">
        <v>10.3158890710577</v>
      </c>
      <c r="R78" s="1">
        <v>0.610069444444444</v>
      </c>
    </row>
    <row r="79" spans="1:18">
      <c r="A79" s="1" t="s">
        <v>26</v>
      </c>
      <c r="B79" s="1" t="s">
        <v>44</v>
      </c>
      <c r="C79" s="1" t="s">
        <v>45</v>
      </c>
      <c r="D79" s="1" t="s">
        <v>35</v>
      </c>
      <c r="E79" s="1" t="s">
        <v>28</v>
      </c>
      <c r="F79" s="1" t="s">
        <v>4</v>
      </c>
      <c r="G79" s="1" t="s">
        <v>24</v>
      </c>
      <c r="H79" s="1" t="s">
        <v>39</v>
      </c>
      <c r="I79" s="1" t="s">
        <v>30</v>
      </c>
      <c r="M79" s="1">
        <v>0</v>
      </c>
      <c r="Q79" s="1">
        <v>7.8677402392736999</v>
      </c>
      <c r="R79" s="1">
        <v>0.57604166666666601</v>
      </c>
    </row>
    <row r="80" spans="1:18">
      <c r="A80" s="1" t="s">
        <v>26</v>
      </c>
      <c r="B80" s="1" t="s">
        <v>44</v>
      </c>
      <c r="C80" s="1" t="s">
        <v>45</v>
      </c>
      <c r="D80" s="1" t="s">
        <v>35</v>
      </c>
      <c r="E80" s="1" t="s">
        <v>28</v>
      </c>
      <c r="F80" s="1" t="s">
        <v>4</v>
      </c>
      <c r="G80" s="1" t="s">
        <v>24</v>
      </c>
      <c r="H80" s="1" t="s">
        <v>39</v>
      </c>
      <c r="I80" s="1" t="s">
        <v>31</v>
      </c>
      <c r="M80" s="1">
        <v>0</v>
      </c>
      <c r="Q80" s="1">
        <v>2.8790648688306599</v>
      </c>
      <c r="R80" s="1">
        <v>0.28072916666666597</v>
      </c>
    </row>
    <row r="81" spans="1:23">
      <c r="A81" s="1" t="s">
        <v>26</v>
      </c>
      <c r="B81" s="1" t="s">
        <v>44</v>
      </c>
      <c r="C81" s="1" t="s">
        <v>45</v>
      </c>
      <c r="D81" s="1" t="s">
        <v>35</v>
      </c>
      <c r="E81" s="1" t="s">
        <v>28</v>
      </c>
      <c r="F81" s="1" t="s">
        <v>4</v>
      </c>
      <c r="G81" s="1" t="s">
        <v>24</v>
      </c>
      <c r="H81" s="1" t="s">
        <v>39</v>
      </c>
      <c r="I81" s="1" t="s">
        <v>32</v>
      </c>
      <c r="M81" s="1">
        <v>0</v>
      </c>
      <c r="Q81" s="1">
        <v>5.5906660607010004</v>
      </c>
      <c r="R81" s="1">
        <v>0.28437499999999899</v>
      </c>
    </row>
    <row r="82" spans="1:23">
      <c r="A82" s="1" t="s">
        <v>26</v>
      </c>
      <c r="B82" s="1" t="s">
        <v>44</v>
      </c>
      <c r="C82" s="1" t="s">
        <v>45</v>
      </c>
      <c r="D82" s="1" t="s">
        <v>36</v>
      </c>
      <c r="E82" s="1" t="s">
        <v>28</v>
      </c>
      <c r="F82" s="1" t="s">
        <v>4</v>
      </c>
      <c r="G82" s="1" t="s">
        <v>24</v>
      </c>
      <c r="H82" s="1" t="s">
        <v>39</v>
      </c>
      <c r="I82" s="1" t="s">
        <v>29</v>
      </c>
      <c r="M82" s="1">
        <v>0</v>
      </c>
      <c r="Q82" s="1">
        <v>9.3184220281960108</v>
      </c>
      <c r="R82" s="1">
        <v>0.55416666666666603</v>
      </c>
    </row>
    <row r="83" spans="1:23">
      <c r="A83" s="1" t="s">
        <v>26</v>
      </c>
      <c r="B83" s="1" t="s">
        <v>44</v>
      </c>
      <c r="C83" s="1" t="s">
        <v>45</v>
      </c>
      <c r="D83" s="1" t="s">
        <v>36</v>
      </c>
      <c r="E83" s="1" t="s">
        <v>28</v>
      </c>
      <c r="F83" s="1" t="s">
        <v>4</v>
      </c>
      <c r="G83" s="1" t="s">
        <v>24</v>
      </c>
      <c r="H83" s="1" t="s">
        <v>39</v>
      </c>
      <c r="I83" s="1" t="s">
        <v>30</v>
      </c>
      <c r="M83" s="1">
        <v>0</v>
      </c>
      <c r="Q83" s="1">
        <v>6.57718849513184</v>
      </c>
      <c r="R83" s="1">
        <v>0.437499999999999</v>
      </c>
    </row>
    <row r="84" spans="1:23">
      <c r="A84" s="1" t="s">
        <v>26</v>
      </c>
      <c r="B84" s="1" t="s">
        <v>44</v>
      </c>
      <c r="C84" s="1" t="s">
        <v>45</v>
      </c>
      <c r="D84" s="1" t="s">
        <v>36</v>
      </c>
      <c r="E84" s="1" t="s">
        <v>28</v>
      </c>
      <c r="F84" s="1" t="s">
        <v>4</v>
      </c>
      <c r="G84" s="1" t="s">
        <v>24</v>
      </c>
      <c r="H84" s="1" t="s">
        <v>39</v>
      </c>
      <c r="I84" s="1" t="s">
        <v>31</v>
      </c>
      <c r="M84" s="1">
        <v>0</v>
      </c>
      <c r="Q84" s="1">
        <v>2.80014456313857</v>
      </c>
      <c r="R84" s="1">
        <v>0.30381944444444398</v>
      </c>
    </row>
    <row r="85" spans="1:23">
      <c r="A85" s="1" t="s">
        <v>26</v>
      </c>
      <c r="B85" s="1" t="s">
        <v>44</v>
      </c>
      <c r="C85" s="1" t="s">
        <v>45</v>
      </c>
      <c r="D85" s="1" t="s">
        <v>36</v>
      </c>
      <c r="E85" s="1" t="s">
        <v>28</v>
      </c>
      <c r="F85" s="1" t="s">
        <v>4</v>
      </c>
      <c r="G85" s="1" t="s">
        <v>24</v>
      </c>
      <c r="H85" s="1" t="s">
        <v>39</v>
      </c>
      <c r="I85" s="1" t="s">
        <v>32</v>
      </c>
      <c r="M85" s="1">
        <v>0</v>
      </c>
      <c r="Q85" s="1">
        <v>4.1631391916562803</v>
      </c>
      <c r="R85" s="1">
        <v>0.235763888888888</v>
      </c>
    </row>
    <row r="86" spans="1:23">
      <c r="A86" s="1" t="s">
        <v>46</v>
      </c>
      <c r="B86" s="1" t="s">
        <v>47</v>
      </c>
      <c r="C86" s="1" t="s">
        <v>48</v>
      </c>
      <c r="D86" s="1" t="s">
        <v>52</v>
      </c>
      <c r="E86" s="1" t="s">
        <v>52</v>
      </c>
      <c r="F86" s="1" t="s">
        <v>52</v>
      </c>
      <c r="I86" s="1" t="s">
        <v>50</v>
      </c>
      <c r="M86" s="1">
        <v>6</v>
      </c>
      <c r="V86" s="1">
        <v>0.9</v>
      </c>
      <c r="W86" s="2">
        <f>1-V86</f>
        <v>9.9999999999999978E-2</v>
      </c>
    </row>
    <row r="87" spans="1:23">
      <c r="A87" s="1" t="s">
        <v>46</v>
      </c>
      <c r="B87" s="1" t="s">
        <v>47</v>
      </c>
      <c r="C87" s="1" t="s">
        <v>48</v>
      </c>
      <c r="D87" s="1" t="s">
        <v>52</v>
      </c>
      <c r="E87" s="1" t="s">
        <v>52</v>
      </c>
      <c r="F87" s="1" t="s">
        <v>52</v>
      </c>
      <c r="I87" s="1" t="s">
        <v>50</v>
      </c>
      <c r="M87" s="1">
        <v>3</v>
      </c>
      <c r="V87" s="1">
        <v>0.72</v>
      </c>
      <c r="W87" s="2">
        <f t="shared" ref="W87:W121" si="0">1-V87</f>
        <v>0.28000000000000003</v>
      </c>
    </row>
    <row r="88" spans="1:23">
      <c r="A88" s="1" t="s">
        <v>46</v>
      </c>
      <c r="B88" s="1" t="s">
        <v>47</v>
      </c>
      <c r="C88" s="1" t="s">
        <v>48</v>
      </c>
      <c r="D88" s="1" t="s">
        <v>52</v>
      </c>
      <c r="E88" s="1" t="s">
        <v>52</v>
      </c>
      <c r="F88" s="1" t="s">
        <v>52</v>
      </c>
      <c r="I88" s="1" t="s">
        <v>50</v>
      </c>
      <c r="M88" s="1">
        <v>0</v>
      </c>
      <c r="V88" s="1">
        <v>0.54</v>
      </c>
      <c r="W88" s="2">
        <f t="shared" si="0"/>
        <v>0.45999999999999996</v>
      </c>
    </row>
    <row r="89" spans="1:23">
      <c r="A89" s="1" t="s">
        <v>46</v>
      </c>
      <c r="B89" s="1" t="s">
        <v>47</v>
      </c>
      <c r="C89" s="1" t="s">
        <v>48</v>
      </c>
      <c r="D89" s="1" t="s">
        <v>52</v>
      </c>
      <c r="E89" s="1" t="s">
        <v>52</v>
      </c>
      <c r="F89" s="1" t="s">
        <v>52</v>
      </c>
      <c r="I89" s="1" t="s">
        <v>50</v>
      </c>
      <c r="M89" s="1">
        <v>-3</v>
      </c>
      <c r="V89" s="1">
        <v>0.52</v>
      </c>
      <c r="W89" s="2">
        <f t="shared" si="0"/>
        <v>0.48</v>
      </c>
    </row>
    <row r="90" spans="1:23">
      <c r="A90" s="1" t="s">
        <v>46</v>
      </c>
      <c r="B90" s="1" t="s">
        <v>47</v>
      </c>
      <c r="C90" s="1" t="s">
        <v>48</v>
      </c>
      <c r="D90" s="1" t="s">
        <v>52</v>
      </c>
      <c r="E90" s="1" t="s">
        <v>52</v>
      </c>
      <c r="F90" s="1" t="s">
        <v>52</v>
      </c>
      <c r="I90" s="1" t="s">
        <v>50</v>
      </c>
      <c r="M90" s="1">
        <v>-6</v>
      </c>
      <c r="V90" s="1">
        <v>0.6</v>
      </c>
      <c r="W90" s="2">
        <f t="shared" si="0"/>
        <v>0.4</v>
      </c>
    </row>
    <row r="91" spans="1:23">
      <c r="A91" s="1" t="s">
        <v>46</v>
      </c>
      <c r="B91" s="1" t="s">
        <v>47</v>
      </c>
      <c r="C91" s="1" t="s">
        <v>48</v>
      </c>
      <c r="D91" s="1" t="s">
        <v>52</v>
      </c>
      <c r="E91" s="1" t="s">
        <v>52</v>
      </c>
      <c r="F91" s="1" t="s">
        <v>52</v>
      </c>
      <c r="I91" s="1" t="s">
        <v>50</v>
      </c>
      <c r="M91" s="1">
        <v>-9</v>
      </c>
      <c r="V91" s="1">
        <v>0.68</v>
      </c>
      <c r="W91" s="2">
        <f t="shared" si="0"/>
        <v>0.31999999999999995</v>
      </c>
    </row>
    <row r="92" spans="1:23">
      <c r="A92" s="1" t="s">
        <v>46</v>
      </c>
      <c r="B92" s="1" t="s">
        <v>47</v>
      </c>
      <c r="C92" s="1" t="s">
        <v>48</v>
      </c>
      <c r="D92" s="1" t="s">
        <v>52</v>
      </c>
      <c r="E92" s="1" t="s">
        <v>52</v>
      </c>
      <c r="F92" s="1" t="s">
        <v>52</v>
      </c>
      <c r="I92" s="1" t="s">
        <v>53</v>
      </c>
      <c r="M92" s="1">
        <v>6</v>
      </c>
      <c r="V92" s="1">
        <v>0.93</v>
      </c>
      <c r="W92" s="2">
        <f t="shared" si="0"/>
        <v>6.9999999999999951E-2</v>
      </c>
    </row>
    <row r="93" spans="1:23">
      <c r="A93" s="1" t="s">
        <v>46</v>
      </c>
      <c r="B93" s="1" t="s">
        <v>47</v>
      </c>
      <c r="C93" s="1" t="s">
        <v>48</v>
      </c>
      <c r="D93" s="1" t="s">
        <v>52</v>
      </c>
      <c r="E93" s="1" t="s">
        <v>52</v>
      </c>
      <c r="F93" s="1" t="s">
        <v>52</v>
      </c>
      <c r="I93" s="1" t="s">
        <v>53</v>
      </c>
      <c r="M93" s="1">
        <v>3</v>
      </c>
      <c r="V93" s="1">
        <v>0.85</v>
      </c>
      <c r="W93" s="2">
        <f t="shared" si="0"/>
        <v>0.15000000000000002</v>
      </c>
    </row>
    <row r="94" spans="1:23">
      <c r="A94" s="1" t="s">
        <v>46</v>
      </c>
      <c r="B94" s="1" t="s">
        <v>47</v>
      </c>
      <c r="C94" s="1" t="s">
        <v>48</v>
      </c>
      <c r="D94" s="1" t="s">
        <v>52</v>
      </c>
      <c r="E94" s="1" t="s">
        <v>52</v>
      </c>
      <c r="F94" s="1" t="s">
        <v>52</v>
      </c>
      <c r="I94" s="1" t="s">
        <v>53</v>
      </c>
      <c r="M94" s="1">
        <v>0</v>
      </c>
      <c r="V94" s="1">
        <v>0.76</v>
      </c>
      <c r="W94" s="2">
        <f t="shared" si="0"/>
        <v>0.24</v>
      </c>
    </row>
    <row r="95" spans="1:23">
      <c r="A95" s="1" t="s">
        <v>46</v>
      </c>
      <c r="B95" s="1" t="s">
        <v>47</v>
      </c>
      <c r="C95" s="1" t="s">
        <v>48</v>
      </c>
      <c r="D95" s="1" t="s">
        <v>52</v>
      </c>
      <c r="E95" s="1" t="s">
        <v>52</v>
      </c>
      <c r="F95" s="1" t="s">
        <v>52</v>
      </c>
      <c r="I95" s="1" t="s">
        <v>53</v>
      </c>
      <c r="M95" s="1">
        <v>-3</v>
      </c>
      <c r="V95" s="1">
        <v>0.72</v>
      </c>
      <c r="W95" s="2">
        <f t="shared" si="0"/>
        <v>0.28000000000000003</v>
      </c>
    </row>
    <row r="96" spans="1:23">
      <c r="A96" s="1" t="s">
        <v>46</v>
      </c>
      <c r="B96" s="1" t="s">
        <v>47</v>
      </c>
      <c r="C96" s="1" t="s">
        <v>48</v>
      </c>
      <c r="D96" s="1" t="s">
        <v>52</v>
      </c>
      <c r="E96" s="1" t="s">
        <v>52</v>
      </c>
      <c r="F96" s="1" t="s">
        <v>52</v>
      </c>
      <c r="I96" s="1" t="s">
        <v>53</v>
      </c>
      <c r="M96" s="1">
        <v>-6</v>
      </c>
      <c r="V96" s="1">
        <v>0.77</v>
      </c>
      <c r="W96" s="2">
        <f t="shared" si="0"/>
        <v>0.22999999999999998</v>
      </c>
    </row>
    <row r="97" spans="1:23">
      <c r="A97" s="1" t="s">
        <v>46</v>
      </c>
      <c r="B97" s="1" t="s">
        <v>47</v>
      </c>
      <c r="C97" s="1" t="s">
        <v>48</v>
      </c>
      <c r="D97" s="1" t="s">
        <v>52</v>
      </c>
      <c r="E97" s="1" t="s">
        <v>52</v>
      </c>
      <c r="F97" s="1" t="s">
        <v>52</v>
      </c>
      <c r="I97" s="1" t="s">
        <v>53</v>
      </c>
      <c r="M97" s="1">
        <v>-9</v>
      </c>
      <c r="V97" s="1">
        <v>0.8</v>
      </c>
      <c r="W97" s="2">
        <f t="shared" si="0"/>
        <v>0.19999999999999996</v>
      </c>
    </row>
    <row r="98" spans="1:23">
      <c r="A98" s="1" t="s">
        <v>46</v>
      </c>
      <c r="B98" s="1" t="s">
        <v>47</v>
      </c>
      <c r="C98" s="1" t="s">
        <v>48</v>
      </c>
      <c r="D98" s="1" t="s">
        <v>52</v>
      </c>
      <c r="E98" s="1" t="s">
        <v>52</v>
      </c>
      <c r="F98" s="1" t="s">
        <v>52</v>
      </c>
      <c r="I98" s="1" t="s">
        <v>54</v>
      </c>
      <c r="M98" s="1">
        <v>6</v>
      </c>
      <c r="V98" s="1">
        <v>0.94</v>
      </c>
      <c r="W98" s="2">
        <f t="shared" si="0"/>
        <v>6.0000000000000053E-2</v>
      </c>
    </row>
    <row r="99" spans="1:23">
      <c r="A99" s="1" t="s">
        <v>46</v>
      </c>
      <c r="B99" s="1" t="s">
        <v>47</v>
      </c>
      <c r="C99" s="1" t="s">
        <v>48</v>
      </c>
      <c r="D99" s="1" t="s">
        <v>52</v>
      </c>
      <c r="E99" s="1" t="s">
        <v>52</v>
      </c>
      <c r="F99" s="1" t="s">
        <v>52</v>
      </c>
      <c r="I99" s="1" t="s">
        <v>54</v>
      </c>
      <c r="M99" s="1">
        <v>3</v>
      </c>
      <c r="V99" s="1">
        <v>0.91</v>
      </c>
      <c r="W99" s="2">
        <f t="shared" si="0"/>
        <v>8.9999999999999969E-2</v>
      </c>
    </row>
    <row r="100" spans="1:23">
      <c r="A100" s="1" t="s">
        <v>46</v>
      </c>
      <c r="B100" s="1" t="s">
        <v>47</v>
      </c>
      <c r="C100" s="1" t="s">
        <v>48</v>
      </c>
      <c r="D100" s="1" t="s">
        <v>52</v>
      </c>
      <c r="E100" s="1" t="s">
        <v>52</v>
      </c>
      <c r="F100" s="1" t="s">
        <v>52</v>
      </c>
      <c r="I100" s="1" t="s">
        <v>54</v>
      </c>
      <c r="M100" s="1">
        <v>0</v>
      </c>
      <c r="V100" s="1">
        <v>0.86</v>
      </c>
      <c r="W100" s="2">
        <f t="shared" si="0"/>
        <v>0.14000000000000001</v>
      </c>
    </row>
    <row r="101" spans="1:23">
      <c r="A101" s="1" t="s">
        <v>46</v>
      </c>
      <c r="B101" s="1" t="s">
        <v>47</v>
      </c>
      <c r="C101" s="1" t="s">
        <v>48</v>
      </c>
      <c r="D101" s="1" t="s">
        <v>52</v>
      </c>
      <c r="E101" s="1" t="s">
        <v>52</v>
      </c>
      <c r="F101" s="1" t="s">
        <v>52</v>
      </c>
      <c r="I101" s="1" t="s">
        <v>54</v>
      </c>
      <c r="M101" s="1">
        <v>-3</v>
      </c>
      <c r="V101" s="1">
        <v>0.88</v>
      </c>
      <c r="W101" s="2">
        <f t="shared" si="0"/>
        <v>0.12</v>
      </c>
    </row>
    <row r="102" spans="1:23">
      <c r="A102" s="1" t="s">
        <v>46</v>
      </c>
      <c r="B102" s="1" t="s">
        <v>47</v>
      </c>
      <c r="C102" s="1" t="s">
        <v>48</v>
      </c>
      <c r="D102" s="1" t="s">
        <v>52</v>
      </c>
      <c r="E102" s="1" t="s">
        <v>52</v>
      </c>
      <c r="F102" s="1" t="s">
        <v>52</v>
      </c>
      <c r="I102" s="1" t="s">
        <v>54</v>
      </c>
      <c r="M102" s="1">
        <v>-6</v>
      </c>
      <c r="V102" s="1">
        <v>0.87</v>
      </c>
      <c r="W102" s="2">
        <f t="shared" si="0"/>
        <v>0.13</v>
      </c>
    </row>
    <row r="103" spans="1:23">
      <c r="A103" s="1" t="s">
        <v>46</v>
      </c>
      <c r="B103" s="1" t="s">
        <v>47</v>
      </c>
      <c r="C103" s="1" t="s">
        <v>48</v>
      </c>
      <c r="D103" s="1" t="s">
        <v>52</v>
      </c>
      <c r="E103" s="1" t="s">
        <v>52</v>
      </c>
      <c r="F103" s="1" t="s">
        <v>52</v>
      </c>
      <c r="I103" s="1" t="s">
        <v>54</v>
      </c>
      <c r="M103" s="1">
        <v>-9</v>
      </c>
      <c r="V103" s="1">
        <v>0.83</v>
      </c>
      <c r="W103" s="2">
        <f t="shared" si="0"/>
        <v>0.17000000000000004</v>
      </c>
    </row>
    <row r="104" spans="1:23">
      <c r="A104" s="1" t="s">
        <v>46</v>
      </c>
      <c r="B104" s="1" t="s">
        <v>47</v>
      </c>
      <c r="C104" s="1" t="s">
        <v>48</v>
      </c>
      <c r="D104" s="1" t="s">
        <v>49</v>
      </c>
      <c r="E104" s="1" t="s">
        <v>49</v>
      </c>
      <c r="F104" s="1" t="s">
        <v>4</v>
      </c>
      <c r="G104" s="1" t="s">
        <v>24</v>
      </c>
      <c r="I104" s="1" t="s">
        <v>50</v>
      </c>
      <c r="M104" s="1">
        <v>6</v>
      </c>
      <c r="V104" s="1">
        <v>0.56000000000000005</v>
      </c>
      <c r="W104" s="2">
        <f t="shared" si="0"/>
        <v>0.43999999999999995</v>
      </c>
    </row>
    <row r="105" spans="1:23">
      <c r="A105" s="1" t="s">
        <v>46</v>
      </c>
      <c r="B105" s="1" t="s">
        <v>47</v>
      </c>
      <c r="C105" s="1" t="s">
        <v>48</v>
      </c>
      <c r="D105" s="1" t="s">
        <v>49</v>
      </c>
      <c r="E105" s="1" t="s">
        <v>49</v>
      </c>
      <c r="F105" s="1" t="s">
        <v>4</v>
      </c>
      <c r="G105" s="1" t="s">
        <v>24</v>
      </c>
      <c r="I105" s="1" t="s">
        <v>50</v>
      </c>
      <c r="M105" s="1">
        <v>3</v>
      </c>
      <c r="V105" s="1">
        <v>0.53</v>
      </c>
      <c r="W105" s="2">
        <f t="shared" si="0"/>
        <v>0.47</v>
      </c>
    </row>
    <row r="106" spans="1:23">
      <c r="A106" s="1" t="s">
        <v>46</v>
      </c>
      <c r="B106" s="1" t="s">
        <v>47</v>
      </c>
      <c r="C106" s="1" t="s">
        <v>48</v>
      </c>
      <c r="D106" s="1" t="s">
        <v>49</v>
      </c>
      <c r="E106" s="1" t="s">
        <v>49</v>
      </c>
      <c r="F106" s="1" t="s">
        <v>4</v>
      </c>
      <c r="G106" s="1" t="s">
        <v>24</v>
      </c>
      <c r="I106" s="1" t="s">
        <v>50</v>
      </c>
      <c r="M106" s="1">
        <v>0</v>
      </c>
      <c r="V106" s="1">
        <v>0.45</v>
      </c>
      <c r="W106" s="2">
        <f t="shared" si="0"/>
        <v>0.55000000000000004</v>
      </c>
    </row>
    <row r="107" spans="1:23">
      <c r="A107" s="1" t="s">
        <v>46</v>
      </c>
      <c r="B107" s="1" t="s">
        <v>47</v>
      </c>
      <c r="C107" s="1" t="s">
        <v>48</v>
      </c>
      <c r="D107" s="1" t="s">
        <v>49</v>
      </c>
      <c r="E107" s="1" t="s">
        <v>49</v>
      </c>
      <c r="F107" s="1" t="s">
        <v>4</v>
      </c>
      <c r="G107" s="1" t="s">
        <v>24</v>
      </c>
      <c r="I107" s="1" t="s">
        <v>50</v>
      </c>
      <c r="M107" s="1">
        <v>-3</v>
      </c>
      <c r="V107" s="1">
        <v>0.38</v>
      </c>
      <c r="W107" s="2">
        <f t="shared" si="0"/>
        <v>0.62</v>
      </c>
    </row>
    <row r="108" spans="1:23">
      <c r="A108" s="1" t="s">
        <v>46</v>
      </c>
      <c r="B108" s="1" t="s">
        <v>47</v>
      </c>
      <c r="C108" s="1" t="s">
        <v>48</v>
      </c>
      <c r="D108" s="1" t="s">
        <v>49</v>
      </c>
      <c r="E108" s="1" t="s">
        <v>49</v>
      </c>
      <c r="F108" s="1" t="s">
        <v>4</v>
      </c>
      <c r="G108" s="1" t="s">
        <v>24</v>
      </c>
      <c r="I108" s="1" t="s">
        <v>50</v>
      </c>
      <c r="M108" s="1">
        <v>-6</v>
      </c>
      <c r="V108" s="1">
        <v>0.31</v>
      </c>
      <c r="W108" s="2">
        <f t="shared" si="0"/>
        <v>0.69</v>
      </c>
    </row>
    <row r="109" spans="1:23">
      <c r="A109" s="1" t="s">
        <v>46</v>
      </c>
      <c r="B109" s="1" t="s">
        <v>47</v>
      </c>
      <c r="C109" s="1" t="s">
        <v>48</v>
      </c>
      <c r="D109" s="1" t="s">
        <v>49</v>
      </c>
      <c r="E109" s="1" t="s">
        <v>49</v>
      </c>
      <c r="F109" s="1" t="s">
        <v>4</v>
      </c>
      <c r="G109" s="1" t="s">
        <v>24</v>
      </c>
      <c r="I109" s="1" t="s">
        <v>50</v>
      </c>
      <c r="M109" s="1">
        <v>-9</v>
      </c>
      <c r="V109" s="1">
        <v>0.28000000000000003</v>
      </c>
      <c r="W109" s="2">
        <f t="shared" si="0"/>
        <v>0.72</v>
      </c>
    </row>
    <row r="110" spans="1:23">
      <c r="A110" s="1" t="s">
        <v>46</v>
      </c>
      <c r="B110" s="1" t="s">
        <v>47</v>
      </c>
      <c r="C110" s="1" t="s">
        <v>48</v>
      </c>
      <c r="D110" s="1" t="s">
        <v>49</v>
      </c>
      <c r="E110" s="1" t="s">
        <v>49</v>
      </c>
      <c r="F110" s="1" t="s">
        <v>4</v>
      </c>
      <c r="G110" s="1" t="s">
        <v>24</v>
      </c>
      <c r="I110" s="1" t="s">
        <v>53</v>
      </c>
      <c r="M110" s="1">
        <v>6</v>
      </c>
      <c r="V110" s="1">
        <v>0.6</v>
      </c>
      <c r="W110" s="2">
        <f t="shared" si="0"/>
        <v>0.4</v>
      </c>
    </row>
    <row r="111" spans="1:23">
      <c r="A111" s="1" t="s">
        <v>46</v>
      </c>
      <c r="B111" s="1" t="s">
        <v>47</v>
      </c>
      <c r="C111" s="1" t="s">
        <v>48</v>
      </c>
      <c r="D111" s="1" t="s">
        <v>49</v>
      </c>
      <c r="E111" s="1" t="s">
        <v>49</v>
      </c>
      <c r="F111" s="1" t="s">
        <v>4</v>
      </c>
      <c r="G111" s="1" t="s">
        <v>24</v>
      </c>
      <c r="I111" s="1" t="s">
        <v>53</v>
      </c>
      <c r="M111" s="1">
        <v>3</v>
      </c>
      <c r="V111" s="1">
        <v>0.56999999999999995</v>
      </c>
      <c r="W111" s="2">
        <f t="shared" si="0"/>
        <v>0.43000000000000005</v>
      </c>
    </row>
    <row r="112" spans="1:23">
      <c r="A112" s="1" t="s">
        <v>46</v>
      </c>
      <c r="B112" s="1" t="s">
        <v>47</v>
      </c>
      <c r="C112" s="1" t="s">
        <v>48</v>
      </c>
      <c r="D112" s="1" t="s">
        <v>49</v>
      </c>
      <c r="E112" s="1" t="s">
        <v>49</v>
      </c>
      <c r="F112" s="1" t="s">
        <v>4</v>
      </c>
      <c r="G112" s="1" t="s">
        <v>24</v>
      </c>
      <c r="I112" s="1" t="s">
        <v>53</v>
      </c>
      <c r="M112" s="1">
        <v>0</v>
      </c>
      <c r="V112" s="1">
        <v>0.52</v>
      </c>
      <c r="W112" s="2">
        <f t="shared" si="0"/>
        <v>0.48</v>
      </c>
    </row>
    <row r="113" spans="1:23">
      <c r="A113" s="1" t="s">
        <v>46</v>
      </c>
      <c r="B113" s="1" t="s">
        <v>47</v>
      </c>
      <c r="C113" s="1" t="s">
        <v>48</v>
      </c>
      <c r="D113" s="1" t="s">
        <v>49</v>
      </c>
      <c r="E113" s="1" t="s">
        <v>49</v>
      </c>
      <c r="F113" s="1" t="s">
        <v>4</v>
      </c>
      <c r="G113" s="1" t="s">
        <v>24</v>
      </c>
      <c r="I113" s="1" t="s">
        <v>53</v>
      </c>
      <c r="M113" s="1">
        <v>-3</v>
      </c>
      <c r="V113" s="1">
        <v>0.44</v>
      </c>
      <c r="W113" s="2">
        <f t="shared" si="0"/>
        <v>0.56000000000000005</v>
      </c>
    </row>
    <row r="114" spans="1:23">
      <c r="A114" s="1" t="s">
        <v>46</v>
      </c>
      <c r="B114" s="1" t="s">
        <v>47</v>
      </c>
      <c r="C114" s="1" t="s">
        <v>48</v>
      </c>
      <c r="D114" s="1" t="s">
        <v>49</v>
      </c>
      <c r="E114" s="1" t="s">
        <v>49</v>
      </c>
      <c r="F114" s="1" t="s">
        <v>4</v>
      </c>
      <c r="G114" s="1" t="s">
        <v>24</v>
      </c>
      <c r="I114" s="1" t="s">
        <v>53</v>
      </c>
      <c r="M114" s="1">
        <v>-6</v>
      </c>
      <c r="V114" s="1">
        <v>0.37</v>
      </c>
      <c r="W114" s="2">
        <f t="shared" si="0"/>
        <v>0.63</v>
      </c>
    </row>
    <row r="115" spans="1:23">
      <c r="A115" s="1" t="s">
        <v>46</v>
      </c>
      <c r="B115" s="1" t="s">
        <v>47</v>
      </c>
      <c r="C115" s="1" t="s">
        <v>48</v>
      </c>
      <c r="D115" s="1" t="s">
        <v>49</v>
      </c>
      <c r="E115" s="1" t="s">
        <v>49</v>
      </c>
      <c r="F115" s="1" t="s">
        <v>4</v>
      </c>
      <c r="G115" s="1" t="s">
        <v>24</v>
      </c>
      <c r="I115" s="1" t="s">
        <v>53</v>
      </c>
      <c r="M115" s="1">
        <v>-9</v>
      </c>
      <c r="V115" s="1">
        <v>0.32</v>
      </c>
      <c r="W115" s="2">
        <f t="shared" si="0"/>
        <v>0.67999999999999994</v>
      </c>
    </row>
    <row r="116" spans="1:23">
      <c r="A116" s="1" t="s">
        <v>46</v>
      </c>
      <c r="B116" s="1" t="s">
        <v>47</v>
      </c>
      <c r="C116" s="1" t="s">
        <v>48</v>
      </c>
      <c r="D116" s="1" t="s">
        <v>49</v>
      </c>
      <c r="E116" s="1" t="s">
        <v>49</v>
      </c>
      <c r="F116" s="1" t="s">
        <v>4</v>
      </c>
      <c r="G116" s="1" t="s">
        <v>24</v>
      </c>
      <c r="I116" s="1" t="s">
        <v>54</v>
      </c>
      <c r="M116" s="1">
        <v>6</v>
      </c>
      <c r="V116" s="1">
        <v>0.73</v>
      </c>
      <c r="W116" s="2">
        <f t="shared" si="0"/>
        <v>0.27</v>
      </c>
    </row>
    <row r="117" spans="1:23">
      <c r="A117" s="1" t="s">
        <v>46</v>
      </c>
      <c r="B117" s="1" t="s">
        <v>47</v>
      </c>
      <c r="C117" s="1" t="s">
        <v>48</v>
      </c>
      <c r="D117" s="1" t="s">
        <v>49</v>
      </c>
      <c r="E117" s="1" t="s">
        <v>49</v>
      </c>
      <c r="F117" s="1" t="s">
        <v>4</v>
      </c>
      <c r="G117" s="1" t="s">
        <v>24</v>
      </c>
      <c r="I117" s="1" t="s">
        <v>54</v>
      </c>
      <c r="M117" s="1">
        <v>3</v>
      </c>
      <c r="V117" s="1">
        <v>0.72</v>
      </c>
      <c r="W117" s="2">
        <f t="shared" si="0"/>
        <v>0.28000000000000003</v>
      </c>
    </row>
    <row r="118" spans="1:23">
      <c r="A118" s="1" t="s">
        <v>46</v>
      </c>
      <c r="B118" s="1" t="s">
        <v>47</v>
      </c>
      <c r="C118" s="1" t="s">
        <v>48</v>
      </c>
      <c r="D118" s="1" t="s">
        <v>49</v>
      </c>
      <c r="E118" s="1" t="s">
        <v>49</v>
      </c>
      <c r="F118" s="1" t="s">
        <v>4</v>
      </c>
      <c r="G118" s="1" t="s">
        <v>24</v>
      </c>
      <c r="I118" s="1" t="s">
        <v>54</v>
      </c>
      <c r="M118" s="1">
        <v>0</v>
      </c>
      <c r="V118" s="1">
        <v>0.71</v>
      </c>
      <c r="W118" s="2">
        <f t="shared" si="0"/>
        <v>0.29000000000000004</v>
      </c>
    </row>
    <row r="119" spans="1:23">
      <c r="A119" s="1" t="s">
        <v>46</v>
      </c>
      <c r="B119" s="1" t="s">
        <v>47</v>
      </c>
      <c r="C119" s="1" t="s">
        <v>48</v>
      </c>
      <c r="D119" s="1" t="s">
        <v>49</v>
      </c>
      <c r="E119" s="1" t="s">
        <v>49</v>
      </c>
      <c r="F119" s="1" t="s">
        <v>4</v>
      </c>
      <c r="G119" s="1" t="s">
        <v>24</v>
      </c>
      <c r="I119" s="1" t="s">
        <v>54</v>
      </c>
      <c r="M119" s="1">
        <v>-3</v>
      </c>
      <c r="V119" s="1">
        <v>0.63</v>
      </c>
      <c r="W119" s="2">
        <f t="shared" si="0"/>
        <v>0.37</v>
      </c>
    </row>
    <row r="120" spans="1:23">
      <c r="A120" s="1" t="s">
        <v>46</v>
      </c>
      <c r="B120" s="1" t="s">
        <v>47</v>
      </c>
      <c r="C120" s="1" t="s">
        <v>48</v>
      </c>
      <c r="D120" s="1" t="s">
        <v>49</v>
      </c>
      <c r="E120" s="1" t="s">
        <v>49</v>
      </c>
      <c r="F120" s="1" t="s">
        <v>4</v>
      </c>
      <c r="G120" s="1" t="s">
        <v>24</v>
      </c>
      <c r="I120" s="1" t="s">
        <v>54</v>
      </c>
      <c r="M120" s="1">
        <v>-6</v>
      </c>
      <c r="V120" s="1">
        <v>0.54</v>
      </c>
      <c r="W120" s="2">
        <f t="shared" si="0"/>
        <v>0.45999999999999996</v>
      </c>
    </row>
    <row r="121" spans="1:23">
      <c r="A121" s="1" t="s">
        <v>46</v>
      </c>
      <c r="B121" s="1" t="s">
        <v>47</v>
      </c>
      <c r="C121" s="1" t="s">
        <v>48</v>
      </c>
      <c r="D121" s="1" t="s">
        <v>49</v>
      </c>
      <c r="E121" s="1" t="s">
        <v>49</v>
      </c>
      <c r="F121" s="1" t="s">
        <v>4</v>
      </c>
      <c r="G121" s="1" t="s">
        <v>24</v>
      </c>
      <c r="I121" s="1" t="s">
        <v>54</v>
      </c>
      <c r="M121" s="1">
        <v>-9</v>
      </c>
      <c r="V121" s="1">
        <v>0.41</v>
      </c>
      <c r="W121" s="2">
        <f t="shared" si="0"/>
        <v>0.59000000000000008</v>
      </c>
    </row>
    <row r="122" spans="1:23">
      <c r="A122" s="1" t="s">
        <v>55</v>
      </c>
      <c r="B122" t="s">
        <v>56</v>
      </c>
      <c r="C122" s="1" t="s">
        <v>57</v>
      </c>
      <c r="D122" s="1" t="s">
        <v>33</v>
      </c>
      <c r="E122" s="1" t="s">
        <v>28</v>
      </c>
      <c r="F122" s="1" t="s">
        <v>4</v>
      </c>
      <c r="G122" s="1" t="s">
        <v>24</v>
      </c>
      <c r="H122" s="1" t="s">
        <v>38</v>
      </c>
      <c r="I122" s="1" t="s">
        <v>53</v>
      </c>
      <c r="M122" s="1">
        <v>-10</v>
      </c>
      <c r="V122" s="2">
        <f>IF(W122&gt;1,0,1-W122)</f>
        <v>0</v>
      </c>
      <c r="W122" s="1">
        <v>1.1259999999999999</v>
      </c>
    </row>
    <row r="123" spans="1:23">
      <c r="A123" s="1" t="s">
        <v>55</v>
      </c>
      <c r="B123" t="s">
        <v>56</v>
      </c>
      <c r="C123" s="1" t="s">
        <v>57</v>
      </c>
      <c r="D123" s="1" t="s">
        <v>33</v>
      </c>
      <c r="E123" s="1" t="s">
        <v>28</v>
      </c>
      <c r="F123" s="1" t="s">
        <v>4</v>
      </c>
      <c r="G123" s="1" t="s">
        <v>24</v>
      </c>
      <c r="H123" s="1" t="s">
        <v>38</v>
      </c>
      <c r="I123" s="1" t="s">
        <v>53</v>
      </c>
      <c r="M123" s="1">
        <v>-5</v>
      </c>
      <c r="V123" s="2">
        <f t="shared" ref="V123:V186" si="1">IF(W123&gt;1,0,1-W123)</f>
        <v>0</v>
      </c>
      <c r="W123" s="1">
        <v>1.0980000000000001</v>
      </c>
    </row>
    <row r="124" spans="1:23">
      <c r="A124" s="1" t="s">
        <v>55</v>
      </c>
      <c r="B124" t="s">
        <v>56</v>
      </c>
      <c r="C124" s="1" t="s">
        <v>57</v>
      </c>
      <c r="D124" s="1" t="s">
        <v>33</v>
      </c>
      <c r="E124" s="1" t="s">
        <v>28</v>
      </c>
      <c r="F124" s="1" t="s">
        <v>4</v>
      </c>
      <c r="G124" s="1" t="s">
        <v>24</v>
      </c>
      <c r="H124" s="1" t="s">
        <v>38</v>
      </c>
      <c r="I124" s="1" t="s">
        <v>53</v>
      </c>
      <c r="M124" s="1">
        <v>0</v>
      </c>
      <c r="V124" s="2">
        <f t="shared" si="1"/>
        <v>0</v>
      </c>
      <c r="W124" s="1">
        <v>1.024</v>
      </c>
    </row>
    <row r="125" spans="1:23">
      <c r="A125" s="1" t="s">
        <v>55</v>
      </c>
      <c r="B125" t="s">
        <v>56</v>
      </c>
      <c r="C125" s="1" t="s">
        <v>57</v>
      </c>
      <c r="D125" s="1" t="s">
        <v>33</v>
      </c>
      <c r="E125" s="1" t="s">
        <v>28</v>
      </c>
      <c r="F125" s="1" t="s">
        <v>4</v>
      </c>
      <c r="G125" s="1" t="s">
        <v>24</v>
      </c>
      <c r="H125" s="1" t="s">
        <v>38</v>
      </c>
      <c r="I125" s="1" t="s">
        <v>53</v>
      </c>
      <c r="M125" s="1">
        <v>5</v>
      </c>
      <c r="V125" s="2">
        <f t="shared" si="1"/>
        <v>0.13700000000000001</v>
      </c>
      <c r="W125" s="1">
        <v>0.86299999999999999</v>
      </c>
    </row>
    <row r="126" spans="1:23">
      <c r="A126" s="1" t="s">
        <v>55</v>
      </c>
      <c r="B126" t="s">
        <v>56</v>
      </c>
      <c r="C126" s="1" t="s">
        <v>57</v>
      </c>
      <c r="D126" s="1" t="s">
        <v>33</v>
      </c>
      <c r="E126" s="1" t="s">
        <v>28</v>
      </c>
      <c r="F126" s="1" t="s">
        <v>4</v>
      </c>
      <c r="G126" s="1" t="s">
        <v>24</v>
      </c>
      <c r="H126" s="1" t="s">
        <v>38</v>
      </c>
      <c r="I126" s="1" t="s">
        <v>53</v>
      </c>
      <c r="M126" s="1">
        <v>10</v>
      </c>
      <c r="V126" s="2">
        <f t="shared" si="1"/>
        <v>0.32499999999999996</v>
      </c>
      <c r="W126" s="1">
        <v>0.67500000000000004</v>
      </c>
    </row>
    <row r="127" spans="1:23">
      <c r="A127" s="1" t="s">
        <v>55</v>
      </c>
      <c r="B127" t="s">
        <v>56</v>
      </c>
      <c r="C127" s="1" t="s">
        <v>57</v>
      </c>
      <c r="D127" s="1" t="s">
        <v>33</v>
      </c>
      <c r="E127" s="1" t="s">
        <v>28</v>
      </c>
      <c r="F127" s="1" t="s">
        <v>4</v>
      </c>
      <c r="G127" s="1" t="s">
        <v>24</v>
      </c>
      <c r="H127" s="1" t="s">
        <v>38</v>
      </c>
      <c r="I127" s="1" t="s">
        <v>53</v>
      </c>
      <c r="M127" s="1">
        <v>-10</v>
      </c>
      <c r="V127" s="2">
        <f t="shared" si="1"/>
        <v>0</v>
      </c>
      <c r="W127" s="1">
        <v>1.1890000000000001</v>
      </c>
    </row>
    <row r="128" spans="1:23">
      <c r="A128" s="1" t="s">
        <v>55</v>
      </c>
      <c r="B128" t="s">
        <v>56</v>
      </c>
      <c r="C128" s="1" t="s">
        <v>57</v>
      </c>
      <c r="D128" s="1" t="s">
        <v>33</v>
      </c>
      <c r="E128" s="1" t="s">
        <v>28</v>
      </c>
      <c r="F128" s="1" t="s">
        <v>4</v>
      </c>
      <c r="G128" s="1" t="s">
        <v>24</v>
      </c>
      <c r="H128" s="1" t="s">
        <v>38</v>
      </c>
      <c r="I128" s="1" t="s">
        <v>53</v>
      </c>
      <c r="M128" s="1">
        <v>-5</v>
      </c>
      <c r="V128" s="2">
        <f t="shared" si="1"/>
        <v>0</v>
      </c>
      <c r="W128" s="1">
        <v>1.1599999999999999</v>
      </c>
    </row>
    <row r="129" spans="1:23">
      <c r="A129" s="1" t="s">
        <v>55</v>
      </c>
      <c r="B129" t="s">
        <v>56</v>
      </c>
      <c r="C129" s="1" t="s">
        <v>57</v>
      </c>
      <c r="D129" s="1" t="s">
        <v>33</v>
      </c>
      <c r="E129" s="1" t="s">
        <v>28</v>
      </c>
      <c r="F129" s="1" t="s">
        <v>4</v>
      </c>
      <c r="G129" s="1" t="s">
        <v>24</v>
      </c>
      <c r="H129" s="1" t="s">
        <v>38</v>
      </c>
      <c r="I129" s="1" t="s">
        <v>53</v>
      </c>
      <c r="M129" s="1">
        <v>0</v>
      </c>
      <c r="V129" s="2">
        <f t="shared" si="1"/>
        <v>0</v>
      </c>
      <c r="W129" s="1">
        <v>1.0740000000000001</v>
      </c>
    </row>
    <row r="130" spans="1:23">
      <c r="A130" s="1" t="s">
        <v>55</v>
      </c>
      <c r="B130" t="s">
        <v>56</v>
      </c>
      <c r="C130" s="1" t="s">
        <v>57</v>
      </c>
      <c r="D130" s="1" t="s">
        <v>33</v>
      </c>
      <c r="E130" s="1" t="s">
        <v>28</v>
      </c>
      <c r="F130" s="1" t="s">
        <v>4</v>
      </c>
      <c r="G130" s="1" t="s">
        <v>24</v>
      </c>
      <c r="H130" s="1" t="s">
        <v>38</v>
      </c>
      <c r="I130" s="1" t="s">
        <v>53</v>
      </c>
      <c r="M130" s="1">
        <v>5</v>
      </c>
      <c r="V130" s="2">
        <f t="shared" si="1"/>
        <v>9.1999999999999971E-2</v>
      </c>
      <c r="W130" s="1">
        <v>0.90800000000000003</v>
      </c>
    </row>
    <row r="131" spans="1:23">
      <c r="A131" s="1" t="s">
        <v>55</v>
      </c>
      <c r="B131" t="s">
        <v>56</v>
      </c>
      <c r="C131" s="1" t="s">
        <v>57</v>
      </c>
      <c r="D131" s="1" t="s">
        <v>33</v>
      </c>
      <c r="E131" s="1" t="s">
        <v>28</v>
      </c>
      <c r="F131" s="1" t="s">
        <v>4</v>
      </c>
      <c r="G131" s="1" t="s">
        <v>24</v>
      </c>
      <c r="H131" s="1" t="s">
        <v>38</v>
      </c>
      <c r="I131" s="1" t="s">
        <v>53</v>
      </c>
      <c r="M131" s="1">
        <v>10</v>
      </c>
      <c r="V131" s="2">
        <f t="shared" si="1"/>
        <v>0.30699999999999994</v>
      </c>
      <c r="W131" s="1">
        <v>0.69300000000000006</v>
      </c>
    </row>
    <row r="132" spans="1:23">
      <c r="A132" s="1" t="s">
        <v>55</v>
      </c>
      <c r="B132" t="s">
        <v>56</v>
      </c>
      <c r="C132" s="1" t="s">
        <v>57</v>
      </c>
      <c r="D132" s="1" t="s">
        <v>33</v>
      </c>
      <c r="E132" s="1" t="s">
        <v>28</v>
      </c>
      <c r="F132" s="1" t="s">
        <v>4</v>
      </c>
      <c r="G132" s="1" t="s">
        <v>24</v>
      </c>
      <c r="H132" s="1" t="s">
        <v>39</v>
      </c>
      <c r="I132" s="1" t="s">
        <v>53</v>
      </c>
      <c r="M132" s="1">
        <v>-10</v>
      </c>
      <c r="V132" s="2">
        <f t="shared" si="1"/>
        <v>0</v>
      </c>
      <c r="W132" s="1">
        <v>1.1950000000000001</v>
      </c>
    </row>
    <row r="133" spans="1:23">
      <c r="A133" s="1" t="s">
        <v>55</v>
      </c>
      <c r="B133" t="s">
        <v>56</v>
      </c>
      <c r="C133" s="1" t="s">
        <v>57</v>
      </c>
      <c r="D133" s="1" t="s">
        <v>33</v>
      </c>
      <c r="E133" s="1" t="s">
        <v>28</v>
      </c>
      <c r="F133" s="1" t="s">
        <v>4</v>
      </c>
      <c r="G133" s="1" t="s">
        <v>24</v>
      </c>
      <c r="H133" s="1" t="s">
        <v>39</v>
      </c>
      <c r="I133" s="1" t="s">
        <v>53</v>
      </c>
      <c r="M133" s="1">
        <v>-5</v>
      </c>
      <c r="V133" s="2">
        <f t="shared" si="1"/>
        <v>0</v>
      </c>
      <c r="W133" s="1">
        <v>1.117</v>
      </c>
    </row>
    <row r="134" spans="1:23">
      <c r="A134" s="1" t="s">
        <v>55</v>
      </c>
      <c r="B134" t="s">
        <v>56</v>
      </c>
      <c r="C134" s="1" t="s">
        <v>57</v>
      </c>
      <c r="D134" s="1" t="s">
        <v>33</v>
      </c>
      <c r="E134" s="1" t="s">
        <v>28</v>
      </c>
      <c r="F134" s="1" t="s">
        <v>4</v>
      </c>
      <c r="G134" s="1" t="s">
        <v>24</v>
      </c>
      <c r="H134" s="1" t="s">
        <v>39</v>
      </c>
      <c r="I134" s="1" t="s">
        <v>53</v>
      </c>
      <c r="M134" s="1">
        <v>0</v>
      </c>
      <c r="V134" s="2">
        <f t="shared" si="1"/>
        <v>0</v>
      </c>
      <c r="W134" s="1">
        <v>1.0649999999999999</v>
      </c>
    </row>
    <row r="135" spans="1:23">
      <c r="A135" s="1" t="s">
        <v>55</v>
      </c>
      <c r="B135" t="s">
        <v>56</v>
      </c>
      <c r="C135" s="1" t="s">
        <v>57</v>
      </c>
      <c r="D135" s="1" t="s">
        <v>33</v>
      </c>
      <c r="E135" s="1" t="s">
        <v>28</v>
      </c>
      <c r="F135" s="1" t="s">
        <v>4</v>
      </c>
      <c r="G135" s="1" t="s">
        <v>24</v>
      </c>
      <c r="H135" s="1" t="s">
        <v>39</v>
      </c>
      <c r="I135" s="1" t="s">
        <v>53</v>
      </c>
      <c r="M135" s="1">
        <v>5</v>
      </c>
      <c r="V135" s="2">
        <f t="shared" si="1"/>
        <v>0.15000000000000002</v>
      </c>
      <c r="W135" s="1">
        <v>0.85</v>
      </c>
    </row>
    <row r="136" spans="1:23">
      <c r="A136" s="1" t="s">
        <v>55</v>
      </c>
      <c r="B136" t="s">
        <v>56</v>
      </c>
      <c r="C136" s="1" t="s">
        <v>57</v>
      </c>
      <c r="D136" s="1" t="s">
        <v>33</v>
      </c>
      <c r="E136" s="1" t="s">
        <v>28</v>
      </c>
      <c r="F136" s="1" t="s">
        <v>4</v>
      </c>
      <c r="G136" s="1" t="s">
        <v>24</v>
      </c>
      <c r="H136" s="1" t="s">
        <v>39</v>
      </c>
      <c r="I136" s="1" t="s">
        <v>53</v>
      </c>
      <c r="M136" s="1">
        <v>10</v>
      </c>
      <c r="V136" s="2">
        <f t="shared" si="1"/>
        <v>0.38100000000000001</v>
      </c>
      <c r="W136" s="1">
        <v>0.61899999999999999</v>
      </c>
    </row>
    <row r="137" spans="1:23">
      <c r="A137" s="1" t="s">
        <v>55</v>
      </c>
      <c r="B137" t="s">
        <v>56</v>
      </c>
      <c r="C137" s="1" t="s">
        <v>57</v>
      </c>
      <c r="D137" s="1" t="s">
        <v>33</v>
      </c>
      <c r="E137" s="1" t="s">
        <v>28</v>
      </c>
      <c r="F137" s="1" t="s">
        <v>4</v>
      </c>
      <c r="G137" s="1" t="s">
        <v>24</v>
      </c>
      <c r="H137" s="1" t="s">
        <v>39</v>
      </c>
      <c r="I137" s="1" t="s">
        <v>53</v>
      </c>
      <c r="M137" s="1">
        <v>-10</v>
      </c>
      <c r="V137" s="2">
        <f t="shared" si="1"/>
        <v>0</v>
      </c>
      <c r="W137" s="1">
        <v>1.0049999999999999</v>
      </c>
    </row>
    <row r="138" spans="1:23">
      <c r="A138" s="1" t="s">
        <v>55</v>
      </c>
      <c r="B138" t="s">
        <v>56</v>
      </c>
      <c r="C138" s="1" t="s">
        <v>57</v>
      </c>
      <c r="D138" s="1" t="s">
        <v>33</v>
      </c>
      <c r="E138" s="1" t="s">
        <v>28</v>
      </c>
      <c r="F138" s="1" t="s">
        <v>4</v>
      </c>
      <c r="G138" s="1" t="s">
        <v>24</v>
      </c>
      <c r="H138" s="1" t="s">
        <v>39</v>
      </c>
      <c r="I138" s="1" t="s">
        <v>53</v>
      </c>
      <c r="M138" s="1">
        <v>-5</v>
      </c>
      <c r="V138" s="2">
        <f t="shared" si="1"/>
        <v>0</v>
      </c>
      <c r="W138" s="1">
        <v>1.1559999999999999</v>
      </c>
    </row>
    <row r="139" spans="1:23">
      <c r="A139" s="1" t="s">
        <v>55</v>
      </c>
      <c r="B139" t="s">
        <v>56</v>
      </c>
      <c r="C139" s="1" t="s">
        <v>57</v>
      </c>
      <c r="D139" s="1" t="s">
        <v>33</v>
      </c>
      <c r="E139" s="1" t="s">
        <v>28</v>
      </c>
      <c r="F139" s="1" t="s">
        <v>4</v>
      </c>
      <c r="G139" s="1" t="s">
        <v>24</v>
      </c>
      <c r="H139" s="1" t="s">
        <v>39</v>
      </c>
      <c r="I139" s="1" t="s">
        <v>53</v>
      </c>
      <c r="M139" s="1">
        <v>0</v>
      </c>
      <c r="V139" s="2">
        <f t="shared" si="1"/>
        <v>0</v>
      </c>
      <c r="W139" s="1">
        <v>1.0960000000000001</v>
      </c>
    </row>
    <row r="140" spans="1:23">
      <c r="A140" s="1" t="s">
        <v>55</v>
      </c>
      <c r="B140" t="s">
        <v>56</v>
      </c>
      <c r="C140" s="1" t="s">
        <v>57</v>
      </c>
      <c r="D140" s="1" t="s">
        <v>33</v>
      </c>
      <c r="E140" s="1" t="s">
        <v>28</v>
      </c>
      <c r="F140" s="1" t="s">
        <v>4</v>
      </c>
      <c r="G140" s="1" t="s">
        <v>24</v>
      </c>
      <c r="H140" s="1" t="s">
        <v>39</v>
      </c>
      <c r="I140" s="1" t="s">
        <v>53</v>
      </c>
      <c r="M140" s="1">
        <v>5</v>
      </c>
      <c r="V140" s="2">
        <f t="shared" si="1"/>
        <v>4.9000000000000044E-2</v>
      </c>
      <c r="W140" s="1">
        <v>0.95099999999999996</v>
      </c>
    </row>
    <row r="141" spans="1:23">
      <c r="A141" s="1" t="s">
        <v>55</v>
      </c>
      <c r="B141" t="s">
        <v>56</v>
      </c>
      <c r="C141" s="1" t="s">
        <v>57</v>
      </c>
      <c r="D141" s="1" t="s">
        <v>33</v>
      </c>
      <c r="E141" s="1" t="s">
        <v>28</v>
      </c>
      <c r="F141" s="1" t="s">
        <v>4</v>
      </c>
      <c r="G141" s="1" t="s">
        <v>24</v>
      </c>
      <c r="H141" s="1" t="s">
        <v>39</v>
      </c>
      <c r="I141" s="1" t="s">
        <v>53</v>
      </c>
      <c r="M141" s="1">
        <v>10</v>
      </c>
      <c r="V141" s="2">
        <f t="shared" si="1"/>
        <v>0.253</v>
      </c>
      <c r="W141" s="1">
        <v>0.747</v>
      </c>
    </row>
    <row r="142" spans="1:23">
      <c r="A142" s="1" t="s">
        <v>55</v>
      </c>
      <c r="B142" t="s">
        <v>56</v>
      </c>
      <c r="C142" s="1" t="s">
        <v>57</v>
      </c>
      <c r="D142" s="1" t="s">
        <v>33</v>
      </c>
      <c r="E142" s="1" t="s">
        <v>28</v>
      </c>
      <c r="F142" s="1" t="s">
        <v>4</v>
      </c>
      <c r="G142" s="1" t="s">
        <v>24</v>
      </c>
      <c r="H142" s="1" t="s">
        <v>38</v>
      </c>
      <c r="I142" s="1" t="s">
        <v>54</v>
      </c>
      <c r="M142" s="1">
        <v>-10</v>
      </c>
      <c r="V142" s="2">
        <f t="shared" si="1"/>
        <v>0</v>
      </c>
      <c r="W142" s="1">
        <v>1.149</v>
      </c>
    </row>
    <row r="143" spans="1:23">
      <c r="A143" s="1" t="s">
        <v>55</v>
      </c>
      <c r="B143" t="s">
        <v>56</v>
      </c>
      <c r="C143" s="1" t="s">
        <v>57</v>
      </c>
      <c r="D143" s="1" t="s">
        <v>33</v>
      </c>
      <c r="E143" s="1" t="s">
        <v>28</v>
      </c>
      <c r="F143" s="1" t="s">
        <v>4</v>
      </c>
      <c r="G143" s="1" t="s">
        <v>24</v>
      </c>
      <c r="H143" s="1" t="s">
        <v>38</v>
      </c>
      <c r="I143" s="1" t="s">
        <v>54</v>
      </c>
      <c r="M143" s="1">
        <v>-5</v>
      </c>
      <c r="V143" s="2">
        <f t="shared" si="1"/>
        <v>0</v>
      </c>
      <c r="W143" s="1">
        <v>1.093</v>
      </c>
    </row>
    <row r="144" spans="1:23">
      <c r="A144" s="1" t="s">
        <v>55</v>
      </c>
      <c r="B144" t="s">
        <v>56</v>
      </c>
      <c r="C144" s="1" t="s">
        <v>57</v>
      </c>
      <c r="D144" s="1" t="s">
        <v>33</v>
      </c>
      <c r="E144" s="1" t="s">
        <v>28</v>
      </c>
      <c r="F144" s="1" t="s">
        <v>4</v>
      </c>
      <c r="G144" s="1" t="s">
        <v>24</v>
      </c>
      <c r="H144" s="1" t="s">
        <v>38</v>
      </c>
      <c r="I144" s="1" t="s">
        <v>54</v>
      </c>
      <c r="M144" s="1">
        <v>0</v>
      </c>
      <c r="V144" s="2">
        <f t="shared" si="1"/>
        <v>4.2000000000000037E-2</v>
      </c>
      <c r="W144" s="1">
        <v>0.95799999999999996</v>
      </c>
    </row>
    <row r="145" spans="1:23">
      <c r="A145" s="1" t="s">
        <v>55</v>
      </c>
      <c r="B145" t="s">
        <v>56</v>
      </c>
      <c r="C145" s="1" t="s">
        <v>57</v>
      </c>
      <c r="D145" s="1" t="s">
        <v>33</v>
      </c>
      <c r="E145" s="1" t="s">
        <v>28</v>
      </c>
      <c r="F145" s="1" t="s">
        <v>4</v>
      </c>
      <c r="G145" s="1" t="s">
        <v>24</v>
      </c>
      <c r="H145" s="1" t="s">
        <v>38</v>
      </c>
      <c r="I145" s="1" t="s">
        <v>54</v>
      </c>
      <c r="M145" s="1">
        <v>5</v>
      </c>
      <c r="V145" s="2">
        <f t="shared" si="1"/>
        <v>0.23199999999999998</v>
      </c>
      <c r="W145" s="1">
        <v>0.76800000000000002</v>
      </c>
    </row>
    <row r="146" spans="1:23">
      <c r="A146" s="1" t="s">
        <v>55</v>
      </c>
      <c r="B146" t="s">
        <v>56</v>
      </c>
      <c r="C146" s="1" t="s">
        <v>57</v>
      </c>
      <c r="D146" s="1" t="s">
        <v>33</v>
      </c>
      <c r="E146" s="1" t="s">
        <v>28</v>
      </c>
      <c r="F146" s="1" t="s">
        <v>4</v>
      </c>
      <c r="G146" s="1" t="s">
        <v>24</v>
      </c>
      <c r="H146" s="1" t="s">
        <v>38</v>
      </c>
      <c r="I146" s="1" t="s">
        <v>54</v>
      </c>
      <c r="M146" s="1">
        <v>10</v>
      </c>
      <c r="V146" s="2">
        <f t="shared" si="1"/>
        <v>0.41399999999999992</v>
      </c>
      <c r="W146" s="1">
        <v>0.58600000000000008</v>
      </c>
    </row>
    <row r="147" spans="1:23">
      <c r="A147" s="1" t="s">
        <v>55</v>
      </c>
      <c r="B147" t="s">
        <v>56</v>
      </c>
      <c r="C147" s="1" t="s">
        <v>57</v>
      </c>
      <c r="D147" s="1" t="s">
        <v>33</v>
      </c>
      <c r="E147" s="1" t="s">
        <v>28</v>
      </c>
      <c r="F147" s="1" t="s">
        <v>4</v>
      </c>
      <c r="G147" s="1" t="s">
        <v>24</v>
      </c>
      <c r="H147" s="1" t="s">
        <v>39</v>
      </c>
      <c r="I147" s="1" t="s">
        <v>54</v>
      </c>
      <c r="M147" s="1">
        <v>-10</v>
      </c>
      <c r="V147" s="2">
        <f t="shared" si="1"/>
        <v>0</v>
      </c>
      <c r="W147" s="1">
        <v>1.218</v>
      </c>
    </row>
    <row r="148" spans="1:23">
      <c r="A148" s="1" t="s">
        <v>55</v>
      </c>
      <c r="B148" t="s">
        <v>56</v>
      </c>
      <c r="C148" s="1" t="s">
        <v>57</v>
      </c>
      <c r="D148" s="1" t="s">
        <v>33</v>
      </c>
      <c r="E148" s="1" t="s">
        <v>28</v>
      </c>
      <c r="F148" s="1" t="s">
        <v>4</v>
      </c>
      <c r="G148" s="1" t="s">
        <v>24</v>
      </c>
      <c r="H148" s="1" t="s">
        <v>39</v>
      </c>
      <c r="I148" s="1" t="s">
        <v>54</v>
      </c>
      <c r="M148" s="1">
        <v>-5</v>
      </c>
      <c r="V148" s="2">
        <f t="shared" si="1"/>
        <v>0</v>
      </c>
      <c r="W148" s="1">
        <v>1.1559999999999999</v>
      </c>
    </row>
    <row r="149" spans="1:23">
      <c r="A149" s="1" t="s">
        <v>55</v>
      </c>
      <c r="B149" t="s">
        <v>56</v>
      </c>
      <c r="C149" s="1" t="s">
        <v>57</v>
      </c>
      <c r="D149" s="1" t="s">
        <v>33</v>
      </c>
      <c r="E149" s="1" t="s">
        <v>28</v>
      </c>
      <c r="F149" s="1" t="s">
        <v>4</v>
      </c>
      <c r="G149" s="1" t="s">
        <v>24</v>
      </c>
      <c r="H149" s="1" t="s">
        <v>39</v>
      </c>
      <c r="I149" s="1" t="s">
        <v>54</v>
      </c>
      <c r="M149" s="1">
        <v>0</v>
      </c>
      <c r="V149" s="2">
        <f t="shared" si="1"/>
        <v>0</v>
      </c>
      <c r="W149" s="1">
        <v>1.0069999999999999</v>
      </c>
    </row>
    <row r="150" spans="1:23">
      <c r="A150" s="1" t="s">
        <v>55</v>
      </c>
      <c r="B150" t="s">
        <v>56</v>
      </c>
      <c r="C150" s="1" t="s">
        <v>57</v>
      </c>
      <c r="D150" s="1" t="s">
        <v>33</v>
      </c>
      <c r="E150" s="1" t="s">
        <v>28</v>
      </c>
      <c r="F150" s="1" t="s">
        <v>4</v>
      </c>
      <c r="G150" s="1" t="s">
        <v>24</v>
      </c>
      <c r="H150" s="1" t="s">
        <v>39</v>
      </c>
      <c r="I150" s="1" t="s">
        <v>54</v>
      </c>
      <c r="M150" s="1">
        <v>5</v>
      </c>
      <c r="V150" s="2">
        <f t="shared" si="1"/>
        <v>0.19599999999999995</v>
      </c>
      <c r="W150" s="1">
        <v>0.80400000000000005</v>
      </c>
    </row>
    <row r="151" spans="1:23">
      <c r="A151" s="1" t="s">
        <v>55</v>
      </c>
      <c r="B151" t="s">
        <v>56</v>
      </c>
      <c r="C151" s="1" t="s">
        <v>57</v>
      </c>
      <c r="D151" s="1" t="s">
        <v>33</v>
      </c>
      <c r="E151" s="1" t="s">
        <v>28</v>
      </c>
      <c r="F151" s="1" t="s">
        <v>4</v>
      </c>
      <c r="G151" s="1" t="s">
        <v>24</v>
      </c>
      <c r="H151" s="1" t="s">
        <v>39</v>
      </c>
      <c r="I151" s="1" t="s">
        <v>54</v>
      </c>
      <c r="M151" s="1">
        <v>10</v>
      </c>
      <c r="V151" s="2">
        <f t="shared" si="1"/>
        <v>0.38100000000000001</v>
      </c>
      <c r="W151" s="1">
        <v>0.61899999999999999</v>
      </c>
    </row>
    <row r="152" spans="1:23">
      <c r="A152" s="1" t="s">
        <v>55</v>
      </c>
      <c r="B152" t="s">
        <v>56</v>
      </c>
      <c r="C152" s="1" t="s">
        <v>57</v>
      </c>
      <c r="D152" s="1" t="s">
        <v>58</v>
      </c>
      <c r="E152" s="1" t="s">
        <v>58</v>
      </c>
      <c r="F152" s="1" t="s">
        <v>59</v>
      </c>
      <c r="G152" s="1" t="s">
        <v>24</v>
      </c>
      <c r="H152" s="1" t="s">
        <v>38</v>
      </c>
      <c r="I152" s="1" t="s">
        <v>53</v>
      </c>
      <c r="M152" s="1">
        <v>-10</v>
      </c>
      <c r="V152" s="2">
        <f t="shared" si="1"/>
        <v>5.7000000000000051E-2</v>
      </c>
      <c r="W152" s="1">
        <v>0.94299999999999995</v>
      </c>
    </row>
    <row r="153" spans="1:23">
      <c r="A153" s="1" t="s">
        <v>55</v>
      </c>
      <c r="B153" t="s">
        <v>56</v>
      </c>
      <c r="C153" s="1" t="s">
        <v>57</v>
      </c>
      <c r="D153" s="1" t="s">
        <v>58</v>
      </c>
      <c r="E153" s="1" t="s">
        <v>58</v>
      </c>
      <c r="F153" s="1" t="s">
        <v>59</v>
      </c>
      <c r="G153" s="1" t="s">
        <v>24</v>
      </c>
      <c r="H153" s="1" t="s">
        <v>38</v>
      </c>
      <c r="I153" s="1" t="s">
        <v>53</v>
      </c>
      <c r="M153" s="1">
        <v>-5</v>
      </c>
      <c r="V153" s="2">
        <f t="shared" si="1"/>
        <v>6.6000000000000059E-2</v>
      </c>
      <c r="W153" s="1">
        <v>0.93399999999999994</v>
      </c>
    </row>
    <row r="154" spans="1:23">
      <c r="A154" s="1" t="s">
        <v>55</v>
      </c>
      <c r="B154" t="s">
        <v>56</v>
      </c>
      <c r="C154" s="1" t="s">
        <v>57</v>
      </c>
      <c r="D154" s="1" t="s">
        <v>58</v>
      </c>
      <c r="E154" s="1" t="s">
        <v>58</v>
      </c>
      <c r="F154" s="1" t="s">
        <v>59</v>
      </c>
      <c r="G154" s="1" t="s">
        <v>24</v>
      </c>
      <c r="H154" s="1" t="s">
        <v>38</v>
      </c>
      <c r="I154" s="1" t="s">
        <v>53</v>
      </c>
      <c r="M154" s="1">
        <v>0</v>
      </c>
      <c r="V154" s="2">
        <f t="shared" si="1"/>
        <v>0.13100000000000001</v>
      </c>
      <c r="W154" s="1">
        <v>0.86899999999999999</v>
      </c>
    </row>
    <row r="155" spans="1:23">
      <c r="A155" s="1" t="s">
        <v>55</v>
      </c>
      <c r="B155" t="s">
        <v>56</v>
      </c>
      <c r="C155" s="1" t="s">
        <v>57</v>
      </c>
      <c r="D155" s="1" t="s">
        <v>58</v>
      </c>
      <c r="E155" s="1" t="s">
        <v>58</v>
      </c>
      <c r="F155" s="1" t="s">
        <v>59</v>
      </c>
      <c r="G155" s="1" t="s">
        <v>24</v>
      </c>
      <c r="H155" s="1" t="s">
        <v>38</v>
      </c>
      <c r="I155" s="1" t="s">
        <v>53</v>
      </c>
      <c r="M155" s="1">
        <v>5</v>
      </c>
      <c r="V155" s="2">
        <f t="shared" si="1"/>
        <v>0.18700000000000006</v>
      </c>
      <c r="W155" s="1">
        <v>0.81299999999999994</v>
      </c>
    </row>
    <row r="156" spans="1:23">
      <c r="A156" s="1" t="s">
        <v>55</v>
      </c>
      <c r="B156" t="s">
        <v>56</v>
      </c>
      <c r="C156" s="1" t="s">
        <v>57</v>
      </c>
      <c r="D156" s="1" t="s">
        <v>58</v>
      </c>
      <c r="E156" s="1" t="s">
        <v>58</v>
      </c>
      <c r="F156" s="1" t="s">
        <v>59</v>
      </c>
      <c r="G156" s="1" t="s">
        <v>24</v>
      </c>
      <c r="H156" s="1" t="s">
        <v>38</v>
      </c>
      <c r="I156" s="1" t="s">
        <v>53</v>
      </c>
      <c r="M156" s="1">
        <v>10</v>
      </c>
      <c r="V156" s="2">
        <f t="shared" si="1"/>
        <v>0.29600000000000004</v>
      </c>
      <c r="W156" s="1">
        <v>0.70399999999999996</v>
      </c>
    </row>
    <row r="157" spans="1:23">
      <c r="A157" s="1" t="s">
        <v>55</v>
      </c>
      <c r="B157" t="s">
        <v>56</v>
      </c>
      <c r="C157" s="1" t="s">
        <v>57</v>
      </c>
      <c r="D157" s="1" t="s">
        <v>58</v>
      </c>
      <c r="E157" s="1" t="s">
        <v>58</v>
      </c>
      <c r="F157" s="1" t="s">
        <v>59</v>
      </c>
      <c r="G157" s="1" t="s">
        <v>24</v>
      </c>
      <c r="H157" s="1" t="s">
        <v>38</v>
      </c>
      <c r="I157" s="1" t="s">
        <v>53</v>
      </c>
      <c r="M157" s="1">
        <v>-10</v>
      </c>
      <c r="V157" s="2">
        <f t="shared" si="1"/>
        <v>2.9000000000000026E-2</v>
      </c>
      <c r="W157" s="1">
        <v>0.97099999999999997</v>
      </c>
    </row>
    <row r="158" spans="1:23">
      <c r="A158" s="1" t="s">
        <v>55</v>
      </c>
      <c r="B158" t="s">
        <v>56</v>
      </c>
      <c r="C158" s="1" t="s">
        <v>57</v>
      </c>
      <c r="D158" s="1" t="s">
        <v>58</v>
      </c>
      <c r="E158" s="1" t="s">
        <v>58</v>
      </c>
      <c r="F158" s="1" t="s">
        <v>59</v>
      </c>
      <c r="G158" s="1" t="s">
        <v>24</v>
      </c>
      <c r="H158" s="1" t="s">
        <v>38</v>
      </c>
      <c r="I158" s="1" t="s">
        <v>53</v>
      </c>
      <c r="M158" s="1">
        <v>-5</v>
      </c>
      <c r="V158" s="2">
        <f t="shared" si="1"/>
        <v>3.6000000000000032E-2</v>
      </c>
      <c r="W158" s="1">
        <v>0.96399999999999997</v>
      </c>
    </row>
    <row r="159" spans="1:23">
      <c r="A159" s="1" t="s">
        <v>55</v>
      </c>
      <c r="B159" t="s">
        <v>56</v>
      </c>
      <c r="C159" s="1" t="s">
        <v>57</v>
      </c>
      <c r="D159" s="1" t="s">
        <v>58</v>
      </c>
      <c r="E159" s="1" t="s">
        <v>58</v>
      </c>
      <c r="F159" s="1" t="s">
        <v>59</v>
      </c>
      <c r="G159" s="1" t="s">
        <v>24</v>
      </c>
      <c r="H159" s="1" t="s">
        <v>38</v>
      </c>
      <c r="I159" s="1" t="s">
        <v>53</v>
      </c>
      <c r="M159" s="1">
        <v>0</v>
      </c>
      <c r="V159" s="2">
        <f t="shared" si="1"/>
        <v>0.11299999999999999</v>
      </c>
      <c r="W159" s="1">
        <v>0.88700000000000001</v>
      </c>
    </row>
    <row r="160" spans="1:23">
      <c r="A160" s="1" t="s">
        <v>55</v>
      </c>
      <c r="B160" t="s">
        <v>56</v>
      </c>
      <c r="C160" s="1" t="s">
        <v>57</v>
      </c>
      <c r="D160" s="1" t="s">
        <v>58</v>
      </c>
      <c r="E160" s="1" t="s">
        <v>58</v>
      </c>
      <c r="F160" s="1" t="s">
        <v>59</v>
      </c>
      <c r="G160" s="1" t="s">
        <v>24</v>
      </c>
      <c r="H160" s="1" t="s">
        <v>38</v>
      </c>
      <c r="I160" s="1" t="s">
        <v>53</v>
      </c>
      <c r="M160" s="1">
        <v>5</v>
      </c>
      <c r="V160" s="2">
        <f t="shared" si="1"/>
        <v>0.43199999999999994</v>
      </c>
      <c r="W160" s="1">
        <v>0.56800000000000006</v>
      </c>
    </row>
    <row r="161" spans="1:23">
      <c r="A161" s="1" t="s">
        <v>55</v>
      </c>
      <c r="B161" t="s">
        <v>56</v>
      </c>
      <c r="C161" s="1" t="s">
        <v>57</v>
      </c>
      <c r="D161" s="1" t="s">
        <v>58</v>
      </c>
      <c r="E161" s="1" t="s">
        <v>58</v>
      </c>
      <c r="F161" s="1" t="s">
        <v>59</v>
      </c>
      <c r="G161" s="1" t="s">
        <v>24</v>
      </c>
      <c r="H161" s="1" t="s">
        <v>38</v>
      </c>
      <c r="I161" s="1" t="s">
        <v>53</v>
      </c>
      <c r="M161" s="1">
        <v>10</v>
      </c>
      <c r="V161" s="2">
        <f t="shared" si="1"/>
        <v>0.64700000000000002</v>
      </c>
      <c r="W161" s="1">
        <v>0.35299999999999998</v>
      </c>
    </row>
    <row r="162" spans="1:23">
      <c r="A162" s="1" t="s">
        <v>55</v>
      </c>
      <c r="B162" t="s">
        <v>56</v>
      </c>
      <c r="C162" s="1" t="s">
        <v>57</v>
      </c>
      <c r="D162" s="1" t="s">
        <v>58</v>
      </c>
      <c r="E162" s="1" t="s">
        <v>58</v>
      </c>
      <c r="F162" s="1" t="s">
        <v>59</v>
      </c>
      <c r="G162" s="1" t="s">
        <v>24</v>
      </c>
      <c r="H162" s="1" t="s">
        <v>39</v>
      </c>
      <c r="I162" s="1" t="s">
        <v>53</v>
      </c>
      <c r="M162" s="1">
        <v>-10</v>
      </c>
      <c r="V162" s="2">
        <f t="shared" si="1"/>
        <v>4.2000000000000037E-2</v>
      </c>
      <c r="W162" s="1">
        <v>0.95799999999999996</v>
      </c>
    </row>
    <row r="163" spans="1:23">
      <c r="A163" s="1" t="s">
        <v>55</v>
      </c>
      <c r="B163" t="s">
        <v>56</v>
      </c>
      <c r="C163" s="1" t="s">
        <v>57</v>
      </c>
      <c r="D163" s="1" t="s">
        <v>58</v>
      </c>
      <c r="E163" s="1" t="s">
        <v>58</v>
      </c>
      <c r="F163" s="1" t="s">
        <v>59</v>
      </c>
      <c r="G163" s="1" t="s">
        <v>24</v>
      </c>
      <c r="H163" s="1" t="s">
        <v>39</v>
      </c>
      <c r="I163" s="1" t="s">
        <v>53</v>
      </c>
      <c r="M163" s="1">
        <v>-5</v>
      </c>
      <c r="V163" s="2">
        <f t="shared" si="1"/>
        <v>9.2999999999999972E-2</v>
      </c>
      <c r="W163" s="1">
        <v>0.90700000000000003</v>
      </c>
    </row>
    <row r="164" spans="1:23">
      <c r="A164" s="1" t="s">
        <v>55</v>
      </c>
      <c r="B164" t="s">
        <v>56</v>
      </c>
      <c r="C164" s="1" t="s">
        <v>57</v>
      </c>
      <c r="D164" s="1" t="s">
        <v>58</v>
      </c>
      <c r="E164" s="1" t="s">
        <v>58</v>
      </c>
      <c r="F164" s="1" t="s">
        <v>59</v>
      </c>
      <c r="G164" s="1" t="s">
        <v>24</v>
      </c>
      <c r="H164" s="1" t="s">
        <v>39</v>
      </c>
      <c r="I164" s="1" t="s">
        <v>53</v>
      </c>
      <c r="M164" s="1">
        <v>0</v>
      </c>
      <c r="V164" s="2">
        <f t="shared" si="1"/>
        <v>0.18700000000000006</v>
      </c>
      <c r="W164" s="1">
        <v>0.81299999999999994</v>
      </c>
    </row>
    <row r="165" spans="1:23">
      <c r="A165" s="1" t="s">
        <v>55</v>
      </c>
      <c r="B165" t="s">
        <v>56</v>
      </c>
      <c r="C165" s="1" t="s">
        <v>57</v>
      </c>
      <c r="D165" s="1" t="s">
        <v>58</v>
      </c>
      <c r="E165" s="1" t="s">
        <v>58</v>
      </c>
      <c r="F165" s="1" t="s">
        <v>59</v>
      </c>
      <c r="G165" s="1" t="s">
        <v>24</v>
      </c>
      <c r="H165" s="1" t="s">
        <v>39</v>
      </c>
      <c r="I165" s="1" t="s">
        <v>53</v>
      </c>
      <c r="M165" s="1">
        <v>5</v>
      </c>
      <c r="V165" s="2">
        <f t="shared" si="1"/>
        <v>0.48799999999999999</v>
      </c>
      <c r="W165" s="1">
        <v>0.51200000000000001</v>
      </c>
    </row>
    <row r="166" spans="1:23">
      <c r="A166" s="1" t="s">
        <v>55</v>
      </c>
      <c r="B166" t="s">
        <v>56</v>
      </c>
      <c r="C166" s="1" t="s">
        <v>57</v>
      </c>
      <c r="D166" s="1" t="s">
        <v>58</v>
      </c>
      <c r="E166" s="1" t="s">
        <v>58</v>
      </c>
      <c r="F166" s="1" t="s">
        <v>59</v>
      </c>
      <c r="G166" s="1" t="s">
        <v>24</v>
      </c>
      <c r="H166" s="1" t="s">
        <v>39</v>
      </c>
      <c r="I166" s="1" t="s">
        <v>53</v>
      </c>
      <c r="M166" s="1">
        <v>10</v>
      </c>
      <c r="V166" s="2">
        <f t="shared" si="1"/>
        <v>0.74099999999999999</v>
      </c>
      <c r="W166" s="1">
        <v>0.25900000000000001</v>
      </c>
    </row>
    <row r="167" spans="1:23">
      <c r="A167" s="1" t="s">
        <v>55</v>
      </c>
      <c r="B167" t="s">
        <v>56</v>
      </c>
      <c r="C167" s="1" t="s">
        <v>57</v>
      </c>
      <c r="D167" s="1" t="s">
        <v>58</v>
      </c>
      <c r="E167" s="1" t="s">
        <v>58</v>
      </c>
      <c r="F167" s="1" t="s">
        <v>59</v>
      </c>
      <c r="G167" s="1" t="s">
        <v>24</v>
      </c>
      <c r="H167" s="1" t="s">
        <v>39</v>
      </c>
      <c r="I167" s="1" t="s">
        <v>53</v>
      </c>
      <c r="M167" s="1">
        <v>-10</v>
      </c>
      <c r="V167" s="2">
        <f t="shared" si="1"/>
        <v>5.0000000000000044E-2</v>
      </c>
      <c r="W167" s="1">
        <v>0.95</v>
      </c>
    </row>
    <row r="168" spans="1:23">
      <c r="A168" s="1" t="s">
        <v>55</v>
      </c>
      <c r="B168" t="s">
        <v>56</v>
      </c>
      <c r="C168" s="1" t="s">
        <v>57</v>
      </c>
      <c r="D168" s="1" t="s">
        <v>58</v>
      </c>
      <c r="E168" s="1" t="s">
        <v>58</v>
      </c>
      <c r="F168" s="1" t="s">
        <v>59</v>
      </c>
      <c r="G168" s="1" t="s">
        <v>24</v>
      </c>
      <c r="H168" s="1" t="s">
        <v>39</v>
      </c>
      <c r="I168" s="1" t="s">
        <v>53</v>
      </c>
      <c r="M168" s="1">
        <v>-5</v>
      </c>
      <c r="V168" s="2">
        <f t="shared" si="1"/>
        <v>4.0000000000000036E-3</v>
      </c>
      <c r="W168" s="1">
        <v>0.996</v>
      </c>
    </row>
    <row r="169" spans="1:23">
      <c r="A169" s="1" t="s">
        <v>55</v>
      </c>
      <c r="B169" t="s">
        <v>56</v>
      </c>
      <c r="C169" s="1" t="s">
        <v>57</v>
      </c>
      <c r="D169" s="1" t="s">
        <v>58</v>
      </c>
      <c r="E169" s="1" t="s">
        <v>58</v>
      </c>
      <c r="F169" s="1" t="s">
        <v>59</v>
      </c>
      <c r="G169" s="1" t="s">
        <v>24</v>
      </c>
      <c r="H169" s="1" t="s">
        <v>39</v>
      </c>
      <c r="I169" s="1" t="s">
        <v>53</v>
      </c>
      <c r="M169" s="1">
        <v>0</v>
      </c>
      <c r="V169" s="2">
        <f t="shared" si="1"/>
        <v>7.5999999999999956E-2</v>
      </c>
      <c r="W169" s="1">
        <v>0.92400000000000004</v>
      </c>
    </row>
    <row r="170" spans="1:23">
      <c r="A170" s="1" t="s">
        <v>55</v>
      </c>
      <c r="B170" t="s">
        <v>56</v>
      </c>
      <c r="C170" s="1" t="s">
        <v>57</v>
      </c>
      <c r="D170" s="1" t="s">
        <v>58</v>
      </c>
      <c r="E170" s="1" t="s">
        <v>58</v>
      </c>
      <c r="F170" s="1" t="s">
        <v>59</v>
      </c>
      <c r="G170" s="1" t="s">
        <v>24</v>
      </c>
      <c r="H170" s="1" t="s">
        <v>39</v>
      </c>
      <c r="I170" s="1" t="s">
        <v>53</v>
      </c>
      <c r="M170" s="1">
        <v>5</v>
      </c>
      <c r="V170" s="2">
        <f t="shared" si="1"/>
        <v>0.10399999999999998</v>
      </c>
      <c r="W170" s="1">
        <v>0.89600000000000002</v>
      </c>
    </row>
    <row r="171" spans="1:23">
      <c r="A171" s="1" t="s">
        <v>55</v>
      </c>
      <c r="B171" t="s">
        <v>56</v>
      </c>
      <c r="C171" s="1" t="s">
        <v>57</v>
      </c>
      <c r="D171" s="1" t="s">
        <v>58</v>
      </c>
      <c r="E171" s="1" t="s">
        <v>58</v>
      </c>
      <c r="F171" s="1" t="s">
        <v>59</v>
      </c>
      <c r="G171" s="1" t="s">
        <v>24</v>
      </c>
      <c r="H171" s="1" t="s">
        <v>39</v>
      </c>
      <c r="I171" s="1" t="s">
        <v>53</v>
      </c>
      <c r="M171" s="1">
        <v>10</v>
      </c>
      <c r="V171" s="2">
        <f t="shared" si="1"/>
        <v>0.11799999999999999</v>
      </c>
      <c r="W171" s="1">
        <v>0.88200000000000001</v>
      </c>
    </row>
    <row r="172" spans="1:23">
      <c r="A172" s="1" t="s">
        <v>55</v>
      </c>
      <c r="B172" t="s">
        <v>56</v>
      </c>
      <c r="C172" s="1" t="s">
        <v>57</v>
      </c>
      <c r="D172" s="1" t="s">
        <v>58</v>
      </c>
      <c r="E172" s="1" t="s">
        <v>58</v>
      </c>
      <c r="F172" s="1" t="s">
        <v>59</v>
      </c>
      <c r="G172" s="1" t="s">
        <v>24</v>
      </c>
      <c r="H172" s="1" t="s">
        <v>38</v>
      </c>
      <c r="I172" s="1" t="s">
        <v>54</v>
      </c>
      <c r="M172" s="1">
        <v>-10</v>
      </c>
      <c r="V172" s="2">
        <f t="shared" si="1"/>
        <v>1.3000000000000012E-2</v>
      </c>
      <c r="W172" s="1">
        <v>0.98699999999999999</v>
      </c>
    </row>
    <row r="173" spans="1:23">
      <c r="A173" s="1" t="s">
        <v>55</v>
      </c>
      <c r="B173" t="s">
        <v>56</v>
      </c>
      <c r="C173" s="1" t="s">
        <v>57</v>
      </c>
      <c r="D173" s="1" t="s">
        <v>58</v>
      </c>
      <c r="E173" s="1" t="s">
        <v>58</v>
      </c>
      <c r="F173" s="1" t="s">
        <v>59</v>
      </c>
      <c r="G173" s="1" t="s">
        <v>24</v>
      </c>
      <c r="H173" s="1" t="s">
        <v>38</v>
      </c>
      <c r="I173" s="1" t="s">
        <v>54</v>
      </c>
      <c r="M173" s="1">
        <v>-5</v>
      </c>
      <c r="V173" s="2">
        <f t="shared" si="1"/>
        <v>3.0000000000000027E-3</v>
      </c>
      <c r="W173" s="1">
        <v>0.997</v>
      </c>
    </row>
    <row r="174" spans="1:23">
      <c r="A174" s="1" t="s">
        <v>55</v>
      </c>
      <c r="B174" t="s">
        <v>56</v>
      </c>
      <c r="C174" s="1" t="s">
        <v>57</v>
      </c>
      <c r="D174" s="1" t="s">
        <v>58</v>
      </c>
      <c r="E174" s="1" t="s">
        <v>58</v>
      </c>
      <c r="F174" s="1" t="s">
        <v>59</v>
      </c>
      <c r="G174" s="1" t="s">
        <v>24</v>
      </c>
      <c r="H174" s="1" t="s">
        <v>38</v>
      </c>
      <c r="I174" s="1" t="s">
        <v>54</v>
      </c>
      <c r="M174" s="1">
        <v>0</v>
      </c>
      <c r="V174" s="2">
        <f t="shared" si="1"/>
        <v>4.7000000000000042E-2</v>
      </c>
      <c r="W174" s="1">
        <v>0.95299999999999996</v>
      </c>
    </row>
    <row r="175" spans="1:23">
      <c r="A175" s="1" t="s">
        <v>55</v>
      </c>
      <c r="B175" t="s">
        <v>56</v>
      </c>
      <c r="C175" s="1" t="s">
        <v>57</v>
      </c>
      <c r="D175" s="1" t="s">
        <v>58</v>
      </c>
      <c r="E175" s="1" t="s">
        <v>58</v>
      </c>
      <c r="F175" s="1" t="s">
        <v>59</v>
      </c>
      <c r="G175" s="1" t="s">
        <v>24</v>
      </c>
      <c r="H175" s="1" t="s">
        <v>38</v>
      </c>
      <c r="I175" s="1" t="s">
        <v>54</v>
      </c>
      <c r="M175" s="1">
        <v>5</v>
      </c>
      <c r="V175" s="2">
        <f t="shared" si="1"/>
        <v>0.18799999999999994</v>
      </c>
      <c r="W175" s="1">
        <v>0.81200000000000006</v>
      </c>
    </row>
    <row r="176" spans="1:23">
      <c r="A176" s="1" t="s">
        <v>55</v>
      </c>
      <c r="B176" t="s">
        <v>56</v>
      </c>
      <c r="C176" s="1" t="s">
        <v>57</v>
      </c>
      <c r="D176" s="1" t="s">
        <v>58</v>
      </c>
      <c r="E176" s="1" t="s">
        <v>58</v>
      </c>
      <c r="F176" s="1" t="s">
        <v>59</v>
      </c>
      <c r="G176" s="1" t="s">
        <v>24</v>
      </c>
      <c r="H176" s="1" t="s">
        <v>38</v>
      </c>
      <c r="I176" s="1" t="s">
        <v>54</v>
      </c>
      <c r="M176" s="1">
        <v>10</v>
      </c>
      <c r="V176" s="2">
        <f t="shared" si="1"/>
        <v>0.34599999999999997</v>
      </c>
      <c r="W176" s="1">
        <v>0.65400000000000003</v>
      </c>
    </row>
    <row r="177" spans="1:23">
      <c r="A177" s="1" t="s">
        <v>55</v>
      </c>
      <c r="B177" t="s">
        <v>56</v>
      </c>
      <c r="C177" s="1" t="s">
        <v>57</v>
      </c>
      <c r="D177" s="1" t="s">
        <v>58</v>
      </c>
      <c r="E177" s="1" t="s">
        <v>58</v>
      </c>
      <c r="F177" s="1" t="s">
        <v>59</v>
      </c>
      <c r="G177" s="1" t="s">
        <v>24</v>
      </c>
      <c r="H177" s="1" t="s">
        <v>39</v>
      </c>
      <c r="I177" s="1" t="s">
        <v>54</v>
      </c>
      <c r="M177" s="1">
        <v>-10</v>
      </c>
      <c r="V177" s="2">
        <f t="shared" si="1"/>
        <v>7.5999999999999956E-2</v>
      </c>
      <c r="W177" s="1">
        <v>0.92400000000000004</v>
      </c>
    </row>
    <row r="178" spans="1:23">
      <c r="A178" s="1" t="s">
        <v>55</v>
      </c>
      <c r="B178" t="s">
        <v>56</v>
      </c>
      <c r="C178" s="1" t="s">
        <v>57</v>
      </c>
      <c r="D178" s="1" t="s">
        <v>58</v>
      </c>
      <c r="E178" s="1" t="s">
        <v>58</v>
      </c>
      <c r="F178" s="1" t="s">
        <v>59</v>
      </c>
      <c r="G178" s="1" t="s">
        <v>24</v>
      </c>
      <c r="H178" s="1" t="s">
        <v>39</v>
      </c>
      <c r="I178" s="1" t="s">
        <v>54</v>
      </c>
      <c r="M178" s="1">
        <v>-5</v>
      </c>
      <c r="V178" s="2">
        <f t="shared" si="1"/>
        <v>0.11099999999999999</v>
      </c>
      <c r="W178" s="1">
        <v>0.88900000000000001</v>
      </c>
    </row>
    <row r="179" spans="1:23">
      <c r="A179" s="1" t="s">
        <v>55</v>
      </c>
      <c r="B179" t="s">
        <v>56</v>
      </c>
      <c r="C179" s="1" t="s">
        <v>57</v>
      </c>
      <c r="D179" s="1" t="s">
        <v>58</v>
      </c>
      <c r="E179" s="1" t="s">
        <v>58</v>
      </c>
      <c r="F179" s="1" t="s">
        <v>59</v>
      </c>
      <c r="G179" s="1" t="s">
        <v>24</v>
      </c>
      <c r="H179" s="1" t="s">
        <v>39</v>
      </c>
      <c r="I179" s="1" t="s">
        <v>54</v>
      </c>
      <c r="M179" s="1">
        <v>0</v>
      </c>
      <c r="V179" s="2">
        <f t="shared" si="1"/>
        <v>0.246</v>
      </c>
      <c r="W179" s="1">
        <v>0.754</v>
      </c>
    </row>
    <row r="180" spans="1:23">
      <c r="A180" s="1" t="s">
        <v>55</v>
      </c>
      <c r="B180" t="s">
        <v>56</v>
      </c>
      <c r="C180" s="1" t="s">
        <v>57</v>
      </c>
      <c r="D180" s="1" t="s">
        <v>58</v>
      </c>
      <c r="E180" s="1" t="s">
        <v>58</v>
      </c>
      <c r="F180" s="1" t="s">
        <v>59</v>
      </c>
      <c r="G180" s="1" t="s">
        <v>24</v>
      </c>
      <c r="H180" s="1" t="s">
        <v>39</v>
      </c>
      <c r="I180" s="1" t="s">
        <v>54</v>
      </c>
      <c r="M180" s="1">
        <v>5</v>
      </c>
      <c r="V180" s="2">
        <f t="shared" si="1"/>
        <v>0.51400000000000001</v>
      </c>
      <c r="W180" s="1">
        <v>0.48599999999999999</v>
      </c>
    </row>
    <row r="181" spans="1:23">
      <c r="A181" s="1" t="s">
        <v>55</v>
      </c>
      <c r="B181" t="s">
        <v>56</v>
      </c>
      <c r="C181" s="1" t="s">
        <v>57</v>
      </c>
      <c r="D181" s="1" t="s">
        <v>58</v>
      </c>
      <c r="E181" s="1" t="s">
        <v>58</v>
      </c>
      <c r="F181" s="1" t="s">
        <v>59</v>
      </c>
      <c r="G181" s="1" t="s">
        <v>24</v>
      </c>
      <c r="H181" s="1" t="s">
        <v>39</v>
      </c>
      <c r="I181" s="1" t="s">
        <v>54</v>
      </c>
      <c r="M181" s="1">
        <v>10</v>
      </c>
      <c r="V181" s="2">
        <f t="shared" si="1"/>
        <v>0.74199999999999999</v>
      </c>
      <c r="W181" s="1">
        <v>0.25800000000000001</v>
      </c>
    </row>
    <row r="182" spans="1:23">
      <c r="A182" s="1" t="s">
        <v>61</v>
      </c>
      <c r="B182" t="s">
        <v>62</v>
      </c>
      <c r="C182" s="1" t="s">
        <v>63</v>
      </c>
      <c r="D182" s="1" t="s">
        <v>64</v>
      </c>
      <c r="E182" s="1" t="s">
        <v>64</v>
      </c>
      <c r="F182" s="1" t="s">
        <v>4</v>
      </c>
      <c r="G182" s="1" t="s">
        <v>24</v>
      </c>
      <c r="I182" s="1" t="s">
        <v>53</v>
      </c>
      <c r="M182" s="1">
        <v>-9</v>
      </c>
      <c r="V182" s="2">
        <f t="shared" si="1"/>
        <v>0.32040816326530708</v>
      </c>
      <c r="W182" s="1">
        <v>0.67959183673469292</v>
      </c>
    </row>
    <row r="183" spans="1:23">
      <c r="A183" s="1" t="s">
        <v>61</v>
      </c>
      <c r="B183" t="s">
        <v>62</v>
      </c>
      <c r="C183" s="1" t="s">
        <v>63</v>
      </c>
      <c r="D183" s="1" t="s">
        <v>64</v>
      </c>
      <c r="E183" s="1" t="s">
        <v>64</v>
      </c>
      <c r="F183" s="1" t="s">
        <v>4</v>
      </c>
      <c r="G183" s="1" t="s">
        <v>24</v>
      </c>
      <c r="I183" s="1" t="s">
        <v>53</v>
      </c>
      <c r="M183" s="1">
        <v>-6</v>
      </c>
      <c r="V183" s="2">
        <f t="shared" si="1"/>
        <v>0.45918367346938804</v>
      </c>
      <c r="W183" s="1">
        <v>0.54081632653061196</v>
      </c>
    </row>
    <row r="184" spans="1:23">
      <c r="A184" s="1" t="s">
        <v>61</v>
      </c>
      <c r="B184" t="s">
        <v>62</v>
      </c>
      <c r="C184" s="1" t="s">
        <v>63</v>
      </c>
      <c r="D184" s="1" t="s">
        <v>64</v>
      </c>
      <c r="E184" s="1" t="s">
        <v>64</v>
      </c>
      <c r="F184" s="1" t="s">
        <v>4</v>
      </c>
      <c r="G184" s="1" t="s">
        <v>24</v>
      </c>
      <c r="I184" s="1" t="s">
        <v>53</v>
      </c>
      <c r="M184" s="1">
        <v>-3</v>
      </c>
      <c r="V184" s="2">
        <f t="shared" si="1"/>
        <v>0.56040816326530707</v>
      </c>
      <c r="W184" s="1">
        <v>0.43959183673469299</v>
      </c>
    </row>
    <row r="185" spans="1:23">
      <c r="A185" s="1" t="s">
        <v>61</v>
      </c>
      <c r="B185" t="s">
        <v>62</v>
      </c>
      <c r="C185" s="1" t="s">
        <v>63</v>
      </c>
      <c r="D185" s="1" t="s">
        <v>64</v>
      </c>
      <c r="E185" s="1" t="s">
        <v>64</v>
      </c>
      <c r="F185" s="1" t="s">
        <v>4</v>
      </c>
      <c r="G185" s="1" t="s">
        <v>24</v>
      </c>
      <c r="I185" s="1" t="s">
        <v>53</v>
      </c>
      <c r="M185" s="1">
        <v>0</v>
      </c>
      <c r="V185" s="2">
        <f t="shared" si="1"/>
        <v>0.64857142857142902</v>
      </c>
      <c r="W185" s="1">
        <v>0.35142857142857103</v>
      </c>
    </row>
    <row r="186" spans="1:23">
      <c r="A186" s="1" t="s">
        <v>61</v>
      </c>
      <c r="B186" t="s">
        <v>62</v>
      </c>
      <c r="C186" s="1" t="s">
        <v>63</v>
      </c>
      <c r="D186" s="1" t="s">
        <v>64</v>
      </c>
      <c r="E186" s="1" t="s">
        <v>64</v>
      </c>
      <c r="F186" s="1" t="s">
        <v>4</v>
      </c>
      <c r="G186" s="1" t="s">
        <v>24</v>
      </c>
      <c r="I186" s="1" t="s">
        <v>53</v>
      </c>
      <c r="M186" s="1">
        <v>3</v>
      </c>
      <c r="V186" s="2">
        <f t="shared" si="1"/>
        <v>0.74979591836734794</v>
      </c>
      <c r="W186" s="1">
        <v>0.25020408163265201</v>
      </c>
    </row>
    <row r="187" spans="1:23">
      <c r="A187" s="1" t="s">
        <v>61</v>
      </c>
      <c r="B187" t="s">
        <v>62</v>
      </c>
      <c r="C187" s="1" t="s">
        <v>63</v>
      </c>
      <c r="D187" s="1" t="s">
        <v>64</v>
      </c>
      <c r="E187" s="1" t="s">
        <v>64</v>
      </c>
      <c r="F187" s="1" t="s">
        <v>4</v>
      </c>
      <c r="G187" s="1" t="s">
        <v>24</v>
      </c>
      <c r="I187" s="1" t="s">
        <v>53</v>
      </c>
      <c r="M187" s="1">
        <v>6</v>
      </c>
      <c r="V187" s="2">
        <f t="shared" ref="V187:V229" si="2">IF(W187&gt;1,0,1-W187)</f>
        <v>0.77918367346938799</v>
      </c>
      <c r="W187" s="1">
        <v>0.22081632653061198</v>
      </c>
    </row>
    <row r="188" spans="1:23">
      <c r="A188" s="1" t="s">
        <v>61</v>
      </c>
      <c r="B188" t="s">
        <v>62</v>
      </c>
      <c r="C188" s="1" t="s">
        <v>63</v>
      </c>
      <c r="D188" s="1" t="s">
        <v>64</v>
      </c>
      <c r="E188" s="1" t="s">
        <v>64</v>
      </c>
      <c r="F188" s="1" t="s">
        <v>4</v>
      </c>
      <c r="G188" s="1" t="s">
        <v>24</v>
      </c>
      <c r="I188" s="1" t="s">
        <v>54</v>
      </c>
      <c r="M188" s="1">
        <v>-9</v>
      </c>
      <c r="V188" s="2">
        <f t="shared" si="2"/>
        <v>0.480408163265307</v>
      </c>
      <c r="W188" s="1">
        <v>0.519591836734693</v>
      </c>
    </row>
    <row r="189" spans="1:23">
      <c r="A189" s="1" t="s">
        <v>61</v>
      </c>
      <c r="B189" t="s">
        <v>62</v>
      </c>
      <c r="C189" s="1" t="s">
        <v>63</v>
      </c>
      <c r="D189" s="1" t="s">
        <v>64</v>
      </c>
      <c r="E189" s="1" t="s">
        <v>64</v>
      </c>
      <c r="F189" s="1" t="s">
        <v>4</v>
      </c>
      <c r="G189" s="1" t="s">
        <v>24</v>
      </c>
      <c r="I189" s="1" t="s">
        <v>54</v>
      </c>
      <c r="M189" s="1">
        <v>-6</v>
      </c>
      <c r="V189" s="2">
        <f t="shared" si="2"/>
        <v>0.58000000000000096</v>
      </c>
      <c r="W189" s="1">
        <v>0.41999999999999899</v>
      </c>
    </row>
    <row r="190" spans="1:23">
      <c r="A190" s="1" t="s">
        <v>61</v>
      </c>
      <c r="B190" t="s">
        <v>62</v>
      </c>
      <c r="C190" s="1" t="s">
        <v>63</v>
      </c>
      <c r="D190" s="1" t="s">
        <v>64</v>
      </c>
      <c r="E190" s="1" t="s">
        <v>64</v>
      </c>
      <c r="F190" s="1" t="s">
        <v>4</v>
      </c>
      <c r="G190" s="1" t="s">
        <v>24</v>
      </c>
      <c r="I190" s="1" t="s">
        <v>54</v>
      </c>
      <c r="M190" s="1">
        <v>-3</v>
      </c>
      <c r="V190" s="2">
        <f t="shared" si="2"/>
        <v>0.67959183673469403</v>
      </c>
      <c r="W190" s="1">
        <v>0.32040816326530602</v>
      </c>
    </row>
    <row r="191" spans="1:23">
      <c r="A191" s="1" t="s">
        <v>61</v>
      </c>
      <c r="B191" t="s">
        <v>62</v>
      </c>
      <c r="C191" s="1" t="s">
        <v>63</v>
      </c>
      <c r="D191" s="1" t="s">
        <v>64</v>
      </c>
      <c r="E191" s="1" t="s">
        <v>64</v>
      </c>
      <c r="F191" s="1" t="s">
        <v>4</v>
      </c>
      <c r="G191" s="1" t="s">
        <v>24</v>
      </c>
      <c r="I191" s="1" t="s">
        <v>54</v>
      </c>
      <c r="M191" s="1">
        <v>0</v>
      </c>
      <c r="V191" s="2">
        <f t="shared" si="2"/>
        <v>0.75959183673469399</v>
      </c>
      <c r="W191" s="1">
        <v>0.24040816326530601</v>
      </c>
    </row>
    <row r="192" spans="1:23">
      <c r="A192" s="1" t="s">
        <v>61</v>
      </c>
      <c r="B192" t="s">
        <v>62</v>
      </c>
      <c r="C192" s="1" t="s">
        <v>63</v>
      </c>
      <c r="D192" s="1" t="s">
        <v>64</v>
      </c>
      <c r="E192" s="1" t="s">
        <v>64</v>
      </c>
      <c r="F192" s="1" t="s">
        <v>4</v>
      </c>
      <c r="G192" s="1" t="s">
        <v>24</v>
      </c>
      <c r="I192" s="1" t="s">
        <v>54</v>
      </c>
      <c r="M192" s="1">
        <v>3</v>
      </c>
      <c r="V192" s="2">
        <f t="shared" si="2"/>
        <v>0.81020408163265401</v>
      </c>
      <c r="W192" s="1">
        <v>0.18979591836734599</v>
      </c>
    </row>
    <row r="193" spans="1:23">
      <c r="A193" s="1" t="s">
        <v>61</v>
      </c>
      <c r="B193" t="s">
        <v>62</v>
      </c>
      <c r="C193" s="1" t="s">
        <v>63</v>
      </c>
      <c r="D193" s="1" t="s">
        <v>64</v>
      </c>
      <c r="E193" s="1" t="s">
        <v>64</v>
      </c>
      <c r="F193" s="1" t="s">
        <v>4</v>
      </c>
      <c r="G193" s="1" t="s">
        <v>24</v>
      </c>
      <c r="I193" s="1" t="s">
        <v>54</v>
      </c>
      <c r="M193" s="1">
        <v>6</v>
      </c>
      <c r="V193" s="2">
        <f t="shared" si="2"/>
        <v>0.85918367346938795</v>
      </c>
      <c r="W193" s="1">
        <v>0.14081632653061202</v>
      </c>
    </row>
    <row r="194" spans="1:23">
      <c r="A194" s="1" t="s">
        <v>61</v>
      </c>
      <c r="B194" t="s">
        <v>62</v>
      </c>
      <c r="C194" s="1" t="s">
        <v>63</v>
      </c>
      <c r="D194" s="1" t="s">
        <v>65</v>
      </c>
      <c r="E194" s="1" t="s">
        <v>64</v>
      </c>
      <c r="F194" s="1" t="s">
        <v>4</v>
      </c>
      <c r="G194" s="1" t="s">
        <v>24</v>
      </c>
      <c r="I194" s="1" t="s">
        <v>53</v>
      </c>
      <c r="M194" s="1">
        <v>-9</v>
      </c>
      <c r="V194" s="2">
        <f t="shared" si="2"/>
        <v>0.18000000000000005</v>
      </c>
      <c r="W194" s="1">
        <v>0.82</v>
      </c>
    </row>
    <row r="195" spans="1:23">
      <c r="A195" s="1" t="s">
        <v>61</v>
      </c>
      <c r="B195" t="s">
        <v>62</v>
      </c>
      <c r="C195" s="1" t="s">
        <v>63</v>
      </c>
      <c r="D195" s="1" t="s">
        <v>65</v>
      </c>
      <c r="E195" s="1" t="s">
        <v>64</v>
      </c>
      <c r="F195" s="1" t="s">
        <v>4</v>
      </c>
      <c r="G195" s="1" t="s">
        <v>24</v>
      </c>
      <c r="I195" s="1" t="s">
        <v>53</v>
      </c>
      <c r="M195" s="1">
        <v>-6</v>
      </c>
      <c r="V195" s="2">
        <f t="shared" si="2"/>
        <v>0.31061224489796002</v>
      </c>
      <c r="W195" s="1">
        <v>0.68938775510203998</v>
      </c>
    </row>
    <row r="196" spans="1:23">
      <c r="A196" s="1" t="s">
        <v>61</v>
      </c>
      <c r="B196" t="s">
        <v>62</v>
      </c>
      <c r="C196" s="1" t="s">
        <v>63</v>
      </c>
      <c r="D196" s="1" t="s">
        <v>65</v>
      </c>
      <c r="E196" s="1" t="s">
        <v>64</v>
      </c>
      <c r="F196" s="1" t="s">
        <v>4</v>
      </c>
      <c r="G196" s="1" t="s">
        <v>24</v>
      </c>
      <c r="I196" s="1" t="s">
        <v>53</v>
      </c>
      <c r="M196" s="1">
        <v>-3</v>
      </c>
      <c r="V196" s="2">
        <f t="shared" si="2"/>
        <v>0.43959183673469393</v>
      </c>
      <c r="W196" s="1">
        <v>0.56040816326530607</v>
      </c>
    </row>
    <row r="197" spans="1:23">
      <c r="A197" s="1" t="s">
        <v>61</v>
      </c>
      <c r="B197" t="s">
        <v>62</v>
      </c>
      <c r="C197" s="1" t="s">
        <v>63</v>
      </c>
      <c r="D197" s="1" t="s">
        <v>65</v>
      </c>
      <c r="E197" s="1" t="s">
        <v>64</v>
      </c>
      <c r="F197" s="1" t="s">
        <v>4</v>
      </c>
      <c r="G197" s="1" t="s">
        <v>24</v>
      </c>
      <c r="I197" s="1" t="s">
        <v>53</v>
      </c>
      <c r="M197" s="1">
        <v>0</v>
      </c>
      <c r="V197" s="2">
        <f t="shared" si="2"/>
        <v>0.58979591836734802</v>
      </c>
      <c r="W197" s="1">
        <v>0.41020408163265204</v>
      </c>
    </row>
    <row r="198" spans="1:23">
      <c r="A198" s="1" t="s">
        <v>61</v>
      </c>
      <c r="B198" t="s">
        <v>62</v>
      </c>
      <c r="C198" s="1" t="s">
        <v>63</v>
      </c>
      <c r="D198" s="1" t="s">
        <v>65</v>
      </c>
      <c r="E198" s="1" t="s">
        <v>64</v>
      </c>
      <c r="F198" s="1" t="s">
        <v>4</v>
      </c>
      <c r="G198" s="1" t="s">
        <v>24</v>
      </c>
      <c r="I198" s="1" t="s">
        <v>53</v>
      </c>
      <c r="M198" s="1">
        <v>3</v>
      </c>
      <c r="V198" s="2">
        <f t="shared" si="2"/>
        <v>0.67959183673469492</v>
      </c>
      <c r="W198" s="1">
        <v>0.32040816326530502</v>
      </c>
    </row>
    <row r="199" spans="1:23">
      <c r="A199" s="1" t="s">
        <v>61</v>
      </c>
      <c r="B199" t="s">
        <v>62</v>
      </c>
      <c r="C199" s="1" t="s">
        <v>63</v>
      </c>
      <c r="D199" s="1" t="s">
        <v>65</v>
      </c>
      <c r="E199" s="1" t="s">
        <v>64</v>
      </c>
      <c r="F199" s="1" t="s">
        <v>4</v>
      </c>
      <c r="G199" s="1" t="s">
        <v>24</v>
      </c>
      <c r="I199" s="1" t="s">
        <v>53</v>
      </c>
      <c r="M199" s="1">
        <v>6</v>
      </c>
      <c r="V199" s="2">
        <f t="shared" si="2"/>
        <v>0.74979591836734794</v>
      </c>
      <c r="W199" s="1">
        <v>0.25020408163265201</v>
      </c>
    </row>
    <row r="200" spans="1:23">
      <c r="A200" s="1" t="s">
        <v>61</v>
      </c>
      <c r="B200" t="s">
        <v>62</v>
      </c>
      <c r="C200" s="1" t="s">
        <v>63</v>
      </c>
      <c r="D200" s="1" t="s">
        <v>65</v>
      </c>
      <c r="E200" s="1" t="s">
        <v>64</v>
      </c>
      <c r="F200" s="1" t="s">
        <v>4</v>
      </c>
      <c r="G200" s="1" t="s">
        <v>24</v>
      </c>
      <c r="I200" s="1" t="s">
        <v>54</v>
      </c>
      <c r="M200" s="1">
        <v>-9</v>
      </c>
      <c r="V200" s="2">
        <f t="shared" si="2"/>
        <v>0.33999999999999997</v>
      </c>
      <c r="W200" s="1">
        <v>0.66</v>
      </c>
    </row>
    <row r="201" spans="1:23">
      <c r="A201" s="1" t="s">
        <v>61</v>
      </c>
      <c r="B201" t="s">
        <v>62</v>
      </c>
      <c r="C201" s="1" t="s">
        <v>63</v>
      </c>
      <c r="D201" s="1" t="s">
        <v>65</v>
      </c>
      <c r="E201" s="1" t="s">
        <v>64</v>
      </c>
      <c r="F201" s="1" t="s">
        <v>4</v>
      </c>
      <c r="G201" s="1" t="s">
        <v>24</v>
      </c>
      <c r="I201" s="1" t="s">
        <v>54</v>
      </c>
      <c r="M201" s="1">
        <v>-6</v>
      </c>
      <c r="V201" s="2">
        <f t="shared" si="2"/>
        <v>0.480408163265307</v>
      </c>
      <c r="W201" s="1">
        <v>0.519591836734693</v>
      </c>
    </row>
    <row r="202" spans="1:23">
      <c r="A202" s="1" t="s">
        <v>61</v>
      </c>
      <c r="B202" t="s">
        <v>62</v>
      </c>
      <c r="C202" s="1" t="s">
        <v>63</v>
      </c>
      <c r="D202" s="1" t="s">
        <v>65</v>
      </c>
      <c r="E202" s="1" t="s">
        <v>64</v>
      </c>
      <c r="F202" s="1" t="s">
        <v>4</v>
      </c>
      <c r="G202" s="1" t="s">
        <v>24</v>
      </c>
      <c r="I202" s="1" t="s">
        <v>54</v>
      </c>
      <c r="M202" s="1">
        <v>-3</v>
      </c>
      <c r="V202" s="2">
        <f t="shared" si="2"/>
        <v>0.59959183673469496</v>
      </c>
      <c r="W202" s="1">
        <v>0.40040816326530504</v>
      </c>
    </row>
    <row r="203" spans="1:23">
      <c r="A203" s="1" t="s">
        <v>61</v>
      </c>
      <c r="B203" t="s">
        <v>62</v>
      </c>
      <c r="C203" s="1" t="s">
        <v>63</v>
      </c>
      <c r="D203" s="1" t="s">
        <v>65</v>
      </c>
      <c r="E203" s="1" t="s">
        <v>64</v>
      </c>
      <c r="F203" s="1" t="s">
        <v>4</v>
      </c>
      <c r="G203" s="1" t="s">
        <v>24</v>
      </c>
      <c r="I203" s="1" t="s">
        <v>54</v>
      </c>
      <c r="M203" s="1">
        <v>0</v>
      </c>
      <c r="V203" s="2">
        <f t="shared" si="2"/>
        <v>0.65183673469387804</v>
      </c>
      <c r="W203" s="1">
        <v>0.34816326530612202</v>
      </c>
    </row>
    <row r="204" spans="1:23">
      <c r="A204" s="1" t="s">
        <v>61</v>
      </c>
      <c r="B204" t="s">
        <v>62</v>
      </c>
      <c r="C204" s="1" t="s">
        <v>63</v>
      </c>
      <c r="D204" s="1" t="s">
        <v>65</v>
      </c>
      <c r="E204" s="1" t="s">
        <v>64</v>
      </c>
      <c r="F204" s="1" t="s">
        <v>4</v>
      </c>
      <c r="G204" s="1" t="s">
        <v>24</v>
      </c>
      <c r="I204" s="1" t="s">
        <v>54</v>
      </c>
      <c r="M204" s="1">
        <v>3</v>
      </c>
      <c r="V204" s="2">
        <f t="shared" si="2"/>
        <v>0.70897959183673498</v>
      </c>
      <c r="W204" s="1">
        <v>0.29102040816326502</v>
      </c>
    </row>
    <row r="205" spans="1:23">
      <c r="A205" s="1" t="s">
        <v>61</v>
      </c>
      <c r="B205" t="s">
        <v>62</v>
      </c>
      <c r="C205" s="1" t="s">
        <v>63</v>
      </c>
      <c r="D205" s="1" t="s">
        <v>65</v>
      </c>
      <c r="E205" s="1" t="s">
        <v>64</v>
      </c>
      <c r="F205" s="1" t="s">
        <v>4</v>
      </c>
      <c r="G205" s="1" t="s">
        <v>24</v>
      </c>
      <c r="I205" s="1" t="s">
        <v>54</v>
      </c>
      <c r="M205" s="1">
        <v>6</v>
      </c>
      <c r="V205" s="2">
        <f t="shared" si="2"/>
        <v>0.80040816326530695</v>
      </c>
      <c r="W205" s="1">
        <v>0.19959183673469302</v>
      </c>
    </row>
    <row r="206" spans="1:23">
      <c r="A206" s="1" t="s">
        <v>61</v>
      </c>
      <c r="B206" t="s">
        <v>62</v>
      </c>
      <c r="C206" s="1" t="s">
        <v>63</v>
      </c>
      <c r="D206" s="1" t="s">
        <v>66</v>
      </c>
      <c r="E206" s="1" t="s">
        <v>64</v>
      </c>
      <c r="F206" s="1" t="s">
        <v>4</v>
      </c>
      <c r="G206" s="1" t="s">
        <v>24</v>
      </c>
      <c r="I206" s="1" t="s">
        <v>53</v>
      </c>
      <c r="M206" s="1">
        <v>-9</v>
      </c>
      <c r="V206" s="2">
        <f t="shared" si="2"/>
        <v>0.53102040816326601</v>
      </c>
      <c r="W206" s="1">
        <v>0.46897959183673399</v>
      </c>
    </row>
    <row r="207" spans="1:23">
      <c r="A207" s="1" t="s">
        <v>61</v>
      </c>
      <c r="B207" t="s">
        <v>62</v>
      </c>
      <c r="C207" s="1" t="s">
        <v>63</v>
      </c>
      <c r="D207" s="1" t="s">
        <v>66</v>
      </c>
      <c r="E207" s="1" t="s">
        <v>64</v>
      </c>
      <c r="F207" s="1" t="s">
        <v>4</v>
      </c>
      <c r="G207" s="1" t="s">
        <v>24</v>
      </c>
      <c r="I207" s="1" t="s">
        <v>53</v>
      </c>
      <c r="M207" s="1">
        <v>-6</v>
      </c>
      <c r="V207" s="2">
        <f t="shared" si="2"/>
        <v>0.66979591836734798</v>
      </c>
      <c r="W207" s="1">
        <v>0.33020408163265202</v>
      </c>
    </row>
    <row r="208" spans="1:23">
      <c r="A208" s="1" t="s">
        <v>61</v>
      </c>
      <c r="B208" t="s">
        <v>62</v>
      </c>
      <c r="C208" s="1" t="s">
        <v>63</v>
      </c>
      <c r="D208" s="1" t="s">
        <v>66</v>
      </c>
      <c r="E208" s="1" t="s">
        <v>64</v>
      </c>
      <c r="F208" s="1" t="s">
        <v>4</v>
      </c>
      <c r="G208" s="1" t="s">
        <v>24</v>
      </c>
      <c r="I208" s="1" t="s">
        <v>53</v>
      </c>
      <c r="M208" s="1">
        <v>-3</v>
      </c>
      <c r="V208" s="2">
        <f t="shared" si="2"/>
        <v>0.74979591836734794</v>
      </c>
      <c r="W208" s="1">
        <v>0.25020408163265201</v>
      </c>
    </row>
    <row r="209" spans="1:23">
      <c r="A209" s="1" t="s">
        <v>61</v>
      </c>
      <c r="B209" t="s">
        <v>62</v>
      </c>
      <c r="C209" s="1" t="s">
        <v>63</v>
      </c>
      <c r="D209" s="1" t="s">
        <v>66</v>
      </c>
      <c r="E209" s="1" t="s">
        <v>64</v>
      </c>
      <c r="F209" s="1" t="s">
        <v>4</v>
      </c>
      <c r="G209" s="1" t="s">
        <v>24</v>
      </c>
      <c r="I209" s="1" t="s">
        <v>53</v>
      </c>
      <c r="M209" s="1">
        <v>0</v>
      </c>
      <c r="V209" s="2">
        <f t="shared" si="2"/>
        <v>0.80040816326530695</v>
      </c>
      <c r="W209" s="1">
        <v>0.19959183673469302</v>
      </c>
    </row>
    <row r="210" spans="1:23">
      <c r="A210" s="1" t="s">
        <v>61</v>
      </c>
      <c r="B210" t="s">
        <v>62</v>
      </c>
      <c r="C210" s="1" t="s">
        <v>63</v>
      </c>
      <c r="D210" s="1" t="s">
        <v>66</v>
      </c>
      <c r="E210" s="1" t="s">
        <v>64</v>
      </c>
      <c r="F210" s="1" t="s">
        <v>4</v>
      </c>
      <c r="G210" s="1" t="s">
        <v>24</v>
      </c>
      <c r="I210" s="1" t="s">
        <v>53</v>
      </c>
      <c r="M210" s="1">
        <v>3</v>
      </c>
      <c r="V210" s="2">
        <f t="shared" si="2"/>
        <v>0.82979591836734701</v>
      </c>
      <c r="W210" s="1">
        <v>0.17020408163265302</v>
      </c>
    </row>
    <row r="211" spans="1:23">
      <c r="A211" s="1" t="s">
        <v>61</v>
      </c>
      <c r="B211" t="s">
        <v>62</v>
      </c>
      <c r="C211" s="1" t="s">
        <v>63</v>
      </c>
      <c r="D211" s="1" t="s">
        <v>66</v>
      </c>
      <c r="E211" s="1" t="s">
        <v>64</v>
      </c>
      <c r="F211" s="1" t="s">
        <v>4</v>
      </c>
      <c r="G211" s="1" t="s">
        <v>24</v>
      </c>
      <c r="I211" s="1" t="s">
        <v>53</v>
      </c>
      <c r="M211" s="1">
        <v>6</v>
      </c>
      <c r="V211" s="2">
        <f t="shared" si="2"/>
        <v>0.88040816326530702</v>
      </c>
      <c r="W211" s="1">
        <v>0.11959183673469299</v>
      </c>
    </row>
    <row r="212" spans="1:23">
      <c r="A212" s="1" t="s">
        <v>61</v>
      </c>
      <c r="B212" t="s">
        <v>62</v>
      </c>
      <c r="C212" s="1" t="s">
        <v>63</v>
      </c>
      <c r="D212" s="1" t="s">
        <v>66</v>
      </c>
      <c r="E212" s="1" t="s">
        <v>64</v>
      </c>
      <c r="F212" s="1" t="s">
        <v>4</v>
      </c>
      <c r="G212" s="1" t="s">
        <v>24</v>
      </c>
      <c r="I212" s="1" t="s">
        <v>54</v>
      </c>
      <c r="M212" s="1">
        <v>-9</v>
      </c>
      <c r="V212" s="2">
        <f t="shared" si="2"/>
        <v>0.60122448979591903</v>
      </c>
      <c r="W212" s="1">
        <v>0.39877551020408097</v>
      </c>
    </row>
    <row r="213" spans="1:23">
      <c r="A213" s="1" t="s">
        <v>61</v>
      </c>
      <c r="B213" t="s">
        <v>62</v>
      </c>
      <c r="C213" s="1" t="s">
        <v>63</v>
      </c>
      <c r="D213" s="1" t="s">
        <v>66</v>
      </c>
      <c r="E213" s="1" t="s">
        <v>64</v>
      </c>
      <c r="F213" s="1" t="s">
        <v>4</v>
      </c>
      <c r="G213" s="1" t="s">
        <v>24</v>
      </c>
      <c r="I213" s="1" t="s">
        <v>54</v>
      </c>
      <c r="M213" s="1">
        <v>-6</v>
      </c>
      <c r="V213" s="2">
        <f t="shared" si="2"/>
        <v>0.72040816326530699</v>
      </c>
      <c r="W213" s="1">
        <v>0.27959183673469301</v>
      </c>
    </row>
    <row r="214" spans="1:23">
      <c r="A214" s="1" t="s">
        <v>61</v>
      </c>
      <c r="B214" t="s">
        <v>62</v>
      </c>
      <c r="C214" s="1" t="s">
        <v>63</v>
      </c>
      <c r="D214" s="1" t="s">
        <v>66</v>
      </c>
      <c r="E214" s="1" t="s">
        <v>64</v>
      </c>
      <c r="F214" s="1" t="s">
        <v>4</v>
      </c>
      <c r="G214" s="1" t="s">
        <v>24</v>
      </c>
      <c r="I214" s="1" t="s">
        <v>54</v>
      </c>
      <c r="M214" s="1">
        <v>-3</v>
      </c>
      <c r="V214" s="2">
        <f t="shared" si="2"/>
        <v>0.80040816326530695</v>
      </c>
      <c r="W214" s="1">
        <v>0.19959183673469302</v>
      </c>
    </row>
    <row r="215" spans="1:23">
      <c r="A215" s="1" t="s">
        <v>61</v>
      </c>
      <c r="B215" t="s">
        <v>62</v>
      </c>
      <c r="C215" s="1" t="s">
        <v>63</v>
      </c>
      <c r="D215" s="1" t="s">
        <v>66</v>
      </c>
      <c r="E215" s="1" t="s">
        <v>64</v>
      </c>
      <c r="F215" s="1" t="s">
        <v>4</v>
      </c>
      <c r="G215" s="1" t="s">
        <v>24</v>
      </c>
      <c r="I215" s="1" t="s">
        <v>54</v>
      </c>
      <c r="M215" s="1">
        <v>0</v>
      </c>
      <c r="V215" s="2">
        <f t="shared" si="2"/>
        <v>0.85102040816326596</v>
      </c>
      <c r="W215" s="1">
        <v>0.14897959183673401</v>
      </c>
    </row>
    <row r="216" spans="1:23">
      <c r="A216" s="1" t="s">
        <v>61</v>
      </c>
      <c r="B216" t="s">
        <v>62</v>
      </c>
      <c r="C216" s="1" t="s">
        <v>63</v>
      </c>
      <c r="D216" s="1" t="s">
        <v>66</v>
      </c>
      <c r="E216" s="1" t="s">
        <v>64</v>
      </c>
      <c r="F216" s="1" t="s">
        <v>4</v>
      </c>
      <c r="G216" s="1" t="s">
        <v>24</v>
      </c>
      <c r="I216" s="1" t="s">
        <v>54</v>
      </c>
      <c r="M216" s="1">
        <v>3</v>
      </c>
      <c r="V216" s="2">
        <f t="shared" si="2"/>
        <v>0.87061224489795996</v>
      </c>
      <c r="W216" s="1">
        <v>0.12938775510204001</v>
      </c>
    </row>
    <row r="217" spans="1:23">
      <c r="A217" s="1" t="s">
        <v>61</v>
      </c>
      <c r="B217" t="s">
        <v>62</v>
      </c>
      <c r="C217" s="1" t="s">
        <v>63</v>
      </c>
      <c r="D217" s="1" t="s">
        <v>66</v>
      </c>
      <c r="E217" s="1" t="s">
        <v>64</v>
      </c>
      <c r="F217" s="1" t="s">
        <v>4</v>
      </c>
      <c r="G217" s="1" t="s">
        <v>24</v>
      </c>
      <c r="I217" s="1" t="s">
        <v>54</v>
      </c>
      <c r="M217" s="1">
        <v>6</v>
      </c>
      <c r="V217" s="2">
        <f t="shared" si="2"/>
        <v>0.86897959183673501</v>
      </c>
      <c r="W217" s="1">
        <v>0.13102040816326499</v>
      </c>
    </row>
    <row r="218" spans="1:23">
      <c r="A218" s="1" t="s">
        <v>61</v>
      </c>
      <c r="B218" t="s">
        <v>62</v>
      </c>
      <c r="C218" s="1" t="s">
        <v>63</v>
      </c>
      <c r="D218" s="1" t="s">
        <v>49</v>
      </c>
      <c r="E218" s="1" t="s">
        <v>49</v>
      </c>
      <c r="F218" s="1" t="s">
        <v>4</v>
      </c>
      <c r="G218" s="1" t="s">
        <v>24</v>
      </c>
      <c r="I218" s="1" t="s">
        <v>53</v>
      </c>
      <c r="M218" s="1">
        <v>-9</v>
      </c>
      <c r="V218" s="2">
        <f t="shared" si="2"/>
        <v>0.32040816326530708</v>
      </c>
      <c r="W218" s="1">
        <v>0.67959183673469292</v>
      </c>
    </row>
    <row r="219" spans="1:23">
      <c r="A219" s="1" t="s">
        <v>61</v>
      </c>
      <c r="B219" t="s">
        <v>62</v>
      </c>
      <c r="C219" s="1" t="s">
        <v>63</v>
      </c>
      <c r="D219" s="1" t="s">
        <v>49</v>
      </c>
      <c r="E219" s="1" t="s">
        <v>49</v>
      </c>
      <c r="F219" s="1" t="s">
        <v>4</v>
      </c>
      <c r="G219" s="1" t="s">
        <v>24</v>
      </c>
      <c r="I219" s="1" t="s">
        <v>53</v>
      </c>
      <c r="M219" s="1">
        <v>-6</v>
      </c>
      <c r="V219" s="2">
        <f t="shared" si="2"/>
        <v>0.36938775510204103</v>
      </c>
      <c r="W219" s="1">
        <v>0.63061224489795897</v>
      </c>
    </row>
    <row r="220" spans="1:23">
      <c r="A220" s="1" t="s">
        <v>61</v>
      </c>
      <c r="B220" t="s">
        <v>62</v>
      </c>
      <c r="C220" s="1" t="s">
        <v>63</v>
      </c>
      <c r="D220" s="1" t="s">
        <v>49</v>
      </c>
      <c r="E220" s="1" t="s">
        <v>49</v>
      </c>
      <c r="F220" s="1" t="s">
        <v>4</v>
      </c>
      <c r="G220" s="1" t="s">
        <v>24</v>
      </c>
      <c r="I220" s="1" t="s">
        <v>53</v>
      </c>
      <c r="M220" s="1">
        <v>-3</v>
      </c>
      <c r="V220" s="2">
        <f t="shared" si="2"/>
        <v>0.44122448979591899</v>
      </c>
      <c r="W220" s="1">
        <v>0.55877551020408101</v>
      </c>
    </row>
    <row r="221" spans="1:23">
      <c r="A221" s="1" t="s">
        <v>61</v>
      </c>
      <c r="B221" t="s">
        <v>62</v>
      </c>
      <c r="C221" s="1" t="s">
        <v>63</v>
      </c>
      <c r="D221" s="1" t="s">
        <v>49</v>
      </c>
      <c r="E221" s="1" t="s">
        <v>49</v>
      </c>
      <c r="F221" s="1" t="s">
        <v>4</v>
      </c>
      <c r="G221" s="1" t="s">
        <v>24</v>
      </c>
      <c r="I221" s="1" t="s">
        <v>53</v>
      </c>
      <c r="M221" s="1">
        <v>0</v>
      </c>
      <c r="V221" s="2">
        <f t="shared" si="2"/>
        <v>0.519591836734695</v>
      </c>
      <c r="W221" s="1">
        <v>0.48040816326530505</v>
      </c>
    </row>
    <row r="222" spans="1:23">
      <c r="A222" s="1" t="s">
        <v>61</v>
      </c>
      <c r="B222" t="s">
        <v>62</v>
      </c>
      <c r="C222" s="1" t="s">
        <v>63</v>
      </c>
      <c r="D222" s="1" t="s">
        <v>49</v>
      </c>
      <c r="E222" s="1" t="s">
        <v>49</v>
      </c>
      <c r="F222" s="1" t="s">
        <v>4</v>
      </c>
      <c r="G222" s="1" t="s">
        <v>24</v>
      </c>
      <c r="I222" s="1" t="s">
        <v>53</v>
      </c>
      <c r="M222" s="1">
        <v>3</v>
      </c>
      <c r="V222" s="2">
        <f t="shared" si="2"/>
        <v>0.57020408163265401</v>
      </c>
      <c r="W222" s="1">
        <v>0.42979591836734599</v>
      </c>
    </row>
    <row r="223" spans="1:23">
      <c r="A223" s="1" t="s">
        <v>61</v>
      </c>
      <c r="B223" t="s">
        <v>62</v>
      </c>
      <c r="C223" s="1" t="s">
        <v>63</v>
      </c>
      <c r="D223" s="1" t="s">
        <v>49</v>
      </c>
      <c r="E223" s="1" t="s">
        <v>49</v>
      </c>
      <c r="F223" s="1" t="s">
        <v>4</v>
      </c>
      <c r="G223" s="1" t="s">
        <v>24</v>
      </c>
      <c r="I223" s="1" t="s">
        <v>53</v>
      </c>
      <c r="M223" s="1">
        <v>6</v>
      </c>
      <c r="V223" s="2">
        <f t="shared" si="2"/>
        <v>0.59959183673469396</v>
      </c>
      <c r="W223" s="1">
        <v>0.40040816326530604</v>
      </c>
    </row>
    <row r="224" spans="1:23">
      <c r="A224" s="1" t="s">
        <v>61</v>
      </c>
      <c r="B224" t="s">
        <v>62</v>
      </c>
      <c r="C224" s="1" t="s">
        <v>63</v>
      </c>
      <c r="D224" s="1" t="s">
        <v>49</v>
      </c>
      <c r="E224" s="1" t="s">
        <v>49</v>
      </c>
      <c r="F224" s="1" t="s">
        <v>4</v>
      </c>
      <c r="G224" s="1" t="s">
        <v>24</v>
      </c>
      <c r="I224" s="1" t="s">
        <v>54</v>
      </c>
      <c r="M224" s="1">
        <v>-9</v>
      </c>
      <c r="V224" s="2">
        <f t="shared" si="2"/>
        <v>0.41020408163265398</v>
      </c>
      <c r="W224" s="1">
        <v>0.58979591836734602</v>
      </c>
    </row>
    <row r="225" spans="1:23">
      <c r="A225" s="1" t="s">
        <v>61</v>
      </c>
      <c r="B225" t="s">
        <v>62</v>
      </c>
      <c r="C225" s="1" t="s">
        <v>63</v>
      </c>
      <c r="D225" s="1" t="s">
        <v>49</v>
      </c>
      <c r="E225" s="1" t="s">
        <v>49</v>
      </c>
      <c r="F225" s="1" t="s">
        <v>4</v>
      </c>
      <c r="G225" s="1" t="s">
        <v>24</v>
      </c>
      <c r="I225" s="1" t="s">
        <v>54</v>
      </c>
      <c r="M225" s="1">
        <v>-6</v>
      </c>
      <c r="V225" s="2">
        <f t="shared" si="2"/>
        <v>0.539183673469388</v>
      </c>
      <c r="W225" s="1">
        <v>0.460816326530612</v>
      </c>
    </row>
    <row r="226" spans="1:23">
      <c r="A226" s="1" t="s">
        <v>61</v>
      </c>
      <c r="B226" t="s">
        <v>62</v>
      </c>
      <c r="C226" s="1" t="s">
        <v>63</v>
      </c>
      <c r="D226" s="1" t="s">
        <v>49</v>
      </c>
      <c r="E226" s="1" t="s">
        <v>49</v>
      </c>
      <c r="F226" s="1" t="s">
        <v>4</v>
      </c>
      <c r="G226" s="1" t="s">
        <v>24</v>
      </c>
      <c r="I226" s="1" t="s">
        <v>54</v>
      </c>
      <c r="M226" s="1">
        <v>-3</v>
      </c>
      <c r="V226" s="2">
        <f t="shared" si="2"/>
        <v>0.63061224489795997</v>
      </c>
      <c r="W226" s="1">
        <v>0.36938775510204003</v>
      </c>
    </row>
    <row r="227" spans="1:23">
      <c r="A227" s="1" t="s">
        <v>61</v>
      </c>
      <c r="B227" t="s">
        <v>62</v>
      </c>
      <c r="C227" s="1" t="s">
        <v>63</v>
      </c>
      <c r="D227" s="1" t="s">
        <v>49</v>
      </c>
      <c r="E227" s="1" t="s">
        <v>49</v>
      </c>
      <c r="F227" s="1" t="s">
        <v>4</v>
      </c>
      <c r="G227" s="1" t="s">
        <v>24</v>
      </c>
      <c r="I227" s="1" t="s">
        <v>54</v>
      </c>
      <c r="M227" s="1">
        <v>0</v>
      </c>
      <c r="V227" s="2">
        <f t="shared" si="2"/>
        <v>0.70897959183673498</v>
      </c>
      <c r="W227" s="1">
        <v>0.29102040816326502</v>
      </c>
    </row>
    <row r="228" spans="1:23">
      <c r="A228" s="1" t="s">
        <v>61</v>
      </c>
      <c r="B228" t="s">
        <v>62</v>
      </c>
      <c r="C228" s="1" t="s">
        <v>63</v>
      </c>
      <c r="D228" s="1" t="s">
        <v>49</v>
      </c>
      <c r="E228" s="1" t="s">
        <v>49</v>
      </c>
      <c r="F228" s="1" t="s">
        <v>4</v>
      </c>
      <c r="G228" s="1" t="s">
        <v>24</v>
      </c>
      <c r="I228" s="1" t="s">
        <v>54</v>
      </c>
      <c r="M228" s="1">
        <v>3</v>
      </c>
      <c r="V228" s="2">
        <f t="shared" si="2"/>
        <v>0.72040816326530699</v>
      </c>
      <c r="W228" s="1">
        <v>0.27959183673469301</v>
      </c>
    </row>
    <row r="229" spans="1:23">
      <c r="A229" s="1" t="s">
        <v>61</v>
      </c>
      <c r="B229" t="s">
        <v>62</v>
      </c>
      <c r="C229" s="1" t="s">
        <v>63</v>
      </c>
      <c r="D229" s="1" t="s">
        <v>49</v>
      </c>
      <c r="E229" s="1" t="s">
        <v>49</v>
      </c>
      <c r="F229" s="1" t="s">
        <v>4</v>
      </c>
      <c r="G229" s="1" t="s">
        <v>24</v>
      </c>
      <c r="I229" s="1" t="s">
        <v>54</v>
      </c>
      <c r="M229" s="1">
        <v>6</v>
      </c>
      <c r="V229" s="2">
        <f t="shared" si="2"/>
        <v>0.73020408163265405</v>
      </c>
      <c r="W229" s="1">
        <v>0.26979591836734601</v>
      </c>
    </row>
    <row r="230" spans="1:23">
      <c r="A230" s="1" t="s">
        <v>67</v>
      </c>
      <c r="B230" t="s">
        <v>68</v>
      </c>
      <c r="C230" s="1" t="s">
        <v>69</v>
      </c>
      <c r="D230" s="1" t="s">
        <v>71</v>
      </c>
      <c r="E230" s="1" t="s">
        <v>70</v>
      </c>
      <c r="F230" s="1" t="s">
        <v>4</v>
      </c>
      <c r="G230" s="1" t="s">
        <v>24</v>
      </c>
      <c r="I230" s="1" t="s">
        <v>72</v>
      </c>
      <c r="J230" s="1">
        <v>20</v>
      </c>
      <c r="L230" s="1">
        <v>0.34884708737864001</v>
      </c>
      <c r="M230" s="1">
        <v>0</v>
      </c>
      <c r="S230" s="1">
        <v>1.5556994818652801</v>
      </c>
    </row>
    <row r="231" spans="1:23">
      <c r="A231" s="1" t="s">
        <v>67</v>
      </c>
      <c r="B231" t="s">
        <v>68</v>
      </c>
      <c r="C231" s="1" t="s">
        <v>69</v>
      </c>
      <c r="D231" s="1" t="s">
        <v>71</v>
      </c>
      <c r="E231" s="1" t="s">
        <v>70</v>
      </c>
      <c r="F231" s="1" t="s">
        <v>4</v>
      </c>
      <c r="G231" s="1" t="s">
        <v>24</v>
      </c>
      <c r="I231" s="1" t="s">
        <v>72</v>
      </c>
      <c r="J231" s="1">
        <v>25</v>
      </c>
      <c r="L231" s="1">
        <v>0.37402912621359202</v>
      </c>
      <c r="M231" s="1">
        <v>0</v>
      </c>
      <c r="S231" s="1">
        <v>1.65932642487046</v>
      </c>
    </row>
    <row r="232" spans="1:23">
      <c r="A232" s="1" t="s">
        <v>67</v>
      </c>
      <c r="B232" t="s">
        <v>68</v>
      </c>
      <c r="C232" s="1" t="s">
        <v>69</v>
      </c>
      <c r="D232" s="1" t="s">
        <v>71</v>
      </c>
      <c r="E232" s="1" t="s">
        <v>70</v>
      </c>
      <c r="F232" s="1" t="s">
        <v>4</v>
      </c>
      <c r="G232" s="1" t="s">
        <v>24</v>
      </c>
      <c r="I232" s="1" t="s">
        <v>72</v>
      </c>
      <c r="J232" s="1">
        <v>30</v>
      </c>
      <c r="L232" s="1">
        <v>0.40042475728155302</v>
      </c>
      <c r="M232" s="1">
        <v>0</v>
      </c>
      <c r="S232" s="1">
        <v>1.69170984455958</v>
      </c>
    </row>
    <row r="233" spans="1:23">
      <c r="A233" s="1" t="s">
        <v>67</v>
      </c>
      <c r="B233" t="s">
        <v>68</v>
      </c>
      <c r="C233" s="1" t="s">
        <v>69</v>
      </c>
      <c r="D233" s="1" t="s">
        <v>71</v>
      </c>
      <c r="E233" s="1" t="s">
        <v>70</v>
      </c>
      <c r="F233" s="1" t="s">
        <v>4</v>
      </c>
      <c r="G233" s="1" t="s">
        <v>24</v>
      </c>
      <c r="I233" s="1" t="s">
        <v>72</v>
      </c>
      <c r="J233" s="1">
        <v>35</v>
      </c>
      <c r="L233" s="1">
        <v>0.42530339805825201</v>
      </c>
      <c r="M233" s="1">
        <v>0</v>
      </c>
      <c r="S233" s="1">
        <v>1.7435233160621699</v>
      </c>
    </row>
    <row r="234" spans="1:23">
      <c r="A234" s="1" t="s">
        <v>67</v>
      </c>
      <c r="B234" t="s">
        <v>68</v>
      </c>
      <c r="C234" s="1" t="s">
        <v>69</v>
      </c>
      <c r="D234" s="1" t="s">
        <v>71</v>
      </c>
      <c r="E234" s="1" t="s">
        <v>70</v>
      </c>
      <c r="F234" s="1" t="s">
        <v>4</v>
      </c>
      <c r="G234" s="1" t="s">
        <v>24</v>
      </c>
      <c r="I234" s="1" t="s">
        <v>72</v>
      </c>
      <c r="J234" s="1">
        <v>40</v>
      </c>
      <c r="L234" s="1">
        <v>0.45351941747572799</v>
      </c>
      <c r="M234" s="1">
        <v>0</v>
      </c>
      <c r="S234" s="1">
        <v>1.7953367875647599</v>
      </c>
    </row>
    <row r="235" spans="1:23">
      <c r="A235" s="1" t="s">
        <v>67</v>
      </c>
      <c r="B235" t="s">
        <v>68</v>
      </c>
      <c r="C235" s="1" t="s">
        <v>69</v>
      </c>
      <c r="D235" s="1" t="s">
        <v>71</v>
      </c>
      <c r="E235" s="1" t="s">
        <v>70</v>
      </c>
      <c r="F235" s="1" t="s">
        <v>4</v>
      </c>
      <c r="G235" s="1" t="s">
        <v>24</v>
      </c>
      <c r="I235" s="1" t="s">
        <v>72</v>
      </c>
      <c r="J235" s="1">
        <v>45</v>
      </c>
      <c r="L235" s="1">
        <v>0.48052184466019299</v>
      </c>
      <c r="M235" s="1">
        <v>0</v>
      </c>
      <c r="S235" s="1">
        <v>1.8147668393782299</v>
      </c>
    </row>
    <row r="236" spans="1:23">
      <c r="A236" s="1" t="s">
        <v>67</v>
      </c>
      <c r="B236" t="s">
        <v>68</v>
      </c>
      <c r="C236" s="1" t="s">
        <v>69</v>
      </c>
      <c r="D236" s="1" t="s">
        <v>71</v>
      </c>
      <c r="E236" s="1" t="s">
        <v>70</v>
      </c>
      <c r="F236" s="1" t="s">
        <v>4</v>
      </c>
      <c r="G236" s="1" t="s">
        <v>24</v>
      </c>
      <c r="I236" s="1" t="s">
        <v>72</v>
      </c>
      <c r="J236" s="1">
        <v>50</v>
      </c>
      <c r="L236" s="1">
        <v>0.50266990291262104</v>
      </c>
      <c r="M236" s="1">
        <v>0</v>
      </c>
      <c r="S236" s="1">
        <v>1.82124352331606</v>
      </c>
    </row>
    <row r="237" spans="1:23">
      <c r="A237" s="1" t="s">
        <v>67</v>
      </c>
      <c r="B237" t="s">
        <v>68</v>
      </c>
      <c r="C237" s="1" t="s">
        <v>69</v>
      </c>
      <c r="D237" s="1" t="s">
        <v>71</v>
      </c>
      <c r="E237" s="1" t="s">
        <v>70</v>
      </c>
      <c r="F237" s="1" t="s">
        <v>4</v>
      </c>
      <c r="G237" s="1" t="s">
        <v>24</v>
      </c>
      <c r="I237" s="1" t="s">
        <v>72</v>
      </c>
      <c r="J237" s="1">
        <v>55</v>
      </c>
      <c r="L237" s="1">
        <v>0.53270631067961105</v>
      </c>
      <c r="M237" s="1">
        <v>0</v>
      </c>
      <c r="S237" s="1">
        <v>1.8471502590673501</v>
      </c>
    </row>
    <row r="238" spans="1:23">
      <c r="A238" s="1" t="s">
        <v>67</v>
      </c>
      <c r="B238" t="s">
        <v>68</v>
      </c>
      <c r="C238" s="1" t="s">
        <v>69</v>
      </c>
      <c r="D238" s="1" t="s">
        <v>71</v>
      </c>
      <c r="E238" s="1" t="s">
        <v>70</v>
      </c>
      <c r="F238" s="1" t="s">
        <v>4</v>
      </c>
      <c r="G238" s="1" t="s">
        <v>24</v>
      </c>
      <c r="I238" s="1" t="s">
        <v>72</v>
      </c>
      <c r="J238" s="1">
        <v>60</v>
      </c>
      <c r="L238" s="1">
        <v>0.55515776699029096</v>
      </c>
      <c r="M238" s="1">
        <v>0</v>
      </c>
      <c r="S238" s="1">
        <v>1.8860103626942899</v>
      </c>
    </row>
    <row r="239" spans="1:23">
      <c r="A239" s="1" t="s">
        <v>67</v>
      </c>
      <c r="B239" t="s">
        <v>68</v>
      </c>
      <c r="C239" s="1" t="s">
        <v>69</v>
      </c>
      <c r="D239" s="1" t="s">
        <v>28</v>
      </c>
      <c r="E239" s="1" t="s">
        <v>28</v>
      </c>
      <c r="F239" s="1" t="s">
        <v>4</v>
      </c>
      <c r="G239" s="1" t="s">
        <v>24</v>
      </c>
      <c r="I239" s="1" t="s">
        <v>72</v>
      </c>
      <c r="J239" s="1">
        <v>20</v>
      </c>
      <c r="L239" s="3">
        <v>0.31069834299999999</v>
      </c>
      <c r="M239" s="1">
        <v>0</v>
      </c>
      <c r="S239" s="1">
        <v>1.6111111111111101</v>
      </c>
    </row>
    <row r="240" spans="1:23">
      <c r="A240" s="1" t="s">
        <v>67</v>
      </c>
      <c r="B240" t="s">
        <v>68</v>
      </c>
      <c r="C240" s="1" t="s">
        <v>69</v>
      </c>
      <c r="D240" s="1" t="s">
        <v>28</v>
      </c>
      <c r="E240" s="1" t="s">
        <v>28</v>
      </c>
      <c r="F240" s="1" t="s">
        <v>4</v>
      </c>
      <c r="G240" s="1" t="s">
        <v>24</v>
      </c>
      <c r="I240" s="1" t="s">
        <v>72</v>
      </c>
      <c r="J240" s="1">
        <v>25</v>
      </c>
      <c r="L240" s="3">
        <v>0.330665722</v>
      </c>
      <c r="M240" s="1">
        <v>0</v>
      </c>
      <c r="S240" s="1">
        <v>1.66161616161616</v>
      </c>
    </row>
    <row r="241" spans="1:19">
      <c r="A241" s="1" t="s">
        <v>67</v>
      </c>
      <c r="B241" t="s">
        <v>68</v>
      </c>
      <c r="C241" s="1" t="s">
        <v>69</v>
      </c>
      <c r="D241" s="1" t="s">
        <v>28</v>
      </c>
      <c r="E241" s="1" t="s">
        <v>28</v>
      </c>
      <c r="F241" s="1" t="s">
        <v>4</v>
      </c>
      <c r="G241" s="1" t="s">
        <v>24</v>
      </c>
      <c r="I241" s="1" t="s">
        <v>72</v>
      </c>
      <c r="J241" s="1">
        <v>30</v>
      </c>
      <c r="L241" s="3">
        <v>0.34659359200000001</v>
      </c>
      <c r="M241" s="1">
        <v>0</v>
      </c>
      <c r="S241" s="1">
        <v>1.7436868686868601</v>
      </c>
    </row>
    <row r="242" spans="1:19">
      <c r="A242" s="1" t="s">
        <v>67</v>
      </c>
      <c r="B242" t="s">
        <v>68</v>
      </c>
      <c r="C242" s="1" t="s">
        <v>69</v>
      </c>
      <c r="D242" s="1" t="s">
        <v>28</v>
      </c>
      <c r="E242" s="1" t="s">
        <v>28</v>
      </c>
      <c r="F242" s="1" t="s">
        <v>4</v>
      </c>
      <c r="G242" s="1" t="s">
        <v>24</v>
      </c>
      <c r="I242" s="1" t="s">
        <v>72</v>
      </c>
      <c r="J242" s="1">
        <v>35</v>
      </c>
      <c r="L242" s="3">
        <v>0.36719568200000002</v>
      </c>
      <c r="M242" s="1">
        <v>0</v>
      </c>
      <c r="S242" s="1">
        <v>1.8257575757575699</v>
      </c>
    </row>
    <row r="243" spans="1:19">
      <c r="A243" s="1" t="s">
        <v>67</v>
      </c>
      <c r="B243" t="s">
        <v>68</v>
      </c>
      <c r="C243" s="1" t="s">
        <v>69</v>
      </c>
      <c r="D243" s="1" t="s">
        <v>28</v>
      </c>
      <c r="E243" s="1" t="s">
        <v>28</v>
      </c>
      <c r="F243" s="1" t="s">
        <v>4</v>
      </c>
      <c r="G243" s="1" t="s">
        <v>24</v>
      </c>
      <c r="I243" s="1" t="s">
        <v>72</v>
      </c>
      <c r="J243" s="1">
        <v>40</v>
      </c>
      <c r="L243" s="3">
        <v>0.383763091</v>
      </c>
      <c r="M243" s="1">
        <v>0</v>
      </c>
      <c r="S243" s="1">
        <v>1.88257575757575</v>
      </c>
    </row>
    <row r="244" spans="1:19">
      <c r="A244" s="1" t="s">
        <v>67</v>
      </c>
      <c r="B244" t="s">
        <v>68</v>
      </c>
      <c r="C244" s="1" t="s">
        <v>69</v>
      </c>
      <c r="D244" s="1" t="s">
        <v>28</v>
      </c>
      <c r="E244" s="1" t="s">
        <v>28</v>
      </c>
      <c r="F244" s="1" t="s">
        <v>4</v>
      </c>
      <c r="G244" s="1" t="s">
        <v>24</v>
      </c>
      <c r="I244" s="1" t="s">
        <v>72</v>
      </c>
      <c r="J244" s="1">
        <v>45</v>
      </c>
      <c r="L244" s="3">
        <v>0.40012071900000001</v>
      </c>
      <c r="M244" s="1">
        <v>0</v>
      </c>
      <c r="S244" s="1">
        <v>1.90782828282828</v>
      </c>
    </row>
    <row r="245" spans="1:19">
      <c r="A245" s="1" t="s">
        <v>67</v>
      </c>
      <c r="B245" t="s">
        <v>68</v>
      </c>
      <c r="C245" s="1" t="s">
        <v>69</v>
      </c>
      <c r="D245" s="1" t="s">
        <v>28</v>
      </c>
      <c r="E245" s="1" t="s">
        <v>28</v>
      </c>
      <c r="F245" s="1" t="s">
        <v>4</v>
      </c>
      <c r="G245" s="1" t="s">
        <v>24</v>
      </c>
      <c r="I245" s="1" t="s">
        <v>72</v>
      </c>
      <c r="J245" s="1">
        <v>50</v>
      </c>
      <c r="L245" s="3">
        <v>0.41754120500000003</v>
      </c>
      <c r="M245" s="1">
        <v>0</v>
      </c>
      <c r="S245" s="1">
        <v>1.92676767676767</v>
      </c>
    </row>
    <row r="246" spans="1:19">
      <c r="A246" s="1" t="s">
        <v>67</v>
      </c>
      <c r="B246" t="s">
        <v>68</v>
      </c>
      <c r="C246" s="1" t="s">
        <v>69</v>
      </c>
      <c r="D246" s="1" t="s">
        <v>28</v>
      </c>
      <c r="E246" s="1" t="s">
        <v>28</v>
      </c>
      <c r="F246" s="1" t="s">
        <v>4</v>
      </c>
      <c r="G246" s="1" t="s">
        <v>24</v>
      </c>
      <c r="I246" s="1" t="s">
        <v>72</v>
      </c>
      <c r="J246" s="1">
        <v>55</v>
      </c>
      <c r="L246" s="3">
        <v>0.43559801300000001</v>
      </c>
      <c r="M246" s="1">
        <v>0</v>
      </c>
      <c r="S246" s="1">
        <v>1.9583333333333299</v>
      </c>
    </row>
    <row r="247" spans="1:19">
      <c r="A247" s="1" t="s">
        <v>67</v>
      </c>
      <c r="B247" t="s">
        <v>68</v>
      </c>
      <c r="C247" s="1" t="s">
        <v>69</v>
      </c>
      <c r="D247" s="1" t="s">
        <v>28</v>
      </c>
      <c r="E247" s="1" t="s">
        <v>28</v>
      </c>
      <c r="F247" s="1" t="s">
        <v>4</v>
      </c>
      <c r="G247" s="1" t="s">
        <v>24</v>
      </c>
      <c r="I247" s="1" t="s">
        <v>72</v>
      </c>
      <c r="J247" s="1">
        <v>60</v>
      </c>
      <c r="L247" s="3">
        <v>0.453653747</v>
      </c>
      <c r="M247" s="1">
        <v>0</v>
      </c>
      <c r="S247" s="1">
        <v>2.0025252525252499</v>
      </c>
    </row>
    <row r="248" spans="1:19">
      <c r="A248" s="1" t="s">
        <v>67</v>
      </c>
      <c r="B248" t="s">
        <v>68</v>
      </c>
      <c r="C248" s="1" t="s">
        <v>69</v>
      </c>
      <c r="D248" s="1" t="s">
        <v>75</v>
      </c>
      <c r="E248" s="1" t="s">
        <v>75</v>
      </c>
      <c r="F248" s="1" t="s">
        <v>4</v>
      </c>
      <c r="G248" s="1" t="s">
        <v>24</v>
      </c>
      <c r="I248" s="1" t="s">
        <v>72</v>
      </c>
      <c r="J248" s="1">
        <v>20</v>
      </c>
      <c r="L248" s="1">
        <v>0.31171874999999999</v>
      </c>
      <c r="M248" s="1">
        <v>0</v>
      </c>
      <c r="S248" s="1">
        <v>1.62025316455696</v>
      </c>
    </row>
    <row r="249" spans="1:19">
      <c r="A249" s="1" t="s">
        <v>67</v>
      </c>
      <c r="B249" t="s">
        <v>68</v>
      </c>
      <c r="C249" s="1" t="s">
        <v>69</v>
      </c>
      <c r="D249" s="1" t="s">
        <v>75</v>
      </c>
      <c r="E249" s="1" t="s">
        <v>75</v>
      </c>
      <c r="F249" s="1" t="s">
        <v>4</v>
      </c>
      <c r="G249" s="1" t="s">
        <v>24</v>
      </c>
      <c r="I249" s="1" t="s">
        <v>72</v>
      </c>
      <c r="J249" s="1">
        <v>25</v>
      </c>
      <c r="L249" s="1">
        <v>0.32982954545454501</v>
      </c>
      <c r="M249" s="1">
        <v>0</v>
      </c>
      <c r="S249" s="1">
        <v>1.67721518987341</v>
      </c>
    </row>
    <row r="250" spans="1:19">
      <c r="A250" s="1" t="s">
        <v>67</v>
      </c>
      <c r="B250" t="s">
        <v>68</v>
      </c>
      <c r="C250" s="1" t="s">
        <v>69</v>
      </c>
      <c r="D250" s="1" t="s">
        <v>75</v>
      </c>
      <c r="E250" s="1" t="s">
        <v>75</v>
      </c>
      <c r="F250" s="1" t="s">
        <v>4</v>
      </c>
      <c r="G250" s="1" t="s">
        <v>24</v>
      </c>
      <c r="I250" s="1" t="s">
        <v>72</v>
      </c>
      <c r="J250" s="1">
        <v>30</v>
      </c>
      <c r="L250" s="1">
        <v>0.34431818181818102</v>
      </c>
      <c r="M250" s="1">
        <v>0</v>
      </c>
      <c r="S250" s="1">
        <v>1.72151898734177</v>
      </c>
    </row>
    <row r="251" spans="1:19">
      <c r="A251" s="1" t="s">
        <v>67</v>
      </c>
      <c r="B251" t="s">
        <v>68</v>
      </c>
      <c r="C251" s="1" t="s">
        <v>69</v>
      </c>
      <c r="D251" s="1" t="s">
        <v>75</v>
      </c>
      <c r="E251" s="1" t="s">
        <v>75</v>
      </c>
      <c r="F251" s="1" t="s">
        <v>4</v>
      </c>
      <c r="G251" s="1" t="s">
        <v>24</v>
      </c>
      <c r="I251" s="1" t="s">
        <v>72</v>
      </c>
      <c r="J251" s="1">
        <v>35</v>
      </c>
      <c r="L251" s="1">
        <v>0.36072443181818098</v>
      </c>
      <c r="M251" s="1">
        <v>0</v>
      </c>
      <c r="S251" s="1">
        <v>1.77848101265822</v>
      </c>
    </row>
    <row r="252" spans="1:19">
      <c r="A252" s="1" t="s">
        <v>67</v>
      </c>
      <c r="B252" t="s">
        <v>68</v>
      </c>
      <c r="C252" s="1" t="s">
        <v>69</v>
      </c>
      <c r="D252" s="1" t="s">
        <v>75</v>
      </c>
      <c r="E252" s="1" t="s">
        <v>75</v>
      </c>
      <c r="F252" s="1" t="s">
        <v>4</v>
      </c>
      <c r="G252" s="1" t="s">
        <v>24</v>
      </c>
      <c r="I252" s="1" t="s">
        <v>72</v>
      </c>
      <c r="J252" s="1">
        <v>40</v>
      </c>
      <c r="L252" s="1">
        <v>0.379900568181818</v>
      </c>
      <c r="M252" s="1">
        <v>0</v>
      </c>
      <c r="S252" s="1">
        <v>1.83544303797468</v>
      </c>
    </row>
    <row r="253" spans="1:19">
      <c r="A253" s="1" t="s">
        <v>67</v>
      </c>
      <c r="B253" t="s">
        <v>68</v>
      </c>
      <c r="C253" s="1" t="s">
        <v>69</v>
      </c>
      <c r="D253" s="1" t="s">
        <v>75</v>
      </c>
      <c r="E253" s="1" t="s">
        <v>75</v>
      </c>
      <c r="F253" s="1" t="s">
        <v>4</v>
      </c>
      <c r="G253" s="1" t="s">
        <v>24</v>
      </c>
      <c r="I253" s="1" t="s">
        <v>72</v>
      </c>
      <c r="J253" s="1">
        <v>45</v>
      </c>
      <c r="L253" s="1">
        <v>0.395454545454545</v>
      </c>
      <c r="M253" s="1">
        <v>0</v>
      </c>
      <c r="S253" s="1">
        <v>1.86708860759493</v>
      </c>
    </row>
    <row r="254" spans="1:19">
      <c r="A254" s="1" t="s">
        <v>67</v>
      </c>
      <c r="B254" t="s">
        <v>68</v>
      </c>
      <c r="C254" s="1" t="s">
        <v>69</v>
      </c>
      <c r="D254" s="1" t="s">
        <v>75</v>
      </c>
      <c r="E254" s="1" t="s">
        <v>75</v>
      </c>
      <c r="F254" s="1" t="s">
        <v>4</v>
      </c>
      <c r="G254" s="1" t="s">
        <v>24</v>
      </c>
      <c r="I254" s="1" t="s">
        <v>72</v>
      </c>
      <c r="J254" s="1">
        <v>50</v>
      </c>
      <c r="L254" s="1">
        <v>0.41164772727272703</v>
      </c>
      <c r="M254" s="1">
        <v>0</v>
      </c>
      <c r="S254" s="1">
        <v>1.89240506329113</v>
      </c>
    </row>
    <row r="255" spans="1:19">
      <c r="A255" s="1" t="s">
        <v>67</v>
      </c>
      <c r="B255" t="s">
        <v>68</v>
      </c>
      <c r="C255" s="1" t="s">
        <v>69</v>
      </c>
      <c r="D255" s="1" t="s">
        <v>75</v>
      </c>
      <c r="E255" s="1" t="s">
        <v>75</v>
      </c>
      <c r="F255" s="1" t="s">
        <v>4</v>
      </c>
      <c r="G255" s="1" t="s">
        <v>24</v>
      </c>
      <c r="I255" s="1" t="s">
        <v>72</v>
      </c>
      <c r="J255" s="1">
        <v>55</v>
      </c>
      <c r="L255" s="1">
        <v>0.42911931818181798</v>
      </c>
      <c r="M255" s="1">
        <v>0</v>
      </c>
      <c r="S255" s="1">
        <v>1.91772151898734</v>
      </c>
    </row>
    <row r="256" spans="1:19">
      <c r="A256" s="1" t="s">
        <v>67</v>
      </c>
      <c r="B256" t="s">
        <v>68</v>
      </c>
      <c r="C256" s="1" t="s">
        <v>69</v>
      </c>
      <c r="D256" s="1" t="s">
        <v>75</v>
      </c>
      <c r="E256" s="1" t="s">
        <v>75</v>
      </c>
      <c r="F256" s="1" t="s">
        <v>4</v>
      </c>
      <c r="G256" s="1" t="s">
        <v>24</v>
      </c>
      <c r="I256" s="1" t="s">
        <v>72</v>
      </c>
      <c r="J256" s="1">
        <v>60</v>
      </c>
      <c r="L256" s="1">
        <v>0.46171874999999901</v>
      </c>
      <c r="M256" s="1">
        <v>0</v>
      </c>
      <c r="S256" s="1">
        <v>1.91772151898734</v>
      </c>
    </row>
    <row r="257" spans="1:25">
      <c r="A257" s="1" t="s">
        <v>76</v>
      </c>
      <c r="B257" t="s">
        <v>77</v>
      </c>
      <c r="C257" s="1" t="s">
        <v>78</v>
      </c>
      <c r="D257" s="1" t="s">
        <v>81</v>
      </c>
      <c r="E257" s="1" t="s">
        <v>81</v>
      </c>
      <c r="F257" s="1" t="s">
        <v>82</v>
      </c>
      <c r="G257" s="1" t="s">
        <v>25</v>
      </c>
      <c r="I257" s="1" t="s">
        <v>83</v>
      </c>
      <c r="M257" s="1">
        <v>-5</v>
      </c>
      <c r="R257" s="1">
        <f>S257-1.3586</f>
        <v>8.2999999999999963E-2</v>
      </c>
      <c r="S257" s="1">
        <v>1.4416</v>
      </c>
      <c r="T257" s="1">
        <f>U257-0.5454</f>
        <v>0.121</v>
      </c>
      <c r="U257" s="1">
        <v>0.66639999999999999</v>
      </c>
    </row>
    <row r="258" spans="1:25">
      <c r="A258" s="1" t="s">
        <v>76</v>
      </c>
      <c r="B258" t="s">
        <v>77</v>
      </c>
      <c r="C258" s="1" t="s">
        <v>78</v>
      </c>
      <c r="D258" s="1" t="s">
        <v>81</v>
      </c>
      <c r="E258" s="1" t="s">
        <v>81</v>
      </c>
      <c r="F258" s="1" t="s">
        <v>82</v>
      </c>
      <c r="G258" s="1" t="s">
        <v>25</v>
      </c>
      <c r="I258" s="1" t="s">
        <v>83</v>
      </c>
      <c r="M258" s="1">
        <v>0</v>
      </c>
      <c r="R258" s="1">
        <f>S258-1.6189</f>
        <v>0.2004999999999999</v>
      </c>
      <c r="S258" s="1">
        <v>1.8193999999999999</v>
      </c>
      <c r="T258" s="1">
        <f>U258-0.6561</f>
        <v>0.11880000000000002</v>
      </c>
      <c r="U258" s="1">
        <v>0.77490000000000003</v>
      </c>
    </row>
    <row r="259" spans="1:25">
      <c r="A259" s="1" t="s">
        <v>76</v>
      </c>
      <c r="B259" t="s">
        <v>77</v>
      </c>
      <c r="C259" s="1" t="s">
        <v>78</v>
      </c>
      <c r="D259" s="1" t="s">
        <v>85</v>
      </c>
      <c r="E259" s="1" t="s">
        <v>85</v>
      </c>
      <c r="F259" s="1" t="s">
        <v>82</v>
      </c>
      <c r="G259" s="1" t="s">
        <v>25</v>
      </c>
      <c r="I259" s="1" t="s">
        <v>83</v>
      </c>
      <c r="M259" s="1">
        <v>-5</v>
      </c>
      <c r="R259" s="1">
        <f>S259-1.3586</f>
        <v>0.48580000000000001</v>
      </c>
      <c r="S259" s="1">
        <v>1.8444</v>
      </c>
      <c r="T259" s="1">
        <f>U259-0.5454</f>
        <v>0.15820000000000001</v>
      </c>
      <c r="U259" s="1">
        <v>0.7036</v>
      </c>
    </row>
    <row r="260" spans="1:25">
      <c r="A260" s="1" t="s">
        <v>76</v>
      </c>
      <c r="B260" t="s">
        <v>77</v>
      </c>
      <c r="C260" s="1" t="s">
        <v>78</v>
      </c>
      <c r="D260" s="1" t="s">
        <v>85</v>
      </c>
      <c r="E260" s="1" t="s">
        <v>85</v>
      </c>
      <c r="F260" s="1" t="s">
        <v>82</v>
      </c>
      <c r="G260" s="1" t="s">
        <v>25</v>
      </c>
      <c r="I260" s="1" t="s">
        <v>83</v>
      </c>
      <c r="M260" s="1">
        <v>0</v>
      </c>
      <c r="R260" s="1">
        <f>S260-1.6189</f>
        <v>0.54389999999999983</v>
      </c>
      <c r="S260" s="1">
        <v>2.1627999999999998</v>
      </c>
      <c r="T260" s="1">
        <f>U260-0.6561</f>
        <v>0.1512</v>
      </c>
      <c r="U260" s="1">
        <v>0.80730000000000002</v>
      </c>
    </row>
    <row r="261" spans="1:25">
      <c r="A261" s="1" t="s">
        <v>76</v>
      </c>
      <c r="B261" t="s">
        <v>77</v>
      </c>
      <c r="C261" s="1" t="s">
        <v>78</v>
      </c>
      <c r="D261" s="1" t="s">
        <v>86</v>
      </c>
      <c r="E261" s="1" t="s">
        <v>116</v>
      </c>
      <c r="F261" s="1" t="s">
        <v>87</v>
      </c>
      <c r="G261" s="1" t="s">
        <v>25</v>
      </c>
      <c r="I261" s="1" t="s">
        <v>83</v>
      </c>
      <c r="M261" s="1">
        <v>-5</v>
      </c>
      <c r="R261" s="1">
        <f>S261-1.3586</f>
        <v>0.29489999999999994</v>
      </c>
      <c r="S261" s="1">
        <v>1.6535</v>
      </c>
      <c r="T261" s="1">
        <f>U261-0.5454</f>
        <v>3.6800000000000055E-2</v>
      </c>
      <c r="U261" s="1">
        <v>0.58220000000000005</v>
      </c>
    </row>
    <row r="262" spans="1:25">
      <c r="A262" s="1" t="s">
        <v>76</v>
      </c>
      <c r="B262" t="s">
        <v>77</v>
      </c>
      <c r="C262" s="1" t="s">
        <v>78</v>
      </c>
      <c r="D262" s="1" t="s">
        <v>86</v>
      </c>
      <c r="E262" s="1" t="s">
        <v>116</v>
      </c>
      <c r="F262" s="1" t="s">
        <v>87</v>
      </c>
      <c r="G262" s="1" t="s">
        <v>25</v>
      </c>
      <c r="I262" s="1" t="s">
        <v>83</v>
      </c>
      <c r="M262" s="1">
        <v>0</v>
      </c>
      <c r="R262" s="1">
        <f>S262-1.6189</f>
        <v>0.34939999999999993</v>
      </c>
      <c r="S262" s="1">
        <v>1.9682999999999999</v>
      </c>
      <c r="T262" s="1">
        <f>U262-0.6561</f>
        <v>4.0599999999999969E-2</v>
      </c>
      <c r="U262" s="1">
        <v>0.69669999999999999</v>
      </c>
    </row>
    <row r="263" spans="1:25">
      <c r="A263" s="1" t="s">
        <v>76</v>
      </c>
      <c r="B263" t="s">
        <v>77</v>
      </c>
      <c r="C263" s="1" t="s">
        <v>78</v>
      </c>
      <c r="D263" s="1" t="s">
        <v>28</v>
      </c>
      <c r="E263" s="1" t="s">
        <v>28</v>
      </c>
      <c r="F263" s="1" t="s">
        <v>82</v>
      </c>
      <c r="G263" s="1" t="s">
        <v>25</v>
      </c>
      <c r="I263" s="1" t="s">
        <v>83</v>
      </c>
      <c r="M263" s="1">
        <v>-5</v>
      </c>
      <c r="R263" s="1">
        <f>S263-1.3586</f>
        <v>0.15419999999999989</v>
      </c>
      <c r="S263" s="1">
        <v>1.5127999999999999</v>
      </c>
      <c r="T263" s="1">
        <f>U263-0.5454</f>
        <v>1.8199999999999994E-2</v>
      </c>
      <c r="U263" s="1">
        <v>0.56359999999999999</v>
      </c>
    </row>
    <row r="264" spans="1:25">
      <c r="A264" s="1" t="s">
        <v>76</v>
      </c>
      <c r="B264" t="s">
        <v>77</v>
      </c>
      <c r="C264" s="1" t="s">
        <v>78</v>
      </c>
      <c r="D264" s="1" t="s">
        <v>28</v>
      </c>
      <c r="E264" s="1" t="s">
        <v>28</v>
      </c>
      <c r="F264" s="1" t="s">
        <v>82</v>
      </c>
      <c r="G264" s="1" t="s">
        <v>25</v>
      </c>
      <c r="I264" s="1" t="s">
        <v>83</v>
      </c>
      <c r="M264" s="1">
        <v>0</v>
      </c>
      <c r="R264" s="1">
        <f>S264-1.6189</f>
        <v>0.18080000000000007</v>
      </c>
      <c r="S264" s="1">
        <v>1.7997000000000001</v>
      </c>
      <c r="T264" s="1">
        <f>U264-0.6561</f>
        <v>2.1900000000000031E-2</v>
      </c>
      <c r="U264" s="1">
        <v>0.67800000000000005</v>
      </c>
    </row>
    <row r="265" spans="1:25">
      <c r="A265" s="1" t="s">
        <v>90</v>
      </c>
      <c r="B265" s="1" t="s">
        <v>91</v>
      </c>
      <c r="C265" s="1" t="s">
        <v>92</v>
      </c>
      <c r="D265" s="1" t="s">
        <v>93</v>
      </c>
      <c r="E265" s="1" t="s">
        <v>93</v>
      </c>
      <c r="F265" s="1" t="s">
        <v>94</v>
      </c>
      <c r="I265" s="1" t="s">
        <v>95</v>
      </c>
      <c r="M265" s="1">
        <v>0</v>
      </c>
      <c r="R265" s="1">
        <f>S265-1.55</f>
        <v>0.22999999999999998</v>
      </c>
      <c r="S265" s="1">
        <v>1.78</v>
      </c>
      <c r="X265" s="1">
        <f>Y265-0.1411</f>
        <v>0.11299999999999999</v>
      </c>
      <c r="Y265" s="1">
        <v>0.25409999999999999</v>
      </c>
    </row>
    <row r="266" spans="1:25">
      <c r="A266" s="1" t="s">
        <v>90</v>
      </c>
      <c r="B266" s="1" t="s">
        <v>91</v>
      </c>
      <c r="C266" s="1" t="s">
        <v>92</v>
      </c>
      <c r="D266" s="1" t="s">
        <v>97</v>
      </c>
      <c r="E266" s="1" t="s">
        <v>93</v>
      </c>
      <c r="F266" s="1" t="s">
        <v>94</v>
      </c>
      <c r="I266" s="1" t="s">
        <v>95</v>
      </c>
      <c r="M266" s="1">
        <v>0</v>
      </c>
      <c r="R266" s="1">
        <f t="shared" ref="R266:R280" si="3">S266-1.55</f>
        <v>6.0000000000000053E-2</v>
      </c>
      <c r="S266" s="1">
        <v>1.61</v>
      </c>
      <c r="X266" s="1">
        <f>Y266-0.1411</f>
        <v>2.1500000000000019E-2</v>
      </c>
      <c r="Y266" s="1">
        <v>0.16260000000000002</v>
      </c>
    </row>
    <row r="267" spans="1:25">
      <c r="A267" s="1" t="s">
        <v>90</v>
      </c>
      <c r="B267" s="1" t="s">
        <v>91</v>
      </c>
      <c r="C267" s="1" t="s">
        <v>92</v>
      </c>
      <c r="D267" s="1" t="s">
        <v>98</v>
      </c>
      <c r="E267" s="1" t="s">
        <v>93</v>
      </c>
      <c r="F267" s="1" t="s">
        <v>94</v>
      </c>
      <c r="I267" s="1" t="s">
        <v>95</v>
      </c>
      <c r="M267" s="1">
        <v>0</v>
      </c>
      <c r="R267" s="1">
        <f t="shared" si="3"/>
        <v>6.0000000000000053E-2</v>
      </c>
      <c r="S267" s="1">
        <v>1.61</v>
      </c>
      <c r="X267" s="1">
        <f>Y267-0.1411</f>
        <v>1.6399999999999998E-2</v>
      </c>
      <c r="Y267" s="1">
        <v>0.1575</v>
      </c>
    </row>
    <row r="268" spans="1:25">
      <c r="A268" s="1" t="s">
        <v>90</v>
      </c>
      <c r="B268" s="1" t="s">
        <v>91</v>
      </c>
      <c r="C268" s="1" t="s">
        <v>92</v>
      </c>
      <c r="D268" s="1" t="s">
        <v>99</v>
      </c>
      <c r="E268" s="1" t="s">
        <v>19</v>
      </c>
      <c r="F268" s="1" t="s">
        <v>111</v>
      </c>
      <c r="I268" s="1" t="s">
        <v>95</v>
      </c>
      <c r="M268" s="1">
        <v>0</v>
      </c>
      <c r="R268" s="1">
        <f t="shared" si="3"/>
        <v>0.45999999999999974</v>
      </c>
      <c r="S268" s="1">
        <v>2.0099999999999998</v>
      </c>
      <c r="X268" s="1">
        <f t="shared" ref="X268:X280" si="4">Y268-0.1411</f>
        <v>0.1678</v>
      </c>
      <c r="Y268" s="1">
        <v>0.30890000000000001</v>
      </c>
    </row>
    <row r="269" spans="1:25">
      <c r="A269" s="1" t="s">
        <v>90</v>
      </c>
      <c r="B269" s="1" t="s">
        <v>91</v>
      </c>
      <c r="C269" s="1" t="s">
        <v>92</v>
      </c>
      <c r="D269" s="1" t="s">
        <v>100</v>
      </c>
      <c r="E269" s="1" t="s">
        <v>19</v>
      </c>
      <c r="F269" s="1" t="s">
        <v>111</v>
      </c>
      <c r="I269" s="1" t="s">
        <v>95</v>
      </c>
      <c r="M269" s="1">
        <v>0</v>
      </c>
      <c r="R269" s="1">
        <f t="shared" si="3"/>
        <v>0.22999999999999998</v>
      </c>
      <c r="S269" s="1">
        <v>1.78</v>
      </c>
      <c r="X269" s="1">
        <f t="shared" si="4"/>
        <v>-5.3400000000000003E-2</v>
      </c>
      <c r="Y269" s="1">
        <v>8.77E-2</v>
      </c>
    </row>
    <row r="270" spans="1:25">
      <c r="A270" s="1" t="s">
        <v>90</v>
      </c>
      <c r="B270" s="1" t="s">
        <v>91</v>
      </c>
      <c r="C270" s="1" t="s">
        <v>92</v>
      </c>
      <c r="D270" s="1" t="s">
        <v>96</v>
      </c>
      <c r="E270" s="1" t="s">
        <v>96</v>
      </c>
      <c r="F270" s="1" t="s">
        <v>87</v>
      </c>
      <c r="I270" s="1" t="s">
        <v>95</v>
      </c>
      <c r="M270" s="1">
        <v>0</v>
      </c>
      <c r="R270" s="1">
        <f t="shared" si="3"/>
        <v>0.49</v>
      </c>
      <c r="S270" s="1">
        <v>2.04</v>
      </c>
      <c r="X270" s="1">
        <f t="shared" si="4"/>
        <v>8.9900000000000008E-2</v>
      </c>
      <c r="Y270" s="1">
        <v>0.23100000000000001</v>
      </c>
    </row>
    <row r="271" spans="1:25">
      <c r="A271" s="1" t="s">
        <v>90</v>
      </c>
      <c r="B271" s="1" t="s">
        <v>91</v>
      </c>
      <c r="C271" s="1" t="s">
        <v>92</v>
      </c>
      <c r="D271" s="1" t="s">
        <v>101</v>
      </c>
      <c r="E271" s="1" t="s">
        <v>96</v>
      </c>
      <c r="F271" s="1" t="s">
        <v>87</v>
      </c>
      <c r="I271" s="1" t="s">
        <v>95</v>
      </c>
      <c r="M271" s="1">
        <v>0</v>
      </c>
      <c r="R271" s="1">
        <f t="shared" si="3"/>
        <v>0.59000000000000008</v>
      </c>
      <c r="S271" s="1">
        <v>2.14</v>
      </c>
      <c r="X271" s="1">
        <f t="shared" si="4"/>
        <v>0.18459999999999999</v>
      </c>
      <c r="Y271" s="1">
        <v>0.32569999999999999</v>
      </c>
    </row>
    <row r="272" spans="1:25">
      <c r="A272" s="1" t="s">
        <v>90</v>
      </c>
      <c r="B272" s="1" t="s">
        <v>91</v>
      </c>
      <c r="C272" s="1" t="s">
        <v>92</v>
      </c>
      <c r="D272" s="1" t="s">
        <v>102</v>
      </c>
      <c r="E272" s="1" t="s">
        <v>96</v>
      </c>
      <c r="F272" s="1" t="s">
        <v>87</v>
      </c>
      <c r="I272" s="1" t="s">
        <v>95</v>
      </c>
      <c r="M272" s="1">
        <v>0</v>
      </c>
      <c r="R272" s="1">
        <f t="shared" si="3"/>
        <v>0.57999999999999985</v>
      </c>
      <c r="S272" s="1">
        <v>2.13</v>
      </c>
      <c r="X272" s="1">
        <f t="shared" si="4"/>
        <v>0.1346</v>
      </c>
      <c r="Y272" s="1">
        <v>0.2757</v>
      </c>
    </row>
    <row r="273" spans="1:25">
      <c r="A273" s="1" t="s">
        <v>90</v>
      </c>
      <c r="B273" s="1" t="s">
        <v>91</v>
      </c>
      <c r="C273" s="1" t="s">
        <v>92</v>
      </c>
      <c r="D273" s="1" t="s">
        <v>103</v>
      </c>
      <c r="E273" s="1" t="s">
        <v>96</v>
      </c>
      <c r="F273" s="1" t="s">
        <v>87</v>
      </c>
      <c r="I273" s="1" t="s">
        <v>95</v>
      </c>
      <c r="M273" s="1">
        <v>0</v>
      </c>
      <c r="R273" s="1">
        <f t="shared" si="3"/>
        <v>0.40999999999999992</v>
      </c>
      <c r="S273" s="1">
        <v>1.96</v>
      </c>
      <c r="X273" s="1">
        <f t="shared" si="4"/>
        <v>0.19140000000000001</v>
      </c>
      <c r="Y273" s="1">
        <v>0.33250000000000002</v>
      </c>
    </row>
    <row r="274" spans="1:25">
      <c r="A274" s="1" t="s">
        <v>90</v>
      </c>
      <c r="B274" s="1" t="s">
        <v>91</v>
      </c>
      <c r="C274" s="1" t="s">
        <v>92</v>
      </c>
      <c r="D274" s="1" t="s">
        <v>104</v>
      </c>
      <c r="E274" s="1" t="s">
        <v>96</v>
      </c>
      <c r="F274" s="1" t="s">
        <v>87</v>
      </c>
      <c r="I274" s="1" t="s">
        <v>95</v>
      </c>
      <c r="M274" s="1">
        <v>0</v>
      </c>
      <c r="R274" s="1">
        <f t="shared" si="3"/>
        <v>0.3899999999999999</v>
      </c>
      <c r="S274" s="1">
        <v>1.94</v>
      </c>
      <c r="X274" s="1">
        <f t="shared" si="4"/>
        <v>0.18020000000000003</v>
      </c>
      <c r="Y274" s="1">
        <v>0.32130000000000003</v>
      </c>
    </row>
    <row r="275" spans="1:25">
      <c r="A275" s="1" t="s">
        <v>90</v>
      </c>
      <c r="B275" s="1" t="s">
        <v>91</v>
      </c>
      <c r="C275" s="1" t="s">
        <v>92</v>
      </c>
      <c r="D275" s="1" t="s">
        <v>105</v>
      </c>
      <c r="E275" s="1" t="s">
        <v>96</v>
      </c>
      <c r="F275" s="1" t="s">
        <v>87</v>
      </c>
      <c r="I275" s="1" t="s">
        <v>95</v>
      </c>
      <c r="M275" s="1">
        <v>0</v>
      </c>
      <c r="R275" s="1">
        <f t="shared" si="3"/>
        <v>0.55999999999999983</v>
      </c>
      <c r="S275" s="1">
        <v>2.11</v>
      </c>
      <c r="X275" s="1">
        <f t="shared" si="4"/>
        <v>0.18780000000000002</v>
      </c>
      <c r="Y275" s="1">
        <v>0.32890000000000003</v>
      </c>
    </row>
    <row r="276" spans="1:25">
      <c r="A276" s="1" t="s">
        <v>90</v>
      </c>
      <c r="B276" s="1" t="s">
        <v>91</v>
      </c>
      <c r="C276" s="1" t="s">
        <v>92</v>
      </c>
      <c r="D276" s="1" t="s">
        <v>106</v>
      </c>
      <c r="E276" s="1" t="s">
        <v>96</v>
      </c>
      <c r="F276" s="1" t="s">
        <v>87</v>
      </c>
      <c r="I276" s="1" t="s">
        <v>95</v>
      </c>
      <c r="M276" s="1">
        <v>0</v>
      </c>
      <c r="R276" s="1">
        <f t="shared" si="3"/>
        <v>9.9999999999999867E-2</v>
      </c>
      <c r="S276" s="1">
        <v>1.65</v>
      </c>
      <c r="X276" s="1">
        <f t="shared" si="4"/>
        <v>0.15359999999999996</v>
      </c>
      <c r="Y276" s="1">
        <v>0.29469999999999996</v>
      </c>
    </row>
    <row r="277" spans="1:25">
      <c r="A277" s="1" t="s">
        <v>90</v>
      </c>
      <c r="B277" s="1" t="s">
        <v>91</v>
      </c>
      <c r="C277" s="1" t="s">
        <v>92</v>
      </c>
      <c r="D277" s="1" t="s">
        <v>107</v>
      </c>
      <c r="E277" s="1" t="s">
        <v>96</v>
      </c>
      <c r="F277" s="1" t="s">
        <v>87</v>
      </c>
      <c r="I277" s="1" t="s">
        <v>95</v>
      </c>
      <c r="M277" s="1">
        <v>0</v>
      </c>
      <c r="R277" s="1">
        <f t="shared" si="3"/>
        <v>0.55999999999999983</v>
      </c>
      <c r="S277" s="1">
        <v>2.11</v>
      </c>
      <c r="X277" s="1">
        <f t="shared" si="4"/>
        <v>0.18549999999999994</v>
      </c>
      <c r="Y277" s="1">
        <v>0.32659999999999995</v>
      </c>
    </row>
    <row r="278" spans="1:25">
      <c r="A278" s="1" t="s">
        <v>90</v>
      </c>
      <c r="B278" s="1" t="s">
        <v>91</v>
      </c>
      <c r="C278" s="1" t="s">
        <v>92</v>
      </c>
      <c r="D278" s="1" t="s">
        <v>108</v>
      </c>
      <c r="E278" s="1" t="s">
        <v>96</v>
      </c>
      <c r="F278" s="1" t="s">
        <v>87</v>
      </c>
      <c r="I278" s="1" t="s">
        <v>95</v>
      </c>
      <c r="M278" s="1">
        <v>0</v>
      </c>
      <c r="R278" s="1">
        <f t="shared" si="3"/>
        <v>0.59999999999999987</v>
      </c>
      <c r="S278" s="1">
        <v>2.15</v>
      </c>
      <c r="X278" s="1">
        <f t="shared" si="4"/>
        <v>0.21950000000000003</v>
      </c>
      <c r="Y278" s="1">
        <v>0.36060000000000003</v>
      </c>
    </row>
    <row r="279" spans="1:25">
      <c r="A279" s="1" t="s">
        <v>90</v>
      </c>
      <c r="B279" s="1" t="s">
        <v>91</v>
      </c>
      <c r="C279" s="1" t="s">
        <v>92</v>
      </c>
      <c r="D279" s="1" t="s">
        <v>109</v>
      </c>
      <c r="E279" s="1" t="s">
        <v>109</v>
      </c>
      <c r="F279" s="1" t="s">
        <v>112</v>
      </c>
      <c r="I279" s="1" t="s">
        <v>95</v>
      </c>
      <c r="M279" s="1">
        <v>0</v>
      </c>
      <c r="R279" s="1">
        <f t="shared" si="3"/>
        <v>0.61999999999999988</v>
      </c>
      <c r="S279" s="1">
        <v>2.17</v>
      </c>
      <c r="X279" s="1">
        <f t="shared" si="4"/>
        <v>6.4000000000000001E-2</v>
      </c>
      <c r="Y279" s="1">
        <v>0.2051</v>
      </c>
    </row>
    <row r="280" spans="1:25">
      <c r="A280" s="1" t="s">
        <v>90</v>
      </c>
      <c r="B280" s="1" t="s">
        <v>91</v>
      </c>
      <c r="C280" s="1" t="s">
        <v>92</v>
      </c>
      <c r="D280" s="1" t="s">
        <v>110</v>
      </c>
      <c r="E280" s="1" t="s">
        <v>109</v>
      </c>
      <c r="F280" s="1" t="s">
        <v>112</v>
      </c>
      <c r="I280" s="1" t="s">
        <v>95</v>
      </c>
      <c r="M280" s="1">
        <v>0</v>
      </c>
      <c r="R280" s="1">
        <f t="shared" si="3"/>
        <v>0.41999999999999993</v>
      </c>
      <c r="S280" s="1">
        <v>1.97</v>
      </c>
      <c r="X280" s="1">
        <f t="shared" si="4"/>
        <v>0.18149999999999999</v>
      </c>
      <c r="Y280" s="1">
        <v>0.3226</v>
      </c>
    </row>
    <row r="281" spans="1:25">
      <c r="A281" s="1" t="s">
        <v>90</v>
      </c>
      <c r="B281" s="1" t="s">
        <v>91</v>
      </c>
      <c r="C281" s="1" t="s">
        <v>92</v>
      </c>
      <c r="D281" s="1" t="s">
        <v>93</v>
      </c>
      <c r="E281" s="1" t="s">
        <v>93</v>
      </c>
      <c r="F281" s="1" t="s">
        <v>94</v>
      </c>
      <c r="I281" s="1" t="s">
        <v>95</v>
      </c>
      <c r="M281" s="1">
        <v>5</v>
      </c>
      <c r="R281" s="1">
        <f>S281-1.9</f>
        <v>0.39000000000000012</v>
      </c>
      <c r="S281" s="1">
        <v>2.29</v>
      </c>
      <c r="X281" s="1">
        <f>Y281-0.2216</f>
        <v>0.14720000000000003</v>
      </c>
      <c r="Y281" s="1">
        <v>0.36880000000000002</v>
      </c>
    </row>
    <row r="282" spans="1:25">
      <c r="A282" s="1" t="s">
        <v>90</v>
      </c>
      <c r="B282" s="1" t="s">
        <v>91</v>
      </c>
      <c r="C282" s="1" t="s">
        <v>92</v>
      </c>
      <c r="D282" s="1" t="s">
        <v>97</v>
      </c>
      <c r="E282" s="1" t="s">
        <v>93</v>
      </c>
      <c r="F282" s="1" t="s">
        <v>94</v>
      </c>
      <c r="I282" s="1" t="s">
        <v>95</v>
      </c>
      <c r="M282" s="1">
        <v>5</v>
      </c>
      <c r="R282" s="1">
        <f t="shared" ref="R282:R296" si="5">S282-1.9</f>
        <v>0.18000000000000016</v>
      </c>
      <c r="S282" s="1">
        <v>2.08</v>
      </c>
      <c r="X282" s="1">
        <f t="shared" ref="X282:X296" si="6">Y282-0.2216</f>
        <v>3.2800000000000024E-2</v>
      </c>
      <c r="Y282" s="1">
        <v>0.25440000000000002</v>
      </c>
    </row>
    <row r="283" spans="1:25">
      <c r="A283" s="1" t="s">
        <v>90</v>
      </c>
      <c r="B283" s="1" t="s">
        <v>91</v>
      </c>
      <c r="C283" s="1" t="s">
        <v>92</v>
      </c>
      <c r="D283" s="1" t="s">
        <v>98</v>
      </c>
      <c r="E283" s="1" t="s">
        <v>93</v>
      </c>
      <c r="F283" s="1" t="s">
        <v>94</v>
      </c>
      <c r="I283" s="1" t="s">
        <v>95</v>
      </c>
      <c r="M283" s="1">
        <v>5</v>
      </c>
      <c r="R283" s="1">
        <f t="shared" si="5"/>
        <v>0.10000000000000009</v>
      </c>
      <c r="S283" s="1">
        <v>2</v>
      </c>
      <c r="X283" s="1">
        <f t="shared" si="6"/>
        <v>2.6700000000000002E-2</v>
      </c>
      <c r="Y283" s="1">
        <v>0.24829999999999999</v>
      </c>
    </row>
    <row r="284" spans="1:25">
      <c r="A284" s="1" t="s">
        <v>90</v>
      </c>
      <c r="B284" s="1" t="s">
        <v>91</v>
      </c>
      <c r="C284" s="1" t="s">
        <v>92</v>
      </c>
      <c r="D284" s="1" t="s">
        <v>99</v>
      </c>
      <c r="E284" s="1" t="s">
        <v>19</v>
      </c>
      <c r="F284" s="1" t="s">
        <v>111</v>
      </c>
      <c r="I284" s="1" t="s">
        <v>95</v>
      </c>
      <c r="M284" s="1">
        <v>5</v>
      </c>
      <c r="R284" s="1">
        <f t="shared" si="5"/>
        <v>0.52</v>
      </c>
      <c r="S284" s="1">
        <v>2.42</v>
      </c>
      <c r="X284" s="1">
        <f t="shared" si="6"/>
        <v>0.21049999999999999</v>
      </c>
      <c r="Y284" s="1">
        <v>0.43209999999999998</v>
      </c>
    </row>
    <row r="285" spans="1:25">
      <c r="A285" s="1" t="s">
        <v>90</v>
      </c>
      <c r="B285" s="1" t="s">
        <v>91</v>
      </c>
      <c r="C285" s="1" t="s">
        <v>92</v>
      </c>
      <c r="D285" s="1" t="s">
        <v>100</v>
      </c>
      <c r="E285" s="1" t="s">
        <v>19</v>
      </c>
      <c r="F285" s="1" t="s">
        <v>111</v>
      </c>
      <c r="I285" s="1" t="s">
        <v>95</v>
      </c>
      <c r="M285" s="1">
        <v>5</v>
      </c>
      <c r="R285" s="1">
        <f t="shared" si="5"/>
        <v>0.33000000000000007</v>
      </c>
      <c r="S285" s="1">
        <v>2.23</v>
      </c>
      <c r="X285" s="1">
        <f t="shared" si="6"/>
        <v>-5.3999999999999965E-2</v>
      </c>
      <c r="Y285" s="1">
        <v>0.16760000000000003</v>
      </c>
    </row>
    <row r="286" spans="1:25">
      <c r="A286" s="1" t="s">
        <v>90</v>
      </c>
      <c r="B286" s="1" t="s">
        <v>91</v>
      </c>
      <c r="C286" s="1" t="s">
        <v>92</v>
      </c>
      <c r="D286" s="1" t="s">
        <v>96</v>
      </c>
      <c r="E286" s="1" t="s">
        <v>96</v>
      </c>
      <c r="F286" s="1" t="s">
        <v>87</v>
      </c>
      <c r="I286" s="1" t="s">
        <v>95</v>
      </c>
      <c r="M286" s="1">
        <v>5</v>
      </c>
      <c r="R286" s="1">
        <f t="shared" si="5"/>
        <v>0.51000000000000023</v>
      </c>
      <c r="S286" s="1">
        <v>2.41</v>
      </c>
      <c r="X286" s="1">
        <f t="shared" si="6"/>
        <v>0.10529999999999998</v>
      </c>
      <c r="Y286" s="1">
        <v>0.32689999999999997</v>
      </c>
    </row>
    <row r="287" spans="1:25">
      <c r="A287" s="1" t="s">
        <v>90</v>
      </c>
      <c r="B287" s="1" t="s">
        <v>91</v>
      </c>
      <c r="C287" s="1" t="s">
        <v>92</v>
      </c>
      <c r="D287" s="1" t="s">
        <v>101</v>
      </c>
      <c r="E287" s="1" t="s">
        <v>96</v>
      </c>
      <c r="F287" s="1" t="s">
        <v>87</v>
      </c>
      <c r="I287" s="1" t="s">
        <v>95</v>
      </c>
      <c r="M287" s="1">
        <v>5</v>
      </c>
      <c r="R287" s="1">
        <f t="shared" si="5"/>
        <v>0.66999999999999993</v>
      </c>
      <c r="S287" s="1">
        <v>2.57</v>
      </c>
      <c r="X287" s="1">
        <f t="shared" si="6"/>
        <v>0.22490000000000002</v>
      </c>
      <c r="Y287" s="1">
        <v>0.44650000000000001</v>
      </c>
    </row>
    <row r="288" spans="1:25">
      <c r="A288" s="1" t="s">
        <v>90</v>
      </c>
      <c r="B288" s="1" t="s">
        <v>91</v>
      </c>
      <c r="C288" s="1" t="s">
        <v>92</v>
      </c>
      <c r="D288" s="1" t="s">
        <v>102</v>
      </c>
      <c r="E288" s="1" t="s">
        <v>96</v>
      </c>
      <c r="F288" s="1" t="s">
        <v>87</v>
      </c>
      <c r="I288" s="1" t="s">
        <v>95</v>
      </c>
      <c r="M288" s="1">
        <v>5</v>
      </c>
      <c r="R288" s="1">
        <f t="shared" si="5"/>
        <v>0.64000000000000012</v>
      </c>
      <c r="S288" s="1">
        <v>2.54</v>
      </c>
      <c r="X288" s="1">
        <f t="shared" si="6"/>
        <v>0.17889999999999998</v>
      </c>
      <c r="Y288" s="1">
        <v>0.40049999999999997</v>
      </c>
    </row>
    <row r="289" spans="1:25">
      <c r="A289" s="1" t="s">
        <v>90</v>
      </c>
      <c r="B289" s="1" t="s">
        <v>91</v>
      </c>
      <c r="C289" s="1" t="s">
        <v>92</v>
      </c>
      <c r="D289" s="1" t="s">
        <v>103</v>
      </c>
      <c r="E289" s="1" t="s">
        <v>96</v>
      </c>
      <c r="F289" s="1" t="s">
        <v>87</v>
      </c>
      <c r="I289" s="1" t="s">
        <v>95</v>
      </c>
      <c r="M289" s="1">
        <v>5</v>
      </c>
      <c r="R289" s="1">
        <f t="shared" si="5"/>
        <v>0.52</v>
      </c>
      <c r="S289" s="1">
        <v>2.42</v>
      </c>
      <c r="X289" s="1">
        <f t="shared" si="6"/>
        <v>0.20699999999999999</v>
      </c>
      <c r="Y289" s="1">
        <v>0.42859999999999998</v>
      </c>
    </row>
    <row r="290" spans="1:25">
      <c r="A290" s="1" t="s">
        <v>90</v>
      </c>
      <c r="B290" s="1" t="s">
        <v>91</v>
      </c>
      <c r="C290" s="1" t="s">
        <v>92</v>
      </c>
      <c r="D290" s="1" t="s">
        <v>104</v>
      </c>
      <c r="E290" s="1" t="s">
        <v>96</v>
      </c>
      <c r="F290" s="1" t="s">
        <v>87</v>
      </c>
      <c r="I290" s="1" t="s">
        <v>95</v>
      </c>
      <c r="M290" s="1">
        <v>5</v>
      </c>
      <c r="R290" s="1">
        <f t="shared" si="5"/>
        <v>0.49000000000000021</v>
      </c>
      <c r="S290" s="1">
        <v>2.39</v>
      </c>
      <c r="X290" s="1">
        <f t="shared" si="6"/>
        <v>0.20040000000000005</v>
      </c>
      <c r="Y290" s="1">
        <v>0.42200000000000004</v>
      </c>
    </row>
    <row r="291" spans="1:25">
      <c r="A291" s="1" t="s">
        <v>90</v>
      </c>
      <c r="B291" s="1" t="s">
        <v>91</v>
      </c>
      <c r="C291" s="1" t="s">
        <v>92</v>
      </c>
      <c r="D291" s="1" t="s">
        <v>105</v>
      </c>
      <c r="E291" s="1" t="s">
        <v>96</v>
      </c>
      <c r="F291" s="1" t="s">
        <v>87</v>
      </c>
      <c r="I291" s="1" t="s">
        <v>95</v>
      </c>
      <c r="M291" s="1">
        <v>5</v>
      </c>
      <c r="R291" s="1">
        <f t="shared" si="5"/>
        <v>0.62999999999999989</v>
      </c>
      <c r="S291" s="1">
        <v>2.5299999999999998</v>
      </c>
      <c r="X291" s="1">
        <f t="shared" si="6"/>
        <v>0.20819999999999997</v>
      </c>
      <c r="Y291" s="1">
        <v>0.42979999999999996</v>
      </c>
    </row>
    <row r="292" spans="1:25">
      <c r="A292" s="1" t="s">
        <v>90</v>
      </c>
      <c r="B292" s="1" t="s">
        <v>91</v>
      </c>
      <c r="C292" s="1" t="s">
        <v>92</v>
      </c>
      <c r="D292" s="1" t="s">
        <v>106</v>
      </c>
      <c r="E292" s="1" t="s">
        <v>96</v>
      </c>
      <c r="F292" s="1" t="s">
        <v>87</v>
      </c>
      <c r="I292" s="1" t="s">
        <v>95</v>
      </c>
      <c r="M292" s="1">
        <v>5</v>
      </c>
      <c r="R292" s="1">
        <f t="shared" si="5"/>
        <v>0.25</v>
      </c>
      <c r="S292" s="1">
        <v>2.15</v>
      </c>
      <c r="X292" s="1">
        <f t="shared" si="6"/>
        <v>0.14959999999999998</v>
      </c>
      <c r="Y292" s="1">
        <v>0.37119999999999997</v>
      </c>
    </row>
    <row r="293" spans="1:25">
      <c r="A293" s="1" t="s">
        <v>90</v>
      </c>
      <c r="B293" s="1" t="s">
        <v>91</v>
      </c>
      <c r="C293" s="1" t="s">
        <v>92</v>
      </c>
      <c r="D293" s="1" t="s">
        <v>107</v>
      </c>
      <c r="E293" s="1" t="s">
        <v>96</v>
      </c>
      <c r="F293" s="1" t="s">
        <v>87</v>
      </c>
      <c r="I293" s="1" t="s">
        <v>95</v>
      </c>
      <c r="M293" s="1">
        <v>5</v>
      </c>
      <c r="R293" s="1">
        <f t="shared" si="5"/>
        <v>0.62000000000000011</v>
      </c>
      <c r="S293" s="1">
        <v>2.52</v>
      </c>
      <c r="X293" s="1">
        <f t="shared" si="6"/>
        <v>0.20730000000000001</v>
      </c>
      <c r="Y293" s="1">
        <v>0.4289</v>
      </c>
    </row>
    <row r="294" spans="1:25">
      <c r="A294" s="1" t="s">
        <v>90</v>
      </c>
      <c r="B294" s="1" t="s">
        <v>91</v>
      </c>
      <c r="C294" s="1" t="s">
        <v>92</v>
      </c>
      <c r="D294" s="1" t="s">
        <v>108</v>
      </c>
      <c r="E294" s="1" t="s">
        <v>96</v>
      </c>
      <c r="F294" s="1" t="s">
        <v>87</v>
      </c>
      <c r="I294" s="1" t="s">
        <v>95</v>
      </c>
      <c r="M294" s="1">
        <v>5</v>
      </c>
      <c r="R294" s="1">
        <f t="shared" si="5"/>
        <v>0.62999999999999989</v>
      </c>
      <c r="S294" s="1">
        <v>2.5299999999999998</v>
      </c>
      <c r="X294" s="1">
        <f t="shared" si="6"/>
        <v>0.2392</v>
      </c>
      <c r="Y294" s="1">
        <v>0.46079999999999999</v>
      </c>
    </row>
    <row r="295" spans="1:25">
      <c r="A295" s="1" t="s">
        <v>90</v>
      </c>
      <c r="B295" s="1" t="s">
        <v>91</v>
      </c>
      <c r="C295" s="1" t="s">
        <v>92</v>
      </c>
      <c r="D295" s="1" t="s">
        <v>109</v>
      </c>
      <c r="E295" s="1" t="s">
        <v>109</v>
      </c>
      <c r="F295" s="1" t="s">
        <v>112</v>
      </c>
      <c r="I295" s="1" t="s">
        <v>95</v>
      </c>
      <c r="M295" s="1">
        <v>5</v>
      </c>
      <c r="R295" s="1">
        <f t="shared" si="5"/>
        <v>0.70000000000000018</v>
      </c>
      <c r="S295" s="1">
        <v>2.6</v>
      </c>
      <c r="X295" s="1">
        <f t="shared" si="6"/>
        <v>9.080000000000002E-2</v>
      </c>
      <c r="Y295" s="1">
        <v>0.31240000000000001</v>
      </c>
    </row>
    <row r="296" spans="1:25">
      <c r="A296" s="1" t="s">
        <v>90</v>
      </c>
      <c r="B296" s="1" t="s">
        <v>91</v>
      </c>
      <c r="C296" s="1" t="s">
        <v>92</v>
      </c>
      <c r="D296" s="1" t="s">
        <v>110</v>
      </c>
      <c r="E296" s="1" t="s">
        <v>109</v>
      </c>
      <c r="F296" s="1" t="s">
        <v>112</v>
      </c>
      <c r="I296" s="1" t="s">
        <v>95</v>
      </c>
      <c r="M296" s="1">
        <v>5</v>
      </c>
      <c r="R296" s="1">
        <f t="shared" si="5"/>
        <v>0.37999999999999989</v>
      </c>
      <c r="S296" s="1">
        <v>2.2799999999999998</v>
      </c>
      <c r="X296" s="1">
        <f t="shared" si="6"/>
        <v>0.18139999999999998</v>
      </c>
      <c r="Y296" s="1">
        <v>0.40299999999999997</v>
      </c>
    </row>
    <row r="297" spans="1:25">
      <c r="A297" s="1" t="s">
        <v>90</v>
      </c>
      <c r="B297" s="1" t="s">
        <v>91</v>
      </c>
      <c r="C297" s="1" t="s">
        <v>92</v>
      </c>
      <c r="D297" s="1" t="s">
        <v>93</v>
      </c>
      <c r="E297" s="1" t="s">
        <v>93</v>
      </c>
      <c r="F297" s="1" t="s">
        <v>94</v>
      </c>
      <c r="I297" s="1" t="s">
        <v>95</v>
      </c>
      <c r="M297" s="1">
        <v>10</v>
      </c>
      <c r="R297" s="1">
        <f>S297-2.26</f>
        <v>0.46000000000000041</v>
      </c>
      <c r="S297" s="1">
        <v>2.72</v>
      </c>
      <c r="X297" s="1">
        <f>Y297-0.33</f>
        <v>0.13250000000000001</v>
      </c>
      <c r="Y297" s="1">
        <v>0.46250000000000002</v>
      </c>
    </row>
    <row r="298" spans="1:25">
      <c r="A298" s="1" t="s">
        <v>90</v>
      </c>
      <c r="B298" s="1" t="s">
        <v>91</v>
      </c>
      <c r="C298" s="1" t="s">
        <v>92</v>
      </c>
      <c r="D298" s="1" t="s">
        <v>97</v>
      </c>
      <c r="E298" s="1" t="s">
        <v>93</v>
      </c>
      <c r="F298" s="1" t="s">
        <v>94</v>
      </c>
      <c r="I298" s="1" t="s">
        <v>95</v>
      </c>
      <c r="M298" s="1">
        <v>10</v>
      </c>
      <c r="R298" s="1">
        <f t="shared" ref="R298:R312" si="7">S298-2.26</f>
        <v>0.32000000000000028</v>
      </c>
      <c r="S298" s="1">
        <v>2.58</v>
      </c>
      <c r="X298" s="1">
        <f>Y298-0.33</f>
        <v>4.8399999999999999E-2</v>
      </c>
      <c r="Y298" s="1">
        <v>0.37840000000000001</v>
      </c>
    </row>
    <row r="299" spans="1:25">
      <c r="A299" s="1" t="s">
        <v>90</v>
      </c>
      <c r="B299" s="1" t="s">
        <v>91</v>
      </c>
      <c r="C299" s="1" t="s">
        <v>92</v>
      </c>
      <c r="D299" s="1" t="s">
        <v>98</v>
      </c>
      <c r="E299" s="1" t="s">
        <v>93</v>
      </c>
      <c r="F299" s="1" t="s">
        <v>94</v>
      </c>
      <c r="I299" s="1" t="s">
        <v>95</v>
      </c>
      <c r="M299" s="1">
        <v>10</v>
      </c>
      <c r="R299" s="1">
        <f t="shared" si="7"/>
        <v>0.15000000000000036</v>
      </c>
      <c r="S299" s="1">
        <v>2.41</v>
      </c>
      <c r="X299" s="1">
        <f>Y299-0.33</f>
        <v>3.4999999999999976E-2</v>
      </c>
      <c r="Y299" s="1">
        <v>0.36499999999999999</v>
      </c>
    </row>
    <row r="300" spans="1:25">
      <c r="A300" s="1" t="s">
        <v>90</v>
      </c>
      <c r="B300" s="1" t="s">
        <v>91</v>
      </c>
      <c r="C300" s="1" t="s">
        <v>92</v>
      </c>
      <c r="D300" s="1" t="s">
        <v>99</v>
      </c>
      <c r="E300" s="1" t="s">
        <v>19</v>
      </c>
      <c r="F300" s="1" t="s">
        <v>111</v>
      </c>
      <c r="I300" s="1" t="s">
        <v>95</v>
      </c>
      <c r="M300" s="1">
        <v>10</v>
      </c>
      <c r="R300" s="1">
        <f t="shared" si="7"/>
        <v>0.53000000000000025</v>
      </c>
      <c r="S300" s="1">
        <v>2.79</v>
      </c>
      <c r="X300" s="1">
        <f t="shared" ref="X300:X312" si="8">Y300-0.33</f>
        <v>0.2152</v>
      </c>
      <c r="Y300" s="1">
        <v>0.54520000000000002</v>
      </c>
    </row>
    <row r="301" spans="1:25">
      <c r="A301" s="1" t="s">
        <v>90</v>
      </c>
      <c r="B301" s="1" t="s">
        <v>91</v>
      </c>
      <c r="C301" s="1" t="s">
        <v>92</v>
      </c>
      <c r="D301" s="1" t="s">
        <v>100</v>
      </c>
      <c r="E301" s="1" t="s">
        <v>19</v>
      </c>
      <c r="F301" s="1" t="s">
        <v>111</v>
      </c>
      <c r="I301" s="1" t="s">
        <v>95</v>
      </c>
      <c r="M301" s="1">
        <v>10</v>
      </c>
      <c r="R301" s="1">
        <f t="shared" si="7"/>
        <v>0.38000000000000034</v>
      </c>
      <c r="S301" s="1">
        <v>2.64</v>
      </c>
      <c r="X301" s="1">
        <f t="shared" si="8"/>
        <v>-3.3999999999999975E-2</v>
      </c>
      <c r="Y301" s="1">
        <v>0.29600000000000004</v>
      </c>
    </row>
    <row r="302" spans="1:25">
      <c r="A302" s="1" t="s">
        <v>90</v>
      </c>
      <c r="B302" s="1" t="s">
        <v>91</v>
      </c>
      <c r="C302" s="1" t="s">
        <v>92</v>
      </c>
      <c r="D302" s="1" t="s">
        <v>96</v>
      </c>
      <c r="E302" s="1" t="s">
        <v>96</v>
      </c>
      <c r="F302" s="1" t="s">
        <v>87</v>
      </c>
      <c r="I302" s="1" t="s">
        <v>95</v>
      </c>
      <c r="M302" s="1">
        <v>10</v>
      </c>
      <c r="R302" s="1">
        <f t="shared" si="7"/>
        <v>0.48000000000000043</v>
      </c>
      <c r="S302" s="1">
        <v>2.74</v>
      </c>
      <c r="X302" s="1">
        <f t="shared" si="8"/>
        <v>0.10609999999999997</v>
      </c>
      <c r="Y302" s="1">
        <v>0.43609999999999999</v>
      </c>
    </row>
    <row r="303" spans="1:25">
      <c r="A303" s="1" t="s">
        <v>90</v>
      </c>
      <c r="B303" s="1" t="s">
        <v>91</v>
      </c>
      <c r="C303" s="1" t="s">
        <v>92</v>
      </c>
      <c r="D303" s="1" t="s">
        <v>101</v>
      </c>
      <c r="E303" s="1" t="s">
        <v>96</v>
      </c>
      <c r="F303" s="1" t="s">
        <v>87</v>
      </c>
      <c r="I303" s="1" t="s">
        <v>95</v>
      </c>
      <c r="M303" s="1">
        <v>10</v>
      </c>
      <c r="R303" s="1">
        <f t="shared" si="7"/>
        <v>0.67000000000000037</v>
      </c>
      <c r="S303" s="1">
        <v>2.93</v>
      </c>
      <c r="X303" s="1">
        <f t="shared" si="8"/>
        <v>0.22189999999999993</v>
      </c>
      <c r="Y303" s="1">
        <v>0.55189999999999995</v>
      </c>
    </row>
    <row r="304" spans="1:25">
      <c r="A304" s="1" t="s">
        <v>90</v>
      </c>
      <c r="B304" s="1" t="s">
        <v>91</v>
      </c>
      <c r="C304" s="1" t="s">
        <v>92</v>
      </c>
      <c r="D304" s="1" t="s">
        <v>102</v>
      </c>
      <c r="E304" s="1" t="s">
        <v>96</v>
      </c>
      <c r="F304" s="1" t="s">
        <v>87</v>
      </c>
      <c r="I304" s="1" t="s">
        <v>95</v>
      </c>
      <c r="M304" s="1">
        <v>10</v>
      </c>
      <c r="R304" s="1">
        <f t="shared" si="7"/>
        <v>0.62000000000000011</v>
      </c>
      <c r="S304" s="1">
        <v>2.88</v>
      </c>
      <c r="X304" s="1">
        <f t="shared" si="8"/>
        <v>0.17740000000000006</v>
      </c>
      <c r="Y304" s="1">
        <v>0.50740000000000007</v>
      </c>
    </row>
    <row r="305" spans="1:25">
      <c r="A305" s="1" t="s">
        <v>90</v>
      </c>
      <c r="B305" s="1" t="s">
        <v>91</v>
      </c>
      <c r="C305" s="1" t="s">
        <v>92</v>
      </c>
      <c r="D305" s="1" t="s">
        <v>103</v>
      </c>
      <c r="E305" s="1" t="s">
        <v>96</v>
      </c>
      <c r="F305" s="1" t="s">
        <v>87</v>
      </c>
      <c r="I305" s="1" t="s">
        <v>95</v>
      </c>
      <c r="M305" s="1">
        <v>10</v>
      </c>
      <c r="R305" s="1">
        <f t="shared" si="7"/>
        <v>0.58000000000000007</v>
      </c>
      <c r="S305" s="1">
        <v>2.84</v>
      </c>
      <c r="X305" s="1">
        <f t="shared" si="8"/>
        <v>0.19039999999999996</v>
      </c>
      <c r="Y305" s="1">
        <v>0.52039999999999997</v>
      </c>
    </row>
    <row r="306" spans="1:25">
      <c r="A306" s="1" t="s">
        <v>90</v>
      </c>
      <c r="B306" s="1" t="s">
        <v>91</v>
      </c>
      <c r="C306" s="1" t="s">
        <v>92</v>
      </c>
      <c r="D306" s="1" t="s">
        <v>104</v>
      </c>
      <c r="E306" s="1" t="s">
        <v>96</v>
      </c>
      <c r="F306" s="1" t="s">
        <v>87</v>
      </c>
      <c r="I306" s="1" t="s">
        <v>95</v>
      </c>
      <c r="M306" s="1">
        <v>10</v>
      </c>
      <c r="R306" s="1">
        <f t="shared" si="7"/>
        <v>0.55000000000000027</v>
      </c>
      <c r="S306" s="1">
        <v>2.81</v>
      </c>
      <c r="X306" s="1">
        <f t="shared" si="8"/>
        <v>0.18869999999999992</v>
      </c>
      <c r="Y306" s="1">
        <v>0.51869999999999994</v>
      </c>
    </row>
    <row r="307" spans="1:25">
      <c r="A307" s="1" t="s">
        <v>90</v>
      </c>
      <c r="B307" s="1" t="s">
        <v>91</v>
      </c>
      <c r="C307" s="1" t="s">
        <v>92</v>
      </c>
      <c r="D307" s="1" t="s">
        <v>105</v>
      </c>
      <c r="E307" s="1" t="s">
        <v>96</v>
      </c>
      <c r="F307" s="1" t="s">
        <v>87</v>
      </c>
      <c r="I307" s="1" t="s">
        <v>95</v>
      </c>
      <c r="M307" s="1">
        <v>10</v>
      </c>
      <c r="R307" s="1">
        <f t="shared" si="7"/>
        <v>0.64000000000000012</v>
      </c>
      <c r="S307" s="1">
        <v>2.9</v>
      </c>
      <c r="X307" s="1">
        <f t="shared" si="8"/>
        <v>0.20359999999999995</v>
      </c>
      <c r="Y307" s="1">
        <v>0.53359999999999996</v>
      </c>
    </row>
    <row r="308" spans="1:25">
      <c r="A308" s="1" t="s">
        <v>90</v>
      </c>
      <c r="B308" s="1" t="s">
        <v>91</v>
      </c>
      <c r="C308" s="1" t="s">
        <v>92</v>
      </c>
      <c r="D308" s="1" t="s">
        <v>106</v>
      </c>
      <c r="E308" s="1" t="s">
        <v>96</v>
      </c>
      <c r="F308" s="1" t="s">
        <v>87</v>
      </c>
      <c r="I308" s="1" t="s">
        <v>95</v>
      </c>
      <c r="M308" s="1">
        <v>10</v>
      </c>
      <c r="R308" s="1">
        <f t="shared" si="7"/>
        <v>0.28000000000000025</v>
      </c>
      <c r="S308" s="1">
        <v>2.54</v>
      </c>
      <c r="X308" s="1">
        <f t="shared" si="8"/>
        <v>0.13109999999999999</v>
      </c>
      <c r="Y308" s="1">
        <v>0.46110000000000001</v>
      </c>
    </row>
    <row r="309" spans="1:25">
      <c r="A309" s="1" t="s">
        <v>90</v>
      </c>
      <c r="B309" s="1" t="s">
        <v>91</v>
      </c>
      <c r="C309" s="1" t="s">
        <v>92</v>
      </c>
      <c r="D309" s="1" t="s">
        <v>107</v>
      </c>
      <c r="E309" s="1" t="s">
        <v>96</v>
      </c>
      <c r="F309" s="1" t="s">
        <v>87</v>
      </c>
      <c r="I309" s="1" t="s">
        <v>95</v>
      </c>
      <c r="M309" s="1">
        <v>10</v>
      </c>
      <c r="R309" s="1">
        <f t="shared" si="7"/>
        <v>0.62000000000000011</v>
      </c>
      <c r="S309" s="1">
        <v>2.88</v>
      </c>
      <c r="X309" s="1">
        <f t="shared" si="8"/>
        <v>0.21299999999999991</v>
      </c>
      <c r="Y309" s="1">
        <v>0.54299999999999993</v>
      </c>
    </row>
    <row r="310" spans="1:25">
      <c r="A310" s="1" t="s">
        <v>90</v>
      </c>
      <c r="B310" s="1" t="s">
        <v>91</v>
      </c>
      <c r="C310" s="1" t="s">
        <v>92</v>
      </c>
      <c r="D310" s="1" t="s">
        <v>108</v>
      </c>
      <c r="E310" s="1" t="s">
        <v>96</v>
      </c>
      <c r="F310" s="1" t="s">
        <v>87</v>
      </c>
      <c r="I310" s="1" t="s">
        <v>95</v>
      </c>
      <c r="M310" s="1">
        <v>10</v>
      </c>
      <c r="R310" s="1">
        <f t="shared" si="7"/>
        <v>0.61000000000000032</v>
      </c>
      <c r="S310" s="1">
        <v>2.87</v>
      </c>
      <c r="X310" s="1">
        <f t="shared" si="8"/>
        <v>0.21789999999999993</v>
      </c>
      <c r="Y310" s="1">
        <v>0.54789999999999994</v>
      </c>
    </row>
    <row r="311" spans="1:25">
      <c r="A311" s="1" t="s">
        <v>90</v>
      </c>
      <c r="B311" s="1" t="s">
        <v>91</v>
      </c>
      <c r="C311" s="1" t="s">
        <v>92</v>
      </c>
      <c r="D311" s="1" t="s">
        <v>109</v>
      </c>
      <c r="E311" s="1" t="s">
        <v>109</v>
      </c>
      <c r="F311" s="1" t="s">
        <v>112</v>
      </c>
      <c r="I311" s="1" t="s">
        <v>95</v>
      </c>
      <c r="M311" s="1">
        <v>10</v>
      </c>
      <c r="R311" s="1">
        <f t="shared" si="7"/>
        <v>0.71000000000000041</v>
      </c>
      <c r="S311" s="1">
        <v>2.97</v>
      </c>
      <c r="X311" s="1">
        <f t="shared" si="8"/>
        <v>9.7599999999999965E-2</v>
      </c>
      <c r="Y311" s="1">
        <v>0.42759999999999998</v>
      </c>
    </row>
    <row r="312" spans="1:25">
      <c r="A312" s="1" t="s">
        <v>90</v>
      </c>
      <c r="B312" s="1" t="s">
        <v>91</v>
      </c>
      <c r="C312" s="1" t="s">
        <v>92</v>
      </c>
      <c r="D312" s="1" t="s">
        <v>110</v>
      </c>
      <c r="E312" s="1" t="s">
        <v>109</v>
      </c>
      <c r="F312" s="1" t="s">
        <v>112</v>
      </c>
      <c r="I312" s="1" t="s">
        <v>95</v>
      </c>
      <c r="M312" s="1">
        <v>10</v>
      </c>
      <c r="R312" s="1">
        <f t="shared" si="7"/>
        <v>0.38000000000000034</v>
      </c>
      <c r="S312" s="1">
        <v>2.64</v>
      </c>
      <c r="X312" s="1">
        <f t="shared" si="8"/>
        <v>0.15649999999999997</v>
      </c>
      <c r="Y312" s="1">
        <v>0.48649999999999999</v>
      </c>
    </row>
    <row r="313" spans="1:25">
      <c r="A313" s="1" t="s">
        <v>90</v>
      </c>
      <c r="B313" s="1" t="s">
        <v>91</v>
      </c>
      <c r="C313" s="1" t="s">
        <v>92</v>
      </c>
      <c r="D313" s="1" t="s">
        <v>93</v>
      </c>
      <c r="E313" s="1" t="s">
        <v>93</v>
      </c>
      <c r="F313" s="1" t="s">
        <v>94</v>
      </c>
      <c r="I313" s="1" t="s">
        <v>95</v>
      </c>
      <c r="M313" s="1">
        <v>15</v>
      </c>
      <c r="R313" s="1">
        <f>S313-2.62</f>
        <v>0.54999999999999982</v>
      </c>
      <c r="S313" s="1">
        <v>3.17</v>
      </c>
      <c r="X313" s="1">
        <f>Y313-0.4531</f>
        <v>0.11300000000000004</v>
      </c>
      <c r="Y313" s="1">
        <v>0.56610000000000005</v>
      </c>
    </row>
    <row r="314" spans="1:25">
      <c r="A314" s="1" t="s">
        <v>90</v>
      </c>
      <c r="B314" s="1" t="s">
        <v>91</v>
      </c>
      <c r="C314" s="1" t="s">
        <v>92</v>
      </c>
      <c r="D314" s="1" t="s">
        <v>97</v>
      </c>
      <c r="E314" s="1" t="s">
        <v>93</v>
      </c>
      <c r="F314" s="1" t="s">
        <v>94</v>
      </c>
      <c r="I314" s="1" t="s">
        <v>95</v>
      </c>
      <c r="M314" s="1">
        <v>15</v>
      </c>
      <c r="R314" s="1">
        <f t="shared" ref="R314:R328" si="9">S314-2.62</f>
        <v>0.35000000000000009</v>
      </c>
      <c r="S314" s="1">
        <v>2.97</v>
      </c>
      <c r="X314" s="1">
        <f t="shared" ref="X314" si="10">Y314-0.4531</f>
        <v>6.750000000000006E-2</v>
      </c>
      <c r="Y314" s="1">
        <v>0.52060000000000006</v>
      </c>
    </row>
    <row r="315" spans="1:25">
      <c r="A315" s="1" t="s">
        <v>90</v>
      </c>
      <c r="B315" s="1" t="s">
        <v>91</v>
      </c>
      <c r="C315" s="1" t="s">
        <v>92</v>
      </c>
      <c r="D315" s="1" t="s">
        <v>98</v>
      </c>
      <c r="E315" s="1" t="s">
        <v>93</v>
      </c>
      <c r="F315" s="1" t="s">
        <v>94</v>
      </c>
      <c r="I315" s="1" t="s">
        <v>95</v>
      </c>
      <c r="M315" s="1">
        <v>15</v>
      </c>
      <c r="R315" s="1">
        <f t="shared" si="9"/>
        <v>0.19999999999999973</v>
      </c>
      <c r="S315" s="1">
        <v>2.82</v>
      </c>
      <c r="X315" s="1">
        <f t="shared" ref="X315" si="11">Y315-0.4531</f>
        <v>4.5099999999999973E-2</v>
      </c>
      <c r="Y315" s="1">
        <v>0.49819999999999998</v>
      </c>
    </row>
    <row r="316" spans="1:25">
      <c r="A316" s="1" t="s">
        <v>90</v>
      </c>
      <c r="B316" s="1" t="s">
        <v>91</v>
      </c>
      <c r="C316" s="1" t="s">
        <v>92</v>
      </c>
      <c r="D316" s="1" t="s">
        <v>99</v>
      </c>
      <c r="E316" s="1" t="s">
        <v>19</v>
      </c>
      <c r="F316" s="1" t="s">
        <v>111</v>
      </c>
      <c r="I316" s="1" t="s">
        <v>95</v>
      </c>
      <c r="M316" s="1">
        <v>15</v>
      </c>
      <c r="R316" s="1">
        <f t="shared" si="9"/>
        <v>0.5</v>
      </c>
      <c r="S316" s="1">
        <v>3.12</v>
      </c>
      <c r="X316" s="1">
        <f t="shared" ref="X316" si="12">Y316-0.4531</f>
        <v>0.17829999999999996</v>
      </c>
      <c r="Y316" s="1">
        <v>0.63139999999999996</v>
      </c>
    </row>
    <row r="317" spans="1:25">
      <c r="A317" s="1" t="s">
        <v>90</v>
      </c>
      <c r="B317" s="1" t="s">
        <v>91</v>
      </c>
      <c r="C317" s="1" t="s">
        <v>92</v>
      </c>
      <c r="D317" s="1" t="s">
        <v>100</v>
      </c>
      <c r="E317" s="1" t="s">
        <v>19</v>
      </c>
      <c r="F317" s="1" t="s">
        <v>111</v>
      </c>
      <c r="I317" s="1" t="s">
        <v>95</v>
      </c>
      <c r="M317" s="1">
        <v>15</v>
      </c>
      <c r="R317" s="1">
        <f t="shared" si="9"/>
        <v>0.44999999999999973</v>
      </c>
      <c r="S317" s="1">
        <v>3.07</v>
      </c>
      <c r="X317" s="1">
        <f t="shared" ref="X317" si="13">Y317-0.4531</f>
        <v>-1.1399999999999966E-2</v>
      </c>
      <c r="Y317" s="1">
        <v>0.44170000000000004</v>
      </c>
    </row>
    <row r="318" spans="1:25">
      <c r="A318" s="1" t="s">
        <v>90</v>
      </c>
      <c r="B318" s="1" t="s">
        <v>91</v>
      </c>
      <c r="C318" s="1" t="s">
        <v>92</v>
      </c>
      <c r="D318" s="1" t="s">
        <v>96</v>
      </c>
      <c r="E318" s="1" t="s">
        <v>96</v>
      </c>
      <c r="F318" s="1" t="s">
        <v>87</v>
      </c>
      <c r="I318" s="1" t="s">
        <v>95</v>
      </c>
      <c r="M318" s="1">
        <v>15</v>
      </c>
      <c r="R318" s="1">
        <f t="shared" si="9"/>
        <v>0.42999999999999972</v>
      </c>
      <c r="S318" s="1">
        <v>3.05</v>
      </c>
      <c r="X318" s="1">
        <f t="shared" ref="X318" si="14">Y318-0.4531</f>
        <v>9.7299999999999998E-2</v>
      </c>
      <c r="Y318" s="1">
        <v>0.5504</v>
      </c>
    </row>
    <row r="319" spans="1:25">
      <c r="A319" s="1" t="s">
        <v>90</v>
      </c>
      <c r="B319" s="1" t="s">
        <v>91</v>
      </c>
      <c r="C319" s="1" t="s">
        <v>92</v>
      </c>
      <c r="D319" s="1" t="s">
        <v>101</v>
      </c>
      <c r="E319" s="1" t="s">
        <v>96</v>
      </c>
      <c r="F319" s="1" t="s">
        <v>87</v>
      </c>
      <c r="I319" s="1" t="s">
        <v>95</v>
      </c>
      <c r="M319" s="1">
        <v>15</v>
      </c>
      <c r="R319" s="1">
        <f t="shared" si="9"/>
        <v>0.62999999999999989</v>
      </c>
      <c r="S319" s="1">
        <v>3.25</v>
      </c>
      <c r="X319" s="1">
        <f t="shared" ref="X319" si="15">Y319-0.4531</f>
        <v>0.18209999999999998</v>
      </c>
      <c r="Y319" s="1">
        <v>0.63519999999999999</v>
      </c>
    </row>
    <row r="320" spans="1:25">
      <c r="A320" s="1" t="s">
        <v>90</v>
      </c>
      <c r="B320" s="1" t="s">
        <v>91</v>
      </c>
      <c r="C320" s="1" t="s">
        <v>92</v>
      </c>
      <c r="D320" s="1" t="s">
        <v>102</v>
      </c>
      <c r="E320" s="1" t="s">
        <v>96</v>
      </c>
      <c r="F320" s="1" t="s">
        <v>87</v>
      </c>
      <c r="I320" s="1" t="s">
        <v>95</v>
      </c>
      <c r="M320" s="1">
        <v>15</v>
      </c>
      <c r="R320" s="1">
        <f t="shared" si="9"/>
        <v>0.54999999999999982</v>
      </c>
      <c r="S320" s="1">
        <v>3.17</v>
      </c>
      <c r="X320" s="1">
        <f t="shared" ref="X320" si="16">Y320-0.4531</f>
        <v>0.15160000000000001</v>
      </c>
      <c r="Y320" s="1">
        <v>0.60470000000000002</v>
      </c>
    </row>
    <row r="321" spans="1:25">
      <c r="A321" s="1" t="s">
        <v>90</v>
      </c>
      <c r="B321" s="1" t="s">
        <v>91</v>
      </c>
      <c r="C321" s="1" t="s">
        <v>92</v>
      </c>
      <c r="D321" s="1" t="s">
        <v>103</v>
      </c>
      <c r="E321" s="1" t="s">
        <v>96</v>
      </c>
      <c r="F321" s="1" t="s">
        <v>87</v>
      </c>
      <c r="I321" s="1" t="s">
        <v>95</v>
      </c>
      <c r="M321" s="1">
        <v>15</v>
      </c>
      <c r="R321" s="1">
        <f t="shared" si="9"/>
        <v>0.58999999999999986</v>
      </c>
      <c r="S321" s="1">
        <v>3.21</v>
      </c>
      <c r="X321" s="1">
        <f t="shared" ref="X321" si="17">Y321-0.4531</f>
        <v>0.11890000000000006</v>
      </c>
      <c r="Y321" s="1">
        <v>0.57200000000000006</v>
      </c>
    </row>
    <row r="322" spans="1:25">
      <c r="A322" s="1" t="s">
        <v>90</v>
      </c>
      <c r="B322" s="1" t="s">
        <v>91</v>
      </c>
      <c r="C322" s="1" t="s">
        <v>92</v>
      </c>
      <c r="D322" s="1" t="s">
        <v>104</v>
      </c>
      <c r="E322" s="1" t="s">
        <v>96</v>
      </c>
      <c r="F322" s="1" t="s">
        <v>87</v>
      </c>
      <c r="I322" s="1" t="s">
        <v>95</v>
      </c>
      <c r="M322" s="1">
        <v>15</v>
      </c>
      <c r="R322" s="1">
        <f t="shared" si="9"/>
        <v>0.58000000000000007</v>
      </c>
      <c r="S322" s="1">
        <v>3.2</v>
      </c>
      <c r="X322" s="1">
        <f t="shared" ref="X322" si="18">Y322-0.4531</f>
        <v>0.11459999999999998</v>
      </c>
      <c r="Y322" s="1">
        <v>0.56769999999999998</v>
      </c>
    </row>
    <row r="323" spans="1:25">
      <c r="A323" s="1" t="s">
        <v>90</v>
      </c>
      <c r="B323" s="1" t="s">
        <v>91</v>
      </c>
      <c r="C323" s="1" t="s">
        <v>92</v>
      </c>
      <c r="D323" s="1" t="s">
        <v>105</v>
      </c>
      <c r="E323" s="1" t="s">
        <v>96</v>
      </c>
      <c r="F323" s="1" t="s">
        <v>87</v>
      </c>
      <c r="I323" s="1" t="s">
        <v>95</v>
      </c>
      <c r="M323" s="1">
        <v>15</v>
      </c>
      <c r="R323" s="1">
        <f t="shared" si="9"/>
        <v>0.62999999999999989</v>
      </c>
      <c r="S323" s="1">
        <v>3.25</v>
      </c>
      <c r="X323" s="1">
        <f t="shared" ref="X323" si="19">Y323-0.4531</f>
        <v>0.14299999999999996</v>
      </c>
      <c r="Y323" s="1">
        <v>0.59609999999999996</v>
      </c>
    </row>
    <row r="324" spans="1:25">
      <c r="A324" s="1" t="s">
        <v>90</v>
      </c>
      <c r="B324" s="1" t="s">
        <v>91</v>
      </c>
      <c r="C324" s="1" t="s">
        <v>92</v>
      </c>
      <c r="D324" s="1" t="s">
        <v>106</v>
      </c>
      <c r="E324" s="1" t="s">
        <v>96</v>
      </c>
      <c r="F324" s="1" t="s">
        <v>87</v>
      </c>
      <c r="I324" s="1" t="s">
        <v>95</v>
      </c>
      <c r="M324" s="1">
        <v>15</v>
      </c>
      <c r="R324" s="1">
        <f t="shared" si="9"/>
        <v>0.25999999999999979</v>
      </c>
      <c r="S324" s="1">
        <v>2.88</v>
      </c>
      <c r="X324" s="1">
        <f t="shared" ref="X324" si="20">Y324-0.4531</f>
        <v>8.4199999999999997E-2</v>
      </c>
      <c r="Y324" s="1">
        <v>0.5373</v>
      </c>
    </row>
    <row r="325" spans="1:25">
      <c r="A325" s="1" t="s">
        <v>90</v>
      </c>
      <c r="B325" s="1" t="s">
        <v>91</v>
      </c>
      <c r="C325" s="1" t="s">
        <v>92</v>
      </c>
      <c r="D325" s="1" t="s">
        <v>107</v>
      </c>
      <c r="E325" s="1" t="s">
        <v>96</v>
      </c>
      <c r="F325" s="1" t="s">
        <v>87</v>
      </c>
      <c r="I325" s="1" t="s">
        <v>95</v>
      </c>
      <c r="M325" s="1">
        <v>15</v>
      </c>
      <c r="R325" s="1">
        <f t="shared" si="9"/>
        <v>0.58000000000000007</v>
      </c>
      <c r="S325" s="1">
        <v>3.2</v>
      </c>
      <c r="X325" s="1">
        <f t="shared" ref="X325" si="21">Y325-0.4531</f>
        <v>0.16820000000000007</v>
      </c>
      <c r="Y325" s="1">
        <v>0.62130000000000007</v>
      </c>
    </row>
    <row r="326" spans="1:25">
      <c r="A326" s="1" t="s">
        <v>90</v>
      </c>
      <c r="B326" s="1" t="s">
        <v>91</v>
      </c>
      <c r="C326" s="1" t="s">
        <v>92</v>
      </c>
      <c r="D326" s="1" t="s">
        <v>108</v>
      </c>
      <c r="E326" s="1" t="s">
        <v>96</v>
      </c>
      <c r="F326" s="1" t="s">
        <v>87</v>
      </c>
      <c r="I326" s="1" t="s">
        <v>95</v>
      </c>
      <c r="M326" s="1">
        <v>15</v>
      </c>
      <c r="R326" s="1">
        <f t="shared" si="9"/>
        <v>0.58000000000000007</v>
      </c>
      <c r="S326" s="1">
        <v>3.2</v>
      </c>
      <c r="X326" s="1">
        <f t="shared" ref="X326" si="22">Y326-0.4531</f>
        <v>0.16499999999999998</v>
      </c>
      <c r="Y326" s="1">
        <v>0.61809999999999998</v>
      </c>
    </row>
    <row r="327" spans="1:25">
      <c r="A327" s="1" t="s">
        <v>90</v>
      </c>
      <c r="B327" s="1" t="s">
        <v>91</v>
      </c>
      <c r="C327" s="1" t="s">
        <v>92</v>
      </c>
      <c r="D327" s="1" t="s">
        <v>109</v>
      </c>
      <c r="E327" s="1" t="s">
        <v>109</v>
      </c>
      <c r="F327" s="1" t="s">
        <v>112</v>
      </c>
      <c r="I327" s="1" t="s">
        <v>95</v>
      </c>
      <c r="M327" s="1">
        <v>15</v>
      </c>
      <c r="R327" s="1">
        <f t="shared" si="9"/>
        <v>0.71999999999999975</v>
      </c>
      <c r="S327" s="1">
        <v>3.34</v>
      </c>
      <c r="X327" s="1">
        <f t="shared" ref="X327" si="23">Y327-0.4531</f>
        <v>6.5399999999999958E-2</v>
      </c>
      <c r="Y327" s="1">
        <v>0.51849999999999996</v>
      </c>
    </row>
    <row r="328" spans="1:25">
      <c r="A328" s="1" t="s">
        <v>90</v>
      </c>
      <c r="B328" s="1" t="s">
        <v>91</v>
      </c>
      <c r="C328" s="1" t="s">
        <v>92</v>
      </c>
      <c r="D328" s="1" t="s">
        <v>110</v>
      </c>
      <c r="E328" s="1" t="s">
        <v>109</v>
      </c>
      <c r="F328" s="1" t="s">
        <v>112</v>
      </c>
      <c r="I328" s="1" t="s">
        <v>95</v>
      </c>
      <c r="M328" s="1">
        <v>15</v>
      </c>
      <c r="R328" s="1">
        <f t="shared" si="9"/>
        <v>0.39999999999999991</v>
      </c>
      <c r="S328" s="1">
        <v>3.02</v>
      </c>
      <c r="X328" s="1">
        <f t="shared" ref="X328" si="24">Y328-0.4531</f>
        <v>0.11049999999999999</v>
      </c>
      <c r="Y328" s="1">
        <v>0.56359999999999999</v>
      </c>
    </row>
    <row r="329" spans="1:25">
      <c r="A329" s="1" t="s">
        <v>90</v>
      </c>
      <c r="B329" s="1" t="s">
        <v>91</v>
      </c>
      <c r="C329" s="1" t="s">
        <v>92</v>
      </c>
      <c r="D329" s="1" t="s">
        <v>93</v>
      </c>
      <c r="E329" s="1" t="s">
        <v>93</v>
      </c>
      <c r="F329" s="1" t="s">
        <v>94</v>
      </c>
      <c r="I329" s="1" t="s">
        <v>95</v>
      </c>
      <c r="M329" s="1">
        <v>20</v>
      </c>
      <c r="R329" s="1">
        <f>S329-2.97</f>
        <v>0.60999999999999988</v>
      </c>
      <c r="S329" s="1">
        <v>3.58</v>
      </c>
      <c r="X329" s="1">
        <f>Y329-0.5595</f>
        <v>7.569999999999999E-2</v>
      </c>
      <c r="Y329" s="1">
        <v>0.63519999999999999</v>
      </c>
    </row>
    <row r="330" spans="1:25">
      <c r="A330" s="1" t="s">
        <v>90</v>
      </c>
      <c r="B330" s="1" t="s">
        <v>91</v>
      </c>
      <c r="C330" s="1" t="s">
        <v>92</v>
      </c>
      <c r="D330" s="1" t="s">
        <v>97</v>
      </c>
      <c r="E330" s="1" t="s">
        <v>93</v>
      </c>
      <c r="F330" s="1" t="s">
        <v>94</v>
      </c>
      <c r="I330" s="1" t="s">
        <v>95</v>
      </c>
      <c r="M330" s="1">
        <v>20</v>
      </c>
      <c r="R330" s="1">
        <f t="shared" ref="R330:R344" si="25">S330-2.97</f>
        <v>0.23999999999999977</v>
      </c>
      <c r="S330" s="1">
        <v>3.21</v>
      </c>
      <c r="X330" s="1">
        <f t="shared" ref="X330" si="26">Y330-0.5595</f>
        <v>4.930000000000001E-2</v>
      </c>
      <c r="Y330" s="1">
        <v>0.60880000000000001</v>
      </c>
    </row>
    <row r="331" spans="1:25">
      <c r="A331" s="1" t="s">
        <v>90</v>
      </c>
      <c r="B331" s="1" t="s">
        <v>91</v>
      </c>
      <c r="C331" s="1" t="s">
        <v>92</v>
      </c>
      <c r="D331" s="1" t="s">
        <v>98</v>
      </c>
      <c r="E331" s="1" t="s">
        <v>93</v>
      </c>
      <c r="F331" s="1" t="s">
        <v>94</v>
      </c>
      <c r="I331" s="1" t="s">
        <v>95</v>
      </c>
      <c r="M331" s="1">
        <v>20</v>
      </c>
      <c r="R331" s="1">
        <f t="shared" si="25"/>
        <v>0.23999999999999977</v>
      </c>
      <c r="S331" s="1">
        <v>3.21</v>
      </c>
      <c r="X331" s="1">
        <f t="shared" ref="X331" si="27">Y331-0.5595</f>
        <v>6.1499999999999999E-2</v>
      </c>
      <c r="Y331" s="1">
        <v>0.621</v>
      </c>
    </row>
    <row r="332" spans="1:25">
      <c r="A332" s="1" t="s">
        <v>90</v>
      </c>
      <c r="B332" s="1" t="s">
        <v>91</v>
      </c>
      <c r="C332" s="1" t="s">
        <v>92</v>
      </c>
      <c r="D332" s="1" t="s">
        <v>99</v>
      </c>
      <c r="E332" s="1" t="s">
        <v>19</v>
      </c>
      <c r="F332" s="1" t="s">
        <v>111</v>
      </c>
      <c r="I332" s="1" t="s">
        <v>95</v>
      </c>
      <c r="M332" s="1">
        <v>20</v>
      </c>
      <c r="R332" s="1">
        <f t="shared" si="25"/>
        <v>0.45999999999999996</v>
      </c>
      <c r="S332" s="1">
        <v>3.43</v>
      </c>
      <c r="X332" s="1">
        <f t="shared" ref="X332" si="28">Y332-0.5595</f>
        <v>0.12239999999999995</v>
      </c>
      <c r="Y332" s="1">
        <v>0.68189999999999995</v>
      </c>
    </row>
    <row r="333" spans="1:25">
      <c r="A333" s="1" t="s">
        <v>90</v>
      </c>
      <c r="B333" s="1" t="s">
        <v>91</v>
      </c>
      <c r="C333" s="1" t="s">
        <v>92</v>
      </c>
      <c r="D333" s="1" t="s">
        <v>100</v>
      </c>
      <c r="E333" s="1" t="s">
        <v>19</v>
      </c>
      <c r="F333" s="1" t="s">
        <v>111</v>
      </c>
      <c r="I333" s="1" t="s">
        <v>95</v>
      </c>
      <c r="M333" s="1">
        <v>20</v>
      </c>
      <c r="R333" s="1">
        <f t="shared" si="25"/>
        <v>0.48</v>
      </c>
      <c r="S333" s="1">
        <v>3.45</v>
      </c>
      <c r="X333" s="1">
        <f t="shared" ref="X333" si="29">Y333-0.5595</f>
        <v>2.8000000000000247E-3</v>
      </c>
      <c r="Y333" s="1">
        <v>0.56230000000000002</v>
      </c>
    </row>
    <row r="334" spans="1:25">
      <c r="A334" s="1" t="s">
        <v>90</v>
      </c>
      <c r="B334" s="1" t="s">
        <v>91</v>
      </c>
      <c r="C334" s="1" t="s">
        <v>92</v>
      </c>
      <c r="D334" s="1" t="s">
        <v>96</v>
      </c>
      <c r="E334" s="1" t="s">
        <v>96</v>
      </c>
      <c r="F334" s="1" t="s">
        <v>87</v>
      </c>
      <c r="I334" s="1" t="s">
        <v>95</v>
      </c>
      <c r="M334" s="1">
        <v>20</v>
      </c>
      <c r="R334" s="1">
        <f t="shared" si="25"/>
        <v>0.35999999999999988</v>
      </c>
      <c r="S334" s="1">
        <v>3.33</v>
      </c>
      <c r="X334" s="1">
        <f t="shared" ref="X334" si="30">Y334-0.5595</f>
        <v>7.7200000000000046E-2</v>
      </c>
      <c r="Y334" s="1">
        <v>0.63670000000000004</v>
      </c>
    </row>
    <row r="335" spans="1:25">
      <c r="A335" s="1" t="s">
        <v>90</v>
      </c>
      <c r="B335" s="1" t="s">
        <v>91</v>
      </c>
      <c r="C335" s="1" t="s">
        <v>92</v>
      </c>
      <c r="D335" s="1" t="s">
        <v>101</v>
      </c>
      <c r="E335" s="1" t="s">
        <v>96</v>
      </c>
      <c r="F335" s="1" t="s">
        <v>87</v>
      </c>
      <c r="I335" s="1" t="s">
        <v>95</v>
      </c>
      <c r="M335" s="1">
        <v>20</v>
      </c>
      <c r="R335" s="1">
        <f t="shared" si="25"/>
        <v>0.60999999999999988</v>
      </c>
      <c r="S335" s="1">
        <v>3.58</v>
      </c>
      <c r="X335" s="1">
        <f t="shared" ref="X335" si="31">Y335-0.5595</f>
        <v>0.12080000000000002</v>
      </c>
      <c r="Y335" s="1">
        <v>0.68030000000000002</v>
      </c>
    </row>
    <row r="336" spans="1:25">
      <c r="A336" s="1" t="s">
        <v>90</v>
      </c>
      <c r="B336" s="1" t="s">
        <v>91</v>
      </c>
      <c r="C336" s="1" t="s">
        <v>92</v>
      </c>
      <c r="D336" s="1" t="s">
        <v>102</v>
      </c>
      <c r="E336" s="1" t="s">
        <v>96</v>
      </c>
      <c r="F336" s="1" t="s">
        <v>87</v>
      </c>
      <c r="I336" s="1" t="s">
        <v>95</v>
      </c>
      <c r="M336" s="1">
        <v>20</v>
      </c>
      <c r="R336" s="1">
        <f t="shared" si="25"/>
        <v>0.48</v>
      </c>
      <c r="S336" s="1">
        <v>3.45</v>
      </c>
      <c r="X336" s="1">
        <f t="shared" ref="X336" si="32">Y336-0.5595</f>
        <v>0.10980000000000012</v>
      </c>
      <c r="Y336" s="1">
        <v>0.66930000000000012</v>
      </c>
    </row>
    <row r="337" spans="1:25">
      <c r="A337" s="1" t="s">
        <v>90</v>
      </c>
      <c r="B337" s="1" t="s">
        <v>91</v>
      </c>
      <c r="C337" s="1" t="s">
        <v>92</v>
      </c>
      <c r="D337" s="1" t="s">
        <v>103</v>
      </c>
      <c r="E337" s="1" t="s">
        <v>96</v>
      </c>
      <c r="F337" s="1" t="s">
        <v>87</v>
      </c>
      <c r="I337" s="1" t="s">
        <v>95</v>
      </c>
      <c r="M337" s="1">
        <v>20</v>
      </c>
      <c r="R337" s="1">
        <f t="shared" si="25"/>
        <v>0.56999999999999984</v>
      </c>
      <c r="S337" s="1">
        <v>3.54</v>
      </c>
      <c r="X337" s="1">
        <f t="shared" ref="X337" si="33">Y337-0.5595</f>
        <v>5.8099999999999929E-2</v>
      </c>
      <c r="Y337" s="1">
        <v>0.61759999999999993</v>
      </c>
    </row>
    <row r="338" spans="1:25">
      <c r="A338" s="1" t="s">
        <v>90</v>
      </c>
      <c r="B338" s="1" t="s">
        <v>91</v>
      </c>
      <c r="C338" s="1" t="s">
        <v>92</v>
      </c>
      <c r="D338" s="1" t="s">
        <v>104</v>
      </c>
      <c r="E338" s="1" t="s">
        <v>96</v>
      </c>
      <c r="F338" s="1" t="s">
        <v>87</v>
      </c>
      <c r="I338" s="1" t="s">
        <v>95</v>
      </c>
      <c r="M338" s="1">
        <v>20</v>
      </c>
      <c r="R338" s="1">
        <f t="shared" si="25"/>
        <v>0.54999999999999982</v>
      </c>
      <c r="S338" s="1">
        <v>3.52</v>
      </c>
      <c r="X338" s="1">
        <f t="shared" ref="X338" si="34">Y338-0.5595</f>
        <v>5.1100000000000034E-2</v>
      </c>
      <c r="Y338" s="1">
        <v>0.61060000000000003</v>
      </c>
    </row>
    <row r="339" spans="1:25">
      <c r="A339" s="1" t="s">
        <v>90</v>
      </c>
      <c r="B339" s="1" t="s">
        <v>91</v>
      </c>
      <c r="C339" s="1" t="s">
        <v>92</v>
      </c>
      <c r="D339" s="1" t="s">
        <v>105</v>
      </c>
      <c r="E339" s="1" t="s">
        <v>96</v>
      </c>
      <c r="F339" s="1" t="s">
        <v>87</v>
      </c>
      <c r="I339" s="1" t="s">
        <v>95</v>
      </c>
      <c r="M339" s="1">
        <v>20</v>
      </c>
      <c r="R339" s="1">
        <f t="shared" si="25"/>
        <v>0.57999999999999963</v>
      </c>
      <c r="S339" s="1">
        <v>3.55</v>
      </c>
      <c r="X339" s="1">
        <f t="shared" ref="X339" si="35">Y339-0.5595</f>
        <v>9.0300000000000047E-2</v>
      </c>
      <c r="Y339" s="1">
        <v>0.64980000000000004</v>
      </c>
    </row>
    <row r="340" spans="1:25">
      <c r="A340" s="1" t="s">
        <v>90</v>
      </c>
      <c r="B340" s="1" t="s">
        <v>91</v>
      </c>
      <c r="C340" s="1" t="s">
        <v>92</v>
      </c>
      <c r="D340" s="1" t="s">
        <v>106</v>
      </c>
      <c r="E340" s="1" t="s">
        <v>96</v>
      </c>
      <c r="F340" s="1" t="s">
        <v>87</v>
      </c>
      <c r="I340" s="1" t="s">
        <v>95</v>
      </c>
      <c r="M340" s="1">
        <v>20</v>
      </c>
      <c r="R340" s="1">
        <f t="shared" si="25"/>
        <v>0.28999999999999959</v>
      </c>
      <c r="S340" s="1">
        <v>3.26</v>
      </c>
      <c r="X340" s="1">
        <f t="shared" ref="X340" si="36">Y340-0.5595</f>
        <v>6.4100000000000046E-2</v>
      </c>
      <c r="Y340" s="1">
        <v>0.62360000000000004</v>
      </c>
    </row>
    <row r="341" spans="1:25">
      <c r="A341" s="1" t="s">
        <v>90</v>
      </c>
      <c r="B341" s="1" t="s">
        <v>91</v>
      </c>
      <c r="C341" s="1" t="s">
        <v>92</v>
      </c>
      <c r="D341" s="1" t="s">
        <v>107</v>
      </c>
      <c r="E341" s="1" t="s">
        <v>96</v>
      </c>
      <c r="F341" s="1" t="s">
        <v>87</v>
      </c>
      <c r="I341" s="1" t="s">
        <v>95</v>
      </c>
      <c r="M341" s="1">
        <v>20</v>
      </c>
      <c r="R341" s="1">
        <f t="shared" si="25"/>
        <v>0.53999999999999959</v>
      </c>
      <c r="S341" s="1">
        <v>3.51</v>
      </c>
      <c r="X341" s="1">
        <f t="shared" ref="X341" si="37">Y341-0.5595</f>
        <v>0.1070000000000001</v>
      </c>
      <c r="Y341" s="1">
        <v>0.66650000000000009</v>
      </c>
    </row>
    <row r="342" spans="1:25">
      <c r="A342" s="1" t="s">
        <v>90</v>
      </c>
      <c r="B342" s="1" t="s">
        <v>91</v>
      </c>
      <c r="C342" s="1" t="s">
        <v>92</v>
      </c>
      <c r="D342" s="1" t="s">
        <v>108</v>
      </c>
      <c r="E342" s="1" t="s">
        <v>96</v>
      </c>
      <c r="F342" s="1" t="s">
        <v>87</v>
      </c>
      <c r="I342" s="1" t="s">
        <v>95</v>
      </c>
      <c r="M342" s="1">
        <v>20</v>
      </c>
      <c r="R342" s="1">
        <f t="shared" si="25"/>
        <v>0.53999999999999959</v>
      </c>
      <c r="S342" s="1">
        <v>3.51</v>
      </c>
      <c r="X342" s="1">
        <f t="shared" ref="X342" si="38">Y342-0.5595</f>
        <v>9.5700000000000007E-2</v>
      </c>
      <c r="Y342" s="1">
        <v>0.6552</v>
      </c>
    </row>
    <row r="343" spans="1:25">
      <c r="A343" s="1" t="s">
        <v>90</v>
      </c>
      <c r="B343" s="1" t="s">
        <v>91</v>
      </c>
      <c r="C343" s="1" t="s">
        <v>92</v>
      </c>
      <c r="D343" s="1" t="s">
        <v>109</v>
      </c>
      <c r="E343" s="1" t="s">
        <v>109</v>
      </c>
      <c r="F343" s="1" t="s">
        <v>112</v>
      </c>
      <c r="I343" s="1" t="s">
        <v>95</v>
      </c>
      <c r="M343" s="1">
        <v>20</v>
      </c>
      <c r="R343" s="1">
        <f t="shared" si="25"/>
        <v>0.69</v>
      </c>
      <c r="S343" s="1">
        <v>3.66</v>
      </c>
      <c r="X343" s="1">
        <f t="shared" ref="X343" si="39">Y343-0.5595</f>
        <v>4.6300000000000008E-2</v>
      </c>
      <c r="Y343" s="1">
        <v>0.60580000000000001</v>
      </c>
    </row>
    <row r="344" spans="1:25">
      <c r="A344" s="1" t="s">
        <v>90</v>
      </c>
      <c r="B344" s="1" t="s">
        <v>91</v>
      </c>
      <c r="C344" s="1" t="s">
        <v>92</v>
      </c>
      <c r="D344" s="1" t="s">
        <v>110</v>
      </c>
      <c r="E344" s="1" t="s">
        <v>109</v>
      </c>
      <c r="F344" s="1" t="s">
        <v>112</v>
      </c>
      <c r="I344" s="1" t="s">
        <v>95</v>
      </c>
      <c r="M344" s="1">
        <v>20</v>
      </c>
      <c r="R344" s="1">
        <f t="shared" si="25"/>
        <v>0.42999999999999972</v>
      </c>
      <c r="S344" s="1">
        <v>3.4</v>
      </c>
      <c r="X344" s="1">
        <f t="shared" ref="X344" si="40">Y344-0.5595</f>
        <v>6.4400000000000013E-2</v>
      </c>
      <c r="Y344" s="1">
        <v>0.62390000000000001</v>
      </c>
    </row>
    <row r="345" spans="1:25">
      <c r="A345" s="1" t="s">
        <v>90</v>
      </c>
      <c r="B345" s="1" t="s">
        <v>91</v>
      </c>
      <c r="C345" s="1" t="s">
        <v>92</v>
      </c>
      <c r="D345" s="1" t="s">
        <v>93</v>
      </c>
      <c r="E345" s="1" t="s">
        <v>93</v>
      </c>
      <c r="F345" s="1" t="s">
        <v>94</v>
      </c>
      <c r="I345" s="1" t="s">
        <v>95</v>
      </c>
      <c r="M345" s="1">
        <v>25</v>
      </c>
      <c r="R345" s="1">
        <f>S345-3.31</f>
        <v>0.58999999999999986</v>
      </c>
      <c r="S345" s="1">
        <v>3.9</v>
      </c>
      <c r="X345" s="1">
        <f>Y345-0.6473</f>
        <v>4.1000000000000036E-2</v>
      </c>
      <c r="Y345" s="1">
        <v>0.68830000000000002</v>
      </c>
    </row>
    <row r="346" spans="1:25">
      <c r="A346" s="1" t="s">
        <v>90</v>
      </c>
      <c r="B346" s="1" t="s">
        <v>91</v>
      </c>
      <c r="C346" s="1" t="s">
        <v>92</v>
      </c>
      <c r="D346" s="1" t="s">
        <v>97</v>
      </c>
      <c r="E346" s="1" t="s">
        <v>93</v>
      </c>
      <c r="F346" s="1" t="s">
        <v>94</v>
      </c>
      <c r="I346" s="1" t="s">
        <v>95</v>
      </c>
      <c r="M346" s="1">
        <v>25</v>
      </c>
      <c r="R346" s="1">
        <f t="shared" ref="R346:R360" si="41">S346-3.31</f>
        <v>6.999999999999984E-2</v>
      </c>
      <c r="S346" s="1">
        <v>3.38</v>
      </c>
      <c r="X346" s="1">
        <f t="shared" ref="X346" si="42">Y346-0.6473</f>
        <v>1.8800000000000039E-2</v>
      </c>
      <c r="Y346" s="1">
        <v>0.66610000000000003</v>
      </c>
    </row>
    <row r="347" spans="1:25">
      <c r="A347" s="1" t="s">
        <v>90</v>
      </c>
      <c r="B347" s="1" t="s">
        <v>91</v>
      </c>
      <c r="C347" s="1" t="s">
        <v>92</v>
      </c>
      <c r="D347" s="1" t="s">
        <v>98</v>
      </c>
      <c r="E347" s="1" t="s">
        <v>93</v>
      </c>
      <c r="F347" s="1" t="s">
        <v>94</v>
      </c>
      <c r="I347" s="1" t="s">
        <v>95</v>
      </c>
      <c r="M347" s="1">
        <v>25</v>
      </c>
      <c r="R347" s="1">
        <f t="shared" si="41"/>
        <v>0.27</v>
      </c>
      <c r="S347" s="1">
        <v>3.58</v>
      </c>
      <c r="X347" s="1">
        <f t="shared" ref="X347" si="43">Y347-0.6473</f>
        <v>5.3200000000000025E-2</v>
      </c>
      <c r="Y347" s="1">
        <v>0.70050000000000001</v>
      </c>
    </row>
    <row r="348" spans="1:25">
      <c r="A348" s="1" t="s">
        <v>90</v>
      </c>
      <c r="B348" s="1" t="s">
        <v>91</v>
      </c>
      <c r="C348" s="1" t="s">
        <v>92</v>
      </c>
      <c r="D348" s="1" t="s">
        <v>99</v>
      </c>
      <c r="E348" s="1" t="s">
        <v>19</v>
      </c>
      <c r="F348" s="1" t="s">
        <v>111</v>
      </c>
      <c r="I348" s="1" t="s">
        <v>95</v>
      </c>
      <c r="M348" s="1">
        <v>25</v>
      </c>
      <c r="R348" s="1">
        <f t="shared" si="41"/>
        <v>0.41000000000000014</v>
      </c>
      <c r="S348" s="1">
        <v>3.72</v>
      </c>
      <c r="X348" s="1">
        <f t="shared" ref="X348" si="44">Y348-0.6473</f>
        <v>7.46E-2</v>
      </c>
      <c r="Y348" s="1">
        <v>0.72189999999999999</v>
      </c>
    </row>
    <row r="349" spans="1:25">
      <c r="A349" s="1" t="s">
        <v>90</v>
      </c>
      <c r="B349" s="1" t="s">
        <v>91</v>
      </c>
      <c r="C349" s="1" t="s">
        <v>92</v>
      </c>
      <c r="D349" s="1" t="s">
        <v>100</v>
      </c>
      <c r="E349" s="1" t="s">
        <v>19</v>
      </c>
      <c r="F349" s="1" t="s">
        <v>111</v>
      </c>
      <c r="I349" s="1" t="s">
        <v>95</v>
      </c>
      <c r="M349" s="1">
        <v>25</v>
      </c>
      <c r="R349" s="1">
        <f t="shared" si="41"/>
        <v>0.48</v>
      </c>
      <c r="S349" s="1">
        <v>3.79</v>
      </c>
      <c r="X349" s="1">
        <f t="shared" ref="X349" si="45">Y349-0.6473</f>
        <v>-1.1399999999999966E-2</v>
      </c>
      <c r="Y349" s="1">
        <v>0.63590000000000002</v>
      </c>
    </row>
    <row r="350" spans="1:25">
      <c r="A350" s="1" t="s">
        <v>90</v>
      </c>
      <c r="B350" s="1" t="s">
        <v>91</v>
      </c>
      <c r="C350" s="1" t="s">
        <v>92</v>
      </c>
      <c r="D350" s="1" t="s">
        <v>96</v>
      </c>
      <c r="E350" s="1" t="s">
        <v>96</v>
      </c>
      <c r="F350" s="1" t="s">
        <v>87</v>
      </c>
      <c r="I350" s="1" t="s">
        <v>95</v>
      </c>
      <c r="M350" s="1">
        <v>25</v>
      </c>
      <c r="R350" s="1">
        <f t="shared" si="41"/>
        <v>0.29999999999999982</v>
      </c>
      <c r="S350" s="1">
        <v>3.61</v>
      </c>
      <c r="X350" s="1">
        <f t="shared" ref="X350" si="46">Y350-0.6473</f>
        <v>4.8399999999999999E-2</v>
      </c>
      <c r="Y350" s="1">
        <v>0.69569999999999999</v>
      </c>
    </row>
    <row r="351" spans="1:25">
      <c r="A351" s="1" t="s">
        <v>90</v>
      </c>
      <c r="B351" s="1" t="s">
        <v>91</v>
      </c>
      <c r="C351" s="1" t="s">
        <v>92</v>
      </c>
      <c r="D351" s="1" t="s">
        <v>101</v>
      </c>
      <c r="E351" s="1" t="s">
        <v>96</v>
      </c>
      <c r="F351" s="1" t="s">
        <v>87</v>
      </c>
      <c r="I351" s="1" t="s">
        <v>95</v>
      </c>
      <c r="M351" s="1">
        <v>25</v>
      </c>
      <c r="R351" s="1">
        <f t="shared" si="41"/>
        <v>0.56000000000000005</v>
      </c>
      <c r="S351" s="1">
        <v>3.87</v>
      </c>
      <c r="X351" s="1">
        <f t="shared" ref="X351" si="47">Y351-0.6473</f>
        <v>6.140000000000001E-2</v>
      </c>
      <c r="Y351" s="1">
        <v>0.7087</v>
      </c>
    </row>
    <row r="352" spans="1:25">
      <c r="A352" s="1" t="s">
        <v>90</v>
      </c>
      <c r="B352" s="1" t="s">
        <v>91</v>
      </c>
      <c r="C352" s="1" t="s">
        <v>92</v>
      </c>
      <c r="D352" s="1" t="s">
        <v>102</v>
      </c>
      <c r="E352" s="1" t="s">
        <v>96</v>
      </c>
      <c r="F352" s="1" t="s">
        <v>87</v>
      </c>
      <c r="I352" s="1" t="s">
        <v>95</v>
      </c>
      <c r="M352" s="1">
        <v>25</v>
      </c>
      <c r="R352" s="1">
        <f t="shared" si="41"/>
        <v>0.39999999999999991</v>
      </c>
      <c r="S352" s="1">
        <v>3.71</v>
      </c>
      <c r="X352" s="1">
        <f t="shared" ref="X352" si="48">Y352-0.6473</f>
        <v>6.5200000000000036E-2</v>
      </c>
      <c r="Y352" s="1">
        <v>0.71250000000000002</v>
      </c>
    </row>
    <row r="353" spans="1:25">
      <c r="A353" s="1" t="s">
        <v>90</v>
      </c>
      <c r="B353" s="1" t="s">
        <v>91</v>
      </c>
      <c r="C353" s="1" t="s">
        <v>92</v>
      </c>
      <c r="D353" s="1" t="s">
        <v>103</v>
      </c>
      <c r="E353" s="1" t="s">
        <v>96</v>
      </c>
      <c r="F353" s="1" t="s">
        <v>87</v>
      </c>
      <c r="I353" s="1" t="s">
        <v>95</v>
      </c>
      <c r="M353" s="1">
        <v>25</v>
      </c>
      <c r="R353" s="1">
        <f t="shared" si="41"/>
        <v>0.48999999999999977</v>
      </c>
      <c r="S353" s="1">
        <v>3.8</v>
      </c>
      <c r="X353" s="1">
        <f t="shared" ref="X353" si="49">Y353-0.6473</f>
        <v>1.0099999999999998E-2</v>
      </c>
      <c r="Y353" s="1">
        <v>0.65739999999999998</v>
      </c>
    </row>
    <row r="354" spans="1:25">
      <c r="A354" s="1" t="s">
        <v>90</v>
      </c>
      <c r="B354" s="1" t="s">
        <v>91</v>
      </c>
      <c r="C354" s="1" t="s">
        <v>92</v>
      </c>
      <c r="D354" s="1" t="s">
        <v>104</v>
      </c>
      <c r="E354" s="1" t="s">
        <v>96</v>
      </c>
      <c r="F354" s="1" t="s">
        <v>87</v>
      </c>
      <c r="I354" s="1" t="s">
        <v>95</v>
      </c>
      <c r="M354" s="1">
        <v>25</v>
      </c>
      <c r="R354" s="1">
        <f t="shared" si="41"/>
        <v>0.46999999999999975</v>
      </c>
      <c r="S354" s="1">
        <v>3.78</v>
      </c>
      <c r="X354" s="1">
        <f t="shared" ref="X354" si="50">Y354-0.6473</f>
        <v>1.1999999999999789E-3</v>
      </c>
      <c r="Y354" s="1">
        <v>0.64849999999999997</v>
      </c>
    </row>
    <row r="355" spans="1:25">
      <c r="A355" s="1" t="s">
        <v>90</v>
      </c>
      <c r="B355" s="1" t="s">
        <v>91</v>
      </c>
      <c r="C355" s="1" t="s">
        <v>92</v>
      </c>
      <c r="D355" s="1" t="s">
        <v>105</v>
      </c>
      <c r="E355" s="1" t="s">
        <v>96</v>
      </c>
      <c r="F355" s="1" t="s">
        <v>87</v>
      </c>
      <c r="I355" s="1" t="s">
        <v>95</v>
      </c>
      <c r="M355" s="1">
        <v>25</v>
      </c>
      <c r="R355" s="1">
        <f t="shared" si="41"/>
        <v>0.50999999999999979</v>
      </c>
      <c r="S355" s="1">
        <v>3.82</v>
      </c>
      <c r="X355" s="1">
        <f t="shared" ref="X355" si="51">Y355-0.6473</f>
        <v>4.0899999999999936E-2</v>
      </c>
      <c r="Y355" s="1">
        <v>0.68819999999999992</v>
      </c>
    </row>
    <row r="356" spans="1:25">
      <c r="A356" s="1" t="s">
        <v>90</v>
      </c>
      <c r="B356" s="1" t="s">
        <v>91</v>
      </c>
      <c r="C356" s="1" t="s">
        <v>92</v>
      </c>
      <c r="D356" s="1" t="s">
        <v>106</v>
      </c>
      <c r="E356" s="1" t="s">
        <v>96</v>
      </c>
      <c r="F356" s="1" t="s">
        <v>87</v>
      </c>
      <c r="I356" s="1" t="s">
        <v>95</v>
      </c>
      <c r="M356" s="1">
        <v>25</v>
      </c>
      <c r="R356" s="1">
        <f t="shared" si="41"/>
        <v>0.29000000000000004</v>
      </c>
      <c r="S356" s="1">
        <v>3.6</v>
      </c>
      <c r="X356" s="1">
        <f t="shared" ref="X356" si="52">Y356-0.6473</f>
        <v>3.4299999999999997E-2</v>
      </c>
      <c r="Y356" s="1">
        <v>0.68159999999999998</v>
      </c>
    </row>
    <row r="357" spans="1:25">
      <c r="A357" s="1" t="s">
        <v>90</v>
      </c>
      <c r="B357" s="1" t="s">
        <v>91</v>
      </c>
      <c r="C357" s="1" t="s">
        <v>92</v>
      </c>
      <c r="D357" s="1" t="s">
        <v>107</v>
      </c>
      <c r="E357" s="1" t="s">
        <v>96</v>
      </c>
      <c r="F357" s="1" t="s">
        <v>87</v>
      </c>
      <c r="I357" s="1" t="s">
        <v>95</v>
      </c>
      <c r="M357" s="1">
        <v>25</v>
      </c>
      <c r="R357" s="1">
        <f t="shared" si="41"/>
        <v>0.46999999999999975</v>
      </c>
      <c r="S357" s="1">
        <v>3.78</v>
      </c>
      <c r="X357" s="1">
        <f t="shared" ref="X357" si="53">Y357-0.6473</f>
        <v>4.9399999999999999E-2</v>
      </c>
      <c r="Y357" s="1">
        <v>0.69669999999999999</v>
      </c>
    </row>
    <row r="358" spans="1:25">
      <c r="A358" s="1" t="s">
        <v>90</v>
      </c>
      <c r="B358" s="1" t="s">
        <v>91</v>
      </c>
      <c r="C358" s="1" t="s">
        <v>92</v>
      </c>
      <c r="D358" s="1" t="s">
        <v>108</v>
      </c>
      <c r="E358" s="1" t="s">
        <v>96</v>
      </c>
      <c r="F358" s="1" t="s">
        <v>87</v>
      </c>
      <c r="I358" s="1" t="s">
        <v>95</v>
      </c>
      <c r="M358" s="1">
        <v>25</v>
      </c>
      <c r="R358" s="1">
        <f t="shared" si="41"/>
        <v>0.48</v>
      </c>
      <c r="S358" s="1">
        <v>3.79</v>
      </c>
      <c r="X358" s="1">
        <f t="shared" ref="X358" si="54">Y358-0.6473</f>
        <v>3.9100000000000024E-2</v>
      </c>
      <c r="Y358" s="1">
        <v>0.68640000000000001</v>
      </c>
    </row>
    <row r="359" spans="1:25">
      <c r="A359" s="1" t="s">
        <v>90</v>
      </c>
      <c r="B359" s="1" t="s">
        <v>91</v>
      </c>
      <c r="C359" s="1" t="s">
        <v>92</v>
      </c>
      <c r="D359" s="1" t="s">
        <v>109</v>
      </c>
      <c r="E359" s="1" t="s">
        <v>109</v>
      </c>
      <c r="F359" s="1" t="s">
        <v>112</v>
      </c>
      <c r="I359" s="1" t="s">
        <v>95</v>
      </c>
      <c r="M359" s="1">
        <v>25</v>
      </c>
      <c r="R359" s="1">
        <f t="shared" si="41"/>
        <v>0.60999999999999988</v>
      </c>
      <c r="S359" s="1">
        <v>3.92</v>
      </c>
      <c r="X359" s="1">
        <f t="shared" ref="X359" si="55">Y359-0.6473</f>
        <v>1.6600000000000059E-2</v>
      </c>
      <c r="Y359" s="1">
        <v>0.66390000000000005</v>
      </c>
    </row>
    <row r="360" spans="1:25">
      <c r="A360" s="1" t="s">
        <v>90</v>
      </c>
      <c r="B360" s="1" t="s">
        <v>91</v>
      </c>
      <c r="C360" s="1" t="s">
        <v>92</v>
      </c>
      <c r="D360" s="1" t="s">
        <v>110</v>
      </c>
      <c r="E360" s="1" t="s">
        <v>109</v>
      </c>
      <c r="F360" s="1" t="s">
        <v>112</v>
      </c>
      <c r="I360" s="1" t="s">
        <v>95</v>
      </c>
      <c r="M360" s="1">
        <v>25</v>
      </c>
      <c r="R360" s="1">
        <f t="shared" si="41"/>
        <v>0.41999999999999993</v>
      </c>
      <c r="S360" s="1">
        <v>3.73</v>
      </c>
      <c r="X360" s="1">
        <f t="shared" ref="X360" si="56">Y360-0.6473</f>
        <v>1.7900000000000027E-2</v>
      </c>
      <c r="Y360" s="1">
        <v>0.66520000000000001</v>
      </c>
    </row>
    <row r="361" spans="1:25">
      <c r="A361" s="1" t="s">
        <v>90</v>
      </c>
      <c r="B361" s="1" t="s">
        <v>91</v>
      </c>
      <c r="C361" s="1" t="s">
        <v>92</v>
      </c>
      <c r="D361" s="1" t="s">
        <v>93</v>
      </c>
      <c r="E361" s="1" t="s">
        <v>93</v>
      </c>
      <c r="F361" s="1" t="s">
        <v>94</v>
      </c>
      <c r="I361" s="1" t="s">
        <v>95</v>
      </c>
      <c r="M361" s="1">
        <v>30</v>
      </c>
      <c r="R361" s="1">
        <f>S361-3.64</f>
        <v>0.48</v>
      </c>
      <c r="S361" s="1">
        <v>4.12</v>
      </c>
      <c r="X361" s="1">
        <f>Y361-0.7052</f>
        <v>2.4999999999999911E-2</v>
      </c>
      <c r="Y361" s="1">
        <v>0.73019999999999996</v>
      </c>
    </row>
    <row r="362" spans="1:25">
      <c r="A362" s="1" t="s">
        <v>90</v>
      </c>
      <c r="B362" s="1" t="s">
        <v>91</v>
      </c>
      <c r="C362" s="1" t="s">
        <v>92</v>
      </c>
      <c r="D362" s="1" t="s">
        <v>97</v>
      </c>
      <c r="E362" s="1" t="s">
        <v>93</v>
      </c>
      <c r="F362" s="1" t="s">
        <v>94</v>
      </c>
      <c r="I362" s="1" t="s">
        <v>95</v>
      </c>
      <c r="M362" s="1">
        <v>30</v>
      </c>
      <c r="R362" s="1">
        <f t="shared" ref="R362:R376" si="57">S362-3.64</f>
        <v>-0.14999999999999991</v>
      </c>
      <c r="S362" s="1">
        <v>3.49</v>
      </c>
      <c r="X362" s="1">
        <f t="shared" ref="X362" si="58">Y362-0.7052</f>
        <v>-2.4600000000000066E-2</v>
      </c>
      <c r="Y362" s="1">
        <v>0.68059999999999998</v>
      </c>
    </row>
    <row r="363" spans="1:25">
      <c r="A363" s="1" t="s">
        <v>90</v>
      </c>
      <c r="B363" s="1" t="s">
        <v>91</v>
      </c>
      <c r="C363" s="1" t="s">
        <v>92</v>
      </c>
      <c r="D363" s="1" t="s">
        <v>98</v>
      </c>
      <c r="E363" s="1" t="s">
        <v>93</v>
      </c>
      <c r="F363" s="1" t="s">
        <v>94</v>
      </c>
      <c r="I363" s="1" t="s">
        <v>95</v>
      </c>
      <c r="M363" s="1">
        <v>30</v>
      </c>
      <c r="R363" s="1">
        <f t="shared" si="57"/>
        <v>0.29000000000000004</v>
      </c>
      <c r="S363" s="1">
        <v>3.93</v>
      </c>
      <c r="X363" s="1">
        <f t="shared" ref="X363" si="59">Y363-0.7052</f>
        <v>3.5399999999999987E-2</v>
      </c>
      <c r="Y363" s="1">
        <v>0.74060000000000004</v>
      </c>
    </row>
    <row r="364" spans="1:25">
      <c r="A364" s="1" t="s">
        <v>90</v>
      </c>
      <c r="B364" s="1" t="s">
        <v>91</v>
      </c>
      <c r="C364" s="1" t="s">
        <v>92</v>
      </c>
      <c r="D364" s="1" t="s">
        <v>99</v>
      </c>
      <c r="E364" s="1" t="s">
        <v>19</v>
      </c>
      <c r="F364" s="1" t="s">
        <v>111</v>
      </c>
      <c r="I364" s="1" t="s">
        <v>95</v>
      </c>
      <c r="M364" s="1">
        <v>30</v>
      </c>
      <c r="R364" s="1">
        <f t="shared" si="57"/>
        <v>0.35000000000000009</v>
      </c>
      <c r="S364" s="1">
        <v>3.99</v>
      </c>
      <c r="X364" s="1">
        <f t="shared" ref="X364" si="60">Y364-0.7052</f>
        <v>4.3399999999999994E-2</v>
      </c>
      <c r="Y364" s="1">
        <v>0.74860000000000004</v>
      </c>
    </row>
    <row r="365" spans="1:25">
      <c r="A365" s="1" t="s">
        <v>90</v>
      </c>
      <c r="B365" s="1" t="s">
        <v>91</v>
      </c>
      <c r="C365" s="1" t="s">
        <v>92</v>
      </c>
      <c r="D365" s="1" t="s">
        <v>100</v>
      </c>
      <c r="E365" s="1" t="s">
        <v>19</v>
      </c>
      <c r="F365" s="1" t="s">
        <v>111</v>
      </c>
      <c r="I365" s="1" t="s">
        <v>95</v>
      </c>
      <c r="M365" s="1">
        <v>30</v>
      </c>
      <c r="R365" s="1">
        <f t="shared" si="57"/>
        <v>0.39000000000000012</v>
      </c>
      <c r="S365" s="1">
        <v>4.03</v>
      </c>
      <c r="X365" s="1">
        <f t="shared" ref="X365" si="61">Y365-0.7052</f>
        <v>-1.319999999999999E-2</v>
      </c>
      <c r="Y365" s="1">
        <v>0.69200000000000006</v>
      </c>
    </row>
    <row r="366" spans="1:25">
      <c r="A366" s="1" t="s">
        <v>90</v>
      </c>
      <c r="B366" s="1" t="s">
        <v>91</v>
      </c>
      <c r="C366" s="1" t="s">
        <v>92</v>
      </c>
      <c r="D366" s="1" t="s">
        <v>96</v>
      </c>
      <c r="E366" s="1" t="s">
        <v>96</v>
      </c>
      <c r="F366" s="1" t="s">
        <v>87</v>
      </c>
      <c r="I366" s="1" t="s">
        <v>95</v>
      </c>
      <c r="M366" s="1">
        <v>30</v>
      </c>
      <c r="R366" s="1">
        <f t="shared" si="57"/>
        <v>0.22999999999999998</v>
      </c>
      <c r="S366" s="1">
        <v>3.87</v>
      </c>
      <c r="X366" s="1">
        <f t="shared" ref="X366" si="62">Y366-0.7052</f>
        <v>3.1299999999999994E-2</v>
      </c>
      <c r="Y366" s="1">
        <v>0.73650000000000004</v>
      </c>
    </row>
    <row r="367" spans="1:25">
      <c r="A367" s="1" t="s">
        <v>90</v>
      </c>
      <c r="B367" s="1" t="s">
        <v>91</v>
      </c>
      <c r="C367" s="1" t="s">
        <v>92</v>
      </c>
      <c r="D367" s="1" t="s">
        <v>101</v>
      </c>
      <c r="E367" s="1" t="s">
        <v>96</v>
      </c>
      <c r="F367" s="1" t="s">
        <v>87</v>
      </c>
      <c r="I367" s="1" t="s">
        <v>95</v>
      </c>
      <c r="M367" s="1">
        <v>30</v>
      </c>
      <c r="R367" s="1">
        <f t="shared" si="57"/>
        <v>0.44999999999999973</v>
      </c>
      <c r="S367" s="1">
        <v>4.09</v>
      </c>
      <c r="X367" s="1">
        <f t="shared" ref="X367" si="63">Y367-0.7052</f>
        <v>1.6799999999999926E-2</v>
      </c>
      <c r="Y367" s="1">
        <v>0.72199999999999998</v>
      </c>
    </row>
    <row r="368" spans="1:25">
      <c r="A368" s="1" t="s">
        <v>90</v>
      </c>
      <c r="B368" s="1" t="s">
        <v>91</v>
      </c>
      <c r="C368" s="1" t="s">
        <v>92</v>
      </c>
      <c r="D368" s="1" t="s">
        <v>102</v>
      </c>
      <c r="E368" s="1" t="s">
        <v>96</v>
      </c>
      <c r="F368" s="1" t="s">
        <v>87</v>
      </c>
      <c r="I368" s="1" t="s">
        <v>95</v>
      </c>
      <c r="M368" s="1">
        <v>30</v>
      </c>
      <c r="R368" s="1">
        <f t="shared" si="57"/>
        <v>0.31999999999999984</v>
      </c>
      <c r="S368" s="1">
        <v>3.96</v>
      </c>
      <c r="X368" s="1">
        <f t="shared" ref="X368" si="64">Y368-0.7052</f>
        <v>3.1999999999999917E-2</v>
      </c>
      <c r="Y368" s="1">
        <v>0.73719999999999997</v>
      </c>
    </row>
    <row r="369" spans="1:25">
      <c r="A369" s="1" t="s">
        <v>90</v>
      </c>
      <c r="B369" s="1" t="s">
        <v>91</v>
      </c>
      <c r="C369" s="1" t="s">
        <v>92</v>
      </c>
      <c r="D369" s="1" t="s">
        <v>103</v>
      </c>
      <c r="E369" s="1" t="s">
        <v>96</v>
      </c>
      <c r="F369" s="1" t="s">
        <v>87</v>
      </c>
      <c r="I369" s="1" t="s">
        <v>95</v>
      </c>
      <c r="M369" s="1">
        <v>30</v>
      </c>
      <c r="R369" s="1">
        <f t="shared" si="57"/>
        <v>0.35000000000000009</v>
      </c>
      <c r="S369" s="1">
        <v>3.99</v>
      </c>
      <c r="X369" s="1">
        <f t="shared" ref="X369" si="65">Y369-0.7052</f>
        <v>-2.5399999999999978E-2</v>
      </c>
      <c r="Y369" s="1">
        <v>0.67980000000000007</v>
      </c>
    </row>
    <row r="370" spans="1:25">
      <c r="A370" s="1" t="s">
        <v>90</v>
      </c>
      <c r="B370" s="1" t="s">
        <v>91</v>
      </c>
      <c r="C370" s="1" t="s">
        <v>92</v>
      </c>
      <c r="D370" s="1" t="s">
        <v>104</v>
      </c>
      <c r="E370" s="1" t="s">
        <v>96</v>
      </c>
      <c r="F370" s="1" t="s">
        <v>87</v>
      </c>
      <c r="I370" s="1" t="s">
        <v>95</v>
      </c>
      <c r="M370" s="1">
        <v>30</v>
      </c>
      <c r="R370" s="1">
        <f t="shared" si="57"/>
        <v>0.33999999999999986</v>
      </c>
      <c r="S370" s="1">
        <v>3.98</v>
      </c>
      <c r="X370" s="1">
        <f t="shared" ref="X370" si="66">Y370-0.7052</f>
        <v>-2.6700000000000057E-2</v>
      </c>
      <c r="Y370" s="1">
        <v>0.67849999999999999</v>
      </c>
    </row>
    <row r="371" spans="1:25">
      <c r="A371" s="1" t="s">
        <v>90</v>
      </c>
      <c r="B371" s="1" t="s">
        <v>91</v>
      </c>
      <c r="C371" s="1" t="s">
        <v>92</v>
      </c>
      <c r="D371" s="1" t="s">
        <v>105</v>
      </c>
      <c r="E371" s="1" t="s">
        <v>96</v>
      </c>
      <c r="F371" s="1" t="s">
        <v>87</v>
      </c>
      <c r="I371" s="1" t="s">
        <v>95</v>
      </c>
      <c r="M371" s="1">
        <v>30</v>
      </c>
      <c r="R371" s="1">
        <f t="shared" si="57"/>
        <v>0.39000000000000012</v>
      </c>
      <c r="S371" s="1">
        <v>4.03</v>
      </c>
      <c r="X371" s="1">
        <f t="shared" ref="X371" si="67">Y371-0.7052</f>
        <v>3.1999999999999806E-3</v>
      </c>
      <c r="Y371" s="1">
        <v>0.70840000000000003</v>
      </c>
    </row>
    <row r="372" spans="1:25">
      <c r="A372" s="1" t="s">
        <v>90</v>
      </c>
      <c r="B372" s="1" t="s">
        <v>91</v>
      </c>
      <c r="C372" s="1" t="s">
        <v>92</v>
      </c>
      <c r="D372" s="1" t="s">
        <v>106</v>
      </c>
      <c r="E372" s="1" t="s">
        <v>96</v>
      </c>
      <c r="F372" s="1" t="s">
        <v>87</v>
      </c>
      <c r="I372" s="1" t="s">
        <v>95</v>
      </c>
      <c r="M372" s="1">
        <v>30</v>
      </c>
      <c r="R372" s="1">
        <f t="shared" si="57"/>
        <v>0.25999999999999979</v>
      </c>
      <c r="S372" s="1">
        <v>3.9</v>
      </c>
      <c r="X372" s="1">
        <f t="shared" ref="X372" si="68">Y372-0.7052</f>
        <v>1.0499999999999843E-2</v>
      </c>
      <c r="Y372" s="1">
        <v>0.71569999999999989</v>
      </c>
    </row>
    <row r="373" spans="1:25">
      <c r="A373" s="1" t="s">
        <v>90</v>
      </c>
      <c r="B373" s="1" t="s">
        <v>91</v>
      </c>
      <c r="C373" s="1" t="s">
        <v>92</v>
      </c>
      <c r="D373" s="1" t="s">
        <v>107</v>
      </c>
      <c r="E373" s="1" t="s">
        <v>96</v>
      </c>
      <c r="F373" s="1" t="s">
        <v>87</v>
      </c>
      <c r="I373" s="1" t="s">
        <v>95</v>
      </c>
      <c r="M373" s="1">
        <v>30</v>
      </c>
      <c r="R373" s="1">
        <f t="shared" si="57"/>
        <v>0.37999999999999945</v>
      </c>
      <c r="S373" s="1">
        <v>4.0199999999999996</v>
      </c>
      <c r="X373" s="1">
        <f t="shared" ref="X373" si="69">Y373-0.7052</f>
        <v>8.599999999999941E-3</v>
      </c>
      <c r="Y373" s="1">
        <v>0.71379999999999999</v>
      </c>
    </row>
    <row r="374" spans="1:25">
      <c r="A374" s="1" t="s">
        <v>90</v>
      </c>
      <c r="B374" s="1" t="s">
        <v>91</v>
      </c>
      <c r="C374" s="1" t="s">
        <v>92</v>
      </c>
      <c r="D374" s="1" t="s">
        <v>108</v>
      </c>
      <c r="E374" s="1" t="s">
        <v>96</v>
      </c>
      <c r="F374" s="1" t="s">
        <v>87</v>
      </c>
      <c r="I374" s="1" t="s">
        <v>95</v>
      </c>
      <c r="M374" s="1">
        <v>30</v>
      </c>
      <c r="R374" s="1">
        <f t="shared" si="57"/>
        <v>0.37999999999999945</v>
      </c>
      <c r="S374" s="1">
        <v>4.0199999999999996</v>
      </c>
      <c r="X374" s="1">
        <f t="shared" ref="X374" si="70">Y374-0.7052</f>
        <v>4.0999999999999925E-3</v>
      </c>
      <c r="Y374" s="1">
        <v>0.70930000000000004</v>
      </c>
    </row>
    <row r="375" spans="1:25">
      <c r="A375" s="1" t="s">
        <v>90</v>
      </c>
      <c r="B375" s="1" t="s">
        <v>91</v>
      </c>
      <c r="C375" s="1" t="s">
        <v>92</v>
      </c>
      <c r="D375" s="1" t="s">
        <v>109</v>
      </c>
      <c r="E375" s="1" t="s">
        <v>109</v>
      </c>
      <c r="F375" s="1" t="s">
        <v>112</v>
      </c>
      <c r="I375" s="1" t="s">
        <v>95</v>
      </c>
      <c r="M375" s="1">
        <v>30</v>
      </c>
      <c r="R375" s="1">
        <f t="shared" si="57"/>
        <v>0.45999999999999952</v>
      </c>
      <c r="S375" s="1">
        <v>4.0999999999999996</v>
      </c>
      <c r="X375" s="1">
        <f t="shared" ref="X375" si="71">Y375-0.7052</f>
        <v>4.1999999999999815E-3</v>
      </c>
      <c r="Y375" s="1">
        <v>0.70940000000000003</v>
      </c>
    </row>
    <row r="376" spans="1:25">
      <c r="A376" s="1" t="s">
        <v>90</v>
      </c>
      <c r="B376" s="1" t="s">
        <v>91</v>
      </c>
      <c r="C376" s="1" t="s">
        <v>92</v>
      </c>
      <c r="D376" s="1" t="s">
        <v>110</v>
      </c>
      <c r="E376" s="1" t="s">
        <v>109</v>
      </c>
      <c r="F376" s="1" t="s">
        <v>112</v>
      </c>
      <c r="I376" s="1" t="s">
        <v>95</v>
      </c>
      <c r="M376" s="1">
        <v>30</v>
      </c>
      <c r="R376" s="1">
        <f t="shared" si="57"/>
        <v>0.35000000000000009</v>
      </c>
      <c r="S376" s="1">
        <v>3.99</v>
      </c>
      <c r="X376" s="1">
        <f t="shared" ref="X376" si="72">Y376-0.7052</f>
        <v>-7.4000000000000732E-3</v>
      </c>
      <c r="Y376" s="1">
        <v>0.69779999999999998</v>
      </c>
    </row>
    <row r="377" spans="1:25">
      <c r="A377" s="1" t="s">
        <v>90</v>
      </c>
      <c r="B377" s="1" t="s">
        <v>91</v>
      </c>
      <c r="C377" s="1" t="s">
        <v>92</v>
      </c>
      <c r="D377" s="1" t="s">
        <v>93</v>
      </c>
      <c r="E377" s="1" t="s">
        <v>93</v>
      </c>
      <c r="F377" s="1" t="s">
        <v>94</v>
      </c>
      <c r="I377" s="1" t="s">
        <v>113</v>
      </c>
      <c r="M377" s="1">
        <v>0</v>
      </c>
      <c r="R377" s="1">
        <f>S377-1.75</f>
        <v>-7.0000000000000062E-2</v>
      </c>
      <c r="S377" s="1">
        <v>1.68</v>
      </c>
      <c r="X377" s="1">
        <f>Y377-0.2427</f>
        <v>5.2999999999999992E-3</v>
      </c>
      <c r="Y377" s="1">
        <v>0.248</v>
      </c>
    </row>
    <row r="378" spans="1:25">
      <c r="A378" s="1" t="s">
        <v>90</v>
      </c>
      <c r="B378" s="1" t="s">
        <v>91</v>
      </c>
      <c r="C378" s="1" t="s">
        <v>92</v>
      </c>
      <c r="D378" s="1" t="s">
        <v>97</v>
      </c>
      <c r="E378" s="1" t="s">
        <v>93</v>
      </c>
      <c r="F378" s="1" t="s">
        <v>94</v>
      </c>
      <c r="I378" s="1" t="s">
        <v>113</v>
      </c>
      <c r="M378" s="1">
        <v>0</v>
      </c>
      <c r="R378" s="1">
        <f t="shared" ref="R378:R392" si="73">S378-1.75</f>
        <v>0.25</v>
      </c>
      <c r="S378" s="1">
        <v>2</v>
      </c>
      <c r="X378" s="1">
        <f>Y378-0.2427</f>
        <v>6.7600000000000021E-2</v>
      </c>
      <c r="Y378" s="1">
        <v>0.31030000000000002</v>
      </c>
    </row>
    <row r="379" spans="1:25">
      <c r="A379" s="1" t="s">
        <v>90</v>
      </c>
      <c r="B379" s="1" t="s">
        <v>91</v>
      </c>
      <c r="C379" s="1" t="s">
        <v>92</v>
      </c>
      <c r="D379" s="1" t="s">
        <v>98</v>
      </c>
      <c r="E379" s="1" t="s">
        <v>93</v>
      </c>
      <c r="F379" s="1" t="s">
        <v>94</v>
      </c>
      <c r="I379" s="1" t="s">
        <v>113</v>
      </c>
      <c r="M379" s="1">
        <v>0</v>
      </c>
      <c r="R379" s="1">
        <f t="shared" si="73"/>
        <v>-1.0000000000000009E-2</v>
      </c>
      <c r="S379" s="1">
        <v>1.74</v>
      </c>
      <c r="X379" s="1">
        <f t="shared" ref="X379:X392" si="74">Y379-0.2427</f>
        <v>3.4400000000000014E-2</v>
      </c>
      <c r="Y379" s="1">
        <v>0.27710000000000001</v>
      </c>
    </row>
    <row r="380" spans="1:25">
      <c r="A380" s="1" t="s">
        <v>90</v>
      </c>
      <c r="B380" s="1" t="s">
        <v>91</v>
      </c>
      <c r="C380" s="1" t="s">
        <v>92</v>
      </c>
      <c r="D380" s="1" t="s">
        <v>99</v>
      </c>
      <c r="E380" s="1" t="s">
        <v>19</v>
      </c>
      <c r="F380" s="1" t="s">
        <v>111</v>
      </c>
      <c r="I380" s="1" t="s">
        <v>113</v>
      </c>
      <c r="M380" s="1">
        <v>0</v>
      </c>
      <c r="R380" s="1">
        <f t="shared" si="73"/>
        <v>0.1100000000000001</v>
      </c>
      <c r="S380" s="1">
        <v>1.86</v>
      </c>
      <c r="X380" s="1">
        <f t="shared" si="74"/>
        <v>7.4499999999999983E-2</v>
      </c>
      <c r="Y380" s="1">
        <v>0.31719999999999998</v>
      </c>
    </row>
    <row r="381" spans="1:25">
      <c r="A381" s="1" t="s">
        <v>90</v>
      </c>
      <c r="B381" s="1" t="s">
        <v>91</v>
      </c>
      <c r="C381" s="1" t="s">
        <v>92</v>
      </c>
      <c r="D381" s="1" t="s">
        <v>100</v>
      </c>
      <c r="E381" s="1" t="s">
        <v>19</v>
      </c>
      <c r="F381" s="1" t="s">
        <v>111</v>
      </c>
      <c r="I381" s="1" t="s">
        <v>113</v>
      </c>
      <c r="M381" s="1">
        <v>0</v>
      </c>
      <c r="R381" s="1">
        <f t="shared" si="73"/>
        <v>-0.40999999999999992</v>
      </c>
      <c r="S381" s="1">
        <v>1.34</v>
      </c>
      <c r="X381" s="1">
        <f t="shared" si="74"/>
        <v>2.1499999999999991E-2</v>
      </c>
      <c r="Y381" s="1">
        <v>0.26419999999999999</v>
      </c>
    </row>
    <row r="382" spans="1:25">
      <c r="A382" s="1" t="s">
        <v>90</v>
      </c>
      <c r="B382" s="1" t="s">
        <v>91</v>
      </c>
      <c r="C382" s="1" t="s">
        <v>92</v>
      </c>
      <c r="D382" s="1" t="s">
        <v>96</v>
      </c>
      <c r="E382" s="1" t="s">
        <v>96</v>
      </c>
      <c r="F382" s="1" t="s">
        <v>87</v>
      </c>
      <c r="I382" s="1" t="s">
        <v>113</v>
      </c>
      <c r="M382" s="1">
        <v>0</v>
      </c>
      <c r="R382" s="1">
        <f t="shared" si="73"/>
        <v>0.18999999999999995</v>
      </c>
      <c r="S382" s="1">
        <v>1.94</v>
      </c>
      <c r="X382" s="1">
        <f t="shared" si="74"/>
        <v>4.8500000000000015E-2</v>
      </c>
      <c r="Y382" s="1">
        <v>0.29120000000000001</v>
      </c>
    </row>
    <row r="383" spans="1:25">
      <c r="A383" s="1" t="s">
        <v>90</v>
      </c>
      <c r="B383" s="1" t="s">
        <v>91</v>
      </c>
      <c r="C383" s="1" t="s">
        <v>92</v>
      </c>
      <c r="D383" s="1" t="s">
        <v>101</v>
      </c>
      <c r="E383" s="1" t="s">
        <v>96</v>
      </c>
      <c r="F383" s="1" t="s">
        <v>87</v>
      </c>
      <c r="I383" s="1" t="s">
        <v>113</v>
      </c>
      <c r="M383" s="1">
        <v>0</v>
      </c>
      <c r="R383" s="1">
        <f t="shared" si="73"/>
        <v>0.16999999999999993</v>
      </c>
      <c r="S383" s="1">
        <v>1.92</v>
      </c>
      <c r="X383" s="1">
        <f t="shared" si="74"/>
        <v>9.0599999999999986E-2</v>
      </c>
      <c r="Y383" s="1">
        <v>0.33329999999999999</v>
      </c>
    </row>
    <row r="384" spans="1:25">
      <c r="A384" s="1" t="s">
        <v>90</v>
      </c>
      <c r="B384" s="1" t="s">
        <v>91</v>
      </c>
      <c r="C384" s="1" t="s">
        <v>92</v>
      </c>
      <c r="D384" s="1" t="s">
        <v>102</v>
      </c>
      <c r="E384" s="1" t="s">
        <v>96</v>
      </c>
      <c r="F384" s="1" t="s">
        <v>87</v>
      </c>
      <c r="I384" s="1" t="s">
        <v>113</v>
      </c>
      <c r="M384" s="1">
        <v>0</v>
      </c>
      <c r="R384" s="1">
        <f t="shared" si="73"/>
        <v>0.18999999999999995</v>
      </c>
      <c r="S384" s="1">
        <v>1.94</v>
      </c>
      <c r="X384" s="1">
        <f t="shared" si="74"/>
        <v>8.1800000000000012E-2</v>
      </c>
      <c r="Y384" s="1">
        <v>0.32450000000000001</v>
      </c>
    </row>
    <row r="385" spans="1:25">
      <c r="A385" s="1" t="s">
        <v>90</v>
      </c>
      <c r="B385" s="1" t="s">
        <v>91</v>
      </c>
      <c r="C385" s="1" t="s">
        <v>92</v>
      </c>
      <c r="D385" s="1" t="s">
        <v>103</v>
      </c>
      <c r="E385" s="1" t="s">
        <v>96</v>
      </c>
      <c r="F385" s="1" t="s">
        <v>87</v>
      </c>
      <c r="I385" s="1" t="s">
        <v>113</v>
      </c>
      <c r="M385" s="1">
        <v>0</v>
      </c>
      <c r="R385" s="1">
        <f t="shared" si="73"/>
        <v>2.0000000000000018E-2</v>
      </c>
      <c r="S385" s="1">
        <v>1.77</v>
      </c>
      <c r="X385" s="1">
        <f t="shared" si="74"/>
        <v>5.4900000000000032E-2</v>
      </c>
      <c r="Y385" s="1">
        <v>0.29760000000000003</v>
      </c>
    </row>
    <row r="386" spans="1:25">
      <c r="A386" s="1" t="s">
        <v>90</v>
      </c>
      <c r="B386" s="1" t="s">
        <v>91</v>
      </c>
      <c r="C386" s="1" t="s">
        <v>92</v>
      </c>
      <c r="D386" s="1" t="s">
        <v>104</v>
      </c>
      <c r="E386" s="1" t="s">
        <v>96</v>
      </c>
      <c r="F386" s="1" t="s">
        <v>87</v>
      </c>
      <c r="I386" s="1" t="s">
        <v>113</v>
      </c>
      <c r="M386" s="1">
        <v>0</v>
      </c>
      <c r="R386" s="1">
        <f t="shared" si="73"/>
        <v>3.0000000000000027E-2</v>
      </c>
      <c r="S386" s="1">
        <v>1.78</v>
      </c>
      <c r="X386" s="1">
        <f t="shared" si="74"/>
        <v>5.460000000000001E-2</v>
      </c>
      <c r="Y386" s="1">
        <v>0.29730000000000001</v>
      </c>
    </row>
    <row r="387" spans="1:25">
      <c r="A387" s="1" t="s">
        <v>90</v>
      </c>
      <c r="B387" s="1" t="s">
        <v>91</v>
      </c>
      <c r="C387" s="1" t="s">
        <v>92</v>
      </c>
      <c r="D387" s="1" t="s">
        <v>105</v>
      </c>
      <c r="E387" s="1" t="s">
        <v>96</v>
      </c>
      <c r="F387" s="1" t="s">
        <v>87</v>
      </c>
      <c r="I387" s="1" t="s">
        <v>113</v>
      </c>
      <c r="M387" s="1">
        <v>0</v>
      </c>
      <c r="R387" s="1">
        <f t="shared" si="73"/>
        <v>6.0000000000000053E-2</v>
      </c>
      <c r="S387" s="1">
        <v>1.81</v>
      </c>
      <c r="X387" s="1">
        <f t="shared" si="74"/>
        <v>6.5700000000000008E-2</v>
      </c>
      <c r="Y387" s="1">
        <v>0.30840000000000001</v>
      </c>
    </row>
    <row r="388" spans="1:25">
      <c r="A388" s="1" t="s">
        <v>90</v>
      </c>
      <c r="B388" s="1" t="s">
        <v>91</v>
      </c>
      <c r="C388" s="1" t="s">
        <v>92</v>
      </c>
      <c r="D388" s="1" t="s">
        <v>106</v>
      </c>
      <c r="E388" s="1" t="s">
        <v>96</v>
      </c>
      <c r="F388" s="1" t="s">
        <v>87</v>
      </c>
      <c r="I388" s="1" t="s">
        <v>113</v>
      </c>
      <c r="M388" s="1">
        <v>0</v>
      </c>
      <c r="R388" s="1">
        <f t="shared" si="73"/>
        <v>-0.18999999999999995</v>
      </c>
      <c r="S388" s="1">
        <v>1.56</v>
      </c>
      <c r="X388" s="1">
        <f t="shared" si="74"/>
        <v>4.9799999999999983E-2</v>
      </c>
      <c r="Y388" s="1">
        <v>0.29249999999999998</v>
      </c>
    </row>
    <row r="389" spans="1:25">
      <c r="A389" s="1" t="s">
        <v>90</v>
      </c>
      <c r="B389" s="1" t="s">
        <v>91</v>
      </c>
      <c r="C389" s="1" t="s">
        <v>92</v>
      </c>
      <c r="D389" s="1" t="s">
        <v>107</v>
      </c>
      <c r="E389" s="1" t="s">
        <v>96</v>
      </c>
      <c r="F389" s="1" t="s">
        <v>87</v>
      </c>
      <c r="I389" s="1" t="s">
        <v>113</v>
      </c>
      <c r="M389" s="1">
        <v>0</v>
      </c>
      <c r="R389" s="1">
        <f t="shared" si="73"/>
        <v>0.16999999999999993</v>
      </c>
      <c r="S389" s="1">
        <v>1.92</v>
      </c>
      <c r="X389" s="1">
        <f t="shared" si="74"/>
        <v>8.5800000000000015E-2</v>
      </c>
      <c r="Y389" s="1">
        <v>0.32850000000000001</v>
      </c>
    </row>
    <row r="390" spans="1:25">
      <c r="A390" s="1" t="s">
        <v>90</v>
      </c>
      <c r="B390" s="1" t="s">
        <v>91</v>
      </c>
      <c r="C390" s="1" t="s">
        <v>92</v>
      </c>
      <c r="D390" s="1" t="s">
        <v>108</v>
      </c>
      <c r="E390" s="1" t="s">
        <v>96</v>
      </c>
      <c r="F390" s="1" t="s">
        <v>87</v>
      </c>
      <c r="I390" s="1" t="s">
        <v>113</v>
      </c>
      <c r="M390" s="1">
        <v>0</v>
      </c>
      <c r="R390" s="1">
        <f t="shared" si="73"/>
        <v>0.1100000000000001</v>
      </c>
      <c r="S390" s="1">
        <v>1.86</v>
      </c>
      <c r="X390" s="1">
        <f t="shared" si="74"/>
        <v>6.9700000000000012E-2</v>
      </c>
      <c r="Y390" s="1">
        <v>0.31240000000000001</v>
      </c>
    </row>
    <row r="391" spans="1:25">
      <c r="A391" s="1" t="s">
        <v>90</v>
      </c>
      <c r="B391" s="1" t="s">
        <v>91</v>
      </c>
      <c r="C391" s="1" t="s">
        <v>92</v>
      </c>
      <c r="D391" s="1" t="s">
        <v>109</v>
      </c>
      <c r="E391" s="1" t="s">
        <v>109</v>
      </c>
      <c r="F391" s="1" t="s">
        <v>112</v>
      </c>
      <c r="I391" s="1" t="s">
        <v>113</v>
      </c>
      <c r="M391" s="1">
        <v>0</v>
      </c>
      <c r="R391" s="1">
        <f t="shared" si="73"/>
        <v>-5.0000000000000044E-2</v>
      </c>
      <c r="S391" s="1">
        <v>1.7</v>
      </c>
      <c r="X391" s="1">
        <f t="shared" si="74"/>
        <v>3.2400000000000012E-2</v>
      </c>
      <c r="Y391" s="1">
        <v>0.27510000000000001</v>
      </c>
    </row>
    <row r="392" spans="1:25">
      <c r="A392" s="1" t="s">
        <v>90</v>
      </c>
      <c r="B392" s="1" t="s">
        <v>91</v>
      </c>
      <c r="C392" s="1" t="s">
        <v>92</v>
      </c>
      <c r="D392" s="1" t="s">
        <v>110</v>
      </c>
      <c r="E392" s="1" t="s">
        <v>109</v>
      </c>
      <c r="F392" s="1" t="s">
        <v>112</v>
      </c>
      <c r="I392" s="1" t="s">
        <v>113</v>
      </c>
      <c r="M392" s="1">
        <v>0</v>
      </c>
      <c r="R392" s="1">
        <f t="shared" si="73"/>
        <v>-0.31000000000000005</v>
      </c>
      <c r="S392" s="1">
        <v>1.44</v>
      </c>
      <c r="X392" s="1">
        <f t="shared" si="74"/>
        <v>8.299999999999999E-2</v>
      </c>
      <c r="Y392" s="1">
        <v>0.32569999999999999</v>
      </c>
    </row>
    <row r="393" spans="1:25">
      <c r="A393" s="1" t="s">
        <v>90</v>
      </c>
      <c r="B393" s="1" t="s">
        <v>91</v>
      </c>
      <c r="C393" s="1" t="s">
        <v>92</v>
      </c>
      <c r="D393" s="1" t="s">
        <v>93</v>
      </c>
      <c r="E393" s="1" t="s">
        <v>93</v>
      </c>
      <c r="F393" s="1" t="s">
        <v>94</v>
      </c>
      <c r="I393" s="1" t="s">
        <v>113</v>
      </c>
      <c r="M393" s="1">
        <v>5</v>
      </c>
      <c r="R393" s="1">
        <f>S393-1.75</f>
        <v>0.37999999999999989</v>
      </c>
      <c r="S393" s="1">
        <v>2.13</v>
      </c>
      <c r="X393" s="1">
        <f>Y393-0.3332</f>
        <v>6.5999999999999948E-3</v>
      </c>
      <c r="Y393" s="1">
        <v>0.33979999999999999</v>
      </c>
    </row>
    <row r="394" spans="1:25">
      <c r="A394" s="1" t="s">
        <v>90</v>
      </c>
      <c r="B394" s="1" t="s">
        <v>91</v>
      </c>
      <c r="C394" s="1" t="s">
        <v>92</v>
      </c>
      <c r="D394" s="1" t="s">
        <v>97</v>
      </c>
      <c r="E394" s="1" t="s">
        <v>93</v>
      </c>
      <c r="F394" s="1" t="s">
        <v>94</v>
      </c>
      <c r="I394" s="1" t="s">
        <v>113</v>
      </c>
      <c r="M394" s="1">
        <v>5</v>
      </c>
      <c r="R394" s="1">
        <f t="shared" ref="R394:R408" si="75">S394-1.75</f>
        <v>0.60999999999999988</v>
      </c>
      <c r="S394" s="1">
        <v>2.36</v>
      </c>
      <c r="X394" s="1">
        <f>Y394-0.3332</f>
        <v>8.6799999999999988E-2</v>
      </c>
      <c r="Y394" s="1">
        <v>0.42</v>
      </c>
    </row>
    <row r="395" spans="1:25">
      <c r="A395" s="1" t="s">
        <v>90</v>
      </c>
      <c r="B395" s="1" t="s">
        <v>91</v>
      </c>
      <c r="C395" s="1" t="s">
        <v>92</v>
      </c>
      <c r="D395" s="1" t="s">
        <v>98</v>
      </c>
      <c r="E395" s="1" t="s">
        <v>93</v>
      </c>
      <c r="F395" s="1" t="s">
        <v>94</v>
      </c>
      <c r="I395" s="1" t="s">
        <v>113</v>
      </c>
      <c r="M395" s="1">
        <v>5</v>
      </c>
      <c r="R395" s="1">
        <f t="shared" si="75"/>
        <v>0.37999999999999989</v>
      </c>
      <c r="S395" s="1">
        <v>2.13</v>
      </c>
      <c r="X395" s="1">
        <f t="shared" ref="X395:X408" si="76">Y395-0.3332</f>
        <v>4.6700000000000019E-2</v>
      </c>
      <c r="Y395" s="1">
        <v>0.37990000000000002</v>
      </c>
    </row>
    <row r="396" spans="1:25">
      <c r="A396" s="1" t="s">
        <v>90</v>
      </c>
      <c r="B396" s="1" t="s">
        <v>91</v>
      </c>
      <c r="C396" s="1" t="s">
        <v>92</v>
      </c>
      <c r="D396" s="1" t="s">
        <v>99</v>
      </c>
      <c r="E396" s="1" t="s">
        <v>19</v>
      </c>
      <c r="F396" s="1" t="s">
        <v>111</v>
      </c>
      <c r="I396" s="1" t="s">
        <v>113</v>
      </c>
      <c r="M396" s="1">
        <v>5</v>
      </c>
      <c r="R396" s="1">
        <f t="shared" si="75"/>
        <v>0.49000000000000021</v>
      </c>
      <c r="S396" s="1">
        <v>2.2400000000000002</v>
      </c>
      <c r="X396" s="1">
        <f t="shared" si="76"/>
        <v>7.350000000000001E-2</v>
      </c>
      <c r="Y396" s="1">
        <v>0.40670000000000001</v>
      </c>
    </row>
    <row r="397" spans="1:25">
      <c r="A397" s="1" t="s">
        <v>90</v>
      </c>
      <c r="B397" s="1" t="s">
        <v>91</v>
      </c>
      <c r="C397" s="1" t="s">
        <v>92</v>
      </c>
      <c r="D397" s="1" t="s">
        <v>100</v>
      </c>
      <c r="E397" s="1" t="s">
        <v>19</v>
      </c>
      <c r="F397" s="1" t="s">
        <v>111</v>
      </c>
      <c r="I397" s="1" t="s">
        <v>113</v>
      </c>
      <c r="M397" s="1">
        <v>5</v>
      </c>
      <c r="R397" s="1">
        <f t="shared" si="75"/>
        <v>0.12999999999999989</v>
      </c>
      <c r="S397" s="1">
        <v>1.88</v>
      </c>
      <c r="X397" s="1">
        <f t="shared" si="76"/>
        <v>2.899999999999997E-2</v>
      </c>
      <c r="Y397" s="1">
        <v>0.36219999999999997</v>
      </c>
    </row>
    <row r="398" spans="1:25">
      <c r="A398" s="1" t="s">
        <v>90</v>
      </c>
      <c r="B398" s="1" t="s">
        <v>91</v>
      </c>
      <c r="C398" s="1" t="s">
        <v>92</v>
      </c>
      <c r="D398" s="1" t="s">
        <v>96</v>
      </c>
      <c r="E398" s="1" t="s">
        <v>96</v>
      </c>
      <c r="F398" s="1" t="s">
        <v>87</v>
      </c>
      <c r="I398" s="1" t="s">
        <v>113</v>
      </c>
      <c r="M398" s="1">
        <v>5</v>
      </c>
      <c r="R398" s="1">
        <f t="shared" si="75"/>
        <v>0.5299999999999998</v>
      </c>
      <c r="S398" s="1">
        <v>2.2799999999999998</v>
      </c>
      <c r="X398" s="1">
        <f t="shared" si="76"/>
        <v>5.5499999999999994E-2</v>
      </c>
      <c r="Y398" s="1">
        <v>0.38869999999999999</v>
      </c>
    </row>
    <row r="399" spans="1:25">
      <c r="A399" s="1" t="s">
        <v>90</v>
      </c>
      <c r="B399" s="1" t="s">
        <v>91</v>
      </c>
      <c r="C399" s="1" t="s">
        <v>92</v>
      </c>
      <c r="D399" s="1" t="s">
        <v>101</v>
      </c>
      <c r="E399" s="1" t="s">
        <v>96</v>
      </c>
      <c r="F399" s="1" t="s">
        <v>87</v>
      </c>
      <c r="I399" s="1" t="s">
        <v>113</v>
      </c>
      <c r="M399" s="1">
        <v>5</v>
      </c>
      <c r="R399" s="1">
        <f t="shared" si="75"/>
        <v>0.54</v>
      </c>
      <c r="S399" s="1">
        <v>2.29</v>
      </c>
      <c r="X399" s="1">
        <f t="shared" si="76"/>
        <v>9.4099999999999961E-2</v>
      </c>
      <c r="Y399" s="1">
        <v>0.42729999999999996</v>
      </c>
    </row>
    <row r="400" spans="1:25">
      <c r="A400" s="1" t="s">
        <v>90</v>
      </c>
      <c r="B400" s="1" t="s">
        <v>91</v>
      </c>
      <c r="C400" s="1" t="s">
        <v>92</v>
      </c>
      <c r="D400" s="1" t="s">
        <v>102</v>
      </c>
      <c r="E400" s="1" t="s">
        <v>96</v>
      </c>
      <c r="F400" s="1" t="s">
        <v>87</v>
      </c>
      <c r="I400" s="1" t="s">
        <v>113</v>
      </c>
      <c r="M400" s="1">
        <v>5</v>
      </c>
      <c r="R400" s="1">
        <f t="shared" si="75"/>
        <v>0.56000000000000005</v>
      </c>
      <c r="S400" s="1">
        <v>2.31</v>
      </c>
      <c r="X400" s="1">
        <f t="shared" si="76"/>
        <v>8.4600000000000009E-2</v>
      </c>
      <c r="Y400" s="1">
        <v>0.4178</v>
      </c>
    </row>
    <row r="401" spans="1:25">
      <c r="A401" s="1" t="s">
        <v>90</v>
      </c>
      <c r="B401" s="1" t="s">
        <v>91</v>
      </c>
      <c r="C401" s="1" t="s">
        <v>92</v>
      </c>
      <c r="D401" s="1" t="s">
        <v>103</v>
      </c>
      <c r="E401" s="1" t="s">
        <v>96</v>
      </c>
      <c r="F401" s="1" t="s">
        <v>87</v>
      </c>
      <c r="I401" s="1" t="s">
        <v>113</v>
      </c>
      <c r="M401" s="1">
        <v>5</v>
      </c>
      <c r="R401" s="1">
        <f t="shared" si="75"/>
        <v>0.43999999999999995</v>
      </c>
      <c r="S401" s="1">
        <v>2.19</v>
      </c>
      <c r="X401" s="1">
        <f t="shared" si="76"/>
        <v>4.4300000000000006E-2</v>
      </c>
      <c r="Y401" s="1">
        <v>0.3775</v>
      </c>
    </row>
    <row r="402" spans="1:25">
      <c r="A402" s="1" t="s">
        <v>90</v>
      </c>
      <c r="B402" s="1" t="s">
        <v>91</v>
      </c>
      <c r="C402" s="1" t="s">
        <v>92</v>
      </c>
      <c r="D402" s="1" t="s">
        <v>104</v>
      </c>
      <c r="E402" s="1" t="s">
        <v>96</v>
      </c>
      <c r="F402" s="1" t="s">
        <v>87</v>
      </c>
      <c r="I402" s="1" t="s">
        <v>113</v>
      </c>
      <c r="M402" s="1">
        <v>5</v>
      </c>
      <c r="R402" s="1">
        <f t="shared" si="75"/>
        <v>0.43999999999999995</v>
      </c>
      <c r="S402" s="1">
        <v>2.19</v>
      </c>
      <c r="X402" s="1">
        <f t="shared" si="76"/>
        <v>4.2100000000000026E-2</v>
      </c>
      <c r="Y402" s="1">
        <v>0.37530000000000002</v>
      </c>
    </row>
    <row r="403" spans="1:25">
      <c r="A403" s="1" t="s">
        <v>90</v>
      </c>
      <c r="B403" s="1" t="s">
        <v>91</v>
      </c>
      <c r="C403" s="1" t="s">
        <v>92</v>
      </c>
      <c r="D403" s="1" t="s">
        <v>105</v>
      </c>
      <c r="E403" s="1" t="s">
        <v>96</v>
      </c>
      <c r="F403" s="1" t="s">
        <v>87</v>
      </c>
      <c r="I403" s="1" t="s">
        <v>113</v>
      </c>
      <c r="M403" s="1">
        <v>5</v>
      </c>
      <c r="R403" s="1">
        <f t="shared" si="75"/>
        <v>0.48</v>
      </c>
      <c r="S403" s="1">
        <v>2.23</v>
      </c>
      <c r="X403" s="1">
        <f t="shared" si="76"/>
        <v>6.3699999999999979E-2</v>
      </c>
      <c r="Y403" s="1">
        <v>0.39689999999999998</v>
      </c>
    </row>
    <row r="404" spans="1:25">
      <c r="A404" s="1" t="s">
        <v>90</v>
      </c>
      <c r="B404" s="1" t="s">
        <v>91</v>
      </c>
      <c r="C404" s="1" t="s">
        <v>92</v>
      </c>
      <c r="D404" s="1" t="s">
        <v>106</v>
      </c>
      <c r="E404" s="1" t="s">
        <v>96</v>
      </c>
      <c r="F404" s="1" t="s">
        <v>87</v>
      </c>
      <c r="I404" s="1" t="s">
        <v>113</v>
      </c>
      <c r="M404" s="1">
        <v>5</v>
      </c>
      <c r="R404" s="1">
        <f t="shared" si="75"/>
        <v>0.31999999999999984</v>
      </c>
      <c r="S404" s="1">
        <v>2.0699999999999998</v>
      </c>
      <c r="X404" s="1">
        <f t="shared" si="76"/>
        <v>5.4200000000000026E-2</v>
      </c>
      <c r="Y404" s="1">
        <v>0.38740000000000002</v>
      </c>
    </row>
    <row r="405" spans="1:25">
      <c r="A405" s="1" t="s">
        <v>90</v>
      </c>
      <c r="B405" s="1" t="s">
        <v>91</v>
      </c>
      <c r="C405" s="1" t="s">
        <v>92</v>
      </c>
      <c r="D405" s="1" t="s">
        <v>107</v>
      </c>
      <c r="E405" s="1" t="s">
        <v>96</v>
      </c>
      <c r="F405" s="1" t="s">
        <v>87</v>
      </c>
      <c r="I405" s="1" t="s">
        <v>113</v>
      </c>
      <c r="M405" s="1">
        <v>5</v>
      </c>
      <c r="R405" s="1">
        <f t="shared" si="75"/>
        <v>0.54</v>
      </c>
      <c r="S405" s="1">
        <v>2.29</v>
      </c>
      <c r="X405" s="1">
        <f t="shared" si="76"/>
        <v>9.0899999999999981E-2</v>
      </c>
      <c r="Y405" s="1">
        <v>0.42409999999999998</v>
      </c>
    </row>
    <row r="406" spans="1:25">
      <c r="A406" s="1" t="s">
        <v>90</v>
      </c>
      <c r="B406" s="1" t="s">
        <v>91</v>
      </c>
      <c r="C406" s="1" t="s">
        <v>92</v>
      </c>
      <c r="D406" s="1" t="s">
        <v>108</v>
      </c>
      <c r="E406" s="1" t="s">
        <v>96</v>
      </c>
      <c r="F406" s="1" t="s">
        <v>87</v>
      </c>
      <c r="I406" s="1" t="s">
        <v>113</v>
      </c>
      <c r="M406" s="1">
        <v>5</v>
      </c>
      <c r="R406" s="1">
        <f t="shared" si="75"/>
        <v>0.4700000000000002</v>
      </c>
      <c r="S406" s="1">
        <v>2.2200000000000002</v>
      </c>
      <c r="X406" s="1">
        <f t="shared" si="76"/>
        <v>6.3500000000000001E-2</v>
      </c>
      <c r="Y406" s="1">
        <v>0.3967</v>
      </c>
    </row>
    <row r="407" spans="1:25">
      <c r="A407" s="1" t="s">
        <v>90</v>
      </c>
      <c r="B407" s="1" t="s">
        <v>91</v>
      </c>
      <c r="C407" s="1" t="s">
        <v>92</v>
      </c>
      <c r="D407" s="1" t="s">
        <v>109</v>
      </c>
      <c r="E407" s="1" t="s">
        <v>109</v>
      </c>
      <c r="F407" s="1" t="s">
        <v>112</v>
      </c>
      <c r="I407" s="1" t="s">
        <v>113</v>
      </c>
      <c r="M407" s="1">
        <v>5</v>
      </c>
      <c r="R407" s="1">
        <f t="shared" si="75"/>
        <v>0.41000000000000014</v>
      </c>
      <c r="S407" s="1">
        <v>2.16</v>
      </c>
      <c r="X407" s="1">
        <f t="shared" si="76"/>
        <v>2.250000000000002E-2</v>
      </c>
      <c r="Y407" s="1">
        <v>0.35570000000000002</v>
      </c>
    </row>
    <row r="408" spans="1:25">
      <c r="A408" s="1" t="s">
        <v>90</v>
      </c>
      <c r="B408" s="1" t="s">
        <v>91</v>
      </c>
      <c r="C408" s="1" t="s">
        <v>92</v>
      </c>
      <c r="D408" s="1" t="s">
        <v>110</v>
      </c>
      <c r="E408" s="1" t="s">
        <v>109</v>
      </c>
      <c r="F408" s="1" t="s">
        <v>112</v>
      </c>
      <c r="I408" s="1" t="s">
        <v>113</v>
      </c>
      <c r="M408" s="1">
        <v>5</v>
      </c>
      <c r="R408" s="1">
        <f t="shared" si="75"/>
        <v>0.18999999999999995</v>
      </c>
      <c r="S408" s="1">
        <v>1.94</v>
      </c>
      <c r="X408" s="1">
        <f t="shared" si="76"/>
        <v>7.8199999999999992E-2</v>
      </c>
      <c r="Y408" s="1">
        <v>0.41139999999999999</v>
      </c>
    </row>
    <row r="409" spans="1:25">
      <c r="A409" s="1" t="s">
        <v>90</v>
      </c>
      <c r="B409" s="1" t="s">
        <v>91</v>
      </c>
      <c r="C409" s="1" t="s">
        <v>92</v>
      </c>
      <c r="D409" s="1" t="s">
        <v>93</v>
      </c>
      <c r="E409" s="1" t="s">
        <v>93</v>
      </c>
      <c r="F409" s="1" t="s">
        <v>94</v>
      </c>
      <c r="I409" s="1" t="s">
        <v>113</v>
      </c>
      <c r="M409" s="1">
        <v>10</v>
      </c>
      <c r="R409" s="1">
        <f>S409-2.43</f>
        <v>0.12999999999999989</v>
      </c>
      <c r="S409" s="1">
        <v>2.56</v>
      </c>
      <c r="X409" s="1">
        <f>Y409-0.4529</f>
        <v>-1.3000000000000012E-2</v>
      </c>
      <c r="Y409" s="1">
        <v>0.43990000000000001</v>
      </c>
    </row>
    <row r="410" spans="1:25">
      <c r="A410" s="1" t="s">
        <v>90</v>
      </c>
      <c r="B410" s="1" t="s">
        <v>91</v>
      </c>
      <c r="C410" s="1" t="s">
        <v>92</v>
      </c>
      <c r="D410" s="1" t="s">
        <v>97</v>
      </c>
      <c r="E410" s="1" t="s">
        <v>93</v>
      </c>
      <c r="F410" s="1" t="s">
        <v>94</v>
      </c>
      <c r="I410" s="1" t="s">
        <v>113</v>
      </c>
      <c r="M410" s="1">
        <v>10</v>
      </c>
      <c r="R410" s="1">
        <f t="shared" ref="R410:R424" si="77">S410-2.43</f>
        <v>0.25999999999999979</v>
      </c>
      <c r="S410" s="1">
        <v>2.69</v>
      </c>
      <c r="X410" s="1">
        <f>Y410-0.4529</f>
        <v>7.6600000000000057E-2</v>
      </c>
      <c r="Y410" s="1">
        <v>0.52950000000000008</v>
      </c>
    </row>
    <row r="411" spans="1:25">
      <c r="A411" s="1" t="s">
        <v>90</v>
      </c>
      <c r="B411" s="1" t="s">
        <v>91</v>
      </c>
      <c r="C411" s="1" t="s">
        <v>92</v>
      </c>
      <c r="D411" s="1" t="s">
        <v>98</v>
      </c>
      <c r="E411" s="1" t="s">
        <v>93</v>
      </c>
      <c r="F411" s="1" t="s">
        <v>94</v>
      </c>
      <c r="I411" s="1" t="s">
        <v>113</v>
      </c>
      <c r="M411" s="1">
        <v>10</v>
      </c>
      <c r="R411" s="1">
        <f t="shared" si="77"/>
        <v>9.9999999999999645E-2</v>
      </c>
      <c r="S411" s="1">
        <v>2.5299999999999998</v>
      </c>
      <c r="X411" s="1">
        <f t="shared" ref="X411:X424" si="78">Y411-0.4529</f>
        <v>5.1099999999999979E-2</v>
      </c>
      <c r="Y411" s="1">
        <v>0.504</v>
      </c>
    </row>
    <row r="412" spans="1:25">
      <c r="A412" s="1" t="s">
        <v>90</v>
      </c>
      <c r="B412" s="1" t="s">
        <v>91</v>
      </c>
      <c r="C412" s="1" t="s">
        <v>92</v>
      </c>
      <c r="D412" s="1" t="s">
        <v>99</v>
      </c>
      <c r="E412" s="1" t="s">
        <v>19</v>
      </c>
      <c r="F412" s="1" t="s">
        <v>111</v>
      </c>
      <c r="I412" s="1" t="s">
        <v>113</v>
      </c>
      <c r="M412" s="1">
        <v>10</v>
      </c>
      <c r="R412" s="1">
        <f t="shared" si="77"/>
        <v>0.17999999999999972</v>
      </c>
      <c r="S412" s="1">
        <v>2.61</v>
      </c>
      <c r="X412" s="1">
        <f t="shared" si="78"/>
        <v>5.6199999999999972E-2</v>
      </c>
      <c r="Y412" s="1">
        <v>0.5091</v>
      </c>
    </row>
    <row r="413" spans="1:25">
      <c r="A413" s="1" t="s">
        <v>90</v>
      </c>
      <c r="B413" s="1" t="s">
        <v>91</v>
      </c>
      <c r="C413" s="1" t="s">
        <v>92</v>
      </c>
      <c r="D413" s="1" t="s">
        <v>100</v>
      </c>
      <c r="E413" s="1" t="s">
        <v>19</v>
      </c>
      <c r="F413" s="1" t="s">
        <v>111</v>
      </c>
      <c r="I413" s="1" t="s">
        <v>113</v>
      </c>
      <c r="M413" s="1">
        <v>10</v>
      </c>
      <c r="R413" s="1">
        <f t="shared" si="77"/>
        <v>-5.0000000000000266E-2</v>
      </c>
      <c r="S413" s="1">
        <v>2.38</v>
      </c>
      <c r="X413" s="1">
        <f t="shared" si="78"/>
        <v>2.300000000000002E-2</v>
      </c>
      <c r="Y413" s="1">
        <v>0.47590000000000005</v>
      </c>
    </row>
    <row r="414" spans="1:25">
      <c r="A414" s="1" t="s">
        <v>90</v>
      </c>
      <c r="B414" s="1" t="s">
        <v>91</v>
      </c>
      <c r="C414" s="1" t="s">
        <v>92</v>
      </c>
      <c r="D414" s="1" t="s">
        <v>96</v>
      </c>
      <c r="E414" s="1" t="s">
        <v>96</v>
      </c>
      <c r="F414" s="1" t="s">
        <v>87</v>
      </c>
      <c r="I414" s="1" t="s">
        <v>113</v>
      </c>
      <c r="M414" s="1">
        <v>10</v>
      </c>
      <c r="R414" s="1">
        <f t="shared" si="77"/>
        <v>0.20999999999999996</v>
      </c>
      <c r="S414" s="1">
        <v>2.64</v>
      </c>
      <c r="X414" s="1">
        <f t="shared" si="78"/>
        <v>5.0500000000000045E-2</v>
      </c>
      <c r="Y414" s="1">
        <v>0.50340000000000007</v>
      </c>
    </row>
    <row r="415" spans="1:25">
      <c r="A415" s="1" t="s">
        <v>90</v>
      </c>
      <c r="B415" s="1" t="s">
        <v>91</v>
      </c>
      <c r="C415" s="1" t="s">
        <v>92</v>
      </c>
      <c r="D415" s="1" t="s">
        <v>101</v>
      </c>
      <c r="E415" s="1" t="s">
        <v>96</v>
      </c>
      <c r="F415" s="1" t="s">
        <v>87</v>
      </c>
      <c r="I415" s="1" t="s">
        <v>113</v>
      </c>
      <c r="M415" s="1">
        <v>10</v>
      </c>
      <c r="R415" s="1">
        <f t="shared" si="77"/>
        <v>0.25</v>
      </c>
      <c r="S415" s="1">
        <v>2.68</v>
      </c>
      <c r="X415" s="1">
        <f t="shared" si="78"/>
        <v>7.1899999999999908E-2</v>
      </c>
      <c r="Y415" s="1">
        <v>0.52479999999999993</v>
      </c>
    </row>
    <row r="416" spans="1:25">
      <c r="A416" s="1" t="s">
        <v>90</v>
      </c>
      <c r="B416" s="1" t="s">
        <v>91</v>
      </c>
      <c r="C416" s="1" t="s">
        <v>92</v>
      </c>
      <c r="D416" s="1" t="s">
        <v>102</v>
      </c>
      <c r="E416" s="1" t="s">
        <v>96</v>
      </c>
      <c r="F416" s="1" t="s">
        <v>87</v>
      </c>
      <c r="I416" s="1" t="s">
        <v>113</v>
      </c>
      <c r="M416" s="1">
        <v>10</v>
      </c>
      <c r="R416" s="1">
        <f t="shared" si="77"/>
        <v>0.23999999999999977</v>
      </c>
      <c r="S416" s="1">
        <v>2.67</v>
      </c>
      <c r="X416" s="1">
        <f t="shared" si="78"/>
        <v>6.5900000000000014E-2</v>
      </c>
      <c r="Y416" s="1">
        <v>0.51880000000000004</v>
      </c>
    </row>
    <row r="417" spans="1:25">
      <c r="A417" s="1" t="s">
        <v>90</v>
      </c>
      <c r="B417" s="1" t="s">
        <v>91</v>
      </c>
      <c r="C417" s="1" t="s">
        <v>92</v>
      </c>
      <c r="D417" s="1" t="s">
        <v>103</v>
      </c>
      <c r="E417" s="1" t="s">
        <v>96</v>
      </c>
      <c r="F417" s="1" t="s">
        <v>87</v>
      </c>
      <c r="I417" s="1" t="s">
        <v>113</v>
      </c>
      <c r="M417" s="1">
        <v>10</v>
      </c>
      <c r="R417" s="1">
        <f t="shared" si="77"/>
        <v>0.1599999999999997</v>
      </c>
      <c r="S417" s="1">
        <v>2.59</v>
      </c>
      <c r="X417" s="1">
        <f t="shared" si="78"/>
        <v>3.7700000000000011E-2</v>
      </c>
      <c r="Y417" s="1">
        <v>0.49060000000000004</v>
      </c>
    </row>
    <row r="418" spans="1:25">
      <c r="A418" s="1" t="s">
        <v>90</v>
      </c>
      <c r="B418" s="1" t="s">
        <v>91</v>
      </c>
      <c r="C418" s="1" t="s">
        <v>92</v>
      </c>
      <c r="D418" s="1" t="s">
        <v>104</v>
      </c>
      <c r="E418" s="1" t="s">
        <v>96</v>
      </c>
      <c r="F418" s="1" t="s">
        <v>87</v>
      </c>
      <c r="I418" s="1" t="s">
        <v>113</v>
      </c>
      <c r="M418" s="1">
        <v>10</v>
      </c>
      <c r="R418" s="1">
        <f t="shared" si="77"/>
        <v>0.16999999999999993</v>
      </c>
      <c r="S418" s="1">
        <v>2.6</v>
      </c>
      <c r="X418" s="1">
        <f t="shared" si="78"/>
        <v>2.8699999999999948E-2</v>
      </c>
      <c r="Y418" s="1">
        <v>0.48159999999999997</v>
      </c>
    </row>
    <row r="419" spans="1:25">
      <c r="A419" s="1" t="s">
        <v>90</v>
      </c>
      <c r="B419" s="1" t="s">
        <v>91</v>
      </c>
      <c r="C419" s="1" t="s">
        <v>92</v>
      </c>
      <c r="D419" s="1" t="s">
        <v>105</v>
      </c>
      <c r="E419" s="1" t="s">
        <v>96</v>
      </c>
      <c r="F419" s="1" t="s">
        <v>87</v>
      </c>
      <c r="I419" s="1" t="s">
        <v>113</v>
      </c>
      <c r="M419" s="1">
        <v>10</v>
      </c>
      <c r="R419" s="1">
        <f t="shared" si="77"/>
        <v>0.18999999999999995</v>
      </c>
      <c r="S419" s="1">
        <v>2.62</v>
      </c>
      <c r="X419" s="1">
        <f t="shared" si="78"/>
        <v>6.090000000000001E-2</v>
      </c>
      <c r="Y419" s="1">
        <v>0.51380000000000003</v>
      </c>
    </row>
    <row r="420" spans="1:25">
      <c r="A420" s="1" t="s">
        <v>90</v>
      </c>
      <c r="B420" s="1" t="s">
        <v>91</v>
      </c>
      <c r="C420" s="1" t="s">
        <v>92</v>
      </c>
      <c r="D420" s="1" t="s">
        <v>106</v>
      </c>
      <c r="E420" s="1" t="s">
        <v>96</v>
      </c>
      <c r="F420" s="1" t="s">
        <v>87</v>
      </c>
      <c r="I420" s="1" t="s">
        <v>113</v>
      </c>
      <c r="M420" s="1">
        <v>10</v>
      </c>
      <c r="R420" s="1">
        <f t="shared" si="77"/>
        <v>9.9999999999999645E-2</v>
      </c>
      <c r="S420" s="1">
        <v>2.5299999999999998</v>
      </c>
      <c r="X420" s="1">
        <f t="shared" si="78"/>
        <v>3.8999999999999979E-2</v>
      </c>
      <c r="Y420" s="1">
        <v>0.4919</v>
      </c>
    </row>
    <row r="421" spans="1:25">
      <c r="A421" s="1" t="s">
        <v>90</v>
      </c>
      <c r="B421" s="1" t="s">
        <v>91</v>
      </c>
      <c r="C421" s="1" t="s">
        <v>92</v>
      </c>
      <c r="D421" s="1" t="s">
        <v>107</v>
      </c>
      <c r="E421" s="1" t="s">
        <v>96</v>
      </c>
      <c r="F421" s="1" t="s">
        <v>87</v>
      </c>
      <c r="I421" s="1" t="s">
        <v>113</v>
      </c>
      <c r="M421" s="1">
        <v>10</v>
      </c>
      <c r="R421" s="1">
        <f t="shared" si="77"/>
        <v>0.23999999999999977</v>
      </c>
      <c r="S421" s="1">
        <v>2.67</v>
      </c>
      <c r="X421" s="1">
        <f t="shared" si="78"/>
        <v>7.0299999999999974E-2</v>
      </c>
      <c r="Y421" s="1">
        <v>0.5232</v>
      </c>
    </row>
    <row r="422" spans="1:25">
      <c r="A422" s="1" t="s">
        <v>90</v>
      </c>
      <c r="B422" s="1" t="s">
        <v>91</v>
      </c>
      <c r="C422" s="1" t="s">
        <v>92</v>
      </c>
      <c r="D422" s="1" t="s">
        <v>108</v>
      </c>
      <c r="E422" s="1" t="s">
        <v>96</v>
      </c>
      <c r="F422" s="1" t="s">
        <v>87</v>
      </c>
      <c r="I422" s="1" t="s">
        <v>113</v>
      </c>
      <c r="M422" s="1">
        <v>10</v>
      </c>
      <c r="R422" s="1">
        <f t="shared" si="77"/>
        <v>0.17999999999999972</v>
      </c>
      <c r="S422" s="1">
        <v>2.61</v>
      </c>
      <c r="X422" s="1">
        <f t="shared" si="78"/>
        <v>5.319999999999997E-2</v>
      </c>
      <c r="Y422" s="1">
        <v>0.50609999999999999</v>
      </c>
    </row>
    <row r="423" spans="1:25">
      <c r="A423" s="1" t="s">
        <v>90</v>
      </c>
      <c r="B423" s="1" t="s">
        <v>91</v>
      </c>
      <c r="C423" s="1" t="s">
        <v>92</v>
      </c>
      <c r="D423" s="1" t="s">
        <v>109</v>
      </c>
      <c r="E423" s="1" t="s">
        <v>109</v>
      </c>
      <c r="F423" s="1" t="s">
        <v>112</v>
      </c>
      <c r="I423" s="1" t="s">
        <v>113</v>
      </c>
      <c r="M423" s="1">
        <v>10</v>
      </c>
      <c r="R423" s="1">
        <f t="shared" si="77"/>
        <v>0.14999999999999991</v>
      </c>
      <c r="S423" s="1">
        <v>2.58</v>
      </c>
      <c r="X423" s="1">
        <f t="shared" si="78"/>
        <v>1.5099999999999947E-2</v>
      </c>
      <c r="Y423" s="1">
        <v>0.46799999999999997</v>
      </c>
    </row>
    <row r="424" spans="1:25">
      <c r="A424" s="1" t="s">
        <v>90</v>
      </c>
      <c r="B424" s="1" t="s">
        <v>91</v>
      </c>
      <c r="C424" s="1" t="s">
        <v>92</v>
      </c>
      <c r="D424" s="1" t="s">
        <v>110</v>
      </c>
      <c r="E424" s="1" t="s">
        <v>109</v>
      </c>
      <c r="F424" s="1" t="s">
        <v>112</v>
      </c>
      <c r="I424" s="1" t="s">
        <v>113</v>
      </c>
      <c r="M424" s="1">
        <v>10</v>
      </c>
      <c r="R424" s="1">
        <f t="shared" si="77"/>
        <v>-1.0000000000000231E-2</v>
      </c>
      <c r="S424" s="1">
        <v>2.42</v>
      </c>
      <c r="X424" s="1">
        <f t="shared" si="78"/>
        <v>6.6199999999999981E-2</v>
      </c>
      <c r="Y424" s="1">
        <v>0.51910000000000001</v>
      </c>
    </row>
    <row r="425" spans="1:25">
      <c r="A425" s="1" t="s">
        <v>90</v>
      </c>
      <c r="B425" s="1" t="s">
        <v>91</v>
      </c>
      <c r="C425" s="1" t="s">
        <v>92</v>
      </c>
      <c r="D425" s="1" t="s">
        <v>93</v>
      </c>
      <c r="E425" s="1" t="s">
        <v>93</v>
      </c>
      <c r="F425" s="1" t="s">
        <v>94</v>
      </c>
      <c r="I425" s="1" t="s">
        <v>113</v>
      </c>
      <c r="M425" s="1">
        <v>15</v>
      </c>
      <c r="R425" s="1">
        <f>S425-2.77</f>
        <v>0.20000000000000018</v>
      </c>
      <c r="S425" s="1">
        <v>2.97</v>
      </c>
      <c r="X425" s="1">
        <f>Y425-0.5649</f>
        <v>-3.0299999999999994E-2</v>
      </c>
      <c r="Y425" s="1">
        <v>0.53459999999999996</v>
      </c>
    </row>
    <row r="426" spans="1:25">
      <c r="A426" s="1" t="s">
        <v>90</v>
      </c>
      <c r="B426" s="1" t="s">
        <v>91</v>
      </c>
      <c r="C426" s="1" t="s">
        <v>92</v>
      </c>
      <c r="D426" s="1" t="s">
        <v>97</v>
      </c>
      <c r="E426" s="1" t="s">
        <v>93</v>
      </c>
      <c r="F426" s="1" t="s">
        <v>94</v>
      </c>
      <c r="I426" s="1" t="s">
        <v>113</v>
      </c>
      <c r="M426" s="1">
        <v>15</v>
      </c>
      <c r="R426" s="1">
        <f t="shared" ref="R426:R440" si="79">S426-2.77</f>
        <v>0.20999999999999996</v>
      </c>
      <c r="S426" s="1">
        <v>2.98</v>
      </c>
      <c r="X426" s="1">
        <f>Y426-0.5649</f>
        <v>3.9000000000000035E-2</v>
      </c>
      <c r="Y426" s="1">
        <v>0.60389999999999999</v>
      </c>
    </row>
    <row r="427" spans="1:25">
      <c r="A427" s="1" t="s">
        <v>90</v>
      </c>
      <c r="B427" s="1" t="s">
        <v>91</v>
      </c>
      <c r="C427" s="1" t="s">
        <v>92</v>
      </c>
      <c r="D427" s="1" t="s">
        <v>98</v>
      </c>
      <c r="E427" s="1" t="s">
        <v>93</v>
      </c>
      <c r="F427" s="1" t="s">
        <v>94</v>
      </c>
      <c r="I427" s="1" t="s">
        <v>113</v>
      </c>
      <c r="M427" s="1">
        <v>15</v>
      </c>
      <c r="R427" s="1">
        <f t="shared" si="79"/>
        <v>0.14000000000000012</v>
      </c>
      <c r="S427" s="1">
        <v>2.91</v>
      </c>
      <c r="X427" s="1">
        <f t="shared" ref="X427:X440" si="80">Y427-0.5649</f>
        <v>5.4000000000000048E-2</v>
      </c>
      <c r="Y427" s="1">
        <v>0.61890000000000001</v>
      </c>
    </row>
    <row r="428" spans="1:25">
      <c r="A428" s="1" t="s">
        <v>90</v>
      </c>
      <c r="B428" s="1" t="s">
        <v>91</v>
      </c>
      <c r="C428" s="1" t="s">
        <v>92</v>
      </c>
      <c r="D428" s="1" t="s">
        <v>99</v>
      </c>
      <c r="E428" s="1" t="s">
        <v>19</v>
      </c>
      <c r="F428" s="1" t="s">
        <v>111</v>
      </c>
      <c r="I428" s="1" t="s">
        <v>113</v>
      </c>
      <c r="M428" s="1">
        <v>15</v>
      </c>
      <c r="R428" s="1">
        <f t="shared" si="79"/>
        <v>0.20000000000000018</v>
      </c>
      <c r="S428" s="1">
        <v>2.97</v>
      </c>
      <c r="X428" s="1">
        <f t="shared" si="80"/>
        <v>4.6900000000000053E-2</v>
      </c>
      <c r="Y428" s="1">
        <v>0.61180000000000001</v>
      </c>
    </row>
    <row r="429" spans="1:25">
      <c r="A429" s="1" t="s">
        <v>90</v>
      </c>
      <c r="B429" s="1" t="s">
        <v>91</v>
      </c>
      <c r="C429" s="1" t="s">
        <v>92</v>
      </c>
      <c r="D429" s="1" t="s">
        <v>100</v>
      </c>
      <c r="E429" s="1" t="s">
        <v>19</v>
      </c>
      <c r="F429" s="1" t="s">
        <v>111</v>
      </c>
      <c r="I429" s="1" t="s">
        <v>113</v>
      </c>
      <c r="M429" s="1">
        <v>15</v>
      </c>
      <c r="R429" s="1">
        <f t="shared" si="79"/>
        <v>6.999999999999984E-2</v>
      </c>
      <c r="S429" s="1">
        <v>2.84</v>
      </c>
      <c r="X429" s="1">
        <f t="shared" si="80"/>
        <v>6.8000000000000282E-3</v>
      </c>
      <c r="Y429" s="1">
        <v>0.57169999999999999</v>
      </c>
    </row>
    <row r="430" spans="1:25">
      <c r="A430" s="1" t="s">
        <v>90</v>
      </c>
      <c r="B430" s="1" t="s">
        <v>91</v>
      </c>
      <c r="C430" s="1" t="s">
        <v>92</v>
      </c>
      <c r="D430" s="1" t="s">
        <v>96</v>
      </c>
      <c r="E430" s="1" t="s">
        <v>96</v>
      </c>
      <c r="F430" s="1" t="s">
        <v>87</v>
      </c>
      <c r="I430" s="1" t="s">
        <v>113</v>
      </c>
      <c r="M430" s="1">
        <v>15</v>
      </c>
      <c r="R430" s="1">
        <f t="shared" si="79"/>
        <v>0.20000000000000018</v>
      </c>
      <c r="S430" s="1">
        <v>2.97</v>
      </c>
      <c r="X430" s="1">
        <f t="shared" si="80"/>
        <v>4.8500000000000099E-2</v>
      </c>
      <c r="Y430" s="1">
        <v>0.61340000000000006</v>
      </c>
    </row>
    <row r="431" spans="1:25">
      <c r="A431" s="1" t="s">
        <v>90</v>
      </c>
      <c r="B431" s="1" t="s">
        <v>91</v>
      </c>
      <c r="C431" s="1" t="s">
        <v>92</v>
      </c>
      <c r="D431" s="1" t="s">
        <v>101</v>
      </c>
      <c r="E431" s="1" t="s">
        <v>96</v>
      </c>
      <c r="F431" s="1" t="s">
        <v>87</v>
      </c>
      <c r="I431" s="1" t="s">
        <v>113</v>
      </c>
      <c r="M431" s="1">
        <v>15</v>
      </c>
      <c r="R431" s="1">
        <f t="shared" si="79"/>
        <v>0.27</v>
      </c>
      <c r="S431" s="1">
        <v>3.04</v>
      </c>
      <c r="X431" s="1">
        <f t="shared" si="80"/>
        <v>4.0000000000000036E-2</v>
      </c>
      <c r="Y431" s="1">
        <v>0.60489999999999999</v>
      </c>
    </row>
    <row r="432" spans="1:25">
      <c r="A432" s="1" t="s">
        <v>90</v>
      </c>
      <c r="B432" s="1" t="s">
        <v>91</v>
      </c>
      <c r="C432" s="1" t="s">
        <v>92</v>
      </c>
      <c r="D432" s="1" t="s">
        <v>102</v>
      </c>
      <c r="E432" s="1" t="s">
        <v>96</v>
      </c>
      <c r="F432" s="1" t="s">
        <v>87</v>
      </c>
      <c r="I432" s="1" t="s">
        <v>113</v>
      </c>
      <c r="M432" s="1">
        <v>15</v>
      </c>
      <c r="R432" s="1">
        <f t="shared" si="79"/>
        <v>0.25</v>
      </c>
      <c r="S432" s="1">
        <v>3.02</v>
      </c>
      <c r="X432" s="1">
        <f t="shared" si="80"/>
        <v>5.3200000000000025E-2</v>
      </c>
      <c r="Y432" s="1">
        <v>0.61809999999999998</v>
      </c>
    </row>
    <row r="433" spans="1:25">
      <c r="A433" s="1" t="s">
        <v>90</v>
      </c>
      <c r="B433" s="1" t="s">
        <v>91</v>
      </c>
      <c r="C433" s="1" t="s">
        <v>92</v>
      </c>
      <c r="D433" s="1" t="s">
        <v>103</v>
      </c>
      <c r="E433" s="1" t="s">
        <v>96</v>
      </c>
      <c r="F433" s="1" t="s">
        <v>87</v>
      </c>
      <c r="I433" s="1" t="s">
        <v>113</v>
      </c>
      <c r="M433" s="1">
        <v>15</v>
      </c>
      <c r="R433" s="1">
        <f t="shared" si="79"/>
        <v>0.2200000000000002</v>
      </c>
      <c r="S433" s="1">
        <v>2.99</v>
      </c>
      <c r="X433" s="1">
        <f t="shared" si="80"/>
        <v>3.0999999999999917E-3</v>
      </c>
      <c r="Y433" s="1">
        <v>0.56799999999999995</v>
      </c>
    </row>
    <row r="434" spans="1:25">
      <c r="A434" s="1" t="s">
        <v>90</v>
      </c>
      <c r="B434" s="1" t="s">
        <v>91</v>
      </c>
      <c r="C434" s="1" t="s">
        <v>92</v>
      </c>
      <c r="D434" s="1" t="s">
        <v>104</v>
      </c>
      <c r="E434" s="1" t="s">
        <v>96</v>
      </c>
      <c r="F434" s="1" t="s">
        <v>87</v>
      </c>
      <c r="I434" s="1" t="s">
        <v>113</v>
      </c>
      <c r="M434" s="1">
        <v>15</v>
      </c>
      <c r="R434" s="1">
        <f t="shared" si="79"/>
        <v>0.2200000000000002</v>
      </c>
      <c r="S434" s="1">
        <v>2.99</v>
      </c>
      <c r="X434" s="1">
        <f t="shared" si="80"/>
        <v>2.7000000000000357E-3</v>
      </c>
      <c r="Y434" s="1">
        <v>0.56759999999999999</v>
      </c>
    </row>
    <row r="435" spans="1:25">
      <c r="A435" s="1" t="s">
        <v>90</v>
      </c>
      <c r="B435" s="1" t="s">
        <v>91</v>
      </c>
      <c r="C435" s="1" t="s">
        <v>92</v>
      </c>
      <c r="D435" s="1" t="s">
        <v>105</v>
      </c>
      <c r="E435" s="1" t="s">
        <v>96</v>
      </c>
      <c r="F435" s="1" t="s">
        <v>87</v>
      </c>
      <c r="I435" s="1" t="s">
        <v>113</v>
      </c>
      <c r="M435" s="1">
        <v>15</v>
      </c>
      <c r="R435" s="1">
        <f t="shared" si="79"/>
        <v>0.23999999999999977</v>
      </c>
      <c r="S435" s="1">
        <v>3.01</v>
      </c>
      <c r="X435" s="1">
        <f t="shared" si="80"/>
        <v>3.0500000000000083E-2</v>
      </c>
      <c r="Y435" s="1">
        <v>0.59540000000000004</v>
      </c>
    </row>
    <row r="436" spans="1:25">
      <c r="A436" s="1" t="s">
        <v>90</v>
      </c>
      <c r="B436" s="1" t="s">
        <v>91</v>
      </c>
      <c r="C436" s="1" t="s">
        <v>92</v>
      </c>
      <c r="D436" s="1" t="s">
        <v>106</v>
      </c>
      <c r="E436" s="1" t="s">
        <v>96</v>
      </c>
      <c r="F436" s="1" t="s">
        <v>87</v>
      </c>
      <c r="I436" s="1" t="s">
        <v>113</v>
      </c>
      <c r="M436" s="1">
        <v>15</v>
      </c>
      <c r="R436" s="1">
        <f t="shared" si="79"/>
        <v>0.16000000000000014</v>
      </c>
      <c r="S436" s="1">
        <v>2.93</v>
      </c>
      <c r="X436" s="1">
        <f t="shared" si="80"/>
        <v>3.4700000000000064E-2</v>
      </c>
      <c r="Y436" s="1">
        <v>0.59960000000000002</v>
      </c>
    </row>
    <row r="437" spans="1:25">
      <c r="A437" s="1" t="s">
        <v>90</v>
      </c>
      <c r="B437" s="1" t="s">
        <v>91</v>
      </c>
      <c r="C437" s="1" t="s">
        <v>92</v>
      </c>
      <c r="D437" s="1" t="s">
        <v>107</v>
      </c>
      <c r="E437" s="1" t="s">
        <v>96</v>
      </c>
      <c r="F437" s="1" t="s">
        <v>87</v>
      </c>
      <c r="I437" s="1" t="s">
        <v>113</v>
      </c>
      <c r="M437" s="1">
        <v>15</v>
      </c>
      <c r="R437" s="1">
        <f t="shared" si="79"/>
        <v>0.25999999999999979</v>
      </c>
      <c r="S437" s="1">
        <v>3.03</v>
      </c>
      <c r="X437" s="1">
        <f t="shared" si="80"/>
        <v>3.4600000000000075E-2</v>
      </c>
      <c r="Y437" s="1">
        <v>0.59950000000000003</v>
      </c>
    </row>
    <row r="438" spans="1:25">
      <c r="A438" s="1" t="s">
        <v>90</v>
      </c>
      <c r="B438" s="1" t="s">
        <v>91</v>
      </c>
      <c r="C438" s="1" t="s">
        <v>92</v>
      </c>
      <c r="D438" s="1" t="s">
        <v>108</v>
      </c>
      <c r="E438" s="1" t="s">
        <v>96</v>
      </c>
      <c r="F438" s="1" t="s">
        <v>87</v>
      </c>
      <c r="I438" s="1" t="s">
        <v>113</v>
      </c>
      <c r="M438" s="1">
        <v>15</v>
      </c>
      <c r="R438" s="1">
        <f t="shared" si="79"/>
        <v>0.20999999999999996</v>
      </c>
      <c r="S438" s="1">
        <v>2.98</v>
      </c>
      <c r="X438" s="1">
        <f t="shared" si="80"/>
        <v>2.0700000000000052E-2</v>
      </c>
      <c r="Y438" s="1">
        <v>0.58560000000000001</v>
      </c>
    </row>
    <row r="439" spans="1:25">
      <c r="A439" s="1" t="s">
        <v>90</v>
      </c>
      <c r="B439" s="1" t="s">
        <v>91</v>
      </c>
      <c r="C439" s="1" t="s">
        <v>92</v>
      </c>
      <c r="D439" s="1" t="s">
        <v>109</v>
      </c>
      <c r="E439" s="1" t="s">
        <v>109</v>
      </c>
      <c r="F439" s="1" t="s">
        <v>112</v>
      </c>
      <c r="I439" s="1" t="s">
        <v>113</v>
      </c>
      <c r="M439" s="1">
        <v>15</v>
      </c>
      <c r="R439" s="1">
        <f t="shared" si="79"/>
        <v>0.20999999999999996</v>
      </c>
      <c r="S439" s="1">
        <v>2.98</v>
      </c>
      <c r="X439" s="1">
        <f t="shared" si="80"/>
        <v>-4.1999999999999815E-3</v>
      </c>
      <c r="Y439" s="1">
        <v>0.56069999999999998</v>
      </c>
    </row>
    <row r="440" spans="1:25">
      <c r="A440" s="1" t="s">
        <v>90</v>
      </c>
      <c r="B440" s="1" t="s">
        <v>91</v>
      </c>
      <c r="C440" s="1" t="s">
        <v>92</v>
      </c>
      <c r="D440" s="1" t="s">
        <v>110</v>
      </c>
      <c r="E440" s="1" t="s">
        <v>109</v>
      </c>
      <c r="F440" s="1" t="s">
        <v>112</v>
      </c>
      <c r="I440" s="1" t="s">
        <v>113</v>
      </c>
      <c r="M440" s="1">
        <v>15</v>
      </c>
      <c r="R440" s="1">
        <f t="shared" si="79"/>
        <v>0.10999999999999988</v>
      </c>
      <c r="S440" s="1">
        <v>2.88</v>
      </c>
      <c r="X440" s="1">
        <f t="shared" si="80"/>
        <v>3.9100000000000024E-2</v>
      </c>
      <c r="Y440" s="1">
        <v>0.60399999999999998</v>
      </c>
    </row>
    <row r="441" spans="1:25">
      <c r="A441" s="1" t="s">
        <v>90</v>
      </c>
      <c r="B441" s="1" t="s">
        <v>91</v>
      </c>
      <c r="C441" s="1" t="s">
        <v>92</v>
      </c>
      <c r="D441" s="1" t="s">
        <v>93</v>
      </c>
      <c r="E441" s="1" t="s">
        <v>93</v>
      </c>
      <c r="F441" s="1" t="s">
        <v>94</v>
      </c>
      <c r="I441" s="1" t="s">
        <v>113</v>
      </c>
      <c r="M441" s="1">
        <v>20</v>
      </c>
      <c r="R441" s="1">
        <f>S441-3.1</f>
        <v>0.25999999999999979</v>
      </c>
      <c r="S441" s="1">
        <v>3.36</v>
      </c>
      <c r="X441" s="1">
        <f>Y441-0.6516</f>
        <v>-4.1100000000000025E-2</v>
      </c>
      <c r="Y441" s="1">
        <v>0.61049999999999993</v>
      </c>
    </row>
    <row r="442" spans="1:25">
      <c r="A442" s="1" t="s">
        <v>90</v>
      </c>
      <c r="B442" s="1" t="s">
        <v>91</v>
      </c>
      <c r="C442" s="1" t="s">
        <v>92</v>
      </c>
      <c r="D442" s="1" t="s">
        <v>97</v>
      </c>
      <c r="E442" s="1" t="s">
        <v>93</v>
      </c>
      <c r="F442" s="1" t="s">
        <v>94</v>
      </c>
      <c r="I442" s="1" t="s">
        <v>113</v>
      </c>
      <c r="M442" s="1">
        <v>20</v>
      </c>
      <c r="R442" s="1">
        <f t="shared" ref="R442:R456" si="81">S442-3.1</f>
        <v>0.10999999999999988</v>
      </c>
      <c r="S442" s="1">
        <v>3.21</v>
      </c>
      <c r="X442" s="1">
        <f>Y442-0.6516</f>
        <v>-5.6000000000000494E-3</v>
      </c>
      <c r="Y442" s="1">
        <v>0.64599999999999991</v>
      </c>
    </row>
    <row r="443" spans="1:25">
      <c r="A443" s="1" t="s">
        <v>90</v>
      </c>
      <c r="B443" s="1" t="s">
        <v>91</v>
      </c>
      <c r="C443" s="1" t="s">
        <v>92</v>
      </c>
      <c r="D443" s="1" t="s">
        <v>98</v>
      </c>
      <c r="E443" s="1" t="s">
        <v>93</v>
      </c>
      <c r="F443" s="1" t="s">
        <v>94</v>
      </c>
      <c r="I443" s="1" t="s">
        <v>113</v>
      </c>
      <c r="M443" s="1">
        <v>20</v>
      </c>
      <c r="R443" s="1">
        <f t="shared" si="81"/>
        <v>0.16999999999999993</v>
      </c>
      <c r="S443" s="1">
        <v>3.27</v>
      </c>
      <c r="X443" s="1">
        <f t="shared" ref="X443:X456" si="82">Y443-0.6516</f>
        <v>3.4200000000000008E-2</v>
      </c>
      <c r="Y443" s="1">
        <v>0.68579999999999997</v>
      </c>
    </row>
    <row r="444" spans="1:25">
      <c r="A444" s="1" t="s">
        <v>90</v>
      </c>
      <c r="B444" s="1" t="s">
        <v>91</v>
      </c>
      <c r="C444" s="1" t="s">
        <v>92</v>
      </c>
      <c r="D444" s="1" t="s">
        <v>99</v>
      </c>
      <c r="E444" s="1" t="s">
        <v>19</v>
      </c>
      <c r="F444" s="1" t="s">
        <v>111</v>
      </c>
      <c r="I444" s="1" t="s">
        <v>113</v>
      </c>
      <c r="M444" s="1">
        <v>20</v>
      </c>
      <c r="R444" s="1">
        <f t="shared" si="81"/>
        <v>0.20999999999999996</v>
      </c>
      <c r="S444" s="1">
        <v>3.31</v>
      </c>
      <c r="X444" s="1">
        <f t="shared" si="82"/>
        <v>1.2700000000000156E-2</v>
      </c>
      <c r="Y444" s="1">
        <v>0.66430000000000011</v>
      </c>
    </row>
    <row r="445" spans="1:25">
      <c r="A445" s="1" t="s">
        <v>90</v>
      </c>
      <c r="B445" s="1" t="s">
        <v>91</v>
      </c>
      <c r="C445" s="1" t="s">
        <v>92</v>
      </c>
      <c r="D445" s="1" t="s">
        <v>100</v>
      </c>
      <c r="E445" s="1" t="s">
        <v>19</v>
      </c>
      <c r="F445" s="1" t="s">
        <v>111</v>
      </c>
      <c r="I445" s="1" t="s">
        <v>113</v>
      </c>
      <c r="M445" s="1">
        <v>20</v>
      </c>
      <c r="R445" s="1">
        <f t="shared" si="81"/>
        <v>0.16999999999999993</v>
      </c>
      <c r="S445" s="1">
        <v>3.27</v>
      </c>
      <c r="X445" s="1">
        <f t="shared" si="82"/>
        <v>-3.0999999999999917E-3</v>
      </c>
      <c r="Y445" s="1">
        <v>0.64849999999999997</v>
      </c>
    </row>
    <row r="446" spans="1:25">
      <c r="A446" s="1" t="s">
        <v>90</v>
      </c>
      <c r="B446" s="1" t="s">
        <v>91</v>
      </c>
      <c r="C446" s="1" t="s">
        <v>92</v>
      </c>
      <c r="D446" s="1" t="s">
        <v>96</v>
      </c>
      <c r="E446" s="1" t="s">
        <v>96</v>
      </c>
      <c r="F446" s="1" t="s">
        <v>87</v>
      </c>
      <c r="I446" s="1" t="s">
        <v>113</v>
      </c>
      <c r="M446" s="1">
        <v>20</v>
      </c>
      <c r="R446" s="1">
        <f t="shared" si="81"/>
        <v>0.17999999999999972</v>
      </c>
      <c r="S446" s="1">
        <v>3.28</v>
      </c>
      <c r="X446" s="1">
        <f t="shared" si="82"/>
        <v>2.3599999999999954E-2</v>
      </c>
      <c r="Y446" s="1">
        <v>0.67519999999999991</v>
      </c>
    </row>
    <row r="447" spans="1:25">
      <c r="A447" s="1" t="s">
        <v>90</v>
      </c>
      <c r="B447" s="1" t="s">
        <v>91</v>
      </c>
      <c r="C447" s="1" t="s">
        <v>92</v>
      </c>
      <c r="D447" s="1" t="s">
        <v>101</v>
      </c>
      <c r="E447" s="1" t="s">
        <v>96</v>
      </c>
      <c r="F447" s="1" t="s">
        <v>87</v>
      </c>
      <c r="I447" s="1" t="s">
        <v>113</v>
      </c>
      <c r="M447" s="1">
        <v>20</v>
      </c>
      <c r="R447" s="1">
        <f t="shared" si="81"/>
        <v>0.2799999999999998</v>
      </c>
      <c r="S447" s="1">
        <v>3.38</v>
      </c>
      <c r="X447" s="1">
        <f t="shared" si="82"/>
        <v>2.9000000000001247E-3</v>
      </c>
      <c r="Y447" s="1">
        <v>0.65450000000000008</v>
      </c>
    </row>
    <row r="448" spans="1:25">
      <c r="A448" s="1" t="s">
        <v>90</v>
      </c>
      <c r="B448" s="1" t="s">
        <v>91</v>
      </c>
      <c r="C448" s="1" t="s">
        <v>92</v>
      </c>
      <c r="D448" s="1" t="s">
        <v>102</v>
      </c>
      <c r="E448" s="1" t="s">
        <v>96</v>
      </c>
      <c r="F448" s="1" t="s">
        <v>87</v>
      </c>
      <c r="I448" s="1" t="s">
        <v>113</v>
      </c>
      <c r="M448" s="1">
        <v>20</v>
      </c>
      <c r="R448" s="1">
        <f t="shared" si="81"/>
        <v>0.22999999999999998</v>
      </c>
      <c r="S448" s="1">
        <v>3.33</v>
      </c>
      <c r="X448" s="1">
        <f t="shared" si="82"/>
        <v>2.2199999999999998E-2</v>
      </c>
      <c r="Y448" s="1">
        <v>0.67379999999999995</v>
      </c>
    </row>
    <row r="449" spans="1:25">
      <c r="A449" s="1" t="s">
        <v>90</v>
      </c>
      <c r="B449" s="1" t="s">
        <v>91</v>
      </c>
      <c r="C449" s="1" t="s">
        <v>92</v>
      </c>
      <c r="D449" s="1" t="s">
        <v>103</v>
      </c>
      <c r="E449" s="1" t="s">
        <v>96</v>
      </c>
      <c r="F449" s="1" t="s">
        <v>87</v>
      </c>
      <c r="I449" s="1" t="s">
        <v>113</v>
      </c>
      <c r="M449" s="1">
        <v>20</v>
      </c>
      <c r="R449" s="1">
        <f t="shared" si="81"/>
        <v>0.23999999999999977</v>
      </c>
      <c r="S449" s="1">
        <v>3.34</v>
      </c>
      <c r="X449" s="1">
        <f t="shared" si="82"/>
        <v>-2.5599999999999956E-2</v>
      </c>
      <c r="Y449" s="1">
        <v>0.626</v>
      </c>
    </row>
    <row r="450" spans="1:25">
      <c r="A450" s="1" t="s">
        <v>90</v>
      </c>
      <c r="B450" s="1" t="s">
        <v>91</v>
      </c>
      <c r="C450" s="1" t="s">
        <v>92</v>
      </c>
      <c r="D450" s="1" t="s">
        <v>104</v>
      </c>
      <c r="E450" s="1" t="s">
        <v>96</v>
      </c>
      <c r="F450" s="1" t="s">
        <v>87</v>
      </c>
      <c r="I450" s="1" t="s">
        <v>113</v>
      </c>
      <c r="M450" s="1">
        <v>20</v>
      </c>
      <c r="R450" s="1">
        <f t="shared" si="81"/>
        <v>0.23999999999999977</v>
      </c>
      <c r="S450" s="1">
        <v>3.34</v>
      </c>
      <c r="X450" s="1">
        <f t="shared" si="82"/>
        <v>-2.9299999999999993E-2</v>
      </c>
      <c r="Y450" s="1">
        <v>0.62229999999999996</v>
      </c>
    </row>
    <row r="451" spans="1:25">
      <c r="A451" s="1" t="s">
        <v>90</v>
      </c>
      <c r="B451" s="1" t="s">
        <v>91</v>
      </c>
      <c r="C451" s="1" t="s">
        <v>92</v>
      </c>
      <c r="D451" s="1" t="s">
        <v>105</v>
      </c>
      <c r="E451" s="1" t="s">
        <v>96</v>
      </c>
      <c r="F451" s="1" t="s">
        <v>87</v>
      </c>
      <c r="I451" s="1" t="s">
        <v>113</v>
      </c>
      <c r="M451" s="1">
        <v>20</v>
      </c>
      <c r="R451" s="1">
        <f t="shared" si="81"/>
        <v>0.25</v>
      </c>
      <c r="S451" s="1">
        <v>3.35</v>
      </c>
      <c r="X451" s="1">
        <f t="shared" si="82"/>
        <v>-2.4999999999999467E-3</v>
      </c>
      <c r="Y451" s="1">
        <v>0.64910000000000001</v>
      </c>
    </row>
    <row r="452" spans="1:25">
      <c r="A452" s="1" t="s">
        <v>90</v>
      </c>
      <c r="B452" s="1" t="s">
        <v>91</v>
      </c>
      <c r="C452" s="1" t="s">
        <v>92</v>
      </c>
      <c r="D452" s="1" t="s">
        <v>106</v>
      </c>
      <c r="E452" s="1" t="s">
        <v>96</v>
      </c>
      <c r="F452" s="1" t="s">
        <v>87</v>
      </c>
      <c r="I452" s="1" t="s">
        <v>113</v>
      </c>
      <c r="M452" s="1">
        <v>20</v>
      </c>
      <c r="R452" s="1">
        <f t="shared" si="81"/>
        <v>0.17999999999999972</v>
      </c>
      <c r="S452" s="1">
        <v>3.28</v>
      </c>
      <c r="X452" s="1">
        <f t="shared" si="82"/>
        <v>1.5800000000000036E-2</v>
      </c>
      <c r="Y452" s="1">
        <v>0.66739999999999999</v>
      </c>
    </row>
    <row r="453" spans="1:25">
      <c r="A453" s="1" t="s">
        <v>90</v>
      </c>
      <c r="B453" s="1" t="s">
        <v>91</v>
      </c>
      <c r="C453" s="1" t="s">
        <v>92</v>
      </c>
      <c r="D453" s="1" t="s">
        <v>107</v>
      </c>
      <c r="E453" s="1" t="s">
        <v>96</v>
      </c>
      <c r="F453" s="1" t="s">
        <v>87</v>
      </c>
      <c r="I453" s="1" t="s">
        <v>113</v>
      </c>
      <c r="M453" s="1">
        <v>20</v>
      </c>
      <c r="R453" s="1">
        <f t="shared" si="81"/>
        <v>0.25999999999999979</v>
      </c>
      <c r="S453" s="1">
        <v>3.36</v>
      </c>
      <c r="X453" s="1">
        <f t="shared" si="82"/>
        <v>1.9000000000000128E-3</v>
      </c>
      <c r="Y453" s="1">
        <v>0.65349999999999997</v>
      </c>
    </row>
    <row r="454" spans="1:25">
      <c r="A454" s="1" t="s">
        <v>90</v>
      </c>
      <c r="B454" s="1" t="s">
        <v>91</v>
      </c>
      <c r="C454" s="1" t="s">
        <v>92</v>
      </c>
      <c r="D454" s="1" t="s">
        <v>108</v>
      </c>
      <c r="E454" s="1" t="s">
        <v>96</v>
      </c>
      <c r="F454" s="1" t="s">
        <v>87</v>
      </c>
      <c r="I454" s="1" t="s">
        <v>113</v>
      </c>
      <c r="M454" s="1">
        <v>20</v>
      </c>
      <c r="R454" s="1">
        <f t="shared" si="81"/>
        <v>0.21999999999999975</v>
      </c>
      <c r="S454" s="1">
        <v>3.32</v>
      </c>
      <c r="X454" s="1">
        <f t="shared" si="82"/>
        <v>-1.6299999999999981E-2</v>
      </c>
      <c r="Y454" s="1">
        <v>0.63529999999999998</v>
      </c>
    </row>
    <row r="455" spans="1:25">
      <c r="A455" s="1" t="s">
        <v>90</v>
      </c>
      <c r="B455" s="1" t="s">
        <v>91</v>
      </c>
      <c r="C455" s="1" t="s">
        <v>92</v>
      </c>
      <c r="D455" s="1" t="s">
        <v>109</v>
      </c>
      <c r="E455" s="1" t="s">
        <v>109</v>
      </c>
      <c r="F455" s="1" t="s">
        <v>112</v>
      </c>
      <c r="I455" s="1" t="s">
        <v>113</v>
      </c>
      <c r="M455" s="1">
        <v>20</v>
      </c>
      <c r="R455" s="1">
        <f t="shared" si="81"/>
        <v>0.25</v>
      </c>
      <c r="S455" s="1">
        <v>3.35</v>
      </c>
      <c r="X455" s="1">
        <f t="shared" si="82"/>
        <v>-2.5899999999999923E-2</v>
      </c>
      <c r="Y455" s="1">
        <v>0.62570000000000003</v>
      </c>
    </row>
    <row r="456" spans="1:25">
      <c r="A456" s="1" t="s">
        <v>90</v>
      </c>
      <c r="B456" s="1" t="s">
        <v>91</v>
      </c>
      <c r="C456" s="1" t="s">
        <v>92</v>
      </c>
      <c r="D456" s="1" t="s">
        <v>110</v>
      </c>
      <c r="E456" s="1" t="s">
        <v>109</v>
      </c>
      <c r="F456" s="1" t="s">
        <v>112</v>
      </c>
      <c r="I456" s="1" t="s">
        <v>113</v>
      </c>
      <c r="M456" s="1">
        <v>20</v>
      </c>
      <c r="R456" s="1">
        <f t="shared" si="81"/>
        <v>0.17999999999999972</v>
      </c>
      <c r="S456" s="1">
        <v>3.28</v>
      </c>
      <c r="X456" s="1">
        <f t="shared" si="82"/>
        <v>9.8000000000000309E-3</v>
      </c>
      <c r="Y456" s="1">
        <v>0.66139999999999999</v>
      </c>
    </row>
    <row r="457" spans="1:25">
      <c r="A457" s="1" t="s">
        <v>90</v>
      </c>
      <c r="B457" s="1" t="s">
        <v>91</v>
      </c>
      <c r="C457" s="1" t="s">
        <v>92</v>
      </c>
      <c r="D457" s="1" t="s">
        <v>93</v>
      </c>
      <c r="E457" s="1" t="s">
        <v>93</v>
      </c>
      <c r="F457" s="1" t="s">
        <v>94</v>
      </c>
      <c r="I457" s="1" t="s">
        <v>113</v>
      </c>
      <c r="M457" s="1">
        <v>25</v>
      </c>
      <c r="R457" s="1">
        <f>S457-3.43</f>
        <v>0.25999999999999979</v>
      </c>
      <c r="S457" s="1">
        <v>3.69</v>
      </c>
      <c r="X457" s="1">
        <f>Y457-0.7116</f>
        <v>-4.5399999999999996E-2</v>
      </c>
      <c r="Y457" s="1">
        <v>0.66620000000000001</v>
      </c>
    </row>
    <row r="458" spans="1:25">
      <c r="A458" s="1" t="s">
        <v>90</v>
      </c>
      <c r="B458" s="1" t="s">
        <v>91</v>
      </c>
      <c r="C458" s="1" t="s">
        <v>92</v>
      </c>
      <c r="D458" s="1" t="s">
        <v>97</v>
      </c>
      <c r="E458" s="1" t="s">
        <v>93</v>
      </c>
      <c r="F458" s="1" t="s">
        <v>94</v>
      </c>
      <c r="I458" s="1" t="s">
        <v>113</v>
      </c>
      <c r="M458" s="1">
        <v>25</v>
      </c>
      <c r="R458" s="1">
        <f t="shared" ref="R458:R472" si="83">S458-3.43</f>
        <v>-6.0000000000000053E-2</v>
      </c>
      <c r="S458" s="1">
        <v>3.37</v>
      </c>
      <c r="X458" s="1">
        <f>Y458-0.7116</f>
        <v>-4.2899999999999938E-2</v>
      </c>
      <c r="Y458" s="1">
        <v>0.66870000000000007</v>
      </c>
    </row>
    <row r="459" spans="1:25">
      <c r="A459" s="1" t="s">
        <v>90</v>
      </c>
      <c r="B459" s="1" t="s">
        <v>91</v>
      </c>
      <c r="C459" s="1" t="s">
        <v>92</v>
      </c>
      <c r="D459" s="1" t="s">
        <v>98</v>
      </c>
      <c r="E459" s="1" t="s">
        <v>93</v>
      </c>
      <c r="F459" s="1" t="s">
        <v>94</v>
      </c>
      <c r="I459" s="1" t="s">
        <v>113</v>
      </c>
      <c r="M459" s="1">
        <v>25</v>
      </c>
      <c r="R459" s="1">
        <f t="shared" si="83"/>
        <v>0.16999999999999993</v>
      </c>
      <c r="S459" s="1">
        <v>3.6</v>
      </c>
      <c r="X459" s="1">
        <f t="shared" ref="X459:X472" si="84">Y459-0.7116</f>
        <v>1.4800000000000035E-2</v>
      </c>
      <c r="Y459" s="1">
        <v>0.72640000000000005</v>
      </c>
    </row>
    <row r="460" spans="1:25">
      <c r="A460" s="1" t="s">
        <v>90</v>
      </c>
      <c r="B460" s="1" t="s">
        <v>91</v>
      </c>
      <c r="C460" s="1" t="s">
        <v>92</v>
      </c>
      <c r="D460" s="1" t="s">
        <v>99</v>
      </c>
      <c r="E460" s="1" t="s">
        <v>19</v>
      </c>
      <c r="F460" s="1" t="s">
        <v>111</v>
      </c>
      <c r="I460" s="1" t="s">
        <v>113</v>
      </c>
      <c r="M460" s="1">
        <v>25</v>
      </c>
      <c r="R460" s="1">
        <f t="shared" si="83"/>
        <v>0.19999999999999973</v>
      </c>
      <c r="S460" s="1">
        <v>3.63</v>
      </c>
      <c r="X460" s="1">
        <f t="shared" si="84"/>
        <v>-1.0000000000000009E-3</v>
      </c>
      <c r="Y460" s="1">
        <v>0.71060000000000001</v>
      </c>
    </row>
    <row r="461" spans="1:25">
      <c r="A461" s="1" t="s">
        <v>90</v>
      </c>
      <c r="B461" s="1" t="s">
        <v>91</v>
      </c>
      <c r="C461" s="1" t="s">
        <v>92</v>
      </c>
      <c r="D461" s="1" t="s">
        <v>100</v>
      </c>
      <c r="E461" s="1" t="s">
        <v>19</v>
      </c>
      <c r="F461" s="1" t="s">
        <v>111</v>
      </c>
      <c r="I461" s="1" t="s">
        <v>113</v>
      </c>
      <c r="M461" s="1">
        <v>25</v>
      </c>
      <c r="R461" s="1">
        <f t="shared" si="83"/>
        <v>0.20999999999999996</v>
      </c>
      <c r="S461" s="1">
        <v>3.64</v>
      </c>
      <c r="X461" s="1">
        <f t="shared" si="84"/>
        <v>-2.8400000000000092E-2</v>
      </c>
      <c r="Y461" s="1">
        <v>0.68319999999999992</v>
      </c>
    </row>
    <row r="462" spans="1:25">
      <c r="A462" s="1" t="s">
        <v>90</v>
      </c>
      <c r="B462" s="1" t="s">
        <v>91</v>
      </c>
      <c r="C462" s="1" t="s">
        <v>92</v>
      </c>
      <c r="D462" s="1" t="s">
        <v>96</v>
      </c>
      <c r="E462" s="1" t="s">
        <v>96</v>
      </c>
      <c r="F462" s="1" t="s">
        <v>87</v>
      </c>
      <c r="I462" s="1" t="s">
        <v>113</v>
      </c>
      <c r="M462" s="1">
        <v>25</v>
      </c>
      <c r="R462" s="1">
        <f t="shared" si="83"/>
        <v>0.14999999999999991</v>
      </c>
      <c r="S462" s="1">
        <v>3.58</v>
      </c>
      <c r="X462" s="1">
        <f t="shared" si="84"/>
        <v>-1.4999999999999458E-3</v>
      </c>
      <c r="Y462" s="1">
        <v>0.71010000000000006</v>
      </c>
    </row>
    <row r="463" spans="1:25">
      <c r="A463" s="1" t="s">
        <v>90</v>
      </c>
      <c r="B463" s="1" t="s">
        <v>91</v>
      </c>
      <c r="C463" s="1" t="s">
        <v>92</v>
      </c>
      <c r="D463" s="1" t="s">
        <v>101</v>
      </c>
      <c r="E463" s="1" t="s">
        <v>96</v>
      </c>
      <c r="F463" s="1" t="s">
        <v>87</v>
      </c>
      <c r="I463" s="1" t="s">
        <v>113</v>
      </c>
      <c r="M463" s="1">
        <v>25</v>
      </c>
      <c r="R463" s="1">
        <f t="shared" si="83"/>
        <v>0.25999999999999979</v>
      </c>
      <c r="S463" s="1">
        <v>3.69</v>
      </c>
      <c r="X463" s="1">
        <f t="shared" si="84"/>
        <v>-2.4399999999999977E-2</v>
      </c>
      <c r="Y463" s="1">
        <v>0.68720000000000003</v>
      </c>
    </row>
    <row r="464" spans="1:25">
      <c r="A464" s="1" t="s">
        <v>90</v>
      </c>
      <c r="B464" s="1" t="s">
        <v>91</v>
      </c>
      <c r="C464" s="1" t="s">
        <v>92</v>
      </c>
      <c r="D464" s="1" t="s">
        <v>102</v>
      </c>
      <c r="E464" s="1" t="s">
        <v>96</v>
      </c>
      <c r="F464" s="1" t="s">
        <v>87</v>
      </c>
      <c r="I464" s="1" t="s">
        <v>113</v>
      </c>
      <c r="M464" s="1">
        <v>25</v>
      </c>
      <c r="R464" s="1">
        <f t="shared" si="83"/>
        <v>0.18999999999999995</v>
      </c>
      <c r="S464" s="1">
        <v>3.62</v>
      </c>
      <c r="X464" s="1">
        <f t="shared" si="84"/>
        <v>-6.0000000000000053E-3</v>
      </c>
      <c r="Y464" s="1">
        <v>0.7056</v>
      </c>
    </row>
    <row r="465" spans="1:25">
      <c r="A465" s="1" t="s">
        <v>90</v>
      </c>
      <c r="B465" s="1" t="s">
        <v>91</v>
      </c>
      <c r="C465" s="1" t="s">
        <v>92</v>
      </c>
      <c r="D465" s="1" t="s">
        <v>103</v>
      </c>
      <c r="E465" s="1" t="s">
        <v>96</v>
      </c>
      <c r="F465" s="1" t="s">
        <v>87</v>
      </c>
      <c r="I465" s="1" t="s">
        <v>113</v>
      </c>
      <c r="M465" s="1">
        <v>25</v>
      </c>
      <c r="R465" s="1">
        <f t="shared" si="83"/>
        <v>0.20999999999999996</v>
      </c>
      <c r="S465" s="1">
        <v>3.64</v>
      </c>
      <c r="X465" s="1">
        <f t="shared" si="84"/>
        <v>-5.0800000000000067E-2</v>
      </c>
      <c r="Y465" s="1">
        <v>0.66079999999999994</v>
      </c>
    </row>
    <row r="466" spans="1:25">
      <c r="A466" s="1" t="s">
        <v>90</v>
      </c>
      <c r="B466" s="1" t="s">
        <v>91</v>
      </c>
      <c r="C466" s="1" t="s">
        <v>92</v>
      </c>
      <c r="D466" s="1" t="s">
        <v>104</v>
      </c>
      <c r="E466" s="1" t="s">
        <v>96</v>
      </c>
      <c r="F466" s="1" t="s">
        <v>87</v>
      </c>
      <c r="I466" s="1" t="s">
        <v>113</v>
      </c>
      <c r="M466" s="1">
        <v>25</v>
      </c>
      <c r="R466" s="1">
        <f t="shared" si="83"/>
        <v>0.20999999999999996</v>
      </c>
      <c r="S466" s="1">
        <v>3.64</v>
      </c>
      <c r="X466" s="1">
        <f t="shared" si="84"/>
        <v>-5.0300000000000011E-2</v>
      </c>
      <c r="Y466" s="1">
        <v>0.6613</v>
      </c>
    </row>
    <row r="467" spans="1:25">
      <c r="A467" s="1" t="s">
        <v>90</v>
      </c>
      <c r="B467" s="1" t="s">
        <v>91</v>
      </c>
      <c r="C467" s="1" t="s">
        <v>92</v>
      </c>
      <c r="D467" s="1" t="s">
        <v>105</v>
      </c>
      <c r="E467" s="1" t="s">
        <v>96</v>
      </c>
      <c r="F467" s="1" t="s">
        <v>87</v>
      </c>
      <c r="I467" s="1" t="s">
        <v>113</v>
      </c>
      <c r="M467" s="1">
        <v>25</v>
      </c>
      <c r="R467" s="1">
        <f t="shared" si="83"/>
        <v>0.22999999999999998</v>
      </c>
      <c r="S467" s="1">
        <v>3.66</v>
      </c>
      <c r="X467" s="1">
        <f t="shared" si="84"/>
        <v>-2.7200000000000002E-2</v>
      </c>
      <c r="Y467" s="1">
        <v>0.68440000000000001</v>
      </c>
    </row>
    <row r="468" spans="1:25">
      <c r="A468" s="1" t="s">
        <v>90</v>
      </c>
      <c r="B468" s="1" t="s">
        <v>91</v>
      </c>
      <c r="C468" s="1" t="s">
        <v>92</v>
      </c>
      <c r="D468" s="1" t="s">
        <v>106</v>
      </c>
      <c r="E468" s="1" t="s">
        <v>96</v>
      </c>
      <c r="F468" s="1" t="s">
        <v>87</v>
      </c>
      <c r="I468" s="1" t="s">
        <v>113</v>
      </c>
      <c r="M468" s="1">
        <v>25</v>
      </c>
      <c r="R468" s="1">
        <f t="shared" si="83"/>
        <v>0.1599999999999997</v>
      </c>
      <c r="S468" s="1">
        <v>3.59</v>
      </c>
      <c r="X468" s="1">
        <f t="shared" si="84"/>
        <v>-4.7000000000000375E-3</v>
      </c>
      <c r="Y468" s="1">
        <v>0.70689999999999997</v>
      </c>
    </row>
    <row r="469" spans="1:25">
      <c r="A469" s="1" t="s">
        <v>90</v>
      </c>
      <c r="B469" s="1" t="s">
        <v>91</v>
      </c>
      <c r="C469" s="1" t="s">
        <v>92</v>
      </c>
      <c r="D469" s="1" t="s">
        <v>107</v>
      </c>
      <c r="E469" s="1" t="s">
        <v>96</v>
      </c>
      <c r="F469" s="1" t="s">
        <v>87</v>
      </c>
      <c r="I469" s="1" t="s">
        <v>113</v>
      </c>
      <c r="M469" s="1">
        <v>25</v>
      </c>
      <c r="R469" s="1">
        <f t="shared" si="83"/>
        <v>0.21999999999999975</v>
      </c>
      <c r="S469" s="1">
        <v>3.65</v>
      </c>
      <c r="X469" s="1">
        <f t="shared" si="84"/>
        <v>-2.3600000000000065E-2</v>
      </c>
      <c r="Y469" s="1">
        <v>0.68799999999999994</v>
      </c>
    </row>
    <row r="470" spans="1:25">
      <c r="A470" s="1" t="s">
        <v>90</v>
      </c>
      <c r="B470" s="1" t="s">
        <v>91</v>
      </c>
      <c r="C470" s="1" t="s">
        <v>92</v>
      </c>
      <c r="D470" s="1" t="s">
        <v>108</v>
      </c>
      <c r="E470" s="1" t="s">
        <v>96</v>
      </c>
      <c r="F470" s="1" t="s">
        <v>87</v>
      </c>
      <c r="I470" s="1" t="s">
        <v>113</v>
      </c>
      <c r="M470" s="1">
        <v>25</v>
      </c>
      <c r="R470" s="1">
        <f t="shared" si="83"/>
        <v>0.19999999999999973</v>
      </c>
      <c r="S470" s="1">
        <v>3.63</v>
      </c>
      <c r="X470" s="1">
        <f t="shared" si="84"/>
        <v>-4.2599999999999971E-2</v>
      </c>
      <c r="Y470" s="1">
        <v>0.66900000000000004</v>
      </c>
    </row>
    <row r="471" spans="1:25">
      <c r="A471" s="1" t="s">
        <v>90</v>
      </c>
      <c r="B471" s="1" t="s">
        <v>91</v>
      </c>
      <c r="C471" s="1" t="s">
        <v>92</v>
      </c>
      <c r="D471" s="1" t="s">
        <v>109</v>
      </c>
      <c r="E471" s="1" t="s">
        <v>109</v>
      </c>
      <c r="F471" s="1" t="s">
        <v>112</v>
      </c>
      <c r="I471" s="1" t="s">
        <v>113</v>
      </c>
      <c r="M471" s="1">
        <v>25</v>
      </c>
      <c r="R471" s="1">
        <f t="shared" si="83"/>
        <v>0.25</v>
      </c>
      <c r="S471" s="1">
        <v>3.68</v>
      </c>
      <c r="X471" s="1">
        <f t="shared" si="84"/>
        <v>-3.8200000000000012E-2</v>
      </c>
      <c r="Y471" s="1">
        <v>0.6734</v>
      </c>
    </row>
    <row r="472" spans="1:25">
      <c r="A472" s="1" t="s">
        <v>90</v>
      </c>
      <c r="B472" s="1" t="s">
        <v>91</v>
      </c>
      <c r="C472" s="1" t="s">
        <v>92</v>
      </c>
      <c r="D472" s="1" t="s">
        <v>110</v>
      </c>
      <c r="E472" s="1" t="s">
        <v>109</v>
      </c>
      <c r="F472" s="1" t="s">
        <v>112</v>
      </c>
      <c r="I472" s="1" t="s">
        <v>113</v>
      </c>
      <c r="M472" s="1">
        <v>25</v>
      </c>
      <c r="R472" s="1">
        <f t="shared" si="83"/>
        <v>0.19999999999999973</v>
      </c>
      <c r="S472" s="1">
        <v>3.63</v>
      </c>
      <c r="X472" s="1">
        <f t="shared" si="84"/>
        <v>-1.2299999999999978E-2</v>
      </c>
      <c r="Y472" s="1">
        <v>0.69930000000000003</v>
      </c>
    </row>
    <row r="473" spans="1:25">
      <c r="A473" s="1" t="s">
        <v>90</v>
      </c>
      <c r="B473" s="1" t="s">
        <v>91</v>
      </c>
      <c r="C473" s="1" t="s">
        <v>92</v>
      </c>
      <c r="D473" s="1" t="s">
        <v>93</v>
      </c>
      <c r="E473" s="1" t="s">
        <v>93</v>
      </c>
      <c r="F473" s="1" t="s">
        <v>94</v>
      </c>
      <c r="I473" s="1" t="s">
        <v>113</v>
      </c>
      <c r="M473" s="1">
        <v>30</v>
      </c>
      <c r="R473" s="1">
        <f>S473-3.74</f>
        <v>0.19999999999999973</v>
      </c>
      <c r="S473" s="1">
        <v>3.94</v>
      </c>
      <c r="X473" s="4">
        <f>Y473-0.7368</f>
        <v>-3.4400000000000097E-2</v>
      </c>
      <c r="Y473" s="4">
        <v>0.70239999999999991</v>
      </c>
    </row>
    <row r="474" spans="1:25">
      <c r="A474" s="1" t="s">
        <v>90</v>
      </c>
      <c r="B474" s="1" t="s">
        <v>91</v>
      </c>
      <c r="C474" s="1" t="s">
        <v>92</v>
      </c>
      <c r="D474" s="1" t="s">
        <v>97</v>
      </c>
      <c r="E474" s="1" t="s">
        <v>93</v>
      </c>
      <c r="F474" s="1" t="s">
        <v>94</v>
      </c>
      <c r="I474" s="1" t="s">
        <v>113</v>
      </c>
      <c r="M474" s="1">
        <v>30</v>
      </c>
      <c r="R474" s="1">
        <f t="shared" ref="R474:R488" si="85">S474-3.74</f>
        <v>-0.27</v>
      </c>
      <c r="S474" s="1">
        <v>3.47</v>
      </c>
      <c r="X474" s="4">
        <f>Y474-0.7368</f>
        <v>-5.2900000000000058E-2</v>
      </c>
      <c r="Y474" s="4">
        <v>0.68389999999999995</v>
      </c>
    </row>
    <row r="475" spans="1:25">
      <c r="A475" s="1" t="s">
        <v>90</v>
      </c>
      <c r="B475" s="1" t="s">
        <v>91</v>
      </c>
      <c r="C475" s="1" t="s">
        <v>92</v>
      </c>
      <c r="D475" s="1" t="s">
        <v>98</v>
      </c>
      <c r="E475" s="1" t="s">
        <v>93</v>
      </c>
      <c r="F475" s="1" t="s">
        <v>94</v>
      </c>
      <c r="I475" s="1" t="s">
        <v>113</v>
      </c>
      <c r="M475" s="1">
        <v>30</v>
      </c>
      <c r="R475" s="1">
        <f t="shared" si="85"/>
        <v>0.14999999999999991</v>
      </c>
      <c r="S475" s="1">
        <v>3.89</v>
      </c>
      <c r="X475" s="4">
        <f t="shared" ref="X475:X488" si="86">Y475-0.7368</f>
        <v>4.4999999999999485E-3</v>
      </c>
      <c r="Y475" s="4">
        <v>0.74129999999999996</v>
      </c>
    </row>
    <row r="476" spans="1:25">
      <c r="A476" s="1" t="s">
        <v>90</v>
      </c>
      <c r="B476" s="1" t="s">
        <v>91</v>
      </c>
      <c r="C476" s="1" t="s">
        <v>92</v>
      </c>
      <c r="D476" s="1" t="s">
        <v>99</v>
      </c>
      <c r="E476" s="1" t="s">
        <v>19</v>
      </c>
      <c r="F476" s="1" t="s">
        <v>111</v>
      </c>
      <c r="I476" s="1" t="s">
        <v>113</v>
      </c>
      <c r="M476" s="1">
        <v>30</v>
      </c>
      <c r="R476" s="1">
        <f t="shared" si="85"/>
        <v>0.14999999999999991</v>
      </c>
      <c r="S476" s="1">
        <v>3.89</v>
      </c>
      <c r="X476" s="4">
        <f t="shared" si="86"/>
        <v>-1.0800000000000032E-2</v>
      </c>
      <c r="Y476" s="4">
        <v>0.72599999999999998</v>
      </c>
    </row>
    <row r="477" spans="1:25">
      <c r="A477" s="1" t="s">
        <v>90</v>
      </c>
      <c r="B477" s="1" t="s">
        <v>91</v>
      </c>
      <c r="C477" s="1" t="s">
        <v>92</v>
      </c>
      <c r="D477" s="1" t="s">
        <v>100</v>
      </c>
      <c r="E477" s="1" t="s">
        <v>19</v>
      </c>
      <c r="F477" s="1" t="s">
        <v>111</v>
      </c>
      <c r="I477" s="1" t="s">
        <v>113</v>
      </c>
      <c r="M477" s="1">
        <v>30</v>
      </c>
      <c r="R477" s="1">
        <f t="shared" si="85"/>
        <v>0.17999999999999972</v>
      </c>
      <c r="S477" s="1">
        <v>3.92</v>
      </c>
      <c r="X477" s="4">
        <f t="shared" si="86"/>
        <v>-2.4000000000000021E-2</v>
      </c>
      <c r="Y477" s="4">
        <v>0.71279999999999999</v>
      </c>
    </row>
    <row r="478" spans="1:25">
      <c r="A478" s="1" t="s">
        <v>90</v>
      </c>
      <c r="B478" s="1" t="s">
        <v>91</v>
      </c>
      <c r="C478" s="1" t="s">
        <v>92</v>
      </c>
      <c r="D478" s="1" t="s">
        <v>96</v>
      </c>
      <c r="E478" s="1" t="s">
        <v>96</v>
      </c>
      <c r="F478" s="1" t="s">
        <v>87</v>
      </c>
      <c r="I478" s="1" t="s">
        <v>113</v>
      </c>
      <c r="M478" s="1">
        <v>30</v>
      </c>
      <c r="R478" s="1">
        <f t="shared" si="85"/>
        <v>9.9999999999999645E-2</v>
      </c>
      <c r="S478" s="1">
        <v>3.84</v>
      </c>
      <c r="X478" s="4">
        <f t="shared" si="86"/>
        <v>-2.9999999999996696E-4</v>
      </c>
      <c r="Y478" s="4">
        <v>0.73650000000000004</v>
      </c>
    </row>
    <row r="479" spans="1:25">
      <c r="A479" s="1" t="s">
        <v>90</v>
      </c>
      <c r="B479" s="1" t="s">
        <v>91</v>
      </c>
      <c r="C479" s="1" t="s">
        <v>92</v>
      </c>
      <c r="D479" s="1" t="s">
        <v>101</v>
      </c>
      <c r="E479" s="1" t="s">
        <v>96</v>
      </c>
      <c r="F479" s="1" t="s">
        <v>87</v>
      </c>
      <c r="I479" s="1" t="s">
        <v>113</v>
      </c>
      <c r="M479" s="1">
        <v>30</v>
      </c>
      <c r="R479" s="1">
        <f t="shared" si="85"/>
        <v>0.19999999999999973</v>
      </c>
      <c r="S479" s="1">
        <v>3.94</v>
      </c>
      <c r="X479" s="4">
        <f t="shared" si="86"/>
        <v>-2.1199999999999997E-2</v>
      </c>
      <c r="Y479" s="4">
        <v>0.71560000000000001</v>
      </c>
    </row>
    <row r="480" spans="1:25">
      <c r="A480" s="1" t="s">
        <v>90</v>
      </c>
      <c r="B480" s="1" t="s">
        <v>91</v>
      </c>
      <c r="C480" s="1" t="s">
        <v>92</v>
      </c>
      <c r="D480" s="1" t="s">
        <v>102</v>
      </c>
      <c r="E480" s="1" t="s">
        <v>96</v>
      </c>
      <c r="F480" s="1" t="s">
        <v>87</v>
      </c>
      <c r="I480" s="1" t="s">
        <v>113</v>
      </c>
      <c r="M480" s="1">
        <v>30</v>
      </c>
      <c r="R480" s="1">
        <f t="shared" si="85"/>
        <v>0.13999999999999968</v>
      </c>
      <c r="S480" s="1">
        <v>3.88</v>
      </c>
      <c r="X480" s="4">
        <f t="shared" si="86"/>
        <v>-6.0000000000000053E-3</v>
      </c>
      <c r="Y480" s="4">
        <v>0.73080000000000001</v>
      </c>
    </row>
    <row r="481" spans="1:25">
      <c r="A481" s="1" t="s">
        <v>90</v>
      </c>
      <c r="B481" s="1" t="s">
        <v>91</v>
      </c>
      <c r="C481" s="1" t="s">
        <v>92</v>
      </c>
      <c r="D481" s="1" t="s">
        <v>103</v>
      </c>
      <c r="E481" s="1" t="s">
        <v>96</v>
      </c>
      <c r="F481" s="1" t="s">
        <v>87</v>
      </c>
      <c r="I481" s="1" t="s">
        <v>113</v>
      </c>
      <c r="M481" s="1">
        <v>30</v>
      </c>
      <c r="R481" s="1">
        <f t="shared" si="85"/>
        <v>0.13999999999999968</v>
      </c>
      <c r="S481" s="1">
        <v>3.88</v>
      </c>
      <c r="X481" s="4">
        <f t="shared" si="86"/>
        <v>-4.3200000000000016E-2</v>
      </c>
      <c r="Y481" s="4">
        <v>0.69359999999999999</v>
      </c>
    </row>
    <row r="482" spans="1:25">
      <c r="A482" s="1" t="s">
        <v>90</v>
      </c>
      <c r="B482" s="1" t="s">
        <v>91</v>
      </c>
      <c r="C482" s="1" t="s">
        <v>92</v>
      </c>
      <c r="D482" s="1" t="s">
        <v>104</v>
      </c>
      <c r="E482" s="1" t="s">
        <v>96</v>
      </c>
      <c r="F482" s="1" t="s">
        <v>87</v>
      </c>
      <c r="I482" s="1" t="s">
        <v>113</v>
      </c>
      <c r="M482" s="1">
        <v>30</v>
      </c>
      <c r="R482" s="1">
        <f t="shared" si="85"/>
        <v>0.13999999999999968</v>
      </c>
      <c r="S482" s="1">
        <v>3.88</v>
      </c>
      <c r="X482" s="4">
        <f t="shared" si="86"/>
        <v>-4.2799999999999949E-2</v>
      </c>
      <c r="Y482" s="4">
        <v>0.69400000000000006</v>
      </c>
    </row>
    <row r="483" spans="1:25">
      <c r="A483" s="1" t="s">
        <v>90</v>
      </c>
      <c r="B483" s="1" t="s">
        <v>91</v>
      </c>
      <c r="C483" s="1" t="s">
        <v>92</v>
      </c>
      <c r="D483" s="1" t="s">
        <v>105</v>
      </c>
      <c r="E483" s="1" t="s">
        <v>96</v>
      </c>
      <c r="F483" s="1" t="s">
        <v>87</v>
      </c>
      <c r="I483" s="1" t="s">
        <v>113</v>
      </c>
      <c r="M483" s="1">
        <v>30</v>
      </c>
      <c r="R483" s="1">
        <f t="shared" si="85"/>
        <v>0.1599999999999997</v>
      </c>
      <c r="S483" s="1">
        <v>3.9</v>
      </c>
      <c r="X483" s="4">
        <f t="shared" si="86"/>
        <v>-2.4499999999999966E-2</v>
      </c>
      <c r="Y483" s="4">
        <v>0.71230000000000004</v>
      </c>
    </row>
    <row r="484" spans="1:25">
      <c r="A484" s="1" t="s">
        <v>90</v>
      </c>
      <c r="B484" s="1" t="s">
        <v>91</v>
      </c>
      <c r="C484" s="1" t="s">
        <v>92</v>
      </c>
      <c r="D484" s="1" t="s">
        <v>106</v>
      </c>
      <c r="E484" s="1" t="s">
        <v>96</v>
      </c>
      <c r="F484" s="1" t="s">
        <v>87</v>
      </c>
      <c r="I484" s="1" t="s">
        <v>113</v>
      </c>
      <c r="M484" s="1">
        <v>30</v>
      </c>
      <c r="R484" s="1">
        <f t="shared" si="85"/>
        <v>0.11999999999999966</v>
      </c>
      <c r="S484" s="1">
        <v>3.86</v>
      </c>
      <c r="X484" s="4">
        <f t="shared" si="86"/>
        <v>-5.9000000000000163E-3</v>
      </c>
      <c r="Y484" s="4">
        <v>0.73089999999999999</v>
      </c>
    </row>
    <row r="485" spans="1:25">
      <c r="A485" s="1" t="s">
        <v>90</v>
      </c>
      <c r="B485" s="1" t="s">
        <v>91</v>
      </c>
      <c r="C485" s="1" t="s">
        <v>92</v>
      </c>
      <c r="D485" s="1" t="s">
        <v>107</v>
      </c>
      <c r="E485" s="1" t="s">
        <v>96</v>
      </c>
      <c r="F485" s="1" t="s">
        <v>87</v>
      </c>
      <c r="I485" s="1" t="s">
        <v>113</v>
      </c>
      <c r="M485" s="1">
        <v>30</v>
      </c>
      <c r="R485" s="1">
        <f t="shared" si="85"/>
        <v>0.16999999999999993</v>
      </c>
      <c r="S485" s="1">
        <v>3.91</v>
      </c>
      <c r="X485" s="4">
        <f t="shared" si="86"/>
        <v>-1.9499999999999962E-2</v>
      </c>
      <c r="Y485" s="4">
        <v>0.71730000000000005</v>
      </c>
    </row>
    <row r="486" spans="1:25">
      <c r="A486" s="1" t="s">
        <v>90</v>
      </c>
      <c r="B486" s="1" t="s">
        <v>91</v>
      </c>
      <c r="C486" s="1" t="s">
        <v>92</v>
      </c>
      <c r="D486" s="1" t="s">
        <v>108</v>
      </c>
      <c r="E486" s="1" t="s">
        <v>96</v>
      </c>
      <c r="F486" s="1" t="s">
        <v>87</v>
      </c>
      <c r="I486" s="1" t="s">
        <v>113</v>
      </c>
      <c r="M486" s="1">
        <v>30</v>
      </c>
      <c r="R486" s="1">
        <f t="shared" si="85"/>
        <v>0.14999999999999991</v>
      </c>
      <c r="S486" s="1">
        <v>3.89</v>
      </c>
      <c r="X486" s="4">
        <f t="shared" si="86"/>
        <v>-3.4700000000000064E-2</v>
      </c>
      <c r="Y486" s="4">
        <v>0.70209999999999995</v>
      </c>
    </row>
    <row r="487" spans="1:25">
      <c r="A487" s="1" t="s">
        <v>90</v>
      </c>
      <c r="B487" s="1" t="s">
        <v>91</v>
      </c>
      <c r="C487" s="1" t="s">
        <v>92</v>
      </c>
      <c r="D487" s="1" t="s">
        <v>109</v>
      </c>
      <c r="E487" s="1" t="s">
        <v>109</v>
      </c>
      <c r="F487" s="1" t="s">
        <v>112</v>
      </c>
      <c r="I487" s="1" t="s">
        <v>113</v>
      </c>
      <c r="M487" s="1">
        <v>30</v>
      </c>
      <c r="R487" s="1">
        <f t="shared" si="85"/>
        <v>0.19999999999999973</v>
      </c>
      <c r="S487" s="1">
        <v>3.94</v>
      </c>
      <c r="X487" s="4">
        <f t="shared" si="86"/>
        <v>-2.9900000000000038E-2</v>
      </c>
      <c r="Y487" s="4">
        <v>0.70689999999999997</v>
      </c>
    </row>
    <row r="488" spans="1:25">
      <c r="A488" s="1" t="s">
        <v>90</v>
      </c>
      <c r="B488" s="1" t="s">
        <v>91</v>
      </c>
      <c r="C488" s="1" t="s">
        <v>92</v>
      </c>
      <c r="D488" s="1" t="s">
        <v>110</v>
      </c>
      <c r="E488" s="1" t="s">
        <v>109</v>
      </c>
      <c r="F488" s="1" t="s">
        <v>112</v>
      </c>
      <c r="I488" s="1" t="s">
        <v>113</v>
      </c>
      <c r="M488" s="1">
        <v>30</v>
      </c>
      <c r="R488" s="1">
        <f t="shared" si="85"/>
        <v>0.14999999999999991</v>
      </c>
      <c r="S488" s="1">
        <v>3.89</v>
      </c>
      <c r="X488" s="4">
        <f t="shared" si="86"/>
        <v>-3.7000000000000366E-3</v>
      </c>
      <c r="Y488" s="4">
        <v>0.73309999999999997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Gillman</dc:creator>
  <cp:lastModifiedBy>Ashley Gillman</cp:lastModifiedBy>
  <dcterms:created xsi:type="dcterms:W3CDTF">2014-08-14T02:22:15Z</dcterms:created>
  <dcterms:modified xsi:type="dcterms:W3CDTF">2014-08-25T11:19:30Z</dcterms:modified>
</cp:coreProperties>
</file>