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Sheet1!$L$4:$L$14</definedName>
  </definedNames>
  <calcPr calcId="152511"/>
</workbook>
</file>

<file path=xl/calcChain.xml><?xml version="1.0" encoding="utf-8"?>
<calcChain xmlns="http://schemas.openxmlformats.org/spreadsheetml/2006/main">
  <c r="G11" i="1" l="1"/>
  <c r="F9" i="1"/>
  <c r="G9" i="1" s="1"/>
  <c r="F14" i="1"/>
  <c r="G14" i="1" s="1"/>
  <c r="H14" i="1" s="1"/>
  <c r="F8" i="1"/>
  <c r="G8" i="1" s="1"/>
  <c r="F12" i="1"/>
  <c r="G12" i="1" s="1"/>
  <c r="F13" i="1"/>
  <c r="G13" i="1" s="1"/>
  <c r="F6" i="1"/>
  <c r="G6" i="1" s="1"/>
  <c r="H6" i="1" s="1"/>
  <c r="F10" i="1"/>
  <c r="G10" i="1" s="1"/>
  <c r="F5" i="1"/>
  <c r="G5" i="1" s="1"/>
  <c r="F7" i="1"/>
  <c r="G7" i="1" s="1"/>
  <c r="F11" i="1"/>
  <c r="H13" i="1" l="1"/>
  <c r="I13" i="1" s="1"/>
  <c r="H10" i="1"/>
  <c r="I10" i="1" s="1"/>
  <c r="H7" i="1"/>
  <c r="I7" i="1" s="1"/>
  <c r="H9" i="1"/>
  <c r="I9" i="1" s="1"/>
  <c r="H8" i="1"/>
  <c r="I8" i="1" s="1"/>
  <c r="I6" i="1"/>
  <c r="I14" i="1"/>
  <c r="H5" i="1"/>
  <c r="I5" i="1" s="1"/>
  <c r="H12" i="1"/>
  <c r="I12" i="1" s="1"/>
  <c r="H11" i="1"/>
  <c r="I11" i="1" s="1"/>
  <c r="L11" i="1" l="1"/>
  <c r="L7" i="1"/>
  <c r="L6" i="1"/>
  <c r="L10" i="1"/>
  <c r="L9" i="1"/>
  <c r="L8" i="1"/>
  <c r="K11" i="1"/>
  <c r="J11" i="1"/>
  <c r="L12" i="1"/>
  <c r="L14" i="1"/>
  <c r="L5" i="1"/>
  <c r="L13" i="1"/>
</calcChain>
</file>

<file path=xl/sharedStrings.xml><?xml version="1.0" encoding="utf-8"?>
<sst xmlns="http://schemas.openxmlformats.org/spreadsheetml/2006/main" count="11" uniqueCount="11">
  <si>
    <t>Meter No.</t>
  </si>
  <si>
    <t>Meter's Name</t>
  </si>
  <si>
    <t>Previous Unit</t>
  </si>
  <si>
    <t>Current Unit</t>
  </si>
  <si>
    <t>Units consume</t>
  </si>
  <si>
    <t>Electricity Charges</t>
  </si>
  <si>
    <t>Su Charges</t>
  </si>
  <si>
    <t>ill Payale</t>
  </si>
  <si>
    <t>min</t>
  </si>
  <si>
    <t>max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</si>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</sst>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topLeftCell="B1" workbookViewId="0">
      <selection activeCell="P14" sqref="P14"/>
    </sheetView>
  </sheetViews>
  <sheetFormatPr defaultRowHeight="15" x14ac:dyDescent="0.25"/>
  <sheetData>
    <row r="1" spans="2:12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s="1" customFormat="1" ht="4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2" x14ac:dyDescent="0.25">
      <c r="D5">
        <v>40</v>
      </c>
      <c r="E5">
        <v>99</v>
      </c>
      <c r="F5">
        <f>E5-D5</f>
        <v>59</v>
      </c>
      <c r="G5">
        <f>IF(F5&lt;=100,E5*10,IF(F5&gt;=101,IF(F5&lt;=200,E5*12,E5*15)))</f>
        <v>990</v>
      </c>
      <c r="H5">
        <f>IF(G5&gt;4000,G5*10%,IF(G5&gt;=3000,IF(G5&lt;=4000,G5*8%),IF(G5&gt;2000,G5*5%,IF(G5&gt;1000,G5*3%,G5*0%))))</f>
        <v>0</v>
      </c>
      <c r="I5">
        <f>G5+H5</f>
        <v>990</v>
      </c>
      <c r="J5" s="3"/>
      <c r="K5" s="3"/>
      <c r="L5">
        <f>RANK(I5,$I$5:$I$14)</f>
        <v>10</v>
      </c>
    </row>
    <row r="6" spans="2:12" x14ac:dyDescent="0.25">
      <c r="D6">
        <v>60</v>
      </c>
      <c r="E6">
        <v>159.9</v>
      </c>
      <c r="F6">
        <f>E6-D6</f>
        <v>99.9</v>
      </c>
      <c r="G6">
        <f>IF(F6&lt;=100,E6*10,IF(F6&gt;=101,IF(F6&lt;=200,E6*12,E6*15)))</f>
        <v>1599</v>
      </c>
      <c r="H6">
        <f>IF(G6&gt;4000,G6*10%,IF(G6&gt;=3000,IF(G6&lt;=4000,G6*8%),IF(G6&gt;2000,G6*5%,IF(G6&gt;1000,G6*3%,G6*0%))))</f>
        <v>47.97</v>
      </c>
      <c r="I6">
        <f>G6+H6</f>
        <v>1646.97</v>
      </c>
      <c r="J6" s="3"/>
      <c r="K6" s="3"/>
      <c r="L6">
        <f>RANK(I6,$I$5:$I$14)</f>
        <v>9</v>
      </c>
    </row>
    <row r="7" spans="2:12" x14ac:dyDescent="0.25">
      <c r="D7">
        <v>30</v>
      </c>
      <c r="E7">
        <v>150</v>
      </c>
      <c r="F7">
        <f>E7-D7</f>
        <v>120</v>
      </c>
      <c r="G7">
        <f>IF(F7&lt;=100,E7*10,IF(F7&gt;=101,IF(F7&lt;=200,E7*12,E7*15)))</f>
        <v>1800</v>
      </c>
      <c r="H7">
        <f>IF(G7&gt;4000,G7*10%,IF(G7&gt;=3000,IF(G7&lt;=4000,G7*8%),IF(G7&gt;2000,G7*5%,IF(G7&gt;1000,G7*3%,G7*0%))))</f>
        <v>54</v>
      </c>
      <c r="I7">
        <f>G7+H7</f>
        <v>1854</v>
      </c>
      <c r="J7" s="3"/>
      <c r="K7" s="3"/>
      <c r="L7">
        <f>RANK(I7,$I$5:$I$14)</f>
        <v>8</v>
      </c>
    </row>
    <row r="8" spans="2:12" x14ac:dyDescent="0.25">
      <c r="D8">
        <v>90</v>
      </c>
      <c r="E8">
        <v>190</v>
      </c>
      <c r="F8">
        <f>E8-D8</f>
        <v>100</v>
      </c>
      <c r="G8">
        <f>IF(F8&lt;=100,E8*10,IF(F8&gt;=101,IF(F8&lt;=200,E8*12,E8*15)))</f>
        <v>1900</v>
      </c>
      <c r="H8">
        <f>IF(G8&gt;4000,G8*10%,IF(G8&gt;=3000,IF(G8&lt;=4000,G8*8%),IF(G8&gt;2000,G8*5%,IF(G8&gt;1000,G8*3%,G8*0%))))</f>
        <v>57</v>
      </c>
      <c r="I8">
        <f>G8+H8</f>
        <v>1957</v>
      </c>
      <c r="J8" s="3"/>
      <c r="K8" s="3"/>
      <c r="L8">
        <f>RANK(I8,$I$5:$I$14)</f>
        <v>7</v>
      </c>
    </row>
    <row r="9" spans="2:12" x14ac:dyDescent="0.25">
      <c r="D9">
        <v>60</v>
      </c>
      <c r="E9">
        <v>215</v>
      </c>
      <c r="F9">
        <f>E9-D9</f>
        <v>155</v>
      </c>
      <c r="G9">
        <f>IF(F9&lt;=100,E9*10,IF(F9&gt;=101,IF(F9&lt;=200,E9*12,E9*15)))</f>
        <v>2580</v>
      </c>
      <c r="H9">
        <f>IF(G9&gt;4000,G9*10%,IF(G9&gt;=3000,IF(G9&lt;=4000,G9*8%),IF(G9&gt;2000,G9*5%,IF(G9&gt;1000,G9*3%,G9*0%))))</f>
        <v>129</v>
      </c>
      <c r="I9">
        <f>G9+H9</f>
        <v>2709</v>
      </c>
      <c r="J9" s="3"/>
      <c r="K9" s="3"/>
      <c r="L9">
        <f>RANK(I9,$I$5:$I$14)</f>
        <v>6</v>
      </c>
    </row>
    <row r="10" spans="2:12" x14ac:dyDescent="0.25">
      <c r="D10">
        <v>50</v>
      </c>
      <c r="E10">
        <v>221</v>
      </c>
      <c r="F10">
        <f>E10-D10</f>
        <v>171</v>
      </c>
      <c r="G10">
        <f>IF(F10&lt;=100,E10*10,IF(F10&gt;=101,IF(F10&lt;=200,E10*12,E10*15)))</f>
        <v>2652</v>
      </c>
      <c r="H10">
        <f>IF(G10&gt;4000,G10*10%,IF(G10&gt;=3000,IF(G10&lt;=4000,G10*8%),IF(G10&gt;2000,G10*5%,IF(G10&gt;1000,G10*3%,G10*0%))))</f>
        <v>132.6</v>
      </c>
      <c r="I10">
        <f>G10+H10</f>
        <v>2784.6</v>
      </c>
      <c r="J10" s="3"/>
      <c r="K10" s="3"/>
      <c r="L10">
        <f>RANK(I10,$I$5:$I$14)</f>
        <v>5</v>
      </c>
    </row>
    <row r="11" spans="2:12" x14ac:dyDescent="0.25">
      <c r="D11">
        <v>70</v>
      </c>
      <c r="E11">
        <v>270</v>
      </c>
      <c r="F11">
        <f>E11-D11</f>
        <v>200</v>
      </c>
      <c r="G11">
        <f>IF(F11&lt;=100,E11*10,IF(F11&gt;=101,IF(F11&lt;=200,E11*12,E11*15)))</f>
        <v>3240</v>
      </c>
      <c r="H11">
        <f>IF(G11&gt;4000,G11*10%,IF(G11&gt;=3000,IF(G11&lt;=4000,G11*8%),IF(G11&gt;2000,G11*5%,IF(G11&gt;1000,G11*3%,G11*0%))))</f>
        <v>259.2</v>
      </c>
      <c r="I11">
        <f>G11+H11</f>
        <v>3499.2</v>
      </c>
      <c r="J11" s="3">
        <f>MIN(I11:I20)</f>
        <v>3499.2</v>
      </c>
      <c r="K11" s="3">
        <f>MAX(I11:I20)</f>
        <v>5610</v>
      </c>
      <c r="L11">
        <f>RANK(I11,$I$5:$I$14)</f>
        <v>4</v>
      </c>
    </row>
    <row r="12" spans="2:12" x14ac:dyDescent="0.25">
      <c r="D12">
        <v>80</v>
      </c>
      <c r="E12">
        <v>281</v>
      </c>
      <c r="F12">
        <f>E12-D12</f>
        <v>201</v>
      </c>
      <c r="G12">
        <f>IF(F12&lt;=100,E12*10,IF(F12&gt;=101,IF(F12&lt;=200,E12*12,E12*15)))</f>
        <v>4215</v>
      </c>
      <c r="H12">
        <f>IF(G12&gt;4000,G12*10%,IF(G12&gt;=3000,IF(G12&lt;=4000,G12*8%),IF(G12&gt;2000,G12*5%,IF(G12&gt;1000,G12*3%,G12*0%))))</f>
        <v>421.5</v>
      </c>
      <c r="I12">
        <f>G12+H12</f>
        <v>4636.5</v>
      </c>
      <c r="J12" s="3"/>
      <c r="K12" s="3"/>
      <c r="L12">
        <f>RANK(I12,$I$5:$I$14)</f>
        <v>3</v>
      </c>
    </row>
    <row r="13" spans="2:12" x14ac:dyDescent="0.25">
      <c r="D13">
        <v>70</v>
      </c>
      <c r="E13">
        <v>336.6</v>
      </c>
      <c r="F13">
        <f>E13-D13</f>
        <v>266.60000000000002</v>
      </c>
      <c r="G13">
        <f>IF(F13&lt;=100,E13*10,IF(F13&gt;=101,IF(F13&lt;=200,E13*12,E13*15)))</f>
        <v>5049</v>
      </c>
      <c r="H13">
        <f>IF(G13&gt;4000,G13*10%,IF(G13&gt;=3000,IF(G13&lt;=4000,G13*8%),IF(G13&gt;2000,G13*5%,IF(G13&gt;1000,G13*3%,G13*0%))))</f>
        <v>504.90000000000003</v>
      </c>
      <c r="I13">
        <f>G13+H13</f>
        <v>5553.9</v>
      </c>
      <c r="J13" s="3"/>
      <c r="K13" s="3"/>
      <c r="L13">
        <f>RANK(I13,$I$5:$I$14)</f>
        <v>2</v>
      </c>
    </row>
    <row r="14" spans="2:12" x14ac:dyDescent="0.25">
      <c r="D14">
        <v>40</v>
      </c>
      <c r="E14">
        <v>340</v>
      </c>
      <c r="F14">
        <f>E14-D14</f>
        <v>300</v>
      </c>
      <c r="G14">
        <f>IF(F14&lt;=100,E14*10,IF(F14&gt;=101,IF(F14&lt;=200,E14*12,E14*15)))</f>
        <v>5100</v>
      </c>
      <c r="H14">
        <f>IF(G14&gt;4000,G14*10%,IF(G14&gt;=3000,IF(G14&lt;=4000,G14*8%),IF(G14&gt;2000,G14*5%,IF(G14&gt;1000,G14*3%,G14*0%))))</f>
        <v>510</v>
      </c>
      <c r="I14">
        <f>G14+H14</f>
        <v>5610</v>
      </c>
      <c r="J14" s="3"/>
      <c r="K14" s="3"/>
      <c r="L14">
        <f>RANK(I14,$I$5:$I$14)</f>
        <v>1</v>
      </c>
    </row>
  </sheetData>
  <autoFilter ref="L4:L14">
    <sortState ref="B5:L14">
      <sortCondition descending="1" ref="L4:L14"/>
    </sortState>
  </autoFilter>
  <mergeCells count="1">
    <mergeCell ref="B1:L3"/>
  </mergeCells>
  <pageMargins left="0.6" right="0.6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2022-09-16T16:51:12Z</dcterms:modified>
</cp:coreProperties>
</file>