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Balance Sheet" sheetId="1" r:id="rId1"/>
    <sheet name="Profit &amp; Loss Account" sheetId="3" r:id="rId2"/>
    <sheet name="Trading Account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28" i="2" l="1"/>
  <c r="I26" i="2"/>
  <c r="H26" i="2"/>
  <c r="D25" i="2"/>
  <c r="I15" i="2"/>
  <c r="D12" i="2"/>
  <c r="D15" i="2" s="1"/>
  <c r="D17" i="2" s="1"/>
  <c r="D20" i="2" s="1"/>
  <c r="D7" i="2"/>
  <c r="I28" i="3"/>
  <c r="H28" i="3"/>
  <c r="G28" i="3"/>
  <c r="F28" i="3"/>
  <c r="I27" i="3"/>
  <c r="F27" i="3"/>
  <c r="I24" i="3"/>
  <c r="F24" i="3"/>
  <c r="H8" i="3"/>
  <c r="G8" i="3"/>
  <c r="I7" i="3"/>
  <c r="F7" i="3"/>
  <c r="G38" i="1"/>
  <c r="E38" i="1"/>
  <c r="G37" i="1"/>
  <c r="E37" i="1"/>
  <c r="G36" i="1"/>
  <c r="E36" i="1"/>
  <c r="G31" i="1"/>
  <c r="E31" i="1"/>
  <c r="G28" i="1"/>
  <c r="E28" i="1"/>
  <c r="G17" i="1"/>
  <c r="E17" i="1"/>
  <c r="G16" i="1"/>
  <c r="E16" i="1"/>
  <c r="G15" i="1"/>
  <c r="E15" i="1"/>
  <c r="G14" i="1"/>
  <c r="E14" i="1"/>
  <c r="G8" i="1"/>
  <c r="E8" i="1"/>
  <c r="F8" i="3" l="1"/>
  <c r="F32" i="3" s="1"/>
  <c r="F36" i="3" s="1"/>
  <c r="G13" i="1"/>
  <c r="G24" i="1" s="1"/>
  <c r="G35" i="1"/>
  <c r="E13" i="1"/>
  <c r="E24" i="1" s="1"/>
  <c r="E35" i="1"/>
  <c r="E46" i="1" s="1"/>
  <c r="D26" i="2"/>
  <c r="D29" i="2" s="1"/>
  <c r="D31" i="2" s="1"/>
  <c r="D10" i="2" s="1"/>
  <c r="D32" i="2" s="1"/>
  <c r="I8" i="3"/>
  <c r="I32" i="3" s="1"/>
  <c r="I36" i="3" s="1"/>
  <c r="G46" i="1"/>
</calcChain>
</file>

<file path=xl/sharedStrings.xml><?xml version="1.0" encoding="utf-8"?>
<sst xmlns="http://schemas.openxmlformats.org/spreadsheetml/2006/main" count="111" uniqueCount="94">
  <si>
    <t>Balance Sheet</t>
  </si>
  <si>
    <t>As at 30 June 2014</t>
  </si>
  <si>
    <t>Particulars</t>
  </si>
  <si>
    <t>Notes</t>
  </si>
  <si>
    <t>Amount in Taka</t>
  </si>
  <si>
    <t>2013-14</t>
  </si>
  <si>
    <t>2012-13</t>
  </si>
  <si>
    <t>PROPERTY, PLANT AND EQUIPMENT</t>
  </si>
  <si>
    <t>NON CURRENT ASSETS</t>
  </si>
  <si>
    <t>CURRENT ASSETS</t>
  </si>
  <si>
    <t>Inventories</t>
  </si>
  <si>
    <t>Advance , deposit &amp; pre-payment</t>
  </si>
  <si>
    <t>Trade Receivable</t>
  </si>
  <si>
    <t>Cash and Bank equivalents</t>
  </si>
  <si>
    <t>CAPITAL &amp; LIABILITIES</t>
  </si>
  <si>
    <t>Capital Fund</t>
  </si>
  <si>
    <t>NON-CURRENT LIABILITIES</t>
  </si>
  <si>
    <t>Long term loan</t>
  </si>
  <si>
    <t>CURRENT LIABILITIES</t>
  </si>
  <si>
    <t>Short term loan</t>
  </si>
  <si>
    <t>Trade payable</t>
  </si>
  <si>
    <t>Liabilities for expenses</t>
  </si>
  <si>
    <t>Signed in terms of our separate report of even date annexed.</t>
  </si>
  <si>
    <t>Dated: Dhaka, Bangladesh.</t>
  </si>
  <si>
    <t>Profit &amp; Loss Account</t>
  </si>
  <si>
    <t>For the year ended  30 June 2014</t>
  </si>
  <si>
    <t>A. Gross Profit</t>
  </si>
  <si>
    <t>B.Administrative Cost</t>
  </si>
  <si>
    <t>salary &amp; Allowance</t>
  </si>
  <si>
    <t>Rent, Rates &amp; Taxes</t>
  </si>
  <si>
    <t>Electrical expense</t>
  </si>
  <si>
    <t>Telephone &amp; Mobile</t>
  </si>
  <si>
    <t>Printing &amp; Stationary</t>
  </si>
  <si>
    <t>Carriage Outward</t>
  </si>
  <si>
    <t>Postage &amp; Currier</t>
  </si>
  <si>
    <t>Entertainment</t>
  </si>
  <si>
    <t>Office expenses</t>
  </si>
  <si>
    <t>Advertisement</t>
  </si>
  <si>
    <t>Travelling &amp; Conveyance</t>
  </si>
  <si>
    <t>Repair &amp; Maintenance</t>
  </si>
  <si>
    <t>Discrepancy Expenses</t>
  </si>
  <si>
    <t>Bad Debt</t>
  </si>
  <si>
    <t>Insurance Premium</t>
  </si>
  <si>
    <t>Misc: expenses</t>
  </si>
  <si>
    <t>Depreciation</t>
  </si>
  <si>
    <t>C. Selling &amp; Distribution Cost</t>
  </si>
  <si>
    <t>Salary &amp; Allowance</t>
  </si>
  <si>
    <t>D.Operation Profit (A-B-C)</t>
  </si>
  <si>
    <t>E. Financial Income</t>
  </si>
  <si>
    <t>F. Financial Expenses</t>
  </si>
  <si>
    <t>G.Net Profit (D+E-F)</t>
  </si>
  <si>
    <t>10 September 2014</t>
  </si>
  <si>
    <t>Trading Account</t>
  </si>
  <si>
    <t>For the period June 30, 2014.</t>
  </si>
  <si>
    <t>A. Turnover</t>
  </si>
  <si>
    <t>(Sales Proceeds)</t>
  </si>
  <si>
    <t>B. Cost of Goods. Sold :</t>
  </si>
  <si>
    <t>Opening Raw Material</t>
  </si>
  <si>
    <t>Add : Purchase During the year</t>
  </si>
  <si>
    <t>Carriage Inward</t>
  </si>
  <si>
    <t>Less : Closing Raw Materials during the year</t>
  </si>
  <si>
    <t>Raw Materials Consumed</t>
  </si>
  <si>
    <t>Add: Direct Wages</t>
  </si>
  <si>
    <t>Direct Expenses</t>
  </si>
  <si>
    <t>Prime cost</t>
  </si>
  <si>
    <t>Add: Factory Overhead :</t>
  </si>
  <si>
    <t>Indirect Materials</t>
  </si>
  <si>
    <t>Power and Electricity</t>
  </si>
  <si>
    <t>Factory Depreciation</t>
  </si>
  <si>
    <t>Work Cost / Production Cost</t>
  </si>
  <si>
    <t>Add : Opening Finished Goods</t>
  </si>
  <si>
    <t>Less : Closing Finished Goods</t>
  </si>
  <si>
    <t>C. Gross Profit (A-B)</t>
  </si>
  <si>
    <t>Capital work-in-progress</t>
  </si>
  <si>
    <t>Long term Investment</t>
  </si>
  <si>
    <t>Short Term Investment</t>
  </si>
  <si>
    <t>Other receivable</t>
  </si>
  <si>
    <t>Interest receivable</t>
  </si>
  <si>
    <t>Other current assets</t>
  </si>
  <si>
    <t>Provision for taxation</t>
  </si>
  <si>
    <t>Current portion of long term loans &amp; interest payable</t>
  </si>
  <si>
    <t>Provision for leave pay, gratuity and pension</t>
  </si>
  <si>
    <t>Other Current Liabilities</t>
  </si>
  <si>
    <t xml:space="preserve">Deferred tax assets </t>
  </si>
  <si>
    <t>Advance tax</t>
  </si>
  <si>
    <t>Other Non Current Liability</t>
  </si>
  <si>
    <t>Fixed Asset Less Accumulated Depreciation</t>
  </si>
  <si>
    <t>Other adminstrative expanses</t>
  </si>
  <si>
    <t>Other selling expanses</t>
  </si>
  <si>
    <t>Other operational expenses</t>
  </si>
  <si>
    <t>Other indirect cost</t>
  </si>
  <si>
    <t>C&amp;F expenses</t>
  </si>
  <si>
    <t>Managing Director</t>
  </si>
  <si>
    <t>……..Company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</si>
</sst>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name val="Arial Narrow"/>
      <family val="2"/>
      <charset val="1"/>
    </font>
    <font>
      <sz val="11"/>
      <name val="Arial Narrow"/>
      <family val="2"/>
      <charset val="1"/>
    </font>
    <font>
      <b/>
      <u/>
      <sz val="11"/>
      <name val="Arial Narrow"/>
      <family val="2"/>
      <charset val="1"/>
    </font>
    <font>
      <b/>
      <u val="double"/>
      <sz val="11"/>
      <name val="Arial Narrow"/>
      <family val="2"/>
      <charset val="1"/>
    </font>
    <font>
      <u/>
      <sz val="11"/>
      <name val="Arial Narrow"/>
      <family val="2"/>
      <charset val="1"/>
    </font>
    <font>
      <sz val="11"/>
      <color rgb="FFF2F2F2"/>
      <name val="Arial Narrow"/>
      <family val="2"/>
      <charset val="1"/>
    </font>
    <font>
      <b/>
      <sz val="10"/>
      <name val="Arial"/>
      <family val="2"/>
      <charset val="1"/>
    </font>
    <font>
      <sz val="11.5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49" fontId="4" fillId="0" borderId="3" xfId="1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 vertical="center"/>
    </xf>
    <xf numFmtId="49" fontId="4" fillId="0" borderId="0" xfId="1" applyNumberFormat="1" applyFont="1" applyBorder="1" applyAlignment="1" applyProtection="1">
      <alignment horizontal="center"/>
    </xf>
    <xf numFmtId="0" fontId="5" fillId="0" borderId="0" xfId="0" applyFont="1" applyBorder="1"/>
    <xf numFmtId="43" fontId="6" fillId="0" borderId="0" xfId="1" applyFont="1" applyBorder="1" applyAlignment="1" applyProtection="1"/>
    <xf numFmtId="43" fontId="6" fillId="0" borderId="0" xfId="1" applyFont="1" applyBorder="1" applyAlignment="1" applyProtection="1">
      <alignment horizontal="center"/>
    </xf>
    <xf numFmtId="0" fontId="4" fillId="0" borderId="0" xfId="0" applyFont="1" applyBorder="1"/>
    <xf numFmtId="0" fontId="7" fillId="0" borderId="0" xfId="0" applyFont="1" applyBorder="1"/>
    <xf numFmtId="0" fontId="6" fillId="0" borderId="0" xfId="0" applyFont="1" applyBorder="1"/>
    <xf numFmtId="2" fontId="6" fillId="0" borderId="0" xfId="0" applyNumberFormat="1" applyFont="1" applyBorder="1" applyAlignment="1">
      <alignment horizontal="center" vertical="center"/>
    </xf>
    <xf numFmtId="165" fontId="4" fillId="0" borderId="0" xfId="1" applyNumberFormat="1" applyFont="1" applyBorder="1" applyAlignment="1" applyProtection="1"/>
    <xf numFmtId="165" fontId="4" fillId="0" borderId="0" xfId="1" applyNumberFormat="1" applyFont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165" fontId="6" fillId="0" borderId="0" xfId="1" applyNumberFormat="1" applyFont="1" applyBorder="1" applyAlignment="1" applyProtection="1"/>
    <xf numFmtId="165" fontId="6" fillId="0" borderId="0" xfId="1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right"/>
    </xf>
    <xf numFmtId="0" fontId="6" fillId="0" borderId="0" xfId="0" applyFont="1" applyBorder="1" applyAlignment="1"/>
    <xf numFmtId="165" fontId="6" fillId="0" borderId="0" xfId="1" applyNumberFormat="1" applyFont="1" applyBorder="1" applyAlignment="1" applyProtection="1">
      <alignment horizontal="right"/>
    </xf>
    <xf numFmtId="164" fontId="6" fillId="0" borderId="0" xfId="0" applyNumberFormat="1" applyFont="1" applyBorder="1" applyAlignment="1">
      <alignment horizontal="center" vertical="center"/>
    </xf>
    <xf numFmtId="165" fontId="4" fillId="0" borderId="4" xfId="1" applyNumberFormat="1" applyFont="1" applyBorder="1" applyAlignment="1" applyProtection="1"/>
    <xf numFmtId="165" fontId="8" fillId="0" borderId="0" xfId="1" applyNumberFormat="1" applyFont="1" applyBorder="1" applyAlignment="1" applyProtection="1">
      <alignment horizontal="right"/>
    </xf>
    <xf numFmtId="0" fontId="8" fillId="0" borderId="0" xfId="0" applyFont="1" applyBorder="1"/>
    <xf numFmtId="165" fontId="4" fillId="0" borderId="0" xfId="1" applyNumberFormat="1" applyFont="1" applyBorder="1" applyAlignment="1" applyProtection="1">
      <alignment horizontal="right"/>
    </xf>
    <xf numFmtId="0" fontId="6" fillId="0" borderId="0" xfId="0" applyFont="1" applyBorder="1" applyAlignment="1">
      <alignment horizontal="left"/>
    </xf>
    <xf numFmtId="43" fontId="4" fillId="0" borderId="0" xfId="1" applyFont="1" applyBorder="1" applyAlignment="1" applyProtection="1"/>
    <xf numFmtId="0" fontId="6" fillId="0" borderId="0" xfId="0" applyFont="1" applyBorder="1" applyAlignment="1">
      <alignment horizontal="left" vertical="center"/>
    </xf>
    <xf numFmtId="0" fontId="9" fillId="0" borderId="0" xfId="0" applyFont="1" applyBorder="1"/>
    <xf numFmtId="0" fontId="6" fillId="0" borderId="0" xfId="0" applyFont="1" applyBorder="1" applyAlignment="1">
      <alignment vertical="center"/>
    </xf>
    <xf numFmtId="165" fontId="10" fillId="0" borderId="0" xfId="1" applyNumberFormat="1" applyFont="1" applyBorder="1" applyAlignment="1" applyProtection="1"/>
    <xf numFmtId="39" fontId="4" fillId="0" borderId="0" xfId="0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left"/>
    </xf>
    <xf numFmtId="39" fontId="6" fillId="0" borderId="0" xfId="0" applyNumberFormat="1" applyFont="1" applyBorder="1"/>
    <xf numFmtId="0" fontId="6" fillId="0" borderId="0" xfId="0" applyFont="1" applyBorder="1" applyAlignment="1">
      <alignment horizontal="right"/>
    </xf>
    <xf numFmtId="39" fontId="4" fillId="0" borderId="0" xfId="0" applyNumberFormat="1" applyFont="1" applyAlignment="1">
      <alignment horizontal="center"/>
    </xf>
    <xf numFmtId="39" fontId="4" fillId="0" borderId="0" xfId="0" applyNumberFormat="1" applyFont="1" applyBorder="1" applyAlignment="1">
      <alignment vertical="center"/>
    </xf>
    <xf numFmtId="49" fontId="4" fillId="0" borderId="1" xfId="1" applyNumberFormat="1" applyFont="1" applyBorder="1" applyAlignment="1" applyProtection="1">
      <alignment horizontal="center"/>
    </xf>
    <xf numFmtId="39" fontId="6" fillId="0" borderId="0" xfId="0" applyNumberFormat="1" applyFont="1" applyBorder="1" applyAlignment="1">
      <alignment horizontal="center" vertical="center"/>
    </xf>
    <xf numFmtId="165" fontId="4" fillId="0" borderId="5" xfId="1" applyNumberFormat="1" applyFont="1" applyBorder="1" applyAlignment="1" applyProtection="1"/>
    <xf numFmtId="37" fontId="6" fillId="0" borderId="0" xfId="0" applyNumberFormat="1" applyFont="1" applyBorder="1"/>
    <xf numFmtId="165" fontId="6" fillId="0" borderId="6" xfId="1" applyNumberFormat="1" applyFont="1" applyBorder="1" applyAlignment="1" applyProtection="1"/>
    <xf numFmtId="39" fontId="6" fillId="0" borderId="7" xfId="0" applyNumberFormat="1" applyFont="1" applyBorder="1" applyAlignment="1">
      <alignment horizontal="left"/>
    </xf>
    <xf numFmtId="39" fontId="6" fillId="0" borderId="0" xfId="0" applyNumberFormat="1" applyFont="1" applyBorder="1" applyAlignment="1">
      <alignment horizontal="left"/>
    </xf>
    <xf numFmtId="39" fontId="6" fillId="0" borderId="8" xfId="0" applyNumberFormat="1" applyFont="1" applyBorder="1" applyAlignment="1">
      <alignment horizontal="left"/>
    </xf>
    <xf numFmtId="165" fontId="0" fillId="0" borderId="6" xfId="1" applyNumberFormat="1" applyFont="1" applyBorder="1" applyAlignment="1" applyProtection="1"/>
    <xf numFmtId="165" fontId="0" fillId="0" borderId="0" xfId="1" applyNumberFormat="1" applyFont="1" applyBorder="1" applyAlignment="1" applyProtection="1"/>
    <xf numFmtId="0" fontId="0" fillId="0" borderId="7" xfId="0" applyFont="1" applyBorder="1"/>
    <xf numFmtId="39" fontId="4" fillId="0" borderId="0" xfId="0" applyNumberFormat="1" applyFont="1" applyBorder="1" applyAlignment="1">
      <alignment horizontal="left"/>
    </xf>
    <xf numFmtId="39" fontId="4" fillId="0" borderId="8" xfId="0" applyNumberFormat="1" applyFont="1" applyBorder="1" applyAlignment="1">
      <alignment horizontal="left"/>
    </xf>
    <xf numFmtId="165" fontId="4" fillId="0" borderId="6" xfId="1" applyNumberFormat="1" applyFont="1" applyBorder="1" applyAlignment="1" applyProtection="1"/>
    <xf numFmtId="39" fontId="6" fillId="0" borderId="6" xfId="0" applyNumberFormat="1" applyFont="1" applyBorder="1" applyAlignment="1">
      <alignment horizontal="left"/>
    </xf>
    <xf numFmtId="165" fontId="6" fillId="0" borderId="3" xfId="1" applyNumberFormat="1" applyFont="1" applyBorder="1" applyAlignment="1" applyProtection="1"/>
    <xf numFmtId="165" fontId="4" fillId="0" borderId="1" xfId="1" applyNumberFormat="1" applyFont="1" applyBorder="1" applyAlignment="1" applyProtection="1"/>
    <xf numFmtId="39" fontId="4" fillId="0" borderId="0" xfId="0" applyNumberFormat="1" applyFont="1" applyBorder="1"/>
    <xf numFmtId="0" fontId="0" fillId="0" borderId="0" xfId="0" applyFont="1"/>
    <xf numFmtId="43" fontId="4" fillId="0" borderId="0" xfId="1" applyFont="1" applyBorder="1" applyAlignment="1" applyProtection="1">
      <alignment horizontal="center"/>
    </xf>
    <xf numFmtId="49" fontId="4" fillId="0" borderId="0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1" fillId="0" borderId="0" xfId="1" applyNumberFormat="1" applyFont="1" applyBorder="1" applyAlignment="1" applyProtection="1">
      <alignment horizontal="center"/>
    </xf>
    <xf numFmtId="43" fontId="4" fillId="0" borderId="9" xfId="1" applyFont="1" applyBorder="1" applyAlignment="1" applyProtection="1">
      <alignment horizontal="center"/>
    </xf>
    <xf numFmtId="43" fontId="4" fillId="0" borderId="10" xfId="1" applyFont="1" applyBorder="1" applyAlignment="1" applyProtection="1"/>
    <xf numFmtId="164" fontId="6" fillId="0" borderId="0" xfId="0" applyNumberFormat="1" applyFont="1" applyBorder="1"/>
    <xf numFmtId="164" fontId="0" fillId="0" borderId="0" xfId="0" applyNumberFormat="1" applyFont="1" applyBorder="1"/>
    <xf numFmtId="43" fontId="4" fillId="0" borderId="7" xfId="1" applyFont="1" applyBorder="1" applyAlignment="1" applyProtection="1">
      <alignment horizontal="center"/>
    </xf>
    <xf numFmtId="43" fontId="4" fillId="0" borderId="8" xfId="1" applyFont="1" applyBorder="1" applyAlignment="1" applyProtection="1"/>
    <xf numFmtId="0" fontId="0" fillId="0" borderId="0" xfId="0" applyFont="1" applyBorder="1"/>
    <xf numFmtId="43" fontId="6" fillId="0" borderId="7" xfId="1" applyFont="1" applyBorder="1" applyAlignment="1" applyProtection="1">
      <alignment horizontal="center"/>
    </xf>
    <xf numFmtId="0" fontId="6" fillId="0" borderId="8" xfId="0" applyFont="1" applyBorder="1"/>
    <xf numFmtId="2" fontId="11" fillId="0" borderId="7" xfId="0" applyNumberFormat="1" applyFont="1" applyBorder="1" applyAlignment="1">
      <alignment horizontal="center"/>
    </xf>
    <xf numFmtId="0" fontId="11" fillId="0" borderId="8" xfId="0" applyFont="1" applyBorder="1"/>
    <xf numFmtId="2" fontId="0" fillId="0" borderId="0" xfId="0" applyNumberFormat="1" applyFont="1" applyBorder="1"/>
    <xf numFmtId="43" fontId="0" fillId="0" borderId="0" xfId="1" applyFont="1" applyBorder="1" applyAlignment="1" applyProtection="1"/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11" fillId="0" borderId="8" xfId="0" applyFont="1" applyBorder="1" applyAlignment="1">
      <alignment horizontal="center"/>
    </xf>
    <xf numFmtId="165" fontId="11" fillId="0" borderId="6" xfId="1" applyNumberFormat="1" applyFont="1" applyBorder="1" applyAlignment="1" applyProtection="1"/>
    <xf numFmtId="43" fontId="11" fillId="0" borderId="0" xfId="1" applyFont="1" applyBorder="1" applyAlignment="1" applyProtection="1"/>
    <xf numFmtId="0" fontId="11" fillId="0" borderId="0" xfId="0" applyFont="1" applyBorder="1"/>
    <xf numFmtId="165" fontId="11" fillId="0" borderId="0" xfId="1" applyNumberFormat="1" applyFont="1" applyBorder="1" applyAlignment="1" applyProtection="1"/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center"/>
    </xf>
    <xf numFmtId="39" fontId="4" fillId="0" borderId="2" xfId="0" applyNumberFormat="1" applyFont="1" applyBorder="1" applyAlignment="1"/>
    <xf numFmtId="16" fontId="6" fillId="0" borderId="0" xfId="0" applyNumberFormat="1" applyFont="1" applyBorder="1" applyAlignment="1"/>
    <xf numFmtId="165" fontId="11" fillId="0" borderId="1" xfId="1" applyNumberFormat="1" applyFont="1" applyBorder="1" applyAlignment="1" applyProtection="1"/>
    <xf numFmtId="39" fontId="6" fillId="0" borderId="0" xfId="0" applyNumberFormat="1" applyFont="1"/>
    <xf numFmtId="39" fontId="4" fillId="0" borderId="0" xfId="0" applyNumberFormat="1" applyFont="1" applyBorder="1" applyAlignment="1"/>
    <xf numFmtId="165" fontId="0" fillId="0" borderId="0" xfId="0" applyNumberFormat="1"/>
    <xf numFmtId="165" fontId="0" fillId="0" borderId="6" xfId="0" applyNumberFormat="1" applyBorder="1"/>
    <xf numFmtId="165" fontId="2" fillId="0" borderId="6" xfId="0" applyNumberFormat="1" applyFont="1" applyBorder="1"/>
    <xf numFmtId="165" fontId="2" fillId="0" borderId="1" xfId="0" applyNumberFormat="1" applyFont="1" applyBorder="1"/>
    <xf numFmtId="0" fontId="12" fillId="0" borderId="0" xfId="0" applyFont="1" applyFill="1" applyAlignment="1">
      <alignment vertical="center"/>
    </xf>
    <xf numFmtId="0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NumberFormat="1" applyFont="1" applyFill="1" applyAlignment="1" applyProtection="1">
      <alignment horizontal="left" vertical="center"/>
    </xf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ill="1"/>
    <xf numFmtId="2" fontId="6" fillId="2" borderId="0" xfId="0" applyNumberFormat="1" applyFont="1" applyFill="1" applyBorder="1" applyAlignment="1">
      <alignment horizontal="center" vertical="center"/>
    </xf>
    <xf numFmtId="165" fontId="4" fillId="2" borderId="0" xfId="1" applyNumberFormat="1" applyFont="1" applyFill="1" applyBorder="1" applyAlignment="1" applyProtection="1"/>
    <xf numFmtId="165" fontId="6" fillId="2" borderId="0" xfId="1" applyNumberFormat="1" applyFont="1" applyFill="1" applyBorder="1" applyAlignment="1" applyProtection="1"/>
    <xf numFmtId="39" fontId="3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9" fontId="4" fillId="0" borderId="0" xfId="0" applyNumberFormat="1" applyFont="1" applyBorder="1" applyAlignment="1">
      <alignment horizontal="right"/>
    </xf>
    <xf numFmtId="39" fontId="6" fillId="0" borderId="5" xfId="0" applyNumberFormat="1" applyFont="1" applyBorder="1" applyAlignment="1">
      <alignment horizontal="left"/>
    </xf>
    <xf numFmtId="39" fontId="6" fillId="0" borderId="0" xfId="0" applyNumberFormat="1" applyFont="1" applyBorder="1" applyAlignment="1">
      <alignment horizontal="center"/>
    </xf>
    <xf numFmtId="39" fontId="4" fillId="0" borderId="0" xfId="0" applyNumberFormat="1" applyFont="1" applyBorder="1" applyAlignment="1">
      <alignment horizontal="center"/>
    </xf>
    <xf numFmtId="39" fontId="4" fillId="0" borderId="1" xfId="0" applyNumberFormat="1" applyFont="1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 vertical="center"/>
    </xf>
    <xf numFmtId="39" fontId="4" fillId="0" borderId="6" xfId="0" applyNumberFormat="1" applyFont="1" applyBorder="1" applyAlignment="1">
      <alignment horizontal="left"/>
    </xf>
    <xf numFmtId="39" fontId="6" fillId="0" borderId="6" xfId="0" applyNumberFormat="1" applyFont="1" applyBorder="1" applyAlignment="1">
      <alignment horizontal="left"/>
    </xf>
    <xf numFmtId="39" fontId="6" fillId="0" borderId="3" xfId="0" applyNumberFormat="1" applyFont="1" applyBorder="1" applyAlignment="1">
      <alignment horizontal="left"/>
    </xf>
    <xf numFmtId="39" fontId="4" fillId="0" borderId="1" xfId="0" applyNumberFormat="1" applyFont="1" applyBorder="1" applyAlignment="1">
      <alignment horizontal="left"/>
    </xf>
    <xf numFmtId="43" fontId="6" fillId="0" borderId="0" xfId="1" applyFont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 applyProtection="1">
      <alignment horizontal="center"/>
    </xf>
    <xf numFmtId="39" fontId="4" fillId="0" borderId="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\Torik%20Work\Hooghly\2013-14\Hooghly%20Biscuit%20Company%20Account%201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 Position"/>
      <sheetName val="Profit or Loss"/>
      <sheetName val="Trading A"/>
      <sheetName val="Sheet3"/>
      <sheetName val="Notes to the ac"/>
      <sheetName val="Assets"/>
      <sheetName val="Fixed Asset"/>
      <sheetName val="Ratio"/>
      <sheetName val="Cash flow"/>
      <sheetName val="Working"/>
      <sheetName val="Interest"/>
      <sheetName val="Sheet2"/>
      <sheetName val="Cash Flows"/>
      <sheetName val="Sheet1"/>
      <sheetName val="Sheet4"/>
    </sheetNames>
    <sheetDataSet>
      <sheetData sheetId="0"/>
      <sheetData sheetId="1"/>
      <sheetData sheetId="2">
        <row r="31">
          <cell r="D31">
            <v>93838360</v>
          </cell>
          <cell r="G31">
            <v>74766330</v>
          </cell>
        </row>
      </sheetData>
      <sheetData sheetId="3"/>
      <sheetData sheetId="4">
        <row r="8">
          <cell r="E8" t="str">
            <v>2013-14</v>
          </cell>
          <cell r="G8" t="str">
            <v>2012-13</v>
          </cell>
        </row>
        <row r="14">
          <cell r="E14">
            <v>0</v>
          </cell>
          <cell r="G14">
            <v>0</v>
          </cell>
        </row>
        <row r="23">
          <cell r="E23">
            <v>2564500</v>
          </cell>
          <cell r="G23">
            <v>2564500</v>
          </cell>
        </row>
        <row r="69">
          <cell r="E69">
            <v>99251000</v>
          </cell>
          <cell r="G69">
            <v>45580000</v>
          </cell>
        </row>
      </sheetData>
      <sheetData sheetId="5">
        <row r="10">
          <cell r="G10">
            <v>0</v>
          </cell>
        </row>
        <row r="14">
          <cell r="G14">
            <v>18973766.300000001</v>
          </cell>
        </row>
        <row r="17">
          <cell r="H17">
            <v>1047622.5</v>
          </cell>
        </row>
        <row r="36">
          <cell r="G36">
            <v>16816800.4925</v>
          </cell>
        </row>
        <row r="39">
          <cell r="H39">
            <v>1152384.75</v>
          </cell>
        </row>
      </sheetData>
      <sheetData sheetId="6"/>
      <sheetData sheetId="7"/>
      <sheetData sheetId="8"/>
      <sheetData sheetId="9">
        <row r="10">
          <cell r="G10">
            <v>274846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7" workbookViewId="0">
      <selection activeCell="A61" sqref="A61"/>
    </sheetView>
  </sheetViews>
  <sheetFormatPr defaultRowHeight="14.4" x14ac:dyDescent="0.3"/>
  <cols>
    <col min="1" max="1" width="36.77734375" customWidth="1"/>
    <col min="2" max="2" width="2" customWidth="1"/>
    <col min="4" max="4" width="1.5546875" customWidth="1"/>
    <col min="5" max="5" width="15.77734375" customWidth="1"/>
    <col min="6" max="6" width="1.6640625" customWidth="1"/>
    <col min="7" max="7" width="12.109375" customWidth="1"/>
  </cols>
  <sheetData>
    <row r="1" spans="1:8" ht="15.6" x14ac:dyDescent="0.3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ht="15.6" x14ac:dyDescent="0.3">
      <c r="A2" s="103" t="s">
        <v>1</v>
      </c>
      <c r="B2" s="103"/>
      <c r="C2" s="103"/>
      <c r="D2" s="103"/>
      <c r="E2" s="103"/>
      <c r="F2" s="103"/>
      <c r="G2" s="103"/>
      <c r="H2" s="103"/>
    </row>
    <row r="3" spans="1:8" x14ac:dyDescent="0.3">
      <c r="A3" s="104" t="s">
        <v>2</v>
      </c>
      <c r="B3" s="1"/>
      <c r="C3" s="104" t="s">
        <v>3</v>
      </c>
      <c r="D3" s="2"/>
      <c r="E3" s="105" t="s">
        <v>4</v>
      </c>
      <c r="F3" s="105"/>
      <c r="G3" s="105"/>
      <c r="H3" s="3"/>
    </row>
    <row r="4" spans="1:8" x14ac:dyDescent="0.3">
      <c r="A4" s="104"/>
      <c r="B4" s="1"/>
      <c r="C4" s="104"/>
      <c r="D4" s="3"/>
      <c r="E4" s="4" t="s">
        <v>5</v>
      </c>
      <c r="F4" s="2"/>
      <c r="G4" s="4" t="s">
        <v>6</v>
      </c>
    </row>
    <row r="5" spans="1:8" x14ac:dyDescent="0.3">
      <c r="A5" s="5"/>
      <c r="B5" s="1"/>
      <c r="C5" s="5"/>
      <c r="D5" s="3"/>
      <c r="E5" s="6"/>
      <c r="F5" s="2"/>
      <c r="G5" s="6"/>
    </row>
    <row r="6" spans="1:8" ht="15.6" x14ac:dyDescent="0.3">
      <c r="A6" s="7" t="s">
        <v>7</v>
      </c>
      <c r="E6" s="8"/>
      <c r="G6" s="9"/>
    </row>
    <row r="7" spans="1:8" x14ac:dyDescent="0.3">
      <c r="A7" s="10" t="s">
        <v>8</v>
      </c>
      <c r="B7" s="11"/>
      <c r="E7" s="8"/>
      <c r="G7" s="9"/>
    </row>
    <row r="8" spans="1:8" x14ac:dyDescent="0.3">
      <c r="A8" s="97" t="s">
        <v>86</v>
      </c>
      <c r="B8" s="11"/>
      <c r="C8" s="13"/>
      <c r="D8" s="10"/>
      <c r="E8" s="14">
        <f>[1]Assets!H17</f>
        <v>1047622.5</v>
      </c>
      <c r="F8" s="10"/>
      <c r="G8" s="15">
        <f>[1]Assets!H39</f>
        <v>1152384.75</v>
      </c>
      <c r="H8" s="10"/>
    </row>
    <row r="9" spans="1:8" ht="15" x14ac:dyDescent="0.3">
      <c r="A9" s="94" t="s">
        <v>73</v>
      </c>
      <c r="B9" s="11"/>
      <c r="C9" s="13"/>
      <c r="D9" s="10"/>
      <c r="E9" s="14"/>
      <c r="F9" s="10"/>
      <c r="G9" s="15"/>
      <c r="H9" s="10"/>
    </row>
    <row r="10" spans="1:8" x14ac:dyDescent="0.3">
      <c r="A10" s="12" t="s">
        <v>74</v>
      </c>
      <c r="B10" s="11"/>
      <c r="C10" s="13"/>
      <c r="D10" s="10"/>
      <c r="E10" s="14"/>
      <c r="F10" s="10"/>
      <c r="G10" s="15"/>
      <c r="H10" s="10"/>
    </row>
    <row r="11" spans="1:8" ht="15" x14ac:dyDescent="0.3">
      <c r="A11" s="95" t="s">
        <v>83</v>
      </c>
      <c r="B11" s="11"/>
      <c r="C11" s="13"/>
      <c r="D11" s="10"/>
      <c r="E11" s="14"/>
      <c r="F11" s="10"/>
      <c r="G11" s="15"/>
      <c r="H11" s="10"/>
    </row>
    <row r="12" spans="1:8" x14ac:dyDescent="0.3">
      <c r="A12" s="12"/>
      <c r="B12" s="11"/>
      <c r="C12" s="16"/>
      <c r="D12" s="12"/>
      <c r="E12" s="17"/>
      <c r="F12" s="12"/>
      <c r="G12" s="18"/>
      <c r="H12" s="12"/>
    </row>
    <row r="13" spans="1:8" x14ac:dyDescent="0.3">
      <c r="A13" s="10" t="s">
        <v>9</v>
      </c>
      <c r="B13" s="19"/>
      <c r="C13" s="16"/>
      <c r="D13" s="10"/>
      <c r="E13" s="14">
        <f>SUM(E14:E17)</f>
        <v>2564500</v>
      </c>
      <c r="F13" s="12"/>
      <c r="G13" s="14">
        <f>SUM(G14:G17)</f>
        <v>2564500</v>
      </c>
      <c r="H13" s="12"/>
    </row>
    <row r="14" spans="1:8" x14ac:dyDescent="0.3">
      <c r="A14" s="12" t="s">
        <v>10</v>
      </c>
      <c r="B14" s="11"/>
      <c r="C14" s="13"/>
      <c r="D14" s="12"/>
      <c r="E14" s="17" t="str">
        <f>'[1]Notes to the ac'!E8</f>
        <v>2013-14</v>
      </c>
      <c r="F14" s="12"/>
      <c r="G14" s="17" t="str">
        <f>'[1]Notes to the ac'!G8</f>
        <v>2012-13</v>
      </c>
      <c r="H14" s="12"/>
    </row>
    <row r="15" spans="1:8" x14ac:dyDescent="0.3">
      <c r="A15" s="12" t="s">
        <v>11</v>
      </c>
      <c r="B15" s="10"/>
      <c r="C15" s="13"/>
      <c r="D15" s="10"/>
      <c r="E15" s="17">
        <f>'[1]Notes to the ac'!E14</f>
        <v>0</v>
      </c>
      <c r="F15" s="17"/>
      <c r="G15" s="17">
        <f>'[1]Notes to the ac'!G14</f>
        <v>0</v>
      </c>
      <c r="H15" s="12"/>
    </row>
    <row r="16" spans="1:8" x14ac:dyDescent="0.3">
      <c r="A16" s="12" t="s">
        <v>12</v>
      </c>
      <c r="B16" s="12"/>
      <c r="C16" s="13"/>
      <c r="D16" s="12"/>
      <c r="E16" s="17">
        <f>'[1]Notes to the ac'!E23</f>
        <v>2564500</v>
      </c>
      <c r="F16" s="17"/>
      <c r="G16" s="17">
        <f>'[1]Notes to the ac'!G23</f>
        <v>2564500</v>
      </c>
      <c r="H16" s="12"/>
    </row>
    <row r="17" spans="1:8" x14ac:dyDescent="0.3">
      <c r="A17" s="20" t="s">
        <v>13</v>
      </c>
      <c r="B17" s="20"/>
      <c r="C17" s="13"/>
      <c r="D17" s="3"/>
      <c r="E17" s="17">
        <f>'[1]Notes to the ac'!E41</f>
        <v>0</v>
      </c>
      <c r="F17" s="21"/>
      <c r="G17" s="17">
        <f>'[1]Notes to the ac'!G41</f>
        <v>0</v>
      </c>
      <c r="H17" s="12"/>
    </row>
    <row r="18" spans="1:8" x14ac:dyDescent="0.3">
      <c r="A18" s="20" t="s">
        <v>75</v>
      </c>
      <c r="B18" s="20"/>
      <c r="C18" s="22"/>
      <c r="D18" s="3"/>
      <c r="E18" s="17"/>
      <c r="F18" s="21"/>
      <c r="G18" s="17"/>
      <c r="H18" s="12"/>
    </row>
    <row r="19" spans="1:8" ht="15" x14ac:dyDescent="0.3">
      <c r="A19" s="94" t="s">
        <v>76</v>
      </c>
      <c r="B19" s="20"/>
      <c r="C19" s="22"/>
      <c r="D19" s="3"/>
      <c r="E19" s="17"/>
      <c r="F19" s="21"/>
      <c r="G19" s="17"/>
      <c r="H19" s="12"/>
    </row>
    <row r="20" spans="1:8" ht="15" x14ac:dyDescent="0.3">
      <c r="A20" s="94" t="s">
        <v>77</v>
      </c>
      <c r="B20" s="20"/>
      <c r="C20" s="22"/>
      <c r="D20" s="3"/>
      <c r="E20" s="17"/>
      <c r="F20" s="21"/>
      <c r="G20" s="17"/>
      <c r="H20" s="12"/>
    </row>
    <row r="21" spans="1:8" ht="15" x14ac:dyDescent="0.3">
      <c r="A21" s="94" t="s">
        <v>78</v>
      </c>
      <c r="B21" s="20"/>
      <c r="C21" s="22"/>
      <c r="D21" s="3"/>
      <c r="E21" s="17"/>
      <c r="F21" s="21"/>
      <c r="G21" s="17"/>
      <c r="H21" s="12"/>
    </row>
    <row r="22" spans="1:8" ht="15" x14ac:dyDescent="0.3">
      <c r="A22" s="96" t="s">
        <v>84</v>
      </c>
      <c r="B22" s="20"/>
      <c r="C22" s="22"/>
      <c r="D22" s="3"/>
      <c r="E22" s="17"/>
      <c r="F22" s="21"/>
      <c r="G22" s="17"/>
      <c r="H22" s="12"/>
    </row>
    <row r="23" spans="1:8" x14ac:dyDescent="0.3">
      <c r="A23" s="20"/>
      <c r="B23" s="20"/>
      <c r="C23" s="22"/>
      <c r="D23" s="3"/>
      <c r="E23" s="17"/>
      <c r="F23" s="21"/>
      <c r="G23" s="17"/>
      <c r="H23" s="12"/>
    </row>
    <row r="24" spans="1:8" ht="15" thickBot="1" x14ac:dyDescent="0.35">
      <c r="A24" s="20"/>
      <c r="B24" s="20"/>
      <c r="C24" s="16"/>
      <c r="D24" s="3"/>
      <c r="E24" s="23">
        <f>E8+E13</f>
        <v>3612122.5</v>
      </c>
      <c r="F24" s="24"/>
      <c r="G24" s="23">
        <f>G8+G13</f>
        <v>3716884.75</v>
      </c>
      <c r="H24" s="25"/>
    </row>
    <row r="25" spans="1:8" ht="15" thickTop="1" x14ac:dyDescent="0.3">
      <c r="A25" s="20"/>
      <c r="B25" s="20"/>
      <c r="C25" s="16"/>
      <c r="D25" s="3"/>
      <c r="E25" s="8"/>
      <c r="F25" s="26"/>
      <c r="G25" s="8"/>
    </row>
    <row r="26" spans="1:8" x14ac:dyDescent="0.3">
      <c r="A26" s="27"/>
      <c r="B26" s="27"/>
      <c r="C26" s="16"/>
      <c r="D26" s="19"/>
      <c r="E26" s="28"/>
      <c r="F26" s="26"/>
      <c r="G26" s="8"/>
    </row>
    <row r="27" spans="1:8" x14ac:dyDescent="0.3">
      <c r="A27" s="10" t="s">
        <v>14</v>
      </c>
      <c r="B27" s="10"/>
      <c r="C27" s="22"/>
      <c r="E27" s="28"/>
      <c r="F27" s="17"/>
      <c r="G27" s="8"/>
    </row>
    <row r="28" spans="1:8" ht="15.6" x14ac:dyDescent="0.3">
      <c r="A28" s="98" t="s">
        <v>15</v>
      </c>
      <c r="B28" s="99"/>
      <c r="C28" s="100"/>
      <c r="D28" s="99"/>
      <c r="E28" s="101">
        <f>'[1]Notes to the ac'!E50</f>
        <v>0</v>
      </c>
      <c r="F28" s="102"/>
      <c r="G28" s="101">
        <f>'[1]Notes to the ac'!G50</f>
        <v>0</v>
      </c>
    </row>
    <row r="29" spans="1:8" x14ac:dyDescent="0.3">
      <c r="C29" s="13"/>
      <c r="E29" s="17"/>
      <c r="F29" s="17"/>
      <c r="G29" s="17"/>
    </row>
    <row r="30" spans="1:8" x14ac:dyDescent="0.3">
      <c r="A30" s="10" t="s">
        <v>16</v>
      </c>
      <c r="C30" s="13"/>
      <c r="E30" s="17"/>
      <c r="F30" s="17"/>
      <c r="G30" s="17"/>
    </row>
    <row r="31" spans="1:8" x14ac:dyDescent="0.3">
      <c r="A31" s="12" t="s">
        <v>17</v>
      </c>
      <c r="C31" s="13"/>
      <c r="E31" s="17">
        <f>'[1]Notes to the ac'!E60</f>
        <v>0</v>
      </c>
      <c r="F31" s="17"/>
      <c r="G31" s="17">
        <f>'[1]Notes to the ac'!G60</f>
        <v>0</v>
      </c>
    </row>
    <row r="32" spans="1:8" x14ac:dyDescent="0.3">
      <c r="A32" s="12" t="s">
        <v>85</v>
      </c>
      <c r="C32" s="13"/>
      <c r="E32" s="17">
        <v>0</v>
      </c>
      <c r="F32" s="17"/>
      <c r="G32" s="17">
        <v>0</v>
      </c>
    </row>
    <row r="33" spans="1:8" x14ac:dyDescent="0.3">
      <c r="A33" s="12"/>
      <c r="C33" s="13"/>
      <c r="E33" s="17"/>
      <c r="F33" s="17"/>
      <c r="G33" s="17"/>
    </row>
    <row r="34" spans="1:8" x14ac:dyDescent="0.3">
      <c r="C34" s="13"/>
      <c r="E34" s="14"/>
      <c r="F34" s="17"/>
      <c r="G34" s="17"/>
    </row>
    <row r="35" spans="1:8" x14ac:dyDescent="0.3">
      <c r="A35" s="10" t="s">
        <v>18</v>
      </c>
      <c r="C35" s="16"/>
      <c r="E35" s="14">
        <f>SUM(E36:E38)</f>
        <v>99251000</v>
      </c>
      <c r="F35" s="17"/>
      <c r="G35" s="14">
        <f>SUM(G36:G38)</f>
        <v>45580000</v>
      </c>
    </row>
    <row r="36" spans="1:8" x14ac:dyDescent="0.3">
      <c r="A36" s="29" t="s">
        <v>19</v>
      </c>
      <c r="B36" s="19"/>
      <c r="C36" s="13"/>
      <c r="D36" s="3"/>
      <c r="E36" s="17">
        <f>'[1]Notes to the ac'!E65</f>
        <v>0</v>
      </c>
      <c r="F36" s="21"/>
      <c r="G36" s="17">
        <f>'[1]Notes to the ac'!G65</f>
        <v>0</v>
      </c>
      <c r="H36" s="12"/>
    </row>
    <row r="37" spans="1:8" x14ac:dyDescent="0.3">
      <c r="A37" s="12" t="s">
        <v>20</v>
      </c>
      <c r="B37" s="12"/>
      <c r="C37" s="13"/>
      <c r="D37" s="12"/>
      <c r="E37" s="17">
        <f>'[1]Notes to the ac'!E69</f>
        <v>99251000</v>
      </c>
      <c r="F37" s="17"/>
      <c r="G37" s="17">
        <f>'[1]Notes to the ac'!G69</f>
        <v>45580000</v>
      </c>
      <c r="H37" s="12"/>
    </row>
    <row r="38" spans="1:8" x14ac:dyDescent="0.3">
      <c r="A38" s="12" t="s">
        <v>21</v>
      </c>
      <c r="B38" s="11"/>
      <c r="C38" s="13"/>
      <c r="D38" s="30"/>
      <c r="E38" s="17">
        <f>'[1]Notes to the ac'!E88</f>
        <v>0</v>
      </c>
      <c r="F38" s="17"/>
      <c r="G38" s="17">
        <f>'[1]Notes to the ac'!G88</f>
        <v>0</v>
      </c>
      <c r="H38" s="12"/>
    </row>
    <row r="39" spans="1:8" ht="15" x14ac:dyDescent="0.3">
      <c r="A39" s="94" t="s">
        <v>79</v>
      </c>
      <c r="B39" s="11"/>
      <c r="C39" s="13"/>
      <c r="D39" s="30"/>
      <c r="E39" s="17"/>
      <c r="F39" s="17"/>
      <c r="G39" s="17"/>
      <c r="H39" s="12"/>
    </row>
    <row r="40" spans="1:8" ht="15" x14ac:dyDescent="0.3">
      <c r="A40" s="94" t="s">
        <v>80</v>
      </c>
      <c r="B40" s="11"/>
      <c r="C40" s="13"/>
      <c r="D40" s="30"/>
      <c r="E40" s="17">
        <v>0</v>
      </c>
      <c r="F40" s="17"/>
      <c r="G40" s="17">
        <v>0</v>
      </c>
      <c r="H40" s="12"/>
    </row>
    <row r="41" spans="1:8" ht="15" x14ac:dyDescent="0.3">
      <c r="A41" s="94" t="s">
        <v>81</v>
      </c>
      <c r="B41" s="11"/>
      <c r="C41" s="13"/>
      <c r="D41" s="30"/>
      <c r="E41" s="17">
        <v>0</v>
      </c>
      <c r="F41" s="17"/>
      <c r="G41" s="17">
        <v>0</v>
      </c>
      <c r="H41" s="12"/>
    </row>
    <row r="42" spans="1:8" x14ac:dyDescent="0.3">
      <c r="A42" s="12" t="s">
        <v>82</v>
      </c>
      <c r="B42" s="11"/>
      <c r="C42" s="13"/>
      <c r="D42" s="30"/>
      <c r="E42" s="17">
        <v>0</v>
      </c>
      <c r="F42" s="17"/>
      <c r="G42" s="17">
        <v>0</v>
      </c>
      <c r="H42" s="12"/>
    </row>
    <row r="43" spans="1:8" x14ac:dyDescent="0.3">
      <c r="A43" s="12"/>
      <c r="B43" s="11"/>
      <c r="C43" s="13"/>
      <c r="D43" s="30"/>
      <c r="E43" s="17"/>
      <c r="F43" s="17"/>
      <c r="G43" s="17"/>
      <c r="H43" s="12"/>
    </row>
    <row r="44" spans="1:8" x14ac:dyDescent="0.3">
      <c r="A44" s="12"/>
      <c r="B44" s="11"/>
      <c r="C44" s="13"/>
      <c r="D44" s="30"/>
      <c r="E44" s="17"/>
      <c r="F44" s="17"/>
      <c r="G44" s="17"/>
      <c r="H44" s="12"/>
    </row>
    <row r="45" spans="1:8" x14ac:dyDescent="0.3">
      <c r="C45" s="31"/>
      <c r="E45" s="17"/>
      <c r="F45" s="17"/>
      <c r="G45" s="17"/>
      <c r="H45" s="12"/>
    </row>
    <row r="46" spans="1:8" ht="15" thickBot="1" x14ac:dyDescent="0.35">
      <c r="B46" s="30"/>
      <c r="E46" s="23">
        <f>E28+E31+E35</f>
        <v>99251000</v>
      </c>
      <c r="F46" s="25"/>
      <c r="G46" s="23">
        <f>G28+G31+G35</f>
        <v>45580000</v>
      </c>
      <c r="H46" s="25"/>
    </row>
    <row r="47" spans="1:8" ht="15" thickTop="1" x14ac:dyDescent="0.3">
      <c r="B47" s="30"/>
      <c r="E47" s="14"/>
      <c r="F47" s="25"/>
      <c r="G47" s="14"/>
      <c r="H47" s="25"/>
    </row>
    <row r="48" spans="1:8" x14ac:dyDescent="0.3">
      <c r="B48" s="30"/>
      <c r="E48" s="32"/>
      <c r="G48" s="32"/>
    </row>
    <row r="49" spans="1:8" x14ac:dyDescent="0.3">
      <c r="B49" s="30"/>
      <c r="E49" s="8"/>
      <c r="G49" s="8"/>
    </row>
    <row r="50" spans="1:8" x14ac:dyDescent="0.3">
      <c r="A50" s="106" t="s">
        <v>22</v>
      </c>
      <c r="B50" s="106"/>
      <c r="C50" s="106"/>
      <c r="D50" s="106"/>
      <c r="E50" s="106"/>
      <c r="F50" s="106"/>
      <c r="G50" s="106"/>
    </row>
    <row r="51" spans="1:8" x14ac:dyDescent="0.3">
      <c r="A51" s="33"/>
      <c r="B51" s="33"/>
      <c r="C51" s="33"/>
      <c r="D51" s="33"/>
      <c r="E51" s="33"/>
      <c r="F51" s="33"/>
      <c r="G51" s="33"/>
    </row>
    <row r="52" spans="1:8" x14ac:dyDescent="0.3">
      <c r="A52" s="33"/>
      <c r="B52" s="33"/>
      <c r="C52" s="33"/>
      <c r="D52" s="33"/>
      <c r="E52" s="33"/>
      <c r="F52" s="33"/>
      <c r="G52" s="33"/>
    </row>
    <row r="53" spans="1:8" x14ac:dyDescent="0.3">
      <c r="A53" s="33"/>
      <c r="B53" s="33"/>
      <c r="C53" s="33"/>
      <c r="D53" s="33"/>
      <c r="E53" s="33"/>
      <c r="F53" s="33"/>
      <c r="G53" s="33"/>
    </row>
    <row r="55" spans="1:8" x14ac:dyDescent="0.3">
      <c r="E55" s="8"/>
      <c r="G55" s="8"/>
    </row>
    <row r="56" spans="1:8" x14ac:dyDescent="0.3">
      <c r="E56" s="8"/>
      <c r="G56" s="8"/>
    </row>
    <row r="57" spans="1:8" x14ac:dyDescent="0.3">
      <c r="A57" s="10" t="s">
        <v>23</v>
      </c>
      <c r="B57" s="10"/>
      <c r="C57" s="10"/>
      <c r="D57" s="10"/>
      <c r="E57" s="89"/>
      <c r="F57" s="89"/>
      <c r="G57" s="89" t="s">
        <v>92</v>
      </c>
      <c r="H57" s="10"/>
    </row>
    <row r="58" spans="1:8" x14ac:dyDescent="0.3">
      <c r="A58" s="34">
        <v>41892</v>
      </c>
      <c r="B58" s="35"/>
      <c r="C58" s="12"/>
      <c r="D58" s="12"/>
      <c r="E58" s="89"/>
      <c r="F58" s="89"/>
      <c r="G58" s="89" t="s">
        <v>93</v>
      </c>
      <c r="H58" s="36"/>
    </row>
  </sheetData>
  <mergeCells count="6">
    <mergeCell ref="A50:G50"/>
    <mergeCell ref="A1:H1"/>
    <mergeCell ref="A2:H2"/>
    <mergeCell ref="A3:A4"/>
    <mergeCell ref="C3:C4"/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I46" sqref="I46:I47"/>
    </sheetView>
  </sheetViews>
  <sheetFormatPr defaultRowHeight="14.4" x14ac:dyDescent="0.3"/>
  <cols>
    <col min="1" max="1" width="1.88671875" customWidth="1"/>
    <col min="2" max="2" width="26.21875" customWidth="1"/>
    <col min="3" max="3" width="3.77734375" customWidth="1"/>
    <col min="4" max="4" width="0.6640625" customWidth="1"/>
    <col min="5" max="5" width="2.6640625" customWidth="1"/>
    <col min="6" max="6" width="14.21875" customWidth="1"/>
    <col min="7" max="7" width="0.77734375" customWidth="1"/>
    <col min="8" max="8" width="0.5546875" customWidth="1"/>
    <col min="9" max="9" width="14" customWidth="1"/>
  </cols>
  <sheetData>
    <row r="1" spans="1:9" x14ac:dyDescent="0.3">
      <c r="A1" s="108" t="s">
        <v>24</v>
      </c>
      <c r="B1" s="108"/>
      <c r="C1" s="108"/>
      <c r="D1" s="108"/>
      <c r="E1" s="108"/>
      <c r="F1" s="108"/>
      <c r="G1" s="108"/>
      <c r="H1" s="108"/>
      <c r="I1" s="108"/>
    </row>
    <row r="2" spans="1:9" x14ac:dyDescent="0.3">
      <c r="A2" s="108" t="s">
        <v>25</v>
      </c>
      <c r="B2" s="108"/>
      <c r="C2" s="108"/>
      <c r="D2" s="108"/>
      <c r="E2" s="108"/>
      <c r="F2" s="108"/>
      <c r="G2" s="108"/>
      <c r="H2" s="108"/>
      <c r="I2" s="108"/>
    </row>
    <row r="4" spans="1:9" x14ac:dyDescent="0.3">
      <c r="B4" s="37"/>
      <c r="C4" s="37"/>
      <c r="D4" s="37"/>
      <c r="E4" s="37"/>
      <c r="F4" s="37"/>
      <c r="G4" s="37"/>
      <c r="H4" s="37"/>
      <c r="I4" s="37"/>
    </row>
    <row r="5" spans="1:9" x14ac:dyDescent="0.3">
      <c r="A5" s="109"/>
      <c r="B5" s="110" t="s">
        <v>2</v>
      </c>
      <c r="C5" s="110"/>
      <c r="D5" s="110"/>
      <c r="E5" s="38"/>
      <c r="F5" s="111" t="s">
        <v>4</v>
      </c>
      <c r="G5" s="111"/>
      <c r="H5" s="111"/>
      <c r="I5" s="111"/>
    </row>
    <row r="6" spans="1:9" x14ac:dyDescent="0.3">
      <c r="A6" s="109"/>
      <c r="B6" s="110"/>
      <c r="C6" s="110"/>
      <c r="D6" s="110"/>
      <c r="E6" s="38"/>
      <c r="F6" s="39" t="s">
        <v>5</v>
      </c>
      <c r="G6" s="6"/>
      <c r="H6" s="6"/>
      <c r="I6" s="39" t="s">
        <v>6</v>
      </c>
    </row>
    <row r="7" spans="1:9" x14ac:dyDescent="0.3">
      <c r="A7" s="40"/>
      <c r="B7" s="107" t="s">
        <v>26</v>
      </c>
      <c r="C7" s="107"/>
      <c r="D7" s="107"/>
      <c r="E7" s="40"/>
      <c r="F7" s="41">
        <f>'[1]Trading A'!D31</f>
        <v>93838360</v>
      </c>
      <c r="G7" s="42"/>
      <c r="H7" s="42"/>
      <c r="I7" s="41">
        <f>'[1]Trading A'!G31</f>
        <v>74766330</v>
      </c>
    </row>
    <row r="8" spans="1:9" x14ac:dyDescent="0.3">
      <c r="A8" s="40"/>
      <c r="B8" s="112" t="s">
        <v>27</v>
      </c>
      <c r="C8" s="112"/>
      <c r="D8" s="112"/>
      <c r="E8" s="40"/>
      <c r="F8" s="43">
        <f>SUM(F9:F27)</f>
        <v>71352336.299999997</v>
      </c>
      <c r="G8" s="17">
        <f>SUM(G9:G27)</f>
        <v>0</v>
      </c>
      <c r="H8" s="17">
        <f>SUM(H9:H27)</f>
        <v>0</v>
      </c>
      <c r="I8" s="43">
        <f>SUM(I9:I27)</f>
        <v>67470330.492500007</v>
      </c>
    </row>
    <row r="9" spans="1:9" x14ac:dyDescent="0.3">
      <c r="A9" s="40"/>
      <c r="B9" s="44" t="s">
        <v>28</v>
      </c>
      <c r="C9" s="45"/>
      <c r="D9" s="46"/>
      <c r="E9" s="40"/>
      <c r="F9" s="47">
        <v>6261500</v>
      </c>
      <c r="G9" s="42"/>
      <c r="H9" s="42"/>
      <c r="I9" s="47">
        <v>5963400</v>
      </c>
    </row>
    <row r="10" spans="1:9" x14ac:dyDescent="0.3">
      <c r="A10" s="40"/>
      <c r="B10" s="44" t="s">
        <v>29</v>
      </c>
      <c r="C10" s="45"/>
      <c r="D10" s="46"/>
      <c r="E10" s="40"/>
      <c r="F10" s="47">
        <v>33040900</v>
      </c>
      <c r="G10" s="42"/>
      <c r="H10" s="42"/>
      <c r="I10" s="47">
        <v>32139800</v>
      </c>
    </row>
    <row r="11" spans="1:9" x14ac:dyDescent="0.3">
      <c r="A11" s="40"/>
      <c r="B11" s="49" t="s">
        <v>30</v>
      </c>
      <c r="C11" s="45"/>
      <c r="D11" s="46"/>
      <c r="E11" s="40"/>
      <c r="F11" s="47">
        <v>9243400</v>
      </c>
      <c r="G11" s="42"/>
      <c r="H11" s="42"/>
      <c r="I11" s="47">
        <v>8497500</v>
      </c>
    </row>
    <row r="12" spans="1:9" x14ac:dyDescent="0.3">
      <c r="A12" s="40"/>
      <c r="B12" s="49" t="s">
        <v>31</v>
      </c>
      <c r="C12" s="45"/>
      <c r="D12" s="46"/>
      <c r="E12" s="40"/>
      <c r="F12" s="47">
        <v>47410</v>
      </c>
      <c r="G12" s="42"/>
      <c r="H12" s="42"/>
      <c r="I12" s="47">
        <v>44390</v>
      </c>
    </row>
    <row r="13" spans="1:9" x14ac:dyDescent="0.3">
      <c r="A13" s="40"/>
      <c r="B13" s="49" t="s">
        <v>32</v>
      </c>
      <c r="C13" s="45"/>
      <c r="D13" s="46"/>
      <c r="E13" s="40"/>
      <c r="F13" s="47">
        <v>68490</v>
      </c>
      <c r="G13" s="42"/>
      <c r="H13" s="42"/>
      <c r="I13" s="47">
        <v>63870</v>
      </c>
    </row>
    <row r="14" spans="1:9" x14ac:dyDescent="0.3">
      <c r="A14" s="40"/>
      <c r="B14" s="49" t="s">
        <v>33</v>
      </c>
      <c r="C14" s="45"/>
      <c r="D14" s="46"/>
      <c r="E14" s="40"/>
      <c r="F14" s="47">
        <v>53980</v>
      </c>
      <c r="G14" s="42"/>
      <c r="H14" s="42"/>
      <c r="I14" s="47">
        <v>43970</v>
      </c>
    </row>
    <row r="15" spans="1:9" x14ac:dyDescent="0.3">
      <c r="A15" s="40"/>
      <c r="B15" s="49" t="s">
        <v>34</v>
      </c>
      <c r="C15" s="45"/>
      <c r="D15" s="46"/>
      <c r="E15" s="40"/>
      <c r="F15" s="47">
        <v>87890</v>
      </c>
      <c r="G15" s="42"/>
      <c r="H15" s="42"/>
      <c r="I15" s="47">
        <v>83670</v>
      </c>
    </row>
    <row r="16" spans="1:9" x14ac:dyDescent="0.3">
      <c r="A16" s="40"/>
      <c r="B16" s="49" t="s">
        <v>35</v>
      </c>
      <c r="C16" s="45"/>
      <c r="D16" s="46"/>
      <c r="E16" s="40"/>
      <c r="F16" s="47">
        <v>86070</v>
      </c>
      <c r="G16" s="42"/>
      <c r="H16" s="42"/>
      <c r="I16" s="47">
        <v>88960</v>
      </c>
    </row>
    <row r="17" spans="1:9" x14ac:dyDescent="0.3">
      <c r="A17" s="40"/>
      <c r="B17" s="49" t="s">
        <v>36</v>
      </c>
      <c r="C17" s="45"/>
      <c r="D17" s="46"/>
      <c r="E17" s="40"/>
      <c r="F17" s="47">
        <v>1264700</v>
      </c>
      <c r="G17" s="42"/>
      <c r="H17" s="42"/>
      <c r="I17" s="47">
        <v>1249430</v>
      </c>
    </row>
    <row r="18" spans="1:9" x14ac:dyDescent="0.3">
      <c r="A18" s="40"/>
      <c r="B18" s="49" t="s">
        <v>37</v>
      </c>
      <c r="C18" s="45"/>
      <c r="D18" s="46"/>
      <c r="E18" s="40"/>
      <c r="F18" s="47">
        <v>52900</v>
      </c>
      <c r="G18" s="42"/>
      <c r="H18" s="42"/>
      <c r="I18" s="47">
        <v>48600</v>
      </c>
    </row>
    <row r="19" spans="1:9" x14ac:dyDescent="0.3">
      <c r="A19" s="40"/>
      <c r="B19" s="49" t="s">
        <v>38</v>
      </c>
      <c r="C19" s="45"/>
      <c r="D19" s="46"/>
      <c r="E19" s="40"/>
      <c r="F19" s="47">
        <v>192100</v>
      </c>
      <c r="G19" s="42"/>
      <c r="H19" s="42"/>
      <c r="I19" s="47">
        <v>119890</v>
      </c>
    </row>
    <row r="20" spans="1:9" x14ac:dyDescent="0.3">
      <c r="A20" s="40"/>
      <c r="B20" s="49" t="s">
        <v>39</v>
      </c>
      <c r="C20" s="45"/>
      <c r="D20" s="46"/>
      <c r="E20" s="40"/>
      <c r="F20" s="47">
        <v>895790</v>
      </c>
      <c r="G20" s="42"/>
      <c r="H20" s="42"/>
      <c r="I20" s="47">
        <v>787950</v>
      </c>
    </row>
    <row r="21" spans="1:9" x14ac:dyDescent="0.3">
      <c r="A21" s="40"/>
      <c r="B21" s="49" t="s">
        <v>91</v>
      </c>
      <c r="C21" s="45"/>
      <c r="D21" s="46"/>
      <c r="E21" s="40"/>
      <c r="F21" s="47"/>
      <c r="G21" s="42"/>
      <c r="H21" s="42"/>
      <c r="I21" s="47"/>
    </row>
    <row r="22" spans="1:9" x14ac:dyDescent="0.3">
      <c r="A22" s="40"/>
      <c r="B22" s="49" t="s">
        <v>40</v>
      </c>
      <c r="C22" s="45"/>
      <c r="D22" s="46"/>
      <c r="E22" s="40"/>
      <c r="F22" s="47">
        <v>0</v>
      </c>
      <c r="G22" s="42"/>
      <c r="H22" s="42"/>
      <c r="I22" s="47">
        <v>0</v>
      </c>
    </row>
    <row r="23" spans="1:9" x14ac:dyDescent="0.3">
      <c r="A23" s="40"/>
      <c r="B23" s="49" t="s">
        <v>41</v>
      </c>
      <c r="C23" s="45"/>
      <c r="D23" s="46"/>
      <c r="E23" s="40"/>
      <c r="F23" s="47">
        <v>559400</v>
      </c>
      <c r="G23" s="42"/>
      <c r="H23" s="42"/>
      <c r="I23" s="47">
        <v>848324</v>
      </c>
    </row>
    <row r="24" spans="1:9" x14ac:dyDescent="0.3">
      <c r="A24" s="40"/>
      <c r="B24" s="49" t="s">
        <v>42</v>
      </c>
      <c r="C24" s="45"/>
      <c r="D24" s="46"/>
      <c r="E24" s="40"/>
      <c r="F24" s="47">
        <f>[1]Working!F10</f>
        <v>0</v>
      </c>
      <c r="G24" s="42"/>
      <c r="H24" s="42"/>
      <c r="I24" s="47">
        <f>[1]Working!G10</f>
        <v>274846</v>
      </c>
    </row>
    <row r="25" spans="1:9" x14ac:dyDescent="0.3">
      <c r="A25" s="40"/>
      <c r="B25" s="49" t="s">
        <v>43</v>
      </c>
      <c r="C25" s="45"/>
      <c r="D25" s="46"/>
      <c r="E25" s="40"/>
      <c r="F25" s="47">
        <v>524040</v>
      </c>
      <c r="G25" s="42"/>
      <c r="H25" s="42"/>
      <c r="I25" s="47">
        <v>398930</v>
      </c>
    </row>
    <row r="26" spans="1:9" x14ac:dyDescent="0.3">
      <c r="A26" s="40"/>
      <c r="B26" s="49" t="s">
        <v>87</v>
      </c>
      <c r="C26" s="45"/>
      <c r="D26" s="46"/>
      <c r="E26" s="40"/>
      <c r="F26" s="47"/>
      <c r="G26" s="42"/>
      <c r="H26" s="42"/>
      <c r="I26" s="47"/>
    </row>
    <row r="27" spans="1:9" x14ac:dyDescent="0.3">
      <c r="A27" s="40"/>
      <c r="B27" s="49" t="s">
        <v>44</v>
      </c>
      <c r="C27" s="45"/>
      <c r="D27" s="46"/>
      <c r="E27" s="40"/>
      <c r="F27" s="47">
        <f>[1]Assets!G14</f>
        <v>18973766.300000001</v>
      </c>
      <c r="G27" s="42"/>
      <c r="H27" s="42"/>
      <c r="I27" s="47">
        <f>[1]Assets!G36</f>
        <v>16816800.4925</v>
      </c>
    </row>
    <row r="28" spans="1:9" x14ac:dyDescent="0.3">
      <c r="A28" s="40"/>
      <c r="B28" s="112" t="s">
        <v>45</v>
      </c>
      <c r="C28" s="112"/>
      <c r="D28" s="112"/>
      <c r="E28" s="40"/>
      <c r="F28" s="43">
        <f>SUM(F29:F30)</f>
        <v>2775470</v>
      </c>
      <c r="G28" s="17">
        <f>SUM(G29:G30)</f>
        <v>0</v>
      </c>
      <c r="H28" s="17">
        <f>SUM(H29:H30)</f>
        <v>0</v>
      </c>
      <c r="I28" s="43">
        <f>SUM(I29:I30)</f>
        <v>2672200</v>
      </c>
    </row>
    <row r="29" spans="1:9" x14ac:dyDescent="0.3">
      <c r="A29" s="40"/>
      <c r="B29" s="49" t="s">
        <v>46</v>
      </c>
      <c r="C29" s="50"/>
      <c r="D29" s="51"/>
      <c r="E29" s="40"/>
      <c r="F29" s="47">
        <v>1890500</v>
      </c>
      <c r="G29" s="42"/>
      <c r="H29" s="42"/>
      <c r="I29" s="47">
        <v>1824300</v>
      </c>
    </row>
    <row r="30" spans="1:9" x14ac:dyDescent="0.3">
      <c r="A30" s="40"/>
      <c r="B30" s="49" t="s">
        <v>88</v>
      </c>
      <c r="C30" s="50"/>
      <c r="D30" s="51"/>
      <c r="E30" s="40"/>
      <c r="F30" s="47">
        <v>884970</v>
      </c>
      <c r="G30" s="42"/>
      <c r="H30" s="42"/>
      <c r="I30" s="47">
        <v>847900</v>
      </c>
    </row>
    <row r="31" spans="1:9" x14ac:dyDescent="0.3">
      <c r="A31" s="40"/>
      <c r="B31" s="44"/>
      <c r="C31" s="45"/>
      <c r="D31" s="46"/>
      <c r="E31" s="40"/>
      <c r="F31" s="43"/>
      <c r="G31" s="42"/>
      <c r="H31" s="42"/>
      <c r="I31" s="43"/>
    </row>
    <row r="32" spans="1:9" x14ac:dyDescent="0.3">
      <c r="A32" s="40"/>
      <c r="B32" s="112" t="s">
        <v>47</v>
      </c>
      <c r="C32" s="112"/>
      <c r="D32" s="112"/>
      <c r="E32" s="40"/>
      <c r="F32" s="52">
        <f>F7-F8-F28</f>
        <v>19710553.700000003</v>
      </c>
      <c r="G32" s="42"/>
      <c r="H32" s="42"/>
      <c r="I32" s="52">
        <f>I7-I8-I28</f>
        <v>4623799.5074999928</v>
      </c>
    </row>
    <row r="33" spans="1:9" x14ac:dyDescent="0.3">
      <c r="A33" s="40"/>
      <c r="B33" s="113" t="s">
        <v>48</v>
      </c>
      <c r="C33" s="113"/>
      <c r="D33" s="113"/>
      <c r="F33" s="43">
        <v>0</v>
      </c>
      <c r="G33" s="17"/>
      <c r="H33" s="17"/>
      <c r="I33" s="43">
        <v>0</v>
      </c>
    </row>
    <row r="34" spans="1:9" x14ac:dyDescent="0.3">
      <c r="A34" s="40"/>
      <c r="B34" s="53" t="s">
        <v>89</v>
      </c>
      <c r="C34" s="53"/>
      <c r="D34" s="53"/>
      <c r="F34" s="43"/>
      <c r="G34" s="17"/>
      <c r="H34" s="17"/>
      <c r="I34" s="43"/>
    </row>
    <row r="35" spans="1:9" x14ac:dyDescent="0.3">
      <c r="A35" s="40"/>
      <c r="B35" s="114" t="s">
        <v>49</v>
      </c>
      <c r="C35" s="114"/>
      <c r="D35" s="114"/>
      <c r="E35" s="40"/>
      <c r="F35" s="54">
        <v>7524969</v>
      </c>
      <c r="G35" s="17"/>
      <c r="H35" s="17"/>
      <c r="I35" s="54">
        <v>7287930</v>
      </c>
    </row>
    <row r="36" spans="1:9" x14ac:dyDescent="0.3">
      <c r="A36" s="40"/>
      <c r="B36" s="115" t="s">
        <v>50</v>
      </c>
      <c r="C36" s="115"/>
      <c r="D36" s="115"/>
      <c r="E36" s="40"/>
      <c r="F36" s="55">
        <f>F32-F33</f>
        <v>19710553.700000003</v>
      </c>
      <c r="G36" s="42"/>
      <c r="H36" s="42"/>
      <c r="I36" s="55">
        <f>I32-I33</f>
        <v>4623799.5074999928</v>
      </c>
    </row>
    <row r="37" spans="1:9" x14ac:dyDescent="0.3">
      <c r="A37" s="40"/>
      <c r="B37" s="45"/>
      <c r="C37" s="45"/>
      <c r="D37" s="45"/>
      <c r="E37" s="40"/>
      <c r="F37" s="14"/>
      <c r="G37" s="42"/>
      <c r="H37" s="42"/>
      <c r="I37" s="14"/>
    </row>
    <row r="38" spans="1:9" x14ac:dyDescent="0.3">
      <c r="B38" s="56"/>
      <c r="C38" s="35"/>
      <c r="D38" s="35"/>
      <c r="E38" s="35"/>
      <c r="F38" s="8"/>
      <c r="G38" s="35"/>
      <c r="H38" s="35"/>
      <c r="I38" s="35"/>
    </row>
    <row r="39" spans="1:9" x14ac:dyDescent="0.3">
      <c r="A39" s="106" t="s">
        <v>22</v>
      </c>
      <c r="B39" s="106"/>
      <c r="C39" s="106"/>
      <c r="D39" s="106"/>
      <c r="E39" s="106"/>
      <c r="F39" s="106"/>
      <c r="G39" s="106"/>
      <c r="H39" s="106"/>
      <c r="I39" s="106"/>
    </row>
    <row r="40" spans="1:9" x14ac:dyDescent="0.3">
      <c r="A40" s="33"/>
      <c r="B40" s="33"/>
      <c r="C40" s="33"/>
      <c r="D40" s="33"/>
      <c r="E40" s="33"/>
      <c r="F40" s="33"/>
      <c r="G40" s="33"/>
      <c r="H40" s="33"/>
      <c r="I40" s="35"/>
    </row>
    <row r="41" spans="1:9" x14ac:dyDescent="0.3">
      <c r="A41" s="33"/>
      <c r="B41" s="33"/>
      <c r="C41" s="33"/>
      <c r="D41" s="33"/>
      <c r="E41" s="33"/>
      <c r="F41" s="33"/>
      <c r="G41" s="33"/>
      <c r="H41" s="33"/>
    </row>
    <row r="42" spans="1:9" x14ac:dyDescent="0.3">
      <c r="A42" s="12"/>
      <c r="B42" s="12"/>
      <c r="C42" s="12"/>
      <c r="D42" s="12"/>
      <c r="E42" s="8"/>
      <c r="F42" s="12"/>
      <c r="G42" s="8"/>
      <c r="H42" s="8"/>
    </row>
    <row r="43" spans="1:9" x14ac:dyDescent="0.3">
      <c r="A43" s="12"/>
      <c r="B43" s="12"/>
      <c r="C43" s="12"/>
      <c r="D43" s="12"/>
      <c r="E43" s="12"/>
      <c r="F43" s="12"/>
      <c r="G43" s="12"/>
      <c r="H43" s="12"/>
    </row>
    <row r="44" spans="1:9" x14ac:dyDescent="0.3">
      <c r="A44" s="12"/>
      <c r="B44" s="12"/>
      <c r="C44" s="12"/>
      <c r="D44" s="12"/>
      <c r="E44" s="8"/>
      <c r="F44" s="12"/>
      <c r="G44" s="8"/>
      <c r="H44" s="8"/>
    </row>
    <row r="45" spans="1:9" x14ac:dyDescent="0.3">
      <c r="A45" s="12"/>
      <c r="B45" s="12"/>
      <c r="C45" s="12"/>
      <c r="D45" s="12"/>
      <c r="E45" s="8"/>
      <c r="F45" s="12"/>
      <c r="G45" s="8"/>
      <c r="H45" s="8"/>
    </row>
    <row r="46" spans="1:9" x14ac:dyDescent="0.3">
      <c r="A46" s="10" t="s">
        <v>23</v>
      </c>
      <c r="B46" s="10"/>
      <c r="C46" s="10"/>
      <c r="D46" s="10"/>
      <c r="F46" s="89"/>
      <c r="G46" s="89"/>
      <c r="H46" s="89"/>
      <c r="I46" s="89" t="s">
        <v>92</v>
      </c>
    </row>
    <row r="47" spans="1:9" x14ac:dyDescent="0.3">
      <c r="A47" s="35" t="s">
        <v>51</v>
      </c>
      <c r="B47" s="35"/>
      <c r="C47" s="12"/>
      <c r="D47" s="12"/>
      <c r="E47" s="20"/>
      <c r="F47" s="89"/>
      <c r="G47" s="89"/>
      <c r="H47" s="89"/>
      <c r="I47" s="89" t="s">
        <v>93</v>
      </c>
    </row>
  </sheetData>
  <mergeCells count="13">
    <mergeCell ref="A39:I39"/>
    <mergeCell ref="B8:D8"/>
    <mergeCell ref="B28:D28"/>
    <mergeCell ref="B32:D32"/>
    <mergeCell ref="B33:D33"/>
    <mergeCell ref="B35:D35"/>
    <mergeCell ref="B36:D36"/>
    <mergeCell ref="B7:D7"/>
    <mergeCell ref="A1:I1"/>
    <mergeCell ref="A2:I2"/>
    <mergeCell ref="A5:A6"/>
    <mergeCell ref="B5:D6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workbookViewId="0">
      <selection activeCell="G42" sqref="G42:G43"/>
    </sheetView>
  </sheetViews>
  <sheetFormatPr defaultRowHeight="14.4" x14ac:dyDescent="0.3"/>
  <cols>
    <col min="1" max="1" width="3.109375" customWidth="1"/>
    <col min="2" max="2" width="38.33203125" customWidth="1"/>
    <col min="3" max="3" width="2.21875" customWidth="1"/>
    <col min="4" max="4" width="13.77734375" customWidth="1"/>
    <col min="5" max="5" width="0.5546875" customWidth="1"/>
    <col min="6" max="6" width="0.77734375" customWidth="1"/>
    <col min="7" max="7" width="15.21875" customWidth="1"/>
    <col min="13" max="13" width="14.77734375" customWidth="1"/>
  </cols>
  <sheetData>
    <row r="1" spans="1:13" x14ac:dyDescent="0.3">
      <c r="A1" s="116" t="s">
        <v>52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3" x14ac:dyDescent="0.3">
      <c r="A2" s="117" t="s">
        <v>53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3" x14ac:dyDescent="0.3">
      <c r="D3" s="57"/>
      <c r="E3" s="57"/>
      <c r="F3" s="57"/>
    </row>
    <row r="4" spans="1:13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3" x14ac:dyDescent="0.3">
      <c r="A5" s="118" t="s">
        <v>2</v>
      </c>
      <c r="B5" s="118"/>
      <c r="C5" s="35"/>
      <c r="D5" s="119" t="s">
        <v>4</v>
      </c>
      <c r="E5" s="119"/>
      <c r="F5" s="119"/>
      <c r="G5" s="119"/>
      <c r="H5" s="14"/>
      <c r="I5" s="14"/>
      <c r="J5" s="14"/>
      <c r="K5" s="14"/>
    </row>
    <row r="6" spans="1:13" x14ac:dyDescent="0.3">
      <c r="A6" s="118"/>
      <c r="B6" s="118"/>
      <c r="C6" s="35"/>
      <c r="D6" s="39" t="s">
        <v>5</v>
      </c>
      <c r="E6" s="6"/>
      <c r="F6" s="6"/>
      <c r="G6" s="39" t="s">
        <v>6</v>
      </c>
      <c r="H6" s="59"/>
      <c r="I6" s="60"/>
      <c r="J6" s="60"/>
      <c r="K6" s="61"/>
    </row>
    <row r="7" spans="1:13" x14ac:dyDescent="0.3">
      <c r="A7" s="62"/>
      <c r="B7" s="63" t="s">
        <v>54</v>
      </c>
      <c r="C7" s="35"/>
      <c r="D7" s="41">
        <f>1083549200-123995720</f>
        <v>959553480</v>
      </c>
      <c r="E7" s="28"/>
      <c r="F7" s="28"/>
      <c r="G7" s="92">
        <v>964597300</v>
      </c>
      <c r="H7" s="64"/>
      <c r="I7" s="65"/>
      <c r="J7" s="65"/>
      <c r="K7" s="14"/>
      <c r="M7" s="90"/>
    </row>
    <row r="8" spans="1:13" x14ac:dyDescent="0.3">
      <c r="A8" s="66"/>
      <c r="B8" s="67" t="s">
        <v>55</v>
      </c>
      <c r="C8" s="35"/>
      <c r="D8" s="43"/>
      <c r="E8" s="8"/>
      <c r="F8" s="8"/>
      <c r="G8" s="91"/>
      <c r="H8" s="12"/>
      <c r="I8" s="68"/>
      <c r="J8" s="68"/>
      <c r="K8" s="48"/>
      <c r="M8" s="90"/>
    </row>
    <row r="9" spans="1:13" x14ac:dyDescent="0.3">
      <c r="A9" s="69"/>
      <c r="B9" s="70"/>
      <c r="C9" s="35"/>
      <c r="D9" s="43"/>
      <c r="E9" s="8"/>
      <c r="F9" s="8"/>
      <c r="G9" s="91"/>
      <c r="H9" s="12"/>
      <c r="I9" s="68"/>
      <c r="J9" s="68"/>
      <c r="K9" s="48"/>
      <c r="M9" s="90"/>
    </row>
    <row r="10" spans="1:13" x14ac:dyDescent="0.3">
      <c r="A10" s="71"/>
      <c r="B10" s="72" t="s">
        <v>56</v>
      </c>
      <c r="C10" s="73"/>
      <c r="D10" s="47">
        <f>D31</f>
        <v>750108083</v>
      </c>
      <c r="E10" s="74"/>
      <c r="F10" s="74"/>
      <c r="G10" s="91">
        <v>663715630</v>
      </c>
      <c r="H10" s="68"/>
      <c r="I10" s="68"/>
      <c r="J10" s="68"/>
      <c r="K10" s="48"/>
      <c r="M10" s="90"/>
    </row>
    <row r="11" spans="1:13" x14ac:dyDescent="0.3">
      <c r="A11" s="75"/>
      <c r="B11" s="76"/>
      <c r="C11" s="68"/>
      <c r="D11" s="47"/>
      <c r="E11" s="74"/>
      <c r="F11" s="74"/>
      <c r="G11" s="91"/>
      <c r="H11" s="68"/>
      <c r="I11" s="68"/>
      <c r="J11" s="68"/>
      <c r="K11" s="48"/>
      <c r="M11" s="90"/>
    </row>
    <row r="12" spans="1:13" x14ac:dyDescent="0.3">
      <c r="A12" s="75"/>
      <c r="B12" s="76" t="s">
        <v>57</v>
      </c>
      <c r="C12" s="68"/>
      <c r="D12" s="47">
        <f>G16</f>
        <v>112113910</v>
      </c>
      <c r="E12" s="74"/>
      <c r="F12" s="74"/>
      <c r="G12" s="91">
        <v>29036650</v>
      </c>
      <c r="H12" s="68"/>
      <c r="I12" s="68"/>
      <c r="J12" s="68"/>
      <c r="K12" s="48"/>
      <c r="M12" s="90"/>
    </row>
    <row r="13" spans="1:13" x14ac:dyDescent="0.3">
      <c r="A13" s="75"/>
      <c r="B13" s="76" t="s">
        <v>58</v>
      </c>
      <c r="C13" s="68"/>
      <c r="D13" s="47">
        <v>434197000</v>
      </c>
      <c r="E13" s="74"/>
      <c r="F13" s="74"/>
      <c r="G13" s="91">
        <v>557748240</v>
      </c>
      <c r="H13" s="68"/>
      <c r="I13" s="68"/>
      <c r="J13" s="68"/>
      <c r="K13" s="48"/>
      <c r="M13" s="90"/>
    </row>
    <row r="14" spans="1:13" x14ac:dyDescent="0.3">
      <c r="A14" s="75"/>
      <c r="B14" s="76" t="s">
        <v>59</v>
      </c>
      <c r="C14" s="68"/>
      <c r="D14" s="47">
        <v>4752493</v>
      </c>
      <c r="E14" s="74"/>
      <c r="F14" s="74"/>
      <c r="G14" s="91">
        <v>4452490</v>
      </c>
      <c r="H14" s="68"/>
      <c r="I14" s="68"/>
      <c r="J14" s="68"/>
      <c r="K14" s="48"/>
      <c r="M14" s="90"/>
    </row>
    <row r="15" spans="1:13" x14ac:dyDescent="0.3">
      <c r="A15" s="75"/>
      <c r="B15" s="76"/>
      <c r="C15" s="68"/>
      <c r="D15" s="47">
        <f>SUM(D12:D14)</f>
        <v>551063403</v>
      </c>
      <c r="E15" s="74"/>
      <c r="F15" s="74"/>
      <c r="G15" s="91">
        <v>591237380</v>
      </c>
      <c r="H15" s="48"/>
      <c r="I15" s="48">
        <f>SUM(I12:I14)</f>
        <v>0</v>
      </c>
      <c r="J15" s="48"/>
      <c r="K15" s="48"/>
      <c r="M15" s="90"/>
    </row>
    <row r="16" spans="1:13" x14ac:dyDescent="0.3">
      <c r="A16" s="75"/>
      <c r="B16" s="76" t="s">
        <v>60</v>
      </c>
      <c r="C16" s="68"/>
      <c r="D16" s="47">
        <v>65596090</v>
      </c>
      <c r="E16" s="74"/>
      <c r="F16" s="74"/>
      <c r="G16" s="91">
        <v>112113910</v>
      </c>
      <c r="H16" s="68"/>
      <c r="I16" s="68"/>
      <c r="J16" s="68"/>
      <c r="K16" s="48"/>
      <c r="M16" s="90"/>
    </row>
    <row r="17" spans="1:13" x14ac:dyDescent="0.3">
      <c r="A17" s="75"/>
      <c r="B17" s="77" t="s">
        <v>61</v>
      </c>
      <c r="C17" s="68"/>
      <c r="D17" s="78">
        <f>D15-D16</f>
        <v>485467313</v>
      </c>
      <c r="E17" s="79"/>
      <c r="F17" s="79"/>
      <c r="G17" s="92">
        <v>479123470</v>
      </c>
      <c r="H17" s="80"/>
      <c r="I17" s="80"/>
      <c r="J17" s="80"/>
      <c r="K17" s="81"/>
      <c r="M17" s="90"/>
    </row>
    <row r="18" spans="1:13" x14ac:dyDescent="0.3">
      <c r="A18" s="75"/>
      <c r="B18" s="76" t="s">
        <v>62</v>
      </c>
      <c r="C18" s="68"/>
      <c r="D18" s="47">
        <v>1874920</v>
      </c>
      <c r="E18" s="74"/>
      <c r="F18" s="74"/>
      <c r="G18" s="91">
        <v>1673700</v>
      </c>
      <c r="H18" s="68"/>
      <c r="I18" s="68"/>
      <c r="J18" s="68"/>
      <c r="K18" s="48"/>
      <c r="M18" s="90"/>
    </row>
    <row r="19" spans="1:13" x14ac:dyDescent="0.3">
      <c r="A19" s="75"/>
      <c r="B19" s="76" t="s">
        <v>63</v>
      </c>
      <c r="C19" s="68"/>
      <c r="D19" s="47">
        <v>924930</v>
      </c>
      <c r="E19" s="74"/>
      <c r="F19" s="74"/>
      <c r="G19" s="91">
        <v>868320</v>
      </c>
      <c r="H19" s="68"/>
      <c r="I19" s="68"/>
      <c r="J19" s="68"/>
      <c r="K19" s="48"/>
      <c r="M19" s="90"/>
    </row>
    <row r="20" spans="1:13" x14ac:dyDescent="0.3">
      <c r="A20" s="75"/>
      <c r="B20" s="77" t="s">
        <v>64</v>
      </c>
      <c r="C20" s="68"/>
      <c r="D20" s="78">
        <f>SUM(D17:D19)</f>
        <v>488267163</v>
      </c>
      <c r="E20" s="79"/>
      <c r="F20" s="79"/>
      <c r="G20" s="92">
        <v>481665490</v>
      </c>
      <c r="H20" s="80"/>
      <c r="I20" s="80"/>
      <c r="J20" s="80"/>
      <c r="K20" s="81"/>
      <c r="M20" s="90"/>
    </row>
    <row r="21" spans="1:13" x14ac:dyDescent="0.3">
      <c r="A21" s="75"/>
      <c r="B21" s="76" t="s">
        <v>65</v>
      </c>
      <c r="C21" s="68"/>
      <c r="D21" s="47"/>
      <c r="E21" s="74"/>
      <c r="F21" s="74"/>
      <c r="G21" s="91"/>
      <c r="H21" s="68"/>
      <c r="I21" s="68"/>
      <c r="J21" s="68"/>
      <c r="K21" s="48"/>
      <c r="M21" s="90"/>
    </row>
    <row r="22" spans="1:13" x14ac:dyDescent="0.3">
      <c r="A22" s="75"/>
      <c r="B22" s="76" t="s">
        <v>66</v>
      </c>
      <c r="C22" s="68"/>
      <c r="D22" s="47">
        <v>189644840</v>
      </c>
      <c r="E22" s="74"/>
      <c r="F22" s="74"/>
      <c r="G22" s="91">
        <v>182137800</v>
      </c>
      <c r="H22" s="68"/>
      <c r="I22" s="68"/>
      <c r="J22" s="68"/>
      <c r="K22" s="48"/>
      <c r="M22" s="90"/>
    </row>
    <row r="23" spans="1:13" x14ac:dyDescent="0.3">
      <c r="A23" s="75"/>
      <c r="B23" s="76" t="s">
        <v>67</v>
      </c>
      <c r="C23" s="68"/>
      <c r="D23" s="47">
        <v>19475000</v>
      </c>
      <c r="E23" s="74"/>
      <c r="F23" s="74"/>
      <c r="G23" s="91">
        <v>18984370</v>
      </c>
      <c r="H23" s="68"/>
      <c r="I23" s="68"/>
      <c r="J23" s="68"/>
      <c r="K23" s="48"/>
      <c r="M23" s="90"/>
    </row>
    <row r="24" spans="1:13" x14ac:dyDescent="0.3">
      <c r="A24" s="75"/>
      <c r="B24" s="76" t="s">
        <v>90</v>
      </c>
      <c r="C24" s="68"/>
      <c r="D24" s="47"/>
      <c r="E24" s="74"/>
      <c r="F24" s="74"/>
      <c r="G24" s="91"/>
      <c r="H24" s="68"/>
      <c r="I24" s="68"/>
      <c r="J24" s="68"/>
      <c r="K24" s="48"/>
      <c r="M24" s="90"/>
    </row>
    <row r="25" spans="1:13" x14ac:dyDescent="0.3">
      <c r="A25" s="75"/>
      <c r="B25" s="76" t="s">
        <v>68</v>
      </c>
      <c r="C25" s="68"/>
      <c r="D25" s="47">
        <f>[1]Assets!G10</f>
        <v>0</v>
      </c>
      <c r="E25" s="74"/>
      <c r="F25" s="74"/>
      <c r="G25" s="91">
        <v>0</v>
      </c>
      <c r="H25" s="68"/>
      <c r="I25" s="68"/>
      <c r="J25" s="68"/>
      <c r="K25" s="48"/>
      <c r="M25" s="90"/>
    </row>
    <row r="26" spans="1:13" x14ac:dyDescent="0.3">
      <c r="A26" s="75"/>
      <c r="B26" s="77" t="s">
        <v>69</v>
      </c>
      <c r="C26" s="68"/>
      <c r="D26" s="47">
        <f>SUM(D20:D25)</f>
        <v>697387003</v>
      </c>
      <c r="E26" s="74"/>
      <c r="F26" s="74"/>
      <c r="G26" s="91">
        <v>682787660</v>
      </c>
      <c r="H26" s="48">
        <f>SUM(H20:H25)</f>
        <v>0</v>
      </c>
      <c r="I26" s="48">
        <f>SUM(I20:I25)</f>
        <v>0</v>
      </c>
      <c r="J26" s="48"/>
      <c r="K26" s="48"/>
      <c r="M26" s="90"/>
    </row>
    <row r="27" spans="1:13" x14ac:dyDescent="0.3">
      <c r="A27" s="75"/>
      <c r="B27" s="76"/>
      <c r="C27" s="68"/>
      <c r="D27" s="47"/>
      <c r="E27" s="74"/>
      <c r="F27" s="74"/>
      <c r="G27" s="91"/>
      <c r="H27" s="68"/>
      <c r="I27" s="68"/>
      <c r="J27" s="68"/>
      <c r="K27" s="48"/>
      <c r="M27" s="90"/>
    </row>
    <row r="28" spans="1:13" x14ac:dyDescent="0.3">
      <c r="A28" s="75"/>
      <c r="B28" s="76" t="s">
        <v>70</v>
      </c>
      <c r="C28" s="68"/>
      <c r="D28" s="47">
        <f>G30</f>
        <v>93838360</v>
      </c>
      <c r="E28" s="74"/>
      <c r="F28" s="74"/>
      <c r="G28" s="91">
        <v>74766330</v>
      </c>
      <c r="H28" s="68"/>
      <c r="I28" s="68"/>
      <c r="J28" s="68"/>
      <c r="K28" s="48"/>
      <c r="M28" s="90"/>
    </row>
    <row r="29" spans="1:13" x14ac:dyDescent="0.3">
      <c r="A29" s="75"/>
      <c r="B29" s="76"/>
      <c r="C29" s="68"/>
      <c r="D29" s="78">
        <f>SUM(D26:D28)</f>
        <v>791225363</v>
      </c>
      <c r="E29" s="79"/>
      <c r="F29" s="79"/>
      <c r="G29" s="92">
        <v>757553990</v>
      </c>
      <c r="H29" s="80"/>
      <c r="I29" s="80"/>
      <c r="J29" s="80"/>
      <c r="K29" s="81"/>
      <c r="M29" s="90"/>
    </row>
    <row r="30" spans="1:13" x14ac:dyDescent="0.3">
      <c r="A30" s="75"/>
      <c r="B30" s="76" t="s">
        <v>71</v>
      </c>
      <c r="C30" s="68"/>
      <c r="D30" s="47">
        <v>41117280</v>
      </c>
      <c r="E30" s="74"/>
      <c r="F30" s="74"/>
      <c r="G30" s="91">
        <v>93838360</v>
      </c>
      <c r="H30" s="68"/>
      <c r="I30" s="68"/>
      <c r="J30" s="68"/>
      <c r="K30" s="48"/>
      <c r="M30" s="90"/>
    </row>
    <row r="31" spans="1:13" x14ac:dyDescent="0.3">
      <c r="A31" s="82"/>
      <c r="B31" s="83"/>
      <c r="C31" s="68"/>
      <c r="D31" s="78">
        <f>D29-D30</f>
        <v>750108083</v>
      </c>
      <c r="E31" s="79"/>
      <c r="F31" s="79"/>
      <c r="G31" s="92">
        <v>663715630</v>
      </c>
      <c r="H31" s="80"/>
      <c r="I31" s="80"/>
      <c r="J31" s="80"/>
      <c r="K31" s="81"/>
      <c r="M31" s="90"/>
    </row>
    <row r="32" spans="1:13" x14ac:dyDescent="0.3">
      <c r="A32" s="84"/>
      <c r="B32" s="85" t="s">
        <v>72</v>
      </c>
      <c r="C32" s="86"/>
      <c r="D32" s="87">
        <f>D7-D10</f>
        <v>209445397</v>
      </c>
      <c r="E32" s="79"/>
      <c r="F32" s="79"/>
      <c r="G32" s="93">
        <v>300881670</v>
      </c>
      <c r="H32" s="80"/>
      <c r="I32" s="80"/>
      <c r="J32" s="80"/>
      <c r="K32" s="81"/>
      <c r="L32" s="68"/>
      <c r="M32" s="90"/>
    </row>
    <row r="33" spans="1:12" x14ac:dyDescent="0.3">
      <c r="D33" s="48"/>
      <c r="G33" s="48"/>
      <c r="K33" s="48"/>
    </row>
    <row r="34" spans="1:12" x14ac:dyDescent="0.3">
      <c r="D34" s="48"/>
      <c r="G34" s="48"/>
      <c r="K34" s="48"/>
    </row>
    <row r="35" spans="1:12" x14ac:dyDescent="0.3">
      <c r="A35" s="120" t="s">
        <v>22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</row>
    <row r="36" spans="1:12" x14ac:dyDescent="0.3">
      <c r="A36" s="33"/>
      <c r="B36" s="33"/>
      <c r="C36" s="33"/>
      <c r="D36" s="33"/>
      <c r="E36" s="33"/>
      <c r="F36" s="33"/>
      <c r="G36" s="33"/>
      <c r="H36" s="33"/>
      <c r="I36" s="35"/>
      <c r="J36" s="88"/>
      <c r="K36" s="88"/>
      <c r="L36" s="88"/>
    </row>
    <row r="37" spans="1:12" x14ac:dyDescent="0.3">
      <c r="A37" s="33"/>
      <c r="B37" s="33"/>
      <c r="C37" s="33"/>
      <c r="D37" s="33"/>
      <c r="E37" s="33"/>
      <c r="F37" s="33"/>
      <c r="G37" s="33"/>
      <c r="H37" s="33"/>
      <c r="I37" s="88"/>
      <c r="J37" s="88"/>
      <c r="K37" s="88"/>
      <c r="L37" s="88"/>
    </row>
    <row r="38" spans="1:12" x14ac:dyDescent="0.3">
      <c r="A38" s="12"/>
      <c r="B38" s="12"/>
      <c r="C38" s="12"/>
      <c r="D38" s="12"/>
      <c r="E38" s="8"/>
      <c r="F38" s="12"/>
      <c r="G38" s="8"/>
      <c r="H38" s="8"/>
      <c r="I38" s="88"/>
      <c r="J38" s="88"/>
      <c r="K38" s="88"/>
      <c r="L38" s="88"/>
    </row>
    <row r="39" spans="1:12" x14ac:dyDescent="0.3">
      <c r="A39" s="12"/>
      <c r="B39" s="12"/>
      <c r="C39" s="12"/>
      <c r="D39" s="12"/>
      <c r="E39" s="12"/>
      <c r="F39" s="12"/>
      <c r="G39" s="12"/>
      <c r="H39" s="12"/>
      <c r="I39" s="88"/>
      <c r="J39" s="88"/>
      <c r="K39" s="88"/>
      <c r="L39" s="88"/>
    </row>
    <row r="40" spans="1:12" x14ac:dyDescent="0.3">
      <c r="A40" s="12"/>
      <c r="B40" s="12"/>
      <c r="C40" s="12"/>
      <c r="D40" s="12"/>
      <c r="E40" s="8"/>
      <c r="F40" s="12"/>
      <c r="G40" s="8"/>
      <c r="H40" s="8"/>
      <c r="I40" s="88"/>
      <c r="J40" s="88"/>
      <c r="K40" s="88"/>
      <c r="L40" s="88"/>
    </row>
    <row r="41" spans="1:12" x14ac:dyDescent="0.3">
      <c r="A41" s="12"/>
      <c r="B41" s="12"/>
      <c r="C41" s="12"/>
      <c r="D41" s="12"/>
      <c r="E41" s="8"/>
      <c r="F41" s="12"/>
      <c r="G41" s="8"/>
      <c r="H41" s="8"/>
      <c r="I41" s="88"/>
      <c r="J41" s="88"/>
      <c r="K41" s="88"/>
      <c r="L41" s="88"/>
    </row>
    <row r="42" spans="1:12" x14ac:dyDescent="0.3">
      <c r="A42" s="10" t="s">
        <v>23</v>
      </c>
      <c r="B42" s="10"/>
      <c r="C42" s="10"/>
      <c r="D42" s="10"/>
      <c r="E42" s="88"/>
      <c r="F42" s="89"/>
      <c r="G42" s="89" t="s">
        <v>92</v>
      </c>
      <c r="H42" s="89"/>
      <c r="I42" s="89"/>
      <c r="J42" s="89"/>
      <c r="K42" s="89"/>
      <c r="L42" s="89"/>
    </row>
    <row r="43" spans="1:12" x14ac:dyDescent="0.3">
      <c r="A43" s="34" t="s">
        <v>51</v>
      </c>
      <c r="B43" s="35"/>
      <c r="C43" s="12"/>
      <c r="D43" s="12"/>
      <c r="E43" s="88"/>
      <c r="F43" s="89"/>
      <c r="G43" s="89" t="s">
        <v>93</v>
      </c>
      <c r="H43" s="89"/>
      <c r="I43" s="89"/>
      <c r="J43" s="89"/>
      <c r="K43" s="89"/>
      <c r="L43" s="89"/>
    </row>
  </sheetData>
  <mergeCells count="5">
    <mergeCell ref="A1:K1"/>
    <mergeCell ref="A2:K2"/>
    <mergeCell ref="A5:B6"/>
    <mergeCell ref="D5:G5"/>
    <mergeCell ref="A35:L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Profit &amp; Loss Account</vt:lpstr>
      <vt:lpstr>Trading 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2015-05-19T07:36:24Z</dcterms:modified>
</cp:coreProperties>
</file>